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5\03_Mar\"/>
    </mc:Choice>
  </mc:AlternateContent>
  <bookViews>
    <workbookView xWindow="14500" yWindow="43" windowWidth="14314" windowHeight="11705"/>
  </bookViews>
  <sheets>
    <sheet name="Online Calculator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0" i="1" l="1"/>
  <c r="E8" i="1"/>
  <c r="E6" i="1"/>
  <c r="I13" i="1" l="1"/>
  <c r="I22" i="1"/>
  <c r="E29" i="1"/>
  <c r="G29" i="1"/>
  <c r="E26" i="1" l="1"/>
  <c r="E25" i="1"/>
  <c r="G25" i="1"/>
  <c r="E27" i="1"/>
  <c r="G27" i="1"/>
  <c r="G26" i="1" l="1"/>
  <c r="G31" i="1" s="1"/>
  <c r="E31" i="1"/>
  <c r="E33" i="1" l="1"/>
  <c r="E35" i="1"/>
  <c r="G33" i="1"/>
  <c r="G35" i="1"/>
  <c r="I35" i="1" l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<sst xmlns="http://schemas.openxmlformats.org/spreadsheetml/2006/main" count="34" uniqueCount="25">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</sst>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0" xfId="0" applyFont="1"/>
    <xf numFmtId="0" fontId="7" fillId="2" borderId="0" xfId="0" applyFont="1" applyFill="1" applyBorder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6" fillId="2" borderId="6" xfId="0" applyFont="1" applyFill="1" applyBorder="1"/>
    <xf numFmtId="0" fontId="12" fillId="2" borderId="0" xfId="0" applyFont="1" applyFill="1" applyBorder="1"/>
    <xf numFmtId="0" fontId="6" fillId="2" borderId="0" xfId="0" applyFont="1" applyFill="1" applyBorder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8" xfId="0" applyFill="1" applyBorder="1"/>
    <xf numFmtId="0" fontId="14" fillId="2" borderId="0" xfId="0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0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1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3" fillId="2" borderId="0" xfId="0" applyFont="1" applyFill="1"/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8" xfId="0" applyFont="1" applyFill="1" applyBorder="1"/>
    <xf numFmtId="0" fontId="17" fillId="4" borderId="0" xfId="0" applyFont="1" applyFill="1" applyBorder="1"/>
    <xf numFmtId="166" fontId="6" fillId="4" borderId="0" xfId="0" applyNumberFormat="1" applyFont="1" applyFill="1" applyBorder="1" applyAlignment="1">
      <alignment horizontal="center"/>
    </xf>
    <xf numFmtId="166" fontId="6" fillId="4" borderId="0" xfId="0" applyNumberFormat="1" applyFont="1" applyFill="1" applyBorder="1"/>
    <xf numFmtId="165" fontId="7" fillId="5" borderId="0" xfId="0" applyNumberFormat="1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 applyBorder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Border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 applyBorder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gy%20Surcharge%20Book%20for%20Ap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55">
          <cell r="D655">
            <v>4.3492199999999999</v>
          </cell>
        </row>
        <row r="656">
          <cell r="D656">
            <v>8.4609580000000004E-2</v>
          </cell>
        </row>
        <row r="657">
          <cell r="D657">
            <v>3.6749999999999998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Q39"/>
  <sheetViews>
    <sheetView tabSelected="1" zoomScale="90" zoomScaleNormal="90" workbookViewId="0"/>
  </sheetViews>
  <sheetFormatPr defaultRowHeight="12.85" x14ac:dyDescent="0.2"/>
  <cols>
    <col min="1" max="1" width="9.75" customWidth="1"/>
    <col min="2" max="2" width="1.75" customWidth="1"/>
    <col min="3" max="3" width="27.75" customWidth="1"/>
    <col min="4" max="4" width="6.75" customWidth="1"/>
    <col min="5" max="5" width="18.75" style="69" customWidth="1"/>
    <col min="6" max="6" width="6.75" customWidth="1"/>
    <col min="7" max="7" width="18.75" customWidth="1"/>
    <col min="8" max="8" width="6.75" customWidth="1"/>
    <col min="9" max="9" width="21.75" customWidth="1"/>
    <col min="10" max="10" width="1.75" customWidth="1"/>
    <col min="11" max="11" width="9.75" customWidth="1"/>
    <col min="14" max="14" width="15" bestFit="1" customWidth="1"/>
    <col min="15" max="15" width="9.125" style="71"/>
  </cols>
  <sheetData>
    <row r="1" spans="1:15" ht="11.95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1" customHeight="1" x14ac:dyDescent="0.2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7"/>
      <c r="O2" s="72"/>
    </row>
    <row r="3" spans="1:15" ht="11.95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4.3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73"/>
    </row>
    <row r="5" spans="1:15" s="8" customFormat="1" ht="11.95" customHeight="1" thickBot="1" x14ac:dyDescent="0.3">
      <c r="A5" s="4"/>
      <c r="B5" s="4"/>
      <c r="C5" s="5"/>
      <c r="D5" s="4"/>
      <c r="E5" s="7"/>
      <c r="F5" s="4"/>
      <c r="G5" s="9"/>
      <c r="H5" s="4"/>
      <c r="I5" s="4"/>
      <c r="J5" s="4"/>
      <c r="K5" s="4"/>
      <c r="N5" s="74"/>
      <c r="O5" s="73"/>
    </row>
    <row r="6" spans="1:15" s="8" customFormat="1" ht="15" customHeight="1" x14ac:dyDescent="0.25">
      <c r="A6" s="4"/>
      <c r="B6" s="4"/>
      <c r="C6" s="5" t="s">
        <v>4</v>
      </c>
      <c r="D6" s="4"/>
      <c r="E6" s="10">
        <f>'[1]Surcharge Tables'!$D655</f>
        <v>4.3492199999999999</v>
      </c>
      <c r="F6" s="11"/>
      <c r="G6" s="12">
        <v>7.1829999999999998</v>
      </c>
      <c r="H6" s="4"/>
      <c r="I6" s="13" t="s">
        <v>5</v>
      </c>
      <c r="J6" s="13"/>
      <c r="K6" s="14"/>
      <c r="M6" s="76"/>
      <c r="N6" s="81"/>
      <c r="O6" s="73"/>
    </row>
    <row r="7" spans="1:15" s="8" customFormat="1" ht="11.95" customHeight="1" thickBot="1" x14ac:dyDescent="0.3">
      <c r="A7" s="4"/>
      <c r="B7" s="4"/>
      <c r="C7" s="5"/>
      <c r="D7" s="4"/>
      <c r="E7" s="15"/>
      <c r="F7" s="11"/>
      <c r="G7" s="12"/>
      <c r="H7" s="4"/>
      <c r="I7" s="13"/>
      <c r="J7" s="13"/>
      <c r="K7" s="14"/>
      <c r="N7" s="79"/>
      <c r="O7" s="73"/>
    </row>
    <row r="8" spans="1:15" s="8" customFormat="1" ht="15" customHeight="1" x14ac:dyDescent="0.25">
      <c r="A8" s="4"/>
      <c r="B8" s="4"/>
      <c r="C8" s="5" t="s">
        <v>6</v>
      </c>
      <c r="D8" s="4"/>
      <c r="E8" s="10">
        <f>'[1]Surcharge Tables'!$D657</f>
        <v>3.6749999999999998</v>
      </c>
      <c r="F8" s="11"/>
      <c r="G8" s="12">
        <v>2.8820000000000001</v>
      </c>
      <c r="H8" s="4"/>
      <c r="I8" s="13" t="s">
        <v>7</v>
      </c>
      <c r="J8" s="13"/>
      <c r="K8" s="14"/>
      <c r="M8" s="76"/>
      <c r="N8" s="81"/>
      <c r="O8" s="73"/>
    </row>
    <row r="9" spans="1:15" s="8" customFormat="1" ht="11.95" customHeight="1" thickBot="1" x14ac:dyDescent="0.3">
      <c r="A9" s="4"/>
      <c r="B9" s="4"/>
      <c r="C9" s="5"/>
      <c r="D9" s="4"/>
      <c r="E9" s="15"/>
      <c r="F9" s="11"/>
      <c r="G9" s="12"/>
      <c r="H9" s="4"/>
      <c r="I9" s="13"/>
      <c r="J9" s="13"/>
      <c r="K9" s="14"/>
      <c r="N9" s="79"/>
      <c r="O9" s="73"/>
    </row>
    <row r="10" spans="1:15" s="8" customFormat="1" ht="15" customHeight="1" x14ac:dyDescent="0.25">
      <c r="A10" s="4"/>
      <c r="B10" s="4"/>
      <c r="C10" s="5" t="s">
        <v>8</v>
      </c>
      <c r="D10" s="4"/>
      <c r="E10" s="10">
        <f>'[1]Surcharge Tables'!$D656</f>
        <v>8.4609580000000004E-2</v>
      </c>
      <c r="F10" s="11"/>
      <c r="G10" s="12">
        <v>6.3500000000000001E-2</v>
      </c>
      <c r="H10" s="4"/>
      <c r="I10" s="13" t="s">
        <v>9</v>
      </c>
      <c r="J10" s="13"/>
      <c r="K10" s="14"/>
      <c r="M10" s="76"/>
      <c r="N10" s="81"/>
      <c r="O10" s="73"/>
    </row>
    <row r="11" spans="1:15" ht="15" customHeight="1" x14ac:dyDescent="0.25">
      <c r="A11" s="1"/>
      <c r="B11" s="1"/>
      <c r="C11" s="16"/>
      <c r="D11" s="1"/>
      <c r="E11" s="83"/>
      <c r="F11" s="17"/>
      <c r="G11" s="17"/>
      <c r="H11" s="1"/>
      <c r="I11" s="1"/>
      <c r="J11" s="1"/>
      <c r="K11" s="1"/>
      <c r="N11" s="80"/>
    </row>
    <row r="12" spans="1:15" ht="11.95" customHeight="1" x14ac:dyDescent="0.2">
      <c r="A12" s="1"/>
      <c r="B12" s="18"/>
      <c r="C12" s="19"/>
      <c r="D12" s="19"/>
      <c r="E12" s="20"/>
      <c r="F12" s="19"/>
      <c r="G12" s="19"/>
      <c r="H12" s="19"/>
      <c r="I12" s="21"/>
      <c r="J12" s="22"/>
      <c r="K12" s="1"/>
    </row>
    <row r="13" spans="1:15" ht="15" customHeight="1" x14ac:dyDescent="0.25">
      <c r="A13" s="1"/>
      <c r="B13" s="23"/>
      <c r="C13" s="24" t="s">
        <v>10</v>
      </c>
      <c r="D13" s="25"/>
      <c r="E13" s="6" t="s">
        <v>11</v>
      </c>
      <c r="F13" s="25"/>
      <c r="G13" s="6" t="s">
        <v>12</v>
      </c>
      <c r="H13" s="25"/>
      <c r="I13" s="26" t="str">
        <f>I4</f>
        <v>Units</v>
      </c>
      <c r="J13" s="7"/>
      <c r="K13" s="1"/>
    </row>
    <row r="14" spans="1:15" ht="11.95" customHeight="1" x14ac:dyDescent="0.25">
      <c r="A14" s="1"/>
      <c r="B14" s="27"/>
      <c r="C14" s="28"/>
      <c r="D14" s="29"/>
      <c r="E14" s="30"/>
      <c r="F14" s="29"/>
      <c r="G14" s="30"/>
      <c r="H14" s="29"/>
      <c r="I14" s="31"/>
      <c r="J14" s="22"/>
      <c r="K14" s="1"/>
    </row>
    <row r="15" spans="1:15" ht="15" customHeight="1" x14ac:dyDescent="0.2">
      <c r="A15" s="1"/>
      <c r="B15" s="27"/>
      <c r="C15" s="29" t="s">
        <v>4</v>
      </c>
      <c r="D15" s="29"/>
      <c r="E15" s="32">
        <v>6.3E-3</v>
      </c>
      <c r="F15" s="29"/>
      <c r="G15" s="32">
        <v>8.6E-3</v>
      </c>
      <c r="H15" s="29"/>
      <c r="I15" s="33" t="s">
        <v>13</v>
      </c>
      <c r="J15" s="34"/>
      <c r="K15" s="1"/>
    </row>
    <row r="16" spans="1:15" ht="15" customHeight="1" x14ac:dyDescent="0.2">
      <c r="A16" s="1"/>
      <c r="B16" s="27"/>
      <c r="C16" s="29" t="s">
        <v>6</v>
      </c>
      <c r="D16" s="29"/>
      <c r="E16" s="32">
        <v>4.7999999999999996E-3</v>
      </c>
      <c r="F16" s="29"/>
      <c r="G16" s="32">
        <v>4.7999999999999996E-3</v>
      </c>
      <c r="H16" s="29"/>
      <c r="I16" s="33" t="s">
        <v>14</v>
      </c>
      <c r="J16" s="34"/>
      <c r="K16" s="1"/>
    </row>
    <row r="17" spans="1:17" ht="15" customHeight="1" x14ac:dyDescent="0.2">
      <c r="A17" s="1"/>
      <c r="B17" s="27"/>
      <c r="C17" s="29" t="s">
        <v>8</v>
      </c>
      <c r="D17" s="29"/>
      <c r="E17" s="32">
        <v>0.43709999999999999</v>
      </c>
      <c r="F17" s="29"/>
      <c r="G17" s="32">
        <v>1.1704000000000001</v>
      </c>
      <c r="H17" s="29"/>
      <c r="I17" s="33" t="s">
        <v>15</v>
      </c>
      <c r="J17" s="34"/>
      <c r="K17" s="1"/>
    </row>
    <row r="18" spans="1:17" ht="11.95" customHeight="1" x14ac:dyDescent="0.2">
      <c r="A18" s="1"/>
      <c r="B18" s="35"/>
      <c r="C18" s="36"/>
      <c r="D18" s="36"/>
      <c r="E18" s="37"/>
      <c r="F18" s="36"/>
      <c r="G18" s="36"/>
      <c r="H18" s="36"/>
      <c r="I18" s="38"/>
      <c r="J18" s="22"/>
      <c r="K18" s="1"/>
      <c r="Q18" s="82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9" t="s">
        <v>11</v>
      </c>
      <c r="F20" s="40"/>
      <c r="G20" s="39" t="s">
        <v>12</v>
      </c>
      <c r="H20" s="1"/>
      <c r="I20" s="41" t="s">
        <v>16</v>
      </c>
      <c r="J20" s="42"/>
      <c r="K20" s="1"/>
    </row>
    <row r="21" spans="1:17" ht="15" customHeight="1" thickBot="1" x14ac:dyDescent="0.3">
      <c r="A21" s="1"/>
      <c r="B21" s="1"/>
      <c r="C21" s="1"/>
      <c r="D21" s="1"/>
      <c r="E21" s="43"/>
      <c r="F21" s="1"/>
      <c r="G21" s="44"/>
      <c r="H21" s="1"/>
      <c r="I21" s="1"/>
      <c r="J21" s="1"/>
      <c r="K21" s="1"/>
    </row>
    <row r="22" spans="1:17" ht="15" customHeight="1" x14ac:dyDescent="0.25">
      <c r="A22" s="1"/>
      <c r="B22" s="1"/>
      <c r="C22" s="45" t="s">
        <v>17</v>
      </c>
      <c r="D22" s="1"/>
      <c r="E22" s="84">
        <v>1000</v>
      </c>
      <c r="F22" s="1"/>
      <c r="G22" s="84">
        <v>1000</v>
      </c>
      <c r="H22" s="1"/>
      <c r="I22" s="46">
        <f>E22+G22</f>
        <v>2000</v>
      </c>
      <c r="J22" s="46"/>
      <c r="K22" s="1"/>
    </row>
    <row r="23" spans="1:17" ht="15" customHeight="1" x14ac:dyDescent="0.25">
      <c r="A23" s="1"/>
      <c r="B23" s="1"/>
      <c r="C23" s="45"/>
      <c r="D23" s="1"/>
      <c r="E23" s="47"/>
      <c r="F23" s="1"/>
      <c r="G23" s="47"/>
      <c r="H23" s="1"/>
      <c r="I23" s="46"/>
      <c r="J23" s="46"/>
      <c r="K23" s="1"/>
    </row>
    <row r="24" spans="1:17" ht="15" customHeight="1" x14ac:dyDescent="0.25">
      <c r="A24" s="1"/>
      <c r="B24" s="48" t="s">
        <v>18</v>
      </c>
      <c r="C24" s="45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40" t="s">
        <v>4</v>
      </c>
      <c r="D25" s="1"/>
      <c r="E25" s="49">
        <f>MAX(0,(E6-G6)*E15)</f>
        <v>0</v>
      </c>
      <c r="F25" s="50"/>
      <c r="G25" s="49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40" t="s">
        <v>6</v>
      </c>
      <c r="D26" s="1"/>
      <c r="E26" s="49">
        <f>MAX(0,(E8-G8)*E16)</f>
        <v>3.8063999999999984E-3</v>
      </c>
      <c r="F26" s="50"/>
      <c r="G26" s="49">
        <f>MAX(0,(E8-G8)*G16)</f>
        <v>3.8063999999999984E-3</v>
      </c>
      <c r="H26" s="1"/>
      <c r="I26" s="1"/>
      <c r="J26" s="1"/>
      <c r="K26" s="1"/>
    </row>
    <row r="27" spans="1:17" ht="15" customHeight="1" x14ac:dyDescent="0.2">
      <c r="A27" s="1"/>
      <c r="B27" s="1"/>
      <c r="C27" s="40" t="s">
        <v>8</v>
      </c>
      <c r="D27" s="1"/>
      <c r="E27" s="49">
        <f>MAX(0, (E10-G10)*E17)</f>
        <v>9.2269974180000016E-3</v>
      </c>
      <c r="F27" s="50"/>
      <c r="G27" s="49">
        <f>MAX(0, (E10-G10)*G17)</f>
        <v>2.4706652432000004E-2</v>
      </c>
      <c r="H27" s="1"/>
      <c r="I27" s="1"/>
      <c r="J27" s="1"/>
      <c r="K27" s="1"/>
    </row>
    <row r="28" spans="1:17" ht="15" customHeight="1" x14ac:dyDescent="0.2">
      <c r="A28" s="1"/>
      <c r="B28" s="1"/>
      <c r="C28" s="40"/>
      <c r="D28" s="1"/>
      <c r="E28" s="49"/>
      <c r="F28" s="40"/>
      <c r="G28" s="49"/>
      <c r="H28" s="1"/>
      <c r="I28" s="1"/>
      <c r="J28" s="1"/>
      <c r="K28" s="1"/>
    </row>
    <row r="29" spans="1:17" s="8" customFormat="1" ht="15" customHeight="1" x14ac:dyDescent="0.25">
      <c r="A29" s="4"/>
      <c r="B29" s="51"/>
      <c r="C29" s="52" t="s">
        <v>19</v>
      </c>
      <c r="D29" s="53"/>
      <c r="E29" s="54" t="str">
        <f>E20</f>
        <v>Alloy: 6xxx</v>
      </c>
      <c r="F29" s="53"/>
      <c r="G29" s="54" t="str">
        <f>G20</f>
        <v>Alloys: 2/7xxx *</v>
      </c>
      <c r="H29" s="53"/>
      <c r="I29" s="55" t="s">
        <v>16</v>
      </c>
      <c r="J29" s="56"/>
      <c r="K29" s="4"/>
      <c r="O29" s="73"/>
    </row>
    <row r="30" spans="1:17" s="8" customFormat="1" ht="15" customHeight="1" x14ac:dyDescent="0.2">
      <c r="A30" s="4"/>
      <c r="B30" s="57"/>
      <c r="C30" s="58"/>
      <c r="D30" s="58"/>
      <c r="E30" s="58"/>
      <c r="F30" s="58"/>
      <c r="G30" s="58"/>
      <c r="H30" s="58"/>
      <c r="I30" s="58"/>
      <c r="J30" s="59"/>
      <c r="K30" s="4"/>
      <c r="O30" s="73"/>
    </row>
    <row r="31" spans="1:17" s="8" customFormat="1" ht="15" customHeight="1" x14ac:dyDescent="0.25">
      <c r="A31" s="4"/>
      <c r="B31" s="57"/>
      <c r="C31" s="70" t="s">
        <v>24</v>
      </c>
      <c r="D31" s="58"/>
      <c r="E31" s="75">
        <f>SUM(E25:E27)</f>
        <v>1.3033397418E-2</v>
      </c>
      <c r="F31" s="58"/>
      <c r="G31" s="75">
        <f>SUM(G25:G28)</f>
        <v>2.8513052432000002E-2</v>
      </c>
      <c r="H31" s="58"/>
      <c r="I31" s="58"/>
      <c r="J31" s="59"/>
      <c r="K31" s="4"/>
      <c r="O31" s="73"/>
    </row>
    <row r="32" spans="1:17" s="8" customFormat="1" ht="15" customHeight="1" x14ac:dyDescent="0.25">
      <c r="A32" s="4"/>
      <c r="B32" s="57"/>
      <c r="C32" s="70"/>
      <c r="D32" s="58"/>
      <c r="E32" s="61"/>
      <c r="F32" s="58"/>
      <c r="G32" s="62"/>
      <c r="H32" s="58"/>
      <c r="I32" s="58"/>
      <c r="J32" s="59"/>
      <c r="K32" s="4"/>
      <c r="O32" s="73"/>
    </row>
    <row r="33" spans="1:15" s="8" customFormat="1" ht="15" customHeight="1" x14ac:dyDescent="0.25">
      <c r="A33" s="4"/>
      <c r="B33" s="57"/>
      <c r="C33" s="70" t="s">
        <v>23</v>
      </c>
      <c r="D33" s="58"/>
      <c r="E33" s="63">
        <f>E31*100</f>
        <v>1.3033397417999999</v>
      </c>
      <c r="F33" s="77"/>
      <c r="G33" s="63">
        <f>G31*100</f>
        <v>2.8513052432000001</v>
      </c>
      <c r="H33" s="58"/>
      <c r="I33" s="58"/>
      <c r="J33" s="59"/>
      <c r="K33" s="4"/>
      <c r="O33" s="73"/>
    </row>
    <row r="34" spans="1:15" s="8" customFormat="1" ht="15" customHeight="1" x14ac:dyDescent="0.25">
      <c r="A34" s="4"/>
      <c r="B34" s="57"/>
      <c r="C34" s="70"/>
      <c r="D34" s="58"/>
      <c r="E34" s="61"/>
      <c r="F34" s="58"/>
      <c r="G34" s="62"/>
      <c r="H34" s="58"/>
      <c r="I34" s="58"/>
      <c r="J34" s="59"/>
      <c r="K34" s="4"/>
      <c r="O34" s="73"/>
    </row>
    <row r="35" spans="1:15" s="8" customFormat="1" ht="15" customHeight="1" x14ac:dyDescent="0.25">
      <c r="A35" s="25"/>
      <c r="B35" s="57"/>
      <c r="C35" s="60" t="s">
        <v>20</v>
      </c>
      <c r="D35" s="58"/>
      <c r="E35" s="63">
        <f>E22*E31</f>
        <v>13.033397418</v>
      </c>
      <c r="F35" s="77"/>
      <c r="G35" s="63">
        <f>G22*G31</f>
        <v>28.513052432000002</v>
      </c>
      <c r="H35" s="77"/>
      <c r="I35" s="63">
        <f>E35+G35</f>
        <v>41.546449850000002</v>
      </c>
      <c r="J35" s="59"/>
      <c r="K35" s="25"/>
      <c r="M35" s="78"/>
      <c r="O35" s="73"/>
    </row>
    <row r="36" spans="1:15" s="8" customFormat="1" ht="15" customHeight="1" x14ac:dyDescent="0.2">
      <c r="A36" s="25"/>
      <c r="B36" s="64"/>
      <c r="C36" s="65"/>
      <c r="D36" s="65"/>
      <c r="E36" s="66"/>
      <c r="F36" s="65"/>
      <c r="G36" s="65"/>
      <c r="H36" s="65"/>
      <c r="I36" s="65"/>
      <c r="J36" s="67"/>
      <c r="K36" s="25"/>
      <c r="O36" s="73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8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DeJong, Tammy</cp:lastModifiedBy>
  <cp:lastPrinted>2016-12-16T18:38:46Z</cp:lastPrinted>
  <dcterms:created xsi:type="dcterms:W3CDTF">2008-07-27T22:58:54Z</dcterms:created>
  <dcterms:modified xsi:type="dcterms:W3CDTF">2025-03-28T20:24:09Z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