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hrfps01\FinancialPlanning\Energy Surcharge\2025\11_Nov\"/>
    </mc:Choice>
  </mc:AlternateContent>
  <xr:revisionPtr revIDLastSave="0" documentId="13_ncr:1_{EB1DA4D3-B8FF-4A26-937B-678F596C2FE7}" xr6:coauthVersionLast="47" xr6:coauthVersionMax="47" xr10:uidLastSave="{00000000-0000-0000-0000-000000000000}"/>
  <bookViews>
    <workbookView xWindow="27274" yWindow="-456" windowWidth="12176" windowHeight="14343" xr2:uid="{00000000-000D-0000-FFFF-FFFF00000000}"/>
  </bookViews>
  <sheets>
    <sheet name="Online Calculator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E31" i="1"/>
  <c r="E10" i="1"/>
  <c r="E6" i="1"/>
  <c r="E8" i="1" l="1"/>
  <c r="E27" i="1" l="1"/>
  <c r="I13" i="1" l="1"/>
  <c r="I22" i="1"/>
  <c r="E29" i="1"/>
  <c r="G29" i="1"/>
  <c r="G25" i="1" l="1"/>
  <c r="E25" i="1"/>
  <c r="G27" i="1"/>
  <c r="E26" i="1" l="1"/>
  <c r="G26" i="1"/>
  <c r="G31" i="1" s="1"/>
  <c r="E35" i="1" l="1"/>
  <c r="G33" i="1"/>
  <c r="G35" i="1"/>
  <c r="I35" i="1" l="1"/>
</calcChain>
</file>

<file path=xl/sharedStrings.xml><?xml version="1.0" encoding="utf-8"?>
<sst xmlns="http://schemas.openxmlformats.org/spreadsheetml/2006/main" count="34" uniqueCount="25">
  <si>
    <t>Energy Surcharge Calculator</t>
  </si>
  <si>
    <t>Current Price</t>
  </si>
  <si>
    <t>2007 Base Price</t>
  </si>
  <si>
    <t>Units</t>
  </si>
  <si>
    <t>Natural Gas</t>
  </si>
  <si>
    <t>Henry Hub, 000's of cubic feet (mcf)</t>
  </si>
  <si>
    <t>Diesel</t>
  </si>
  <si>
    <t>US retail, dollars per gallon</t>
  </si>
  <si>
    <t>Electricity</t>
  </si>
  <si>
    <t>US Industrial; Kilowatt-hours (KWh)</t>
  </si>
  <si>
    <t>Consumption per pound</t>
  </si>
  <si>
    <t>Alloy: 6xxx</t>
  </si>
  <si>
    <t>Alloys: 2/7xxx *</t>
  </si>
  <si>
    <t>mcf / pound</t>
  </si>
  <si>
    <t>gallons / pound</t>
  </si>
  <si>
    <t>KWh / pound</t>
  </si>
  <si>
    <t>Total</t>
  </si>
  <si>
    <t># of pounds</t>
  </si>
  <si>
    <t>Surcharge by Component</t>
  </si>
  <si>
    <t>Results</t>
  </si>
  <si>
    <t>Total Energy Surcharge</t>
  </si>
  <si>
    <t>*</t>
  </si>
  <si>
    <t>all 3xxx, 4xxx, and 5xxx series alloys should also go into the 2/7xxx category</t>
  </si>
  <si>
    <t>Total Surcharge (cents/lb)</t>
  </si>
  <si>
    <t>Total Surcharge ($/lb)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</si>
</sst>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&quot;$&quot;#,##0.000"/>
    <numFmt numFmtId="165" formatCode="&quot;$&quot;#,##0.00"/>
    <numFmt numFmtId="166" formatCode="&quot;$&quot;#,##0.0000"/>
    <numFmt numFmtId="167" formatCode="_(* #,##0.0000_);_(* \(#,##0.0000\);_(* &quot;-&quot;????_);_(@_)"/>
    <numFmt numFmtId="168" formatCode="0.0%"/>
    <numFmt numFmtId="169" formatCode="_(&quot;$&quot;* #,##0.0000_);_(&quot;$&quot;* \(#,##0.0000\);_(&quot;$&quot;* &quot;-&quot;??_);_(@_)"/>
  </numFmts>
  <fonts count="2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color indexed="62"/>
      <name val="Arial"/>
      <family val="2"/>
    </font>
    <font>
      <sz val="10"/>
      <color indexed="6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1"/>
      <color indexed="12"/>
      <name val="Arial"/>
      <family val="2"/>
    </font>
    <font>
      <b/>
      <u/>
      <sz val="11"/>
      <color indexed="9"/>
      <name val="Arial"/>
      <family val="2"/>
    </font>
    <font>
      <b/>
      <sz val="11"/>
      <color indexed="9"/>
      <name val="Arial"/>
      <family val="2"/>
    </font>
    <font>
      <sz val="8"/>
      <name val="Arial"/>
      <family val="2"/>
    </font>
    <font>
      <b/>
      <sz val="11"/>
      <color indexed="9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medium">
        <color indexed="23"/>
      </right>
      <top style="medium">
        <color indexed="23"/>
      </top>
      <bottom style="thin">
        <color indexed="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0" fillId="0" borderId="0" applyFont="0" applyFill="0" applyBorder="0" applyAlignment="0" applyProtection="0"/>
  </cellStyleXfs>
  <cellXfs count="81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5" fillId="0" borderId="0" xfId="0" applyFont="1" applyAlignment="1">
      <alignment vertical="center"/>
    </xf>
    <xf numFmtId="0" fontId="6" fillId="2" borderId="0" xfId="0" applyFont="1" applyFill="1"/>
    <xf numFmtId="0" fontId="7" fillId="2" borderId="0" xfId="0" applyFont="1" applyFill="1"/>
    <xf numFmtId="0" fontId="7" fillId="2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6" fillId="0" borderId="0" xfId="0" applyFont="1"/>
    <xf numFmtId="166" fontId="8" fillId="3" borderId="2" xfId="0" applyNumberFormat="1" applyFont="1" applyFill="1" applyBorder="1" applyAlignment="1">
      <alignment horizontal="center"/>
    </xf>
    <xf numFmtId="166" fontId="6" fillId="2" borderId="0" xfId="0" applyNumberFormat="1" applyFont="1" applyFill="1"/>
    <xf numFmtId="166" fontId="9" fillId="2" borderId="0" xfId="0" applyNumberFormat="1" applyFont="1" applyFill="1" applyAlignment="1">
      <alignment horizontal="center"/>
    </xf>
    <xf numFmtId="0" fontId="10" fillId="2" borderId="0" xfId="0" applyFont="1" applyFill="1"/>
    <xf numFmtId="0" fontId="1" fillId="2" borderId="0" xfId="0" applyFont="1" applyFill="1"/>
    <xf numFmtId="164" fontId="6" fillId="2" borderId="0" xfId="0" applyNumberFormat="1" applyFont="1" applyFill="1" applyAlignment="1">
      <alignment horizontal="center"/>
    </xf>
    <xf numFmtId="0" fontId="11" fillId="2" borderId="0" xfId="0" applyFont="1" applyFill="1"/>
    <xf numFmtId="166" fontId="0" fillId="2" borderId="0" xfId="0" applyNumberFormat="1" applyFill="1"/>
    <xf numFmtId="0" fontId="0" fillId="2" borderId="3" xfId="0" applyFill="1" applyBorder="1"/>
    <xf numFmtId="0" fontId="0" fillId="2" borderId="4" xfId="0" applyFill="1" applyBorder="1"/>
    <xf numFmtId="0" fontId="0" fillId="2" borderId="4" xfId="0" applyFill="1" applyBorder="1" applyAlignment="1">
      <alignment horizontal="center"/>
    </xf>
    <xf numFmtId="0" fontId="0" fillId="2" borderId="5" xfId="0" applyFill="1" applyBorder="1"/>
    <xf numFmtId="0" fontId="6" fillId="2" borderId="6" xfId="0" applyFont="1" applyFill="1" applyBorder="1"/>
    <xf numFmtId="0" fontId="12" fillId="2" borderId="0" xfId="0" applyFont="1" applyFill="1"/>
    <xf numFmtId="0" fontId="7" fillId="2" borderId="7" xfId="0" applyFont="1" applyFill="1" applyBorder="1" applyAlignment="1">
      <alignment horizontal="center"/>
    </xf>
    <xf numFmtId="0" fontId="0" fillId="2" borderId="6" xfId="0" applyFill="1" applyBorder="1"/>
    <xf numFmtId="0" fontId="13" fillId="2" borderId="0" xfId="0" applyFont="1" applyFill="1"/>
    <xf numFmtId="0" fontId="14" fillId="2" borderId="0" xfId="0" applyFont="1" applyFill="1"/>
    <xf numFmtId="0" fontId="9" fillId="2" borderId="0" xfId="0" applyFont="1" applyFill="1" applyAlignment="1">
      <alignment horizontal="center"/>
    </xf>
    <xf numFmtId="0" fontId="0" fillId="2" borderId="8" xfId="0" applyFill="1" applyBorder="1"/>
    <xf numFmtId="0" fontId="14" fillId="2" borderId="0" xfId="0" applyFont="1" applyFill="1" applyAlignment="1">
      <alignment horizontal="center"/>
    </xf>
    <xf numFmtId="0" fontId="10" fillId="2" borderId="8" xfId="0" applyFont="1" applyFill="1" applyBorder="1"/>
    <xf numFmtId="0" fontId="0" fillId="2" borderId="9" xfId="0" applyFill="1" applyBorder="1"/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0" fillId="2" borderId="7" xfId="0" applyFill="1" applyBorder="1"/>
    <xf numFmtId="0" fontId="9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/>
    <xf numFmtId="3" fontId="9" fillId="2" borderId="0" xfId="0" applyNumberFormat="1" applyFont="1" applyFill="1" applyAlignment="1">
      <alignment horizontal="center"/>
    </xf>
    <xf numFmtId="3" fontId="15" fillId="2" borderId="0" xfId="0" applyNumberFormat="1" applyFont="1" applyFill="1" applyAlignment="1">
      <alignment horizontal="center"/>
    </xf>
    <xf numFmtId="166" fontId="14" fillId="2" borderId="0" xfId="0" applyNumberFormat="1" applyFont="1" applyFill="1" applyAlignment="1">
      <alignment horizontal="center"/>
    </xf>
    <xf numFmtId="164" fontId="14" fillId="2" borderId="0" xfId="0" applyNumberFormat="1" applyFont="1" applyFill="1"/>
    <xf numFmtId="0" fontId="6" fillId="4" borderId="3" xfId="0" applyFont="1" applyFill="1" applyBorder="1"/>
    <xf numFmtId="0" fontId="16" fillId="4" borderId="4" xfId="0" applyFont="1" applyFill="1" applyBorder="1"/>
    <xf numFmtId="0" fontId="6" fillId="4" borderId="4" xfId="0" applyFont="1" applyFill="1" applyBorder="1"/>
    <xf numFmtId="166" fontId="16" fillId="4" borderId="4" xfId="0" applyNumberFormat="1" applyFont="1" applyFill="1" applyBorder="1" applyAlignment="1">
      <alignment horizontal="center"/>
    </xf>
    <xf numFmtId="0" fontId="16" fillId="4" borderId="4" xfId="0" applyFont="1" applyFill="1" applyBorder="1" applyAlignment="1">
      <alignment horizontal="center"/>
    </xf>
    <xf numFmtId="0" fontId="6" fillId="4" borderId="5" xfId="0" applyFont="1" applyFill="1" applyBorder="1"/>
    <xf numFmtId="0" fontId="6" fillId="4" borderId="6" xfId="0" applyFont="1" applyFill="1" applyBorder="1"/>
    <xf numFmtId="0" fontId="6" fillId="4" borderId="0" xfId="0" applyFont="1" applyFill="1"/>
    <xf numFmtId="0" fontId="6" fillId="4" borderId="8" xfId="0" applyFont="1" applyFill="1" applyBorder="1"/>
    <xf numFmtId="0" fontId="17" fillId="4" borderId="0" xfId="0" applyFont="1" applyFill="1"/>
    <xf numFmtId="166" fontId="6" fillId="4" borderId="0" xfId="0" applyNumberFormat="1" applyFont="1" applyFill="1" applyAlignment="1">
      <alignment horizontal="center"/>
    </xf>
    <xf numFmtId="166" fontId="6" fillId="4" borderId="0" xfId="0" applyNumberFormat="1" applyFont="1" applyFill="1"/>
    <xf numFmtId="165" fontId="7" fillId="5" borderId="0" xfId="0" applyNumberFormat="1" applyFont="1" applyFill="1" applyAlignment="1">
      <alignment horizontal="center"/>
    </xf>
    <xf numFmtId="0" fontId="6" fillId="4" borderId="9" xfId="0" applyFont="1" applyFill="1" applyBorder="1"/>
    <xf numFmtId="0" fontId="6" fillId="4" borderId="1" xfId="0" applyFont="1" applyFill="1" applyBorder="1"/>
    <xf numFmtId="0" fontId="6" fillId="4" borderId="1" xfId="0" applyFont="1" applyFill="1" applyBorder="1" applyAlignment="1">
      <alignment horizontal="center"/>
    </xf>
    <xf numFmtId="0" fontId="6" fillId="4" borderId="7" xfId="0" applyFont="1" applyFill="1" applyBorder="1"/>
    <xf numFmtId="0" fontId="18" fillId="2" borderId="0" xfId="0" applyFont="1" applyFill="1"/>
    <xf numFmtId="0" fontId="0" fillId="0" borderId="0" xfId="0" applyAlignment="1">
      <alignment horizontal="center"/>
    </xf>
    <xf numFmtId="0" fontId="19" fillId="4" borderId="0" xfId="0" applyFont="1" applyFill="1"/>
    <xf numFmtId="167" fontId="0" fillId="0" borderId="0" xfId="0" applyNumberFormat="1"/>
    <xf numFmtId="167" fontId="5" fillId="0" borderId="0" xfId="0" applyNumberFormat="1" applyFont="1" applyAlignment="1">
      <alignment vertical="center"/>
    </xf>
    <xf numFmtId="167" fontId="6" fillId="0" borderId="0" xfId="0" applyNumberFormat="1" applyFont="1"/>
    <xf numFmtId="168" fontId="6" fillId="0" borderId="0" xfId="0" applyNumberFormat="1" applyFont="1"/>
    <xf numFmtId="166" fontId="7" fillId="5" borderId="0" xfId="0" applyNumberFormat="1" applyFont="1" applyFill="1" applyAlignment="1">
      <alignment horizontal="center"/>
    </xf>
    <xf numFmtId="166" fontId="6" fillId="0" borderId="0" xfId="0" applyNumberFormat="1" applyFont="1"/>
    <xf numFmtId="165" fontId="6" fillId="4" borderId="0" xfId="0" applyNumberFormat="1" applyFont="1" applyFill="1"/>
    <xf numFmtId="165" fontId="6" fillId="0" borderId="0" xfId="0" applyNumberFormat="1" applyFont="1"/>
    <xf numFmtId="44" fontId="6" fillId="0" borderId="0" xfId="1" applyFont="1"/>
    <xf numFmtId="44" fontId="0" fillId="0" borderId="0" xfId="1" applyFont="1"/>
    <xf numFmtId="169" fontId="6" fillId="0" borderId="0" xfId="1" applyNumberFormat="1" applyFont="1"/>
    <xf numFmtId="0" fontId="1" fillId="0" borderId="0" xfId="0" applyFont="1"/>
    <xf numFmtId="166" fontId="1" fillId="2" borderId="0" xfId="0" applyNumberFormat="1" applyFont="1" applyFill="1" applyAlignment="1">
      <alignment horizontal="center"/>
    </xf>
    <xf numFmtId="3" fontId="15" fillId="6" borderId="2" xfId="0" applyNumberFormat="1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hrfps01\FinancialPlanning\Energy%20Surcharge\2025\11_Nov\Energy%20Surcharge%20Book%20for%20Dec%202025.xlsx" TargetMode="External"/><Relationship Id="rId1" Type="http://schemas.openxmlformats.org/officeDocument/2006/relationships/externalLinkPath" Target="Energy%20Surcharge%20Book%20for%20Dec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rcharge Tables"/>
      <sheetName val="Energy Price Charts"/>
      <sheetName val="Surcharge calc"/>
      <sheetName val="SourceData--&gt;"/>
      <sheetName val="Diesel"/>
      <sheetName val="NaturalGas-5b"/>
      <sheetName val="Electricity-7c"/>
      <sheetName val="Data table"/>
    </sheetNames>
    <sheetDataSet>
      <sheetData sheetId="0">
        <row r="679">
          <cell r="D679">
            <v>3.3112200000000001</v>
          </cell>
        </row>
        <row r="680">
          <cell r="D680">
            <v>8.3760049999999989E-2</v>
          </cell>
        </row>
        <row r="681">
          <cell r="D681">
            <v>3.6789999999999998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3"/>
    <pageSetUpPr fitToPage="1"/>
  </sheetPr>
  <dimension ref="A1:Q39"/>
  <sheetViews>
    <sheetView tabSelected="1" zoomScale="85" zoomScaleNormal="85" zoomScaleSheetLayoutView="100" workbookViewId="0">
      <selection sqref="A1:A1048576"/>
    </sheetView>
  </sheetViews>
  <sheetFormatPr defaultRowHeight="12.85" x14ac:dyDescent="0.2"/>
  <cols>
    <col min="1" max="1" width="9.75" customWidth="1"/>
    <col min="2" max="2" width="1.75" customWidth="1"/>
    <col min="3" max="3" width="27.75" customWidth="1"/>
    <col min="4" max="4" width="6.75" customWidth="1"/>
    <col min="5" max="5" width="18.75" style="62" customWidth="1"/>
    <col min="6" max="6" width="6.75" customWidth="1"/>
    <col min="7" max="7" width="18.75" customWidth="1"/>
    <col min="8" max="8" width="6.75" customWidth="1"/>
    <col min="9" max="9" width="21.75" customWidth="1"/>
    <col min="10" max="10" width="1.75" customWidth="1"/>
    <col min="11" max="11" width="9.75" customWidth="1"/>
    <col min="14" max="14" width="15" bestFit="1" customWidth="1"/>
    <col min="15" max="15" width="9.125" style="64"/>
  </cols>
  <sheetData>
    <row r="1" spans="1:15" ht="11.95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</row>
    <row r="2" spans="1:15" s="3" customFormat="1" ht="24.1" customHeight="1" x14ac:dyDescent="0.2">
      <c r="A2" s="78" t="s">
        <v>0</v>
      </c>
      <c r="B2" s="79"/>
      <c r="C2" s="79"/>
      <c r="D2" s="79"/>
      <c r="E2" s="79"/>
      <c r="F2" s="79"/>
      <c r="G2" s="79"/>
      <c r="H2" s="79"/>
      <c r="I2" s="79"/>
      <c r="J2" s="79"/>
      <c r="K2" s="80"/>
      <c r="O2" s="65"/>
    </row>
    <row r="3" spans="1:15" ht="11.95" customHeight="1" x14ac:dyDescent="0.2">
      <c r="A3" s="1"/>
      <c r="B3" s="1"/>
      <c r="C3" s="1"/>
      <c r="D3" s="1"/>
      <c r="E3" s="2"/>
      <c r="F3" s="1"/>
      <c r="G3" s="1"/>
      <c r="H3" s="1"/>
      <c r="I3" s="1"/>
      <c r="J3" s="1"/>
      <c r="K3" s="1"/>
    </row>
    <row r="4" spans="1:15" s="8" customFormat="1" ht="14.3" x14ac:dyDescent="0.25">
      <c r="A4" s="4"/>
      <c r="B4" s="4"/>
      <c r="C4" s="5"/>
      <c r="D4" s="4"/>
      <c r="E4" s="6" t="s">
        <v>1</v>
      </c>
      <c r="F4" s="4"/>
      <c r="G4" s="6" t="s">
        <v>2</v>
      </c>
      <c r="H4" s="4"/>
      <c r="I4" s="6" t="s">
        <v>3</v>
      </c>
      <c r="J4" s="7"/>
      <c r="K4" s="4"/>
      <c r="O4" s="66"/>
    </row>
    <row r="5" spans="1:15" s="8" customFormat="1" ht="11.95" customHeight="1" thickBot="1" x14ac:dyDescent="0.3">
      <c r="A5" s="4"/>
      <c r="B5" s="4"/>
      <c r="C5" s="5"/>
      <c r="D5" s="4"/>
      <c r="E5" s="7"/>
      <c r="F5" s="4"/>
      <c r="G5" s="5"/>
      <c r="H5" s="4"/>
      <c r="I5" s="4"/>
      <c r="J5" s="4"/>
      <c r="K5" s="4"/>
      <c r="N5" s="67"/>
      <c r="O5" s="66"/>
    </row>
    <row r="6" spans="1:15" s="8" customFormat="1" ht="15" customHeight="1" x14ac:dyDescent="0.25">
      <c r="A6" s="4"/>
      <c r="B6" s="4"/>
      <c r="C6" s="5" t="s">
        <v>4</v>
      </c>
      <c r="D6" s="4"/>
      <c r="E6" s="9">
        <f>'[1]Surcharge Tables'!$D679</f>
        <v>3.3112200000000001</v>
      </c>
      <c r="F6" s="10"/>
      <c r="G6" s="11">
        <v>7.1829999999999998</v>
      </c>
      <c r="H6" s="4"/>
      <c r="I6" s="12" t="s">
        <v>5</v>
      </c>
      <c r="J6" s="12"/>
      <c r="K6" s="13"/>
      <c r="M6" s="69"/>
      <c r="N6" s="74"/>
      <c r="O6" s="66"/>
    </row>
    <row r="7" spans="1:15" s="8" customFormat="1" ht="11.95" customHeight="1" thickBot="1" x14ac:dyDescent="0.3">
      <c r="A7" s="4"/>
      <c r="B7" s="4"/>
      <c r="C7" s="5"/>
      <c r="D7" s="4"/>
      <c r="E7" s="14"/>
      <c r="F7" s="10"/>
      <c r="G7" s="11"/>
      <c r="H7" s="4"/>
      <c r="I7" s="12"/>
      <c r="J7" s="12"/>
      <c r="K7" s="13"/>
      <c r="N7" s="72"/>
      <c r="O7" s="66"/>
    </row>
    <row r="8" spans="1:15" s="8" customFormat="1" ht="15" customHeight="1" x14ac:dyDescent="0.25">
      <c r="A8" s="4"/>
      <c r="B8" s="4"/>
      <c r="C8" s="5" t="s">
        <v>6</v>
      </c>
      <c r="D8" s="4"/>
      <c r="E8" s="9">
        <f>'[1]Surcharge Tables'!$D681</f>
        <v>3.6789999999999998</v>
      </c>
      <c r="F8" s="10"/>
      <c r="G8" s="11">
        <v>2.8820000000000001</v>
      </c>
      <c r="H8" s="4"/>
      <c r="I8" s="12" t="s">
        <v>7</v>
      </c>
      <c r="J8" s="12"/>
      <c r="K8" s="13"/>
      <c r="M8" s="69"/>
      <c r="N8" s="74"/>
      <c r="O8" s="66"/>
    </row>
    <row r="9" spans="1:15" s="8" customFormat="1" ht="11.95" customHeight="1" thickBot="1" x14ac:dyDescent="0.3">
      <c r="A9" s="4"/>
      <c r="B9" s="4"/>
      <c r="C9" s="5"/>
      <c r="D9" s="4"/>
      <c r="E9" s="14"/>
      <c r="F9" s="10"/>
      <c r="G9" s="11"/>
      <c r="H9" s="4"/>
      <c r="I9" s="12"/>
      <c r="J9" s="12"/>
      <c r="K9" s="13"/>
      <c r="N9" s="72"/>
      <c r="O9" s="66"/>
    </row>
    <row r="10" spans="1:15" s="8" customFormat="1" ht="15" customHeight="1" x14ac:dyDescent="0.25">
      <c r="A10" s="4"/>
      <c r="B10" s="4"/>
      <c r="C10" s="5" t="s">
        <v>8</v>
      </c>
      <c r="D10" s="4"/>
      <c r="E10" s="9">
        <f>'[1]Surcharge Tables'!$D680</f>
        <v>8.3760049999999989E-2</v>
      </c>
      <c r="F10" s="10"/>
      <c r="G10" s="11">
        <v>6.3500000000000001E-2</v>
      </c>
      <c r="H10" s="4"/>
      <c r="I10" s="12" t="s">
        <v>9</v>
      </c>
      <c r="J10" s="12"/>
      <c r="K10" s="13"/>
      <c r="M10" s="69"/>
      <c r="N10" s="74"/>
      <c r="O10" s="66"/>
    </row>
    <row r="11" spans="1:15" ht="15" customHeight="1" x14ac:dyDescent="0.25">
      <c r="A11" s="1"/>
      <c r="B11" s="1"/>
      <c r="C11" s="15"/>
      <c r="D11" s="1"/>
      <c r="E11" s="76"/>
      <c r="F11" s="16"/>
      <c r="G11" s="16"/>
      <c r="H11" s="1"/>
      <c r="I11" s="1"/>
      <c r="J11" s="1"/>
      <c r="K11" s="1"/>
      <c r="N11" s="73"/>
    </row>
    <row r="12" spans="1:15" ht="11.95" customHeight="1" x14ac:dyDescent="0.2">
      <c r="A12" s="1"/>
      <c r="B12" s="17"/>
      <c r="C12" s="18"/>
      <c r="D12" s="18"/>
      <c r="E12" s="19"/>
      <c r="F12" s="18"/>
      <c r="G12" s="18"/>
      <c r="H12" s="18"/>
      <c r="I12" s="20"/>
      <c r="J12" s="1"/>
      <c r="K12" s="1"/>
    </row>
    <row r="13" spans="1:15" ht="15" customHeight="1" x14ac:dyDescent="0.25">
      <c r="A13" s="1"/>
      <c r="B13" s="21"/>
      <c r="C13" s="22" t="s">
        <v>10</v>
      </c>
      <c r="D13" s="4"/>
      <c r="E13" s="6" t="s">
        <v>11</v>
      </c>
      <c r="F13" s="4"/>
      <c r="G13" s="6" t="s">
        <v>12</v>
      </c>
      <c r="H13" s="4"/>
      <c r="I13" s="23" t="str">
        <f>I4</f>
        <v>Units</v>
      </c>
      <c r="J13" s="7"/>
      <c r="K13" s="1"/>
    </row>
    <row r="14" spans="1:15" ht="11.95" customHeight="1" x14ac:dyDescent="0.25">
      <c r="A14" s="1"/>
      <c r="B14" s="24"/>
      <c r="C14" s="25"/>
      <c r="D14" s="26"/>
      <c r="E14" s="27"/>
      <c r="F14" s="26"/>
      <c r="G14" s="27"/>
      <c r="H14" s="26"/>
      <c r="I14" s="28"/>
      <c r="J14" s="1"/>
      <c r="K14" s="1"/>
    </row>
    <row r="15" spans="1:15" ht="15" customHeight="1" x14ac:dyDescent="0.2">
      <c r="A15" s="1"/>
      <c r="B15" s="24"/>
      <c r="C15" s="26" t="s">
        <v>4</v>
      </c>
      <c r="D15" s="26"/>
      <c r="E15" s="29">
        <v>6.3E-3</v>
      </c>
      <c r="F15" s="26"/>
      <c r="G15" s="29">
        <v>8.6E-3</v>
      </c>
      <c r="H15" s="26"/>
      <c r="I15" s="30" t="s">
        <v>13</v>
      </c>
      <c r="J15" s="12"/>
      <c r="K15" s="1"/>
    </row>
    <row r="16" spans="1:15" ht="15" customHeight="1" x14ac:dyDescent="0.2">
      <c r="A16" s="1"/>
      <c r="B16" s="24"/>
      <c r="C16" s="26" t="s">
        <v>6</v>
      </c>
      <c r="D16" s="26"/>
      <c r="E16" s="29">
        <v>4.7999999999999996E-3</v>
      </c>
      <c r="F16" s="26"/>
      <c r="G16" s="29">
        <v>4.7999999999999996E-3</v>
      </c>
      <c r="H16" s="26"/>
      <c r="I16" s="30" t="s">
        <v>14</v>
      </c>
      <c r="J16" s="12"/>
      <c r="K16" s="1"/>
    </row>
    <row r="17" spans="1:17" ht="15" customHeight="1" x14ac:dyDescent="0.2">
      <c r="A17" s="1"/>
      <c r="B17" s="24"/>
      <c r="C17" s="26" t="s">
        <v>8</v>
      </c>
      <c r="D17" s="26"/>
      <c r="E17" s="29">
        <v>0.43709999999999999</v>
      </c>
      <c r="F17" s="26"/>
      <c r="G17" s="29">
        <v>1.1704000000000001</v>
      </c>
      <c r="H17" s="26"/>
      <c r="I17" s="30" t="s">
        <v>15</v>
      </c>
      <c r="J17" s="12"/>
      <c r="K17" s="1"/>
    </row>
    <row r="18" spans="1:17" ht="11.95" customHeight="1" x14ac:dyDescent="0.2">
      <c r="A18" s="1"/>
      <c r="B18" s="31"/>
      <c r="C18" s="32"/>
      <c r="D18" s="32"/>
      <c r="E18" s="33"/>
      <c r="F18" s="32"/>
      <c r="G18" s="32"/>
      <c r="H18" s="32"/>
      <c r="I18" s="34"/>
      <c r="J18" s="1"/>
      <c r="K18" s="1"/>
      <c r="Q18" s="75"/>
    </row>
    <row r="19" spans="1:17" ht="15" customHeight="1" x14ac:dyDescent="0.2">
      <c r="A19" s="1"/>
      <c r="B19" s="1"/>
      <c r="C19" s="1"/>
      <c r="D19" s="1"/>
      <c r="E19" s="2"/>
      <c r="F19" s="1"/>
      <c r="G19" s="1"/>
      <c r="H19" s="1"/>
      <c r="I19" s="1"/>
      <c r="J19" s="1"/>
      <c r="K19" s="1"/>
    </row>
    <row r="20" spans="1:17" ht="15" customHeight="1" x14ac:dyDescent="0.25">
      <c r="A20" s="1"/>
      <c r="B20" s="1"/>
      <c r="C20" s="1"/>
      <c r="D20" s="1"/>
      <c r="E20" s="35" t="s">
        <v>11</v>
      </c>
      <c r="F20" s="26"/>
      <c r="G20" s="35" t="s">
        <v>12</v>
      </c>
      <c r="H20" s="1"/>
      <c r="I20" s="36" t="s">
        <v>16</v>
      </c>
      <c r="J20" s="37"/>
      <c r="K20" s="1"/>
    </row>
    <row r="21" spans="1:17" ht="15" customHeight="1" thickBot="1" x14ac:dyDescent="0.3">
      <c r="A21" s="1"/>
      <c r="B21" s="1"/>
      <c r="C21" s="1"/>
      <c r="D21" s="1"/>
      <c r="E21" s="38"/>
      <c r="F21" s="1"/>
      <c r="G21" s="15"/>
      <c r="H21" s="1"/>
      <c r="I21" s="1"/>
      <c r="J21" s="1"/>
      <c r="K21" s="1"/>
    </row>
    <row r="22" spans="1:17" ht="15" customHeight="1" x14ac:dyDescent="0.25">
      <c r="A22" s="1"/>
      <c r="B22" s="1"/>
      <c r="C22" s="39" t="s">
        <v>17</v>
      </c>
      <c r="D22" s="1"/>
      <c r="E22" s="77">
        <v>1000</v>
      </c>
      <c r="F22" s="1"/>
      <c r="G22" s="77">
        <v>1000</v>
      </c>
      <c r="H22" s="1"/>
      <c r="I22" s="40">
        <f>E22+G22</f>
        <v>2000</v>
      </c>
      <c r="J22" s="40"/>
      <c r="K22" s="1"/>
    </row>
    <row r="23" spans="1:17" ht="15" customHeight="1" x14ac:dyDescent="0.25">
      <c r="A23" s="1"/>
      <c r="B23" s="1"/>
      <c r="C23" s="39"/>
      <c r="D23" s="1"/>
      <c r="E23" s="41"/>
      <c r="F23" s="1"/>
      <c r="G23" s="41"/>
      <c r="H23" s="1"/>
      <c r="I23" s="40"/>
      <c r="J23" s="40"/>
      <c r="K23" s="1"/>
    </row>
    <row r="24" spans="1:17" ht="15" customHeight="1" x14ac:dyDescent="0.25">
      <c r="A24" s="1"/>
      <c r="B24" s="25" t="s">
        <v>18</v>
      </c>
      <c r="C24" s="39"/>
      <c r="D24" s="1"/>
      <c r="E24" s="2"/>
      <c r="F24" s="1"/>
      <c r="G24" s="1"/>
      <c r="H24" s="1"/>
      <c r="I24" s="1"/>
      <c r="J24" s="1"/>
      <c r="K24" s="1"/>
    </row>
    <row r="25" spans="1:17" ht="15" customHeight="1" x14ac:dyDescent="0.2">
      <c r="A25" s="1"/>
      <c r="B25" s="1"/>
      <c r="C25" s="26" t="s">
        <v>4</v>
      </c>
      <c r="D25" s="1"/>
      <c r="E25" s="42">
        <f>MAX(0,(E6-G6)*E15)</f>
        <v>0</v>
      </c>
      <c r="F25" s="43"/>
      <c r="G25" s="42">
        <f>MAX(0,(E6-G6)*G15)</f>
        <v>0</v>
      </c>
      <c r="H25" s="1"/>
      <c r="I25" s="1"/>
      <c r="J25" s="1"/>
      <c r="K25" s="1"/>
    </row>
    <row r="26" spans="1:17" ht="15" customHeight="1" x14ac:dyDescent="0.2">
      <c r="A26" s="1"/>
      <c r="B26" s="1"/>
      <c r="C26" s="26" t="s">
        <v>6</v>
      </c>
      <c r="D26" s="1"/>
      <c r="E26" s="42">
        <f>MAX(0,(E8-G8)*E16)</f>
        <v>3.8255999999999984E-3</v>
      </c>
      <c r="F26" s="43"/>
      <c r="G26" s="42">
        <f>MAX(0,(E8-G8)*G16)</f>
        <v>3.8255999999999984E-3</v>
      </c>
      <c r="H26" s="1"/>
      <c r="I26" s="1"/>
      <c r="J26" s="1"/>
      <c r="K26" s="1"/>
    </row>
    <row r="27" spans="1:17" ht="15" customHeight="1" x14ac:dyDescent="0.2">
      <c r="A27" s="1"/>
      <c r="B27" s="1"/>
      <c r="C27" s="26" t="s">
        <v>8</v>
      </c>
      <c r="D27" s="1"/>
      <c r="E27" s="42">
        <f>MAX(0, (E10-G10)*E17)</f>
        <v>8.8556678549999938E-3</v>
      </c>
      <c r="F27" s="43"/>
      <c r="G27" s="42">
        <f>MAX(0, (E10-G10)*G17)</f>
        <v>2.3712362519999988E-2</v>
      </c>
      <c r="H27" s="1"/>
      <c r="I27" s="1"/>
      <c r="J27" s="1"/>
      <c r="K27" s="1"/>
    </row>
    <row r="28" spans="1:17" ht="15" customHeight="1" x14ac:dyDescent="0.2">
      <c r="A28" s="1"/>
      <c r="B28" s="1"/>
      <c r="C28" s="26"/>
      <c r="D28" s="1"/>
      <c r="E28" s="42"/>
      <c r="F28" s="26"/>
      <c r="G28" s="42"/>
      <c r="H28" s="1"/>
      <c r="I28" s="1"/>
      <c r="J28" s="1"/>
      <c r="K28" s="1"/>
    </row>
    <row r="29" spans="1:17" s="8" customFormat="1" ht="15" customHeight="1" x14ac:dyDescent="0.25">
      <c r="A29" s="4"/>
      <c r="B29" s="44"/>
      <c r="C29" s="45" t="s">
        <v>19</v>
      </c>
      <c r="D29" s="46"/>
      <c r="E29" s="47" t="str">
        <f>E20</f>
        <v>Alloy: 6xxx</v>
      </c>
      <c r="F29" s="46"/>
      <c r="G29" s="47" t="str">
        <f>G20</f>
        <v>Alloys: 2/7xxx *</v>
      </c>
      <c r="H29" s="46"/>
      <c r="I29" s="48" t="s">
        <v>16</v>
      </c>
      <c r="J29" s="49"/>
      <c r="K29" s="4"/>
      <c r="O29" s="66"/>
    </row>
    <row r="30" spans="1:17" s="8" customFormat="1" ht="15" customHeight="1" x14ac:dyDescent="0.2">
      <c r="A30" s="4"/>
      <c r="B30" s="50"/>
      <c r="C30" s="51"/>
      <c r="D30" s="51"/>
      <c r="E30" s="51"/>
      <c r="F30" s="51"/>
      <c r="G30" s="51"/>
      <c r="H30" s="51"/>
      <c r="I30" s="51"/>
      <c r="J30" s="52"/>
      <c r="K30" s="4"/>
      <c r="O30" s="66"/>
    </row>
    <row r="31" spans="1:17" s="8" customFormat="1" ht="15" customHeight="1" x14ac:dyDescent="0.25">
      <c r="A31" s="4"/>
      <c r="B31" s="50"/>
      <c r="C31" s="63" t="s">
        <v>24</v>
      </c>
      <c r="D31" s="51"/>
      <c r="E31" s="68">
        <f>SUM(E25:E27)</f>
        <v>1.2681267854999992E-2</v>
      </c>
      <c r="F31" s="51"/>
      <c r="G31" s="68">
        <f>SUM(G25:G28)</f>
        <v>2.7537962519999987E-2</v>
      </c>
      <c r="H31" s="51"/>
      <c r="I31" s="51"/>
      <c r="J31" s="52"/>
      <c r="K31" s="4"/>
      <c r="O31" s="66"/>
    </row>
    <row r="32" spans="1:17" s="8" customFormat="1" ht="15" customHeight="1" x14ac:dyDescent="0.25">
      <c r="A32" s="4"/>
      <c r="B32" s="50"/>
      <c r="C32" s="63"/>
      <c r="D32" s="51"/>
      <c r="E32" s="54"/>
      <c r="F32" s="51"/>
      <c r="G32" s="55"/>
      <c r="H32" s="51"/>
      <c r="I32" s="51"/>
      <c r="J32" s="52"/>
      <c r="K32" s="4"/>
      <c r="O32" s="66"/>
    </row>
    <row r="33" spans="1:15" s="8" customFormat="1" ht="15" customHeight="1" x14ac:dyDescent="0.25">
      <c r="A33" s="4"/>
      <c r="B33" s="50"/>
      <c r="C33" s="63" t="s">
        <v>23</v>
      </c>
      <c r="D33" s="51"/>
      <c r="E33" s="56">
        <f>E31*100</f>
        <v>1.2681267854999991</v>
      </c>
      <c r="F33" s="70"/>
      <c r="G33" s="56">
        <f>G31*100</f>
        <v>2.7537962519999986</v>
      </c>
      <c r="H33" s="51"/>
      <c r="I33" s="51"/>
      <c r="J33" s="52"/>
      <c r="K33" s="4"/>
      <c r="O33" s="66"/>
    </row>
    <row r="34" spans="1:15" s="8" customFormat="1" ht="15" customHeight="1" x14ac:dyDescent="0.25">
      <c r="A34" s="4"/>
      <c r="B34" s="50"/>
      <c r="C34" s="63"/>
      <c r="D34" s="51"/>
      <c r="E34" s="54"/>
      <c r="F34" s="51"/>
      <c r="G34" s="55"/>
      <c r="H34" s="51"/>
      <c r="I34" s="51"/>
      <c r="J34" s="52"/>
      <c r="K34" s="4"/>
      <c r="O34" s="66"/>
    </row>
    <row r="35" spans="1:15" s="8" customFormat="1" ht="15" customHeight="1" x14ac:dyDescent="0.25">
      <c r="A35" s="4"/>
      <c r="B35" s="50"/>
      <c r="C35" s="53" t="s">
        <v>20</v>
      </c>
      <c r="D35" s="51"/>
      <c r="E35" s="56">
        <f>E22*E31</f>
        <v>12.681267854999993</v>
      </c>
      <c r="F35" s="70"/>
      <c r="G35" s="56">
        <f>G22*G31</f>
        <v>27.537962519999986</v>
      </c>
      <c r="H35" s="70"/>
      <c r="I35" s="56">
        <f>E35+G35</f>
        <v>40.219230374999981</v>
      </c>
      <c r="J35" s="52"/>
      <c r="K35" s="4"/>
      <c r="M35" s="71"/>
      <c r="O35" s="66"/>
    </row>
    <row r="36" spans="1:15" s="8" customFormat="1" ht="15" customHeight="1" x14ac:dyDescent="0.2">
      <c r="A36" s="4"/>
      <c r="B36" s="57"/>
      <c r="C36" s="58"/>
      <c r="D36" s="58"/>
      <c r="E36" s="59"/>
      <c r="F36" s="58"/>
      <c r="G36" s="58"/>
      <c r="H36" s="58"/>
      <c r="I36" s="58"/>
      <c r="J36" s="60"/>
      <c r="K36" s="4"/>
      <c r="O36" s="66"/>
    </row>
    <row r="37" spans="1:15" x14ac:dyDescent="0.2">
      <c r="A37" s="1"/>
      <c r="B37" s="1"/>
      <c r="C37" s="1"/>
      <c r="D37" s="1"/>
      <c r="E37" s="2"/>
      <c r="F37" s="1"/>
      <c r="G37" s="1"/>
      <c r="H37" s="1"/>
      <c r="I37" s="1"/>
      <c r="J37" s="1"/>
      <c r="K37" s="1"/>
    </row>
    <row r="38" spans="1:15" x14ac:dyDescent="0.2">
      <c r="A38" s="1"/>
      <c r="B38" s="1"/>
      <c r="C38" s="1"/>
      <c r="D38" s="1"/>
      <c r="E38" s="2"/>
      <c r="F38" s="1"/>
      <c r="G38" s="1"/>
      <c r="H38" s="1"/>
      <c r="I38" s="1"/>
      <c r="J38" s="1"/>
      <c r="K38" s="1"/>
    </row>
    <row r="39" spans="1:15" x14ac:dyDescent="0.2">
      <c r="A39" s="1"/>
      <c r="B39" s="2" t="s">
        <v>21</v>
      </c>
      <c r="C39" s="61" t="s">
        <v>22</v>
      </c>
      <c r="D39" s="1"/>
      <c r="E39" s="2"/>
      <c r="F39" s="1"/>
      <c r="G39" s="1"/>
      <c r="H39" s="1"/>
      <c r="I39" s="1"/>
      <c r="J39" s="1"/>
      <c r="K39" s="1"/>
    </row>
  </sheetData>
  <mergeCells count="1">
    <mergeCell ref="A2:K2"/>
  </mergeCells>
  <phoneticPr fontId="2" type="noConversion"/>
  <pageMargins left="0.75" right="0.75" top="1" bottom="1" header="0.5" footer="0.5"/>
  <pageSetup scale="85" orientation="landscape" r:id="rId1"/>
  <headerFooter alignWithMargins="0">
    <oddFooter>&amp;L&amp;8&amp;D
&amp;T&amp;R&amp;8&amp;F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Online Calculator</vt:lpstr>
    </vt:vector>
  </TitlesOfParts>
  <Company>Kaiser Aluminum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Plesac</dc:creator>
  <cp:lastModifiedBy>DeJong, Tammy</cp:lastModifiedBy>
  <cp:lastPrinted>2016-12-16T18:38:46Z</cp:lastPrinted>
  <dcterms:created xsi:type="dcterms:W3CDTF">2008-07-27T22:58:54Z</dcterms:created>
  <dcterms:modified xsi:type="dcterms:W3CDTF">2025-11-21T19:54:36Z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