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fhrfps01\FinancialPlanning\Energy Surcharge\2026\07_Jul\"/>
    </mc:Choice>
  </mc:AlternateContent>
  <xr:revisionPtr revIDLastSave="0" documentId="13_ncr:1_{414CC91F-5845-4D46-AC27-C52006926555}" xr6:coauthVersionLast="47" xr6:coauthVersionMax="47" xr10:uidLastSave="{00000000-0000-0000-0000-000000000000}"/>
  <bookViews>
    <workbookView xWindow="-28995" yWindow="-120" windowWidth="29040" windowHeight="15720" tabRatio="824" activeTab="18" xr2:uid="{00000000-000D-0000-FFFF-FFFF00000000}"/>
  </bookViews>
  <sheets>
    <sheet name="Dates" sheetId="33" r:id="rId1"/>
    <sheet name="Contents" sheetId="41" r:id="rId2"/>
    <sheet name="1tab" sheetId="47" r:id="rId3"/>
    <sheet name="2tab" sheetId="14" r:id="rId4"/>
    <sheet name="3atab" sheetId="39" r:id="rId5"/>
    <sheet name="3btab" sheetId="38" r:id="rId6"/>
    <sheet name="3ctab" sheetId="40" r:id="rId7"/>
    <sheet name="3dtab" sheetId="42" r:id="rId8"/>
    <sheet name="3etab" sheetId="49" r:id="rId9"/>
    <sheet name="4atab" sheetId="13" r:id="rId10"/>
    <sheet name="4btab" sheetId="35" r:id="rId11"/>
    <sheet name="4ctab" sheetId="30" r:id="rId12"/>
    <sheet name="4dtab" sheetId="52" r:id="rId13"/>
    <sheet name="5atab" sheetId="15" r:id="rId14"/>
    <sheet name="5btab" sheetId="26" r:id="rId15"/>
    <sheet name="6tab" sheetId="20" r:id="rId16"/>
    <sheet name="7atab" sheetId="18" r:id="rId17"/>
    <sheet name="7btab" sheetId="25" r:id="rId18"/>
    <sheet name="7ctab" sheetId="24" r:id="rId19"/>
    <sheet name="7d(1)tab" sheetId="43" r:id="rId20"/>
    <sheet name="7d(2)tab" sheetId="44" r:id="rId21"/>
    <sheet name="7etab" sheetId="48" r:id="rId22"/>
    <sheet name="8tab" sheetId="45" r:id="rId23"/>
    <sheet name="9atab" sheetId="17" r:id="rId24"/>
    <sheet name="9btab" sheetId="31" r:id="rId25"/>
    <sheet name="9ctab" sheetId="37" r:id="rId26"/>
    <sheet name="10atab" sheetId="50" r:id="rId27"/>
    <sheet name="10btab" sheetId="51" r:id="rId28"/>
  </sheets>
  <definedNames>
    <definedName name="_Order1" hidden="1">255</definedName>
    <definedName name="_Order2" hidden="1">255</definedName>
    <definedName name="_Regression_Int" localSheetId="26" hidden="1">1</definedName>
    <definedName name="_Regression_Int" localSheetId="27" hidden="1">1</definedName>
    <definedName name="_Regression_Int" localSheetId="2" hidden="1">1</definedName>
    <definedName name="_Regression_Int" localSheetId="3" hidden="1">1</definedName>
    <definedName name="_Regression_Int" localSheetId="9" hidden="1">1</definedName>
    <definedName name="_Regression_Int" localSheetId="11" hidden="1">1</definedName>
    <definedName name="_Regression_Int" localSheetId="12" hidden="1">1</definedName>
    <definedName name="_Regression_Int" localSheetId="13" hidden="1">1</definedName>
    <definedName name="_Regression_Int" localSheetId="14" hidden="1">1</definedName>
    <definedName name="_Regression_Int" localSheetId="15" hidden="1">1</definedName>
    <definedName name="_Regression_Int" localSheetId="16" hidden="1">1</definedName>
    <definedName name="_Regression_Int" localSheetId="17" hidden="1">1</definedName>
    <definedName name="_Regression_Int" localSheetId="18" hidden="1">1</definedName>
    <definedName name="_Regression_Int" localSheetId="19" hidden="1">1</definedName>
    <definedName name="_Regression_Int" localSheetId="20" hidden="1">1</definedName>
    <definedName name="_Regression_Int" localSheetId="23" hidden="1">1</definedName>
    <definedName name="_Regression_Int" localSheetId="24" hidden="1">1</definedName>
    <definedName name="HTML_CodePage" hidden="1">1252</definedName>
    <definedName name="HTML_Description" hidden="1">""</definedName>
    <definedName name="HTML_Email" hidden="1">""</definedName>
    <definedName name="HTML_Header" localSheetId="3" hidden="1">"US_PRICE"</definedName>
    <definedName name="HTML_Header" localSheetId="15" hidden="1">"US_COAL"</definedName>
    <definedName name="HTML_Header" hidden="1">""</definedName>
    <definedName name="HTML_LastUpdate" localSheetId="3" hidden="1">"5/28/98"</definedName>
    <definedName name="HTML_LastUpdate" localSheetId="15" hidden="1">"5/15/98"</definedName>
    <definedName name="HTML_LastUpdate" hidden="1">"6/2/98"</definedName>
    <definedName name="HTML_LineAfter" hidden="1">FALSE</definedName>
    <definedName name="HTML_LineBefore" hidden="1">FALSE</definedName>
    <definedName name="HTML_Name" hidden="1">"Arti Choxi -"</definedName>
    <definedName name="HTML_OBDlg2" hidden="1">TRUE</definedName>
    <definedName name="HTML_OBDlg4" hidden="1">TRUE</definedName>
    <definedName name="HTML_OS" hidden="1">0</definedName>
    <definedName name="HTML_PathFile" localSheetId="3" hidden="1">"H:\PRJ\STEO_NEW\MyHTML.htm"</definedName>
    <definedName name="HTML_PathFile" localSheetId="15" hidden="1">"H:\PRJ\STEO_NEW\9tabb.htm"</definedName>
    <definedName name="HTML_PathFile" hidden="1">"H:\PRJ\STEO_NEW\5TABB.htm"</definedName>
    <definedName name="HTML_Title" localSheetId="3" hidden="1">"us_price"</definedName>
    <definedName name="HTML_Title" localSheetId="15" hidden="1">"Us_coal"</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26">'10atab'!$B$1:$AL$91</definedName>
    <definedName name="_xlnm.Print_Area" localSheetId="27">'10btab'!$B$1:$AL$27</definedName>
    <definedName name="_xlnm.Print_Area" localSheetId="2">'1tab'!$B$1:$AL$68</definedName>
    <definedName name="_xlnm.Print_Area" localSheetId="3">'2tab'!$B$1:$AL$40</definedName>
    <definedName name="_xlnm.Print_Area" localSheetId="4">'3atab'!$B$1:$AL$43</definedName>
    <definedName name="_xlnm.Print_Area" localSheetId="5">'3btab'!$B$1:$AL$44</definedName>
    <definedName name="_xlnm.Print_Area" localSheetId="6">'3ctab'!$B$1:$AL$37</definedName>
    <definedName name="_xlnm.Print_Area" localSheetId="7">'3dtab'!$B$1:$BV$49</definedName>
    <definedName name="_xlnm.Print_Area" localSheetId="8">'3etab'!$B$1:$Q$39</definedName>
    <definedName name="_xlnm.Print_Area" localSheetId="9">'4atab'!$B$1:$AL$66</definedName>
    <definedName name="_xlnm.Print_Area" localSheetId="10">'4btab'!$B$1:$AL$58</definedName>
    <definedName name="_xlnm.Print_Area" localSheetId="11">'4ctab'!$B$1:$AL$23</definedName>
    <definedName name="_xlnm.Print_Area" localSheetId="12">'4dtab'!$B$1:$AL$59</definedName>
    <definedName name="_xlnm.Print_Area" localSheetId="13">'5atab'!$B$1:$AL$46</definedName>
    <definedName name="_xlnm.Print_Area" localSheetId="14">'5btab'!$B$1:$AL$42</definedName>
    <definedName name="_xlnm.Print_Area" localSheetId="15">'6tab'!$B$1:$AL$42</definedName>
    <definedName name="_xlnm.Print_Area" localSheetId="16">'7atab'!$B$1:$AL$57</definedName>
    <definedName name="_xlnm.Print_Area" localSheetId="17">'7btab'!$B$1:$AL$52</definedName>
    <definedName name="_xlnm.Print_Area" localSheetId="18">'7ctab'!$B$1:$AL$51</definedName>
    <definedName name="_xlnm.Print_Area" localSheetId="19">'7d(1)tab'!$B$1:$N$76</definedName>
    <definedName name="_xlnm.Print_Area" localSheetId="20">'7d(2)tab'!$B$1:$N$69</definedName>
    <definedName name="_xlnm.Print_Area" localSheetId="21">'7etab'!$B$1:$B$50</definedName>
    <definedName name="_xlnm.Print_Area" localSheetId="22">'8tab'!$B$1:$N$60</definedName>
    <definedName name="_xlnm.Print_Area" localSheetId="23">'9atab'!$B$1:$AL$57</definedName>
    <definedName name="_xlnm.Print_Area" localSheetId="24">'9btab'!$B$1:$AL$54</definedName>
    <definedName name="_xlnm.Print_Area" localSheetId="25">'9ctab'!$B$1:$AL$51</definedName>
    <definedName name="_xlnm.Print_Area" localSheetId="1">Contents!$A$3:$B$32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V45" i="17" l="1"/>
  <c r="AV25" i="17"/>
  <c r="A4" i="52"/>
  <c r="B2" i="52"/>
  <c r="B50" i="48"/>
  <c r="A4" i="51"/>
  <c r="B2" i="51"/>
  <c r="A4" i="50"/>
  <c r="B2" i="50"/>
  <c r="B2" i="49" l="1"/>
  <c r="A4" i="37"/>
  <c r="A4" i="31"/>
  <c r="A4" i="17"/>
  <c r="A4" i="45"/>
  <c r="A4" i="48"/>
  <c r="A4" i="44"/>
  <c r="A4" i="43"/>
  <c r="A4" i="24"/>
  <c r="A4" i="25"/>
  <c r="A4" i="18"/>
  <c r="A4" i="20"/>
  <c r="A4" i="26"/>
  <c r="A4" i="15"/>
  <c r="A4" i="30"/>
  <c r="A4" i="35"/>
  <c r="A4" i="13"/>
  <c r="A4" i="42"/>
  <c r="A4" i="40"/>
  <c r="A4" i="38"/>
  <c r="A4" i="39"/>
  <c r="A4" i="14"/>
  <c r="A4" i="47"/>
  <c r="G2" i="33"/>
  <c r="B69" i="52" s="1"/>
  <c r="B2" i="48"/>
  <c r="B2" i="47"/>
  <c r="D7" i="33"/>
  <c r="D3" i="33"/>
  <c r="B2" i="37"/>
  <c r="B2" i="31"/>
  <c r="B2" i="17"/>
  <c r="B2" i="45"/>
  <c r="B2" i="44"/>
  <c r="B2" i="43"/>
  <c r="B2" i="24"/>
  <c r="B2" i="25"/>
  <c r="B2" i="18"/>
  <c r="B2" i="20"/>
  <c r="B2" i="26"/>
  <c r="B2" i="15"/>
  <c r="B2" i="30"/>
  <c r="B2" i="35"/>
  <c r="B2" i="13"/>
  <c r="B2" i="42"/>
  <c r="B2" i="40"/>
  <c r="B2" i="38"/>
  <c r="B2" i="39"/>
  <c r="B2" i="14"/>
  <c r="B6" i="41"/>
  <c r="C3" i="42" l="1"/>
  <c r="O3" i="42" s="1"/>
  <c r="AA3" i="42" s="1"/>
  <c r="AM3" i="42" s="1"/>
  <c r="AY3" i="42" s="1"/>
  <c r="BK3" i="42" s="1"/>
  <c r="C3" i="52"/>
  <c r="O3" i="52" s="1"/>
  <c r="AA3" i="52" s="1"/>
  <c r="AM3" i="52" s="1"/>
  <c r="AY3" i="52" s="1"/>
  <c r="BK3" i="52" s="1"/>
  <c r="B30" i="51"/>
  <c r="B77" i="43"/>
  <c r="B45" i="14"/>
  <c r="B97" i="50"/>
  <c r="B54" i="24"/>
  <c r="B76" i="47"/>
  <c r="B48" i="38"/>
  <c r="B53" i="37"/>
  <c r="B55" i="25"/>
  <c r="B56" i="31"/>
  <c r="B64" i="18"/>
  <c r="B48" i="20"/>
  <c r="B69" i="17"/>
  <c r="B55" i="45"/>
  <c r="B55" i="42"/>
  <c r="B45" i="48"/>
  <c r="B42" i="40"/>
  <c r="B71" i="44"/>
  <c r="C3" i="26"/>
  <c r="O3" i="26" s="1"/>
  <c r="AA3" i="26" s="1"/>
  <c r="AM3" i="26" s="1"/>
  <c r="AY3" i="26" s="1"/>
  <c r="BK3" i="26" s="1"/>
  <c r="D5" i="33"/>
  <c r="C11" i="33" s="1"/>
  <c r="C3" i="48"/>
  <c r="O3" i="48" s="1"/>
  <c r="AA3" i="48" s="1"/>
  <c r="AM3" i="48" s="1"/>
  <c r="AY3" i="48" s="1"/>
  <c r="BK3" i="48" s="1"/>
  <c r="C3" i="45"/>
  <c r="O3" i="45" s="1"/>
  <c r="AA3" i="45" s="1"/>
  <c r="AM3" i="45" s="1"/>
  <c r="AY3" i="45" s="1"/>
  <c r="BK3" i="45" s="1"/>
  <c r="C3" i="18"/>
  <c r="O3" i="18" s="1"/>
  <c r="AA3" i="18" s="1"/>
  <c r="AM3" i="18" s="1"/>
  <c r="AY3" i="18" s="1"/>
  <c r="BK3" i="18" s="1"/>
  <c r="C3" i="43"/>
  <c r="O3" i="43" s="1"/>
  <c r="AA3" i="43" s="1"/>
  <c r="AM3" i="43" s="1"/>
  <c r="AY3" i="43" s="1"/>
  <c r="BK3" i="43" s="1"/>
  <c r="C3" i="37"/>
  <c r="O3" i="37" s="1"/>
  <c r="AA3" i="37" s="1"/>
  <c r="AM3" i="37" s="1"/>
  <c r="AY3" i="37" s="1"/>
  <c r="BK3" i="37" s="1"/>
  <c r="C3" i="47"/>
  <c r="O3" i="47" s="1"/>
  <c r="AA3" i="47" s="1"/>
  <c r="AM3" i="47" s="1"/>
  <c r="AY3" i="47" s="1"/>
  <c r="BK3" i="47" s="1"/>
  <c r="C3" i="25"/>
  <c r="O3" i="25" s="1"/>
  <c r="AA3" i="25" s="1"/>
  <c r="AM3" i="25" s="1"/>
  <c r="AY3" i="25" s="1"/>
  <c r="BK3" i="25" s="1"/>
  <c r="C3" i="20"/>
  <c r="O3" i="20" s="1"/>
  <c r="AA3" i="20" s="1"/>
  <c r="AM3" i="20" s="1"/>
  <c r="AY3" i="20" s="1"/>
  <c r="BK3" i="20" s="1"/>
  <c r="C3" i="30"/>
  <c r="O3" i="30" s="1"/>
  <c r="AA3" i="30" s="1"/>
  <c r="AM3" i="30" s="1"/>
  <c r="AY3" i="30" s="1"/>
  <c r="BK3" i="30" s="1"/>
  <c r="C3" i="35"/>
  <c r="O3" i="35" s="1"/>
  <c r="AA3" i="35" s="1"/>
  <c r="AM3" i="35" s="1"/>
  <c r="AY3" i="35" s="1"/>
  <c r="BK3" i="35" s="1"/>
  <c r="C3" i="17"/>
  <c r="O3" i="17" s="1"/>
  <c r="AA3" i="17" s="1"/>
  <c r="AM3" i="17" s="1"/>
  <c r="AY3" i="17" s="1"/>
  <c r="BK3" i="17" s="1"/>
  <c r="C3" i="14"/>
  <c r="O3" i="14" s="1"/>
  <c r="AA3" i="14" s="1"/>
  <c r="AM3" i="14" s="1"/>
  <c r="AY3" i="14" s="1"/>
  <c r="BK3" i="14" s="1"/>
  <c r="C3" i="39"/>
  <c r="O3" i="39" s="1"/>
  <c r="AA3" i="39" s="1"/>
  <c r="AM3" i="39" s="1"/>
  <c r="AY3" i="39" s="1"/>
  <c r="BK3" i="39" s="1"/>
  <c r="C3" i="40"/>
  <c r="O3" i="40" s="1"/>
  <c r="AA3" i="40" s="1"/>
  <c r="AM3" i="40" s="1"/>
  <c r="AY3" i="40" s="1"/>
  <c r="BK3" i="40" s="1"/>
  <c r="C3" i="24"/>
  <c r="O3" i="24" s="1"/>
  <c r="AA3" i="24" s="1"/>
  <c r="AM3" i="24" s="1"/>
  <c r="AY3" i="24" s="1"/>
  <c r="BK3" i="24" s="1"/>
  <c r="C3" i="31"/>
  <c r="O3" i="31" s="1"/>
  <c r="AA3" i="31" s="1"/>
  <c r="AM3" i="31" s="1"/>
  <c r="AY3" i="31" s="1"/>
  <c r="BK3" i="31" s="1"/>
  <c r="C3" i="13"/>
  <c r="O3" i="13" s="1"/>
  <c r="AA3" i="13" s="1"/>
  <c r="AM3" i="13" s="1"/>
  <c r="AY3" i="13" s="1"/>
  <c r="BK3" i="13" s="1"/>
  <c r="C3" i="38"/>
  <c r="O3" i="38" s="1"/>
  <c r="AA3" i="38" s="1"/>
  <c r="AM3" i="38" s="1"/>
  <c r="AY3" i="38" s="1"/>
  <c r="BK3" i="38" s="1"/>
  <c r="B61" i="35"/>
  <c r="B77" i="13"/>
  <c r="B45" i="26"/>
  <c r="B54" i="15"/>
  <c r="B27" i="30"/>
  <c r="C3" i="49"/>
  <c r="O3" i="49" s="1"/>
  <c r="AA3" i="49" s="1"/>
  <c r="AM3" i="49" s="1"/>
  <c r="AY3" i="49" s="1"/>
  <c r="BK3" i="49" s="1"/>
  <c r="C3" i="51"/>
  <c r="O3" i="51" s="1"/>
  <c r="AA3" i="51" s="1"/>
  <c r="AM3" i="51" s="1"/>
  <c r="AY3" i="51" s="1"/>
  <c r="BK3" i="51" s="1"/>
  <c r="C3" i="50"/>
  <c r="O3" i="50" s="1"/>
  <c r="AA3" i="50" s="1"/>
  <c r="AM3" i="50" s="1"/>
  <c r="AY3" i="50" s="1"/>
  <c r="BK3" i="50" s="1"/>
  <c r="C3" i="15"/>
  <c r="O3" i="15" s="1"/>
  <c r="AA3" i="15" s="1"/>
  <c r="AM3" i="15" s="1"/>
  <c r="AY3" i="15" s="1"/>
  <c r="BK3" i="15" s="1"/>
  <c r="B49" i="39"/>
  <c r="B35" i="49"/>
  <c r="C3" i="44"/>
  <c r="O3" i="44" s="1"/>
  <c r="AA3" i="44" s="1"/>
  <c r="AM3" i="44" s="1"/>
  <c r="AY3" i="44" s="1"/>
  <c r="BK3" i="44" s="1"/>
  <c r="D11" i="33" l="1"/>
  <c r="O11" i="33"/>
  <c r="C13" i="33"/>
  <c r="D13" i="33" l="1"/>
  <c r="E11" i="33"/>
  <c r="P11" i="33"/>
  <c r="O13" i="33"/>
  <c r="AA11" i="33"/>
  <c r="E13" i="33" l="1"/>
  <c r="F11" i="33"/>
  <c r="Q11" i="33"/>
  <c r="P13" i="33"/>
  <c r="AA13" i="33"/>
  <c r="AB11" i="33"/>
  <c r="AM11" i="33"/>
  <c r="G11" i="33"/>
  <c r="F13" i="33"/>
  <c r="Q13" i="33" l="1"/>
  <c r="R11" i="33"/>
  <c r="AY11" i="33"/>
  <c r="AN11" i="33"/>
  <c r="AM13" i="33"/>
  <c r="AC11" i="33"/>
  <c r="AB13" i="33"/>
  <c r="S11" i="33"/>
  <c r="R13" i="33"/>
  <c r="G13" i="33"/>
  <c r="H11" i="33"/>
  <c r="AD11" i="33" l="1"/>
  <c r="AC13" i="33"/>
  <c r="AN13" i="33"/>
  <c r="AO11" i="33"/>
  <c r="AZ11" i="33"/>
  <c r="AY13" i="33"/>
  <c r="BK11" i="33"/>
  <c r="S13" i="33"/>
  <c r="T11" i="33"/>
  <c r="H13" i="33"/>
  <c r="I11" i="33"/>
  <c r="BL11" i="33" l="1"/>
  <c r="BK13" i="33"/>
  <c r="AE11" i="33"/>
  <c r="AD13" i="33"/>
  <c r="AZ13" i="33"/>
  <c r="BA11" i="33"/>
  <c r="AO13" i="33"/>
  <c r="AP11" i="33"/>
  <c r="U11" i="33"/>
  <c r="T13" i="33"/>
  <c r="J11" i="33"/>
  <c r="I13" i="33"/>
  <c r="AP13" i="33" l="1"/>
  <c r="AQ11" i="33"/>
  <c r="BB11" i="33"/>
  <c r="BA13" i="33"/>
  <c r="AE13" i="33"/>
  <c r="AF11" i="33"/>
  <c r="BM11" i="33"/>
  <c r="BL13" i="33"/>
  <c r="K11" i="33"/>
  <c r="J13" i="33"/>
  <c r="U13" i="33"/>
  <c r="V11" i="33"/>
  <c r="BM13" i="33" l="1"/>
  <c r="BN11" i="33"/>
  <c r="AG11" i="33"/>
  <c r="AF13" i="33"/>
  <c r="BB13" i="33"/>
  <c r="BC11" i="33"/>
  <c r="AQ13" i="33"/>
  <c r="AR11" i="33"/>
  <c r="K13" i="33"/>
  <c r="L11" i="33"/>
  <c r="V13" i="33"/>
  <c r="W11" i="33"/>
  <c r="AS11" i="33" l="1"/>
  <c r="AR13" i="33"/>
  <c r="BD11" i="33"/>
  <c r="BC13" i="33"/>
  <c r="AH11" i="33"/>
  <c r="AG13" i="33"/>
  <c r="BO11" i="33"/>
  <c r="BN13" i="33"/>
  <c r="M11" i="33"/>
  <c r="L13" i="33"/>
  <c r="W13" i="33"/>
  <c r="X11" i="33"/>
  <c r="BP11" i="33" l="1"/>
  <c r="BO13" i="33"/>
  <c r="AI11" i="33"/>
  <c r="AH13" i="33"/>
  <c r="BD13" i="33"/>
  <c r="BE11" i="33"/>
  <c r="AT11" i="33"/>
  <c r="AS13" i="33"/>
  <c r="Y11" i="33"/>
  <c r="X13" i="33"/>
  <c r="M13" i="33"/>
  <c r="N11" i="33"/>
  <c r="BP13" i="33" l="1"/>
  <c r="BQ11" i="33"/>
  <c r="AT13" i="33"/>
  <c r="AU11" i="33"/>
  <c r="BF11" i="33"/>
  <c r="BE13" i="33"/>
  <c r="AJ11" i="33"/>
  <c r="AI13" i="33"/>
  <c r="N13" i="33"/>
  <c r="Z11" i="33"/>
  <c r="Y13" i="33"/>
  <c r="BR11" i="33" l="1"/>
  <c r="BQ13" i="33"/>
  <c r="AK11" i="33"/>
  <c r="AJ13" i="33"/>
  <c r="BG11" i="33"/>
  <c r="BF13" i="33"/>
  <c r="AU13" i="33"/>
  <c r="AV11" i="33"/>
  <c r="Z13" i="33"/>
  <c r="AL11" i="33" l="1"/>
  <c r="AK13" i="33"/>
  <c r="BS11" i="33"/>
  <c r="BR13" i="33"/>
  <c r="AV13" i="33"/>
  <c r="AW11" i="33"/>
  <c r="BG13" i="33"/>
  <c r="BH11" i="33"/>
  <c r="BI11" i="33" l="1"/>
  <c r="BH13" i="33"/>
  <c r="AW13" i="33"/>
  <c r="AX11" i="33"/>
  <c r="BT11" i="33"/>
  <c r="BS13" i="33"/>
  <c r="AL13" i="33"/>
  <c r="AX13" i="33" l="1"/>
  <c r="BT13" i="33"/>
  <c r="BU11" i="33"/>
  <c r="BI13" i="33"/>
  <c r="BJ11" i="33"/>
  <c r="BJ13" i="33" l="1"/>
  <c r="BV11" i="33"/>
  <c r="BU13" i="33"/>
  <c r="BV13" i="33" l="1"/>
</calcChain>
</file>

<file path=xl/sharedStrings.xml><?xml version="1.0" encoding="utf-8"?>
<sst xmlns="http://schemas.openxmlformats.org/spreadsheetml/2006/main" count="4981" uniqueCount="1612">
  <si>
    <t>U.S. Cooling Degree-Days</t>
  </si>
  <si>
    <t>ESICUUS</t>
  </si>
  <si>
    <t>ESCMUUS</t>
  </si>
  <si>
    <t>Residential Sector</t>
  </si>
  <si>
    <t>Commercial Sector</t>
  </si>
  <si>
    <t>Percent change from prior year</t>
  </si>
  <si>
    <t>NGNWPUS</t>
  </si>
  <si>
    <t>DKEUDUS</t>
  </si>
  <si>
    <t>Price Indexes</t>
  </si>
  <si>
    <t>Producer Price Index: All Commodities</t>
  </si>
  <si>
    <t>REICBUS</t>
  </si>
  <si>
    <t>OWICBUS</t>
  </si>
  <si>
    <t>WWCCBUS</t>
  </si>
  <si>
    <t>SORCBUS</t>
  </si>
  <si>
    <t>RERCBUS</t>
  </si>
  <si>
    <t>RETCBUS</t>
  </si>
  <si>
    <t>GDPQXUS_PCT</t>
  </si>
  <si>
    <t>GDPDIUS_PCT</t>
  </si>
  <si>
    <t>YD87OUS_PCT</t>
  </si>
  <si>
    <t>ZOMNIUS_PCT</t>
  </si>
  <si>
    <t>Industrial Sector</t>
  </si>
  <si>
    <t>HVTCBUS</t>
  </si>
  <si>
    <t>GETCBUS</t>
  </si>
  <si>
    <t>SOTCBUS</t>
  </si>
  <si>
    <t>WWTCBUS</t>
  </si>
  <si>
    <t>OWTCBUS</t>
  </si>
  <si>
    <t>ZWCD_NEC</t>
  </si>
  <si>
    <t>ZWCD_MAC</t>
  </si>
  <si>
    <t>ZWCD_ENC</t>
  </si>
  <si>
    <t>ZWCD_WNC</t>
  </si>
  <si>
    <t>ZWCD_ESC</t>
  </si>
  <si>
    <t>ZWCD_WSC</t>
  </si>
  <si>
    <t>EOTCBUS</t>
  </si>
  <si>
    <t>ZWCD_MTN</t>
  </si>
  <si>
    <t>ZWCD_PAC</t>
  </si>
  <si>
    <t>WWICBUS</t>
  </si>
  <si>
    <t>CLMRHUS</t>
  </si>
  <si>
    <t>CLSOPUS</t>
  </si>
  <si>
    <t>CLSKPUS</t>
  </si>
  <si>
    <t>CLPS_EP</t>
  </si>
  <si>
    <t>GECCBUS</t>
  </si>
  <si>
    <t>GEECBUS</t>
  </si>
  <si>
    <t>ZWHD_NEC</t>
  </si>
  <si>
    <t>ZWHD_MAC</t>
  </si>
  <si>
    <t>ZWHD_ENC</t>
  </si>
  <si>
    <t>ZWHD_WNC</t>
  </si>
  <si>
    <t>ZWHD_ESC</t>
  </si>
  <si>
    <t>ZWHD_WSC</t>
  </si>
  <si>
    <t>ZWHD_MTN</t>
  </si>
  <si>
    <t>ZWHD_PAC</t>
  </si>
  <si>
    <t>RFPS_EP</t>
  </si>
  <si>
    <t>DKPS_EP</t>
  </si>
  <si>
    <t>(million barrels per day)</t>
  </si>
  <si>
    <t>(billion cubic feet per day)</t>
  </si>
  <si>
    <t>BREPUUS</t>
  </si>
  <si>
    <t>(billion kilowatt hours per day)</t>
  </si>
  <si>
    <t>(quadrillion Btu)</t>
  </si>
  <si>
    <t>WNTCBUS</t>
  </si>
  <si>
    <t>WNECBUS</t>
  </si>
  <si>
    <r>
      <t>Table 9a.  U.S. Macroeconomic Indicators and CO</t>
    </r>
    <r>
      <rPr>
        <u/>
        <vertAlign val="subscript"/>
        <sz val="10"/>
        <color indexed="12"/>
        <rFont val="Arial"/>
        <family val="2"/>
      </rPr>
      <t>2</t>
    </r>
    <r>
      <rPr>
        <u/>
        <sz val="10"/>
        <color indexed="12"/>
        <rFont val="Arial"/>
        <family val="2"/>
      </rPr>
      <t xml:space="preserve"> Emissions </t>
    </r>
  </si>
  <si>
    <t>(dollars per barrel)</t>
  </si>
  <si>
    <t>(dollars per million Btu)</t>
  </si>
  <si>
    <t xml:space="preserve">Table Beginning Year--- </t>
  </si>
  <si>
    <t>Crude Oil Production (a)</t>
  </si>
  <si>
    <t>Coal (b)</t>
  </si>
  <si>
    <t>Energy Prices</t>
  </si>
  <si>
    <t>Prices are not adjusted for inflation.</t>
  </si>
  <si>
    <t>Prices</t>
  </si>
  <si>
    <r>
      <t>Natural Gas</t>
    </r>
    <r>
      <rPr>
        <sz val="8"/>
        <color indexed="8"/>
        <rFont val="Arial"/>
        <family val="2"/>
      </rPr>
      <t/>
    </r>
  </si>
  <si>
    <t>NGHHUUS</t>
  </si>
  <si>
    <t>ZWHD_NEC_10YR</t>
  </si>
  <si>
    <t>ZWHD_MAC_10YR</t>
  </si>
  <si>
    <t>ZWHD_ENC_10YR</t>
  </si>
  <si>
    <t>ZWHD_WNC_10YR</t>
  </si>
  <si>
    <t>ZWHD_SAC_10YR</t>
  </si>
  <si>
    <t>ZWHD_ESC_10YR</t>
  </si>
  <si>
    <t>ZWHD_WSC_10YR</t>
  </si>
  <si>
    <t>ZWHD_MTN_10YR</t>
  </si>
  <si>
    <t>ZWHD_PAC_10YR</t>
  </si>
  <si>
    <t>ZWHD_US_10YR</t>
  </si>
  <si>
    <t>ZWCD_NEC_10YR</t>
  </si>
  <si>
    <t>ZWCD_MAC_10YR</t>
  </si>
  <si>
    <t>ZWCD_ENC_10YR</t>
  </si>
  <si>
    <t>ZWCD_WNC_10YR</t>
  </si>
  <si>
    <t>ZWCD_SAC_10YR</t>
  </si>
  <si>
    <t>ZWCD_ESC_10YR</t>
  </si>
  <si>
    <t>ZWCD_WSC_10YR</t>
  </si>
  <si>
    <t>ZWCD_MTN_10YR</t>
  </si>
  <si>
    <t>ZWCD_PAC_10YR</t>
  </si>
  <si>
    <t>ZWCD_US_10YR</t>
  </si>
  <si>
    <t>Heating Degree Days</t>
  </si>
  <si>
    <t>Cooling Degree Days</t>
  </si>
  <si>
    <r>
      <t xml:space="preserve">See </t>
    </r>
    <r>
      <rPr>
        <i/>
        <sz val="8"/>
        <rFont val="Arial"/>
        <family val="2"/>
      </rPr>
      <t>Change in Regional and U.S. Degree-Day Calculations</t>
    </r>
    <r>
      <rPr>
        <sz val="8"/>
        <rFont val="Arial"/>
        <family val="2"/>
      </rPr>
      <t xml:space="preserve"> (http://www.eia.gov/forecasts/steo/special/pdf/2012_sp_04.pdf) for more information.</t>
    </r>
  </si>
  <si>
    <t>Regions refer to U.S. Census divisions.  See "Census division" in EIA’s Energy Glossary (http://www.eia.gov/tools/glossary/) for a list of states in each region.</t>
  </si>
  <si>
    <t>Discrepancy (c)</t>
  </si>
  <si>
    <t>JFNIPUS</t>
  </si>
  <si>
    <t>DFNIPUS</t>
  </si>
  <si>
    <t>RFNIPUS</t>
  </si>
  <si>
    <t>UONIPUS</t>
  </si>
  <si>
    <t>PPNIPUS</t>
  </si>
  <si>
    <t>OHNIPUS</t>
  </si>
  <si>
    <t>PSNIPUS</t>
  </si>
  <si>
    <t>EXRCH_US</t>
  </si>
  <si>
    <t>ESTCU_NEC</t>
  </si>
  <si>
    <t>ESTCU_MAC</t>
  </si>
  <si>
    <t>ESTCU_ENC</t>
  </si>
  <si>
    <t>ESTCU_WNC</t>
  </si>
  <si>
    <t>ESTCU_SAC</t>
  </si>
  <si>
    <t>ESTCU_ESC</t>
  </si>
  <si>
    <t>ESTCU_WSC</t>
  </si>
  <si>
    <t>ESTCU_MTN</t>
  </si>
  <si>
    <t>ESTCU_PAC</t>
  </si>
  <si>
    <t>ESTCU_US</t>
  </si>
  <si>
    <t>CLSHPUS</t>
  </si>
  <si>
    <t>CLPRPUS_TON</t>
  </si>
  <si>
    <t>CLPRPAR_TON</t>
  </si>
  <si>
    <t>CLPRPIR_TON</t>
  </si>
  <si>
    <t>CLPRPWR_TON</t>
  </si>
  <si>
    <t>CLSD_DRAW_TON</t>
  </si>
  <si>
    <t>CLIMPUS_TON</t>
  </si>
  <si>
    <t>CLEXPUS_TON</t>
  </si>
  <si>
    <t>CLEXPMC_TON</t>
  </si>
  <si>
    <t>CLEXPSC_TON</t>
  </si>
  <si>
    <t>CLNSPUS_TON</t>
  </si>
  <si>
    <t>CLST_DRAW_TON</t>
  </si>
  <si>
    <t>CLWCPUS_TON</t>
  </si>
  <si>
    <t>CLTSPUS_TON</t>
  </si>
  <si>
    <t>CLKCPUS_TON</t>
  </si>
  <si>
    <t>CLEPCON_TON</t>
  </si>
  <si>
    <t>CLZCPUS_TON</t>
  </si>
  <si>
    <t>CLHCPUS_TON</t>
  </si>
  <si>
    <t>CLYCPUS_TON</t>
  </si>
  <si>
    <t>CLTCPUS_TON</t>
  </si>
  <si>
    <t>CLAJPUS_TON</t>
  </si>
  <si>
    <t>REECBUS</t>
  </si>
  <si>
    <t>RECCBUS</t>
  </si>
  <si>
    <t>Forecast Month -</t>
  </si>
  <si>
    <t>Domestic Tables:</t>
  </si>
  <si>
    <t>Renewables (c)</t>
  </si>
  <si>
    <t>Total Energy Consumption (d)</t>
  </si>
  <si>
    <t>Column</t>
  </si>
  <si>
    <t xml:space="preserve">Table 1.  U.S. Energy Markets Summary </t>
  </si>
  <si>
    <t>Table 5a.  U.S. Natural Gas Supply, Consumption, and Inventories</t>
  </si>
  <si>
    <t>Table 6.  U.S. Coal Supply, Consumption, and Inventories</t>
  </si>
  <si>
    <t>papr_CA</t>
  </si>
  <si>
    <t>papr_MX</t>
  </si>
  <si>
    <t>papr_US</t>
  </si>
  <si>
    <t>papr_AR</t>
  </si>
  <si>
    <t>papr_BR</t>
  </si>
  <si>
    <t>papr_CO</t>
  </si>
  <si>
    <t>papr_NO</t>
  </si>
  <si>
    <t>papr_AJ</t>
  </si>
  <si>
    <t>papr_KZ</t>
  </si>
  <si>
    <t>papr_RS</t>
  </si>
  <si>
    <t>papr_MU</t>
  </si>
  <si>
    <t>papr_CH</t>
  </si>
  <si>
    <t>papr_IN</t>
  </si>
  <si>
    <t>papr_MY</t>
  </si>
  <si>
    <t>papr_EG</t>
  </si>
  <si>
    <t>CXTCCO2</t>
  </si>
  <si>
    <t>patc_us</t>
  </si>
  <si>
    <t>patc_ust</t>
  </si>
  <si>
    <t>patc_ca</t>
  </si>
  <si>
    <t>patc_oecd_europe</t>
  </si>
  <si>
    <t>patc_ja</t>
  </si>
  <si>
    <t>patc_other_oecd</t>
  </si>
  <si>
    <t>patc_oecd</t>
  </si>
  <si>
    <t>patc_fsu</t>
  </si>
  <si>
    <t>patc_nonoecd_europe</t>
  </si>
  <si>
    <t>patc_ch</t>
  </si>
  <si>
    <t>patc_other_asia</t>
  </si>
  <si>
    <t>patc_other_nonoecd</t>
  </si>
  <si>
    <t>patc_non_oecd</t>
  </si>
  <si>
    <t>patc_world</t>
  </si>
  <si>
    <t>papr_us</t>
  </si>
  <si>
    <t>papr_mx</t>
  </si>
  <si>
    <t>papr_opec</t>
  </si>
  <si>
    <t>copr_opec</t>
  </si>
  <si>
    <t>papr_world</t>
  </si>
  <si>
    <t>pasc_oecd_t3</t>
  </si>
  <si>
    <t>t3_stchange_us</t>
  </si>
  <si>
    <t>t3_stchange_ooecd</t>
  </si>
  <si>
    <t>t3_stchange_noecd</t>
  </si>
  <si>
    <t>t3_stchange_world</t>
  </si>
  <si>
    <t>copr_ku</t>
  </si>
  <si>
    <t>copr_ly</t>
  </si>
  <si>
    <t>copr_ni</t>
  </si>
  <si>
    <t>copr_sa</t>
  </si>
  <si>
    <t>copr_ve</t>
  </si>
  <si>
    <t>copr_iz</t>
  </si>
  <si>
    <t>ZWCD_SAC</t>
  </si>
  <si>
    <t>ZWHD_SAC</t>
  </si>
  <si>
    <t>Malaysia</t>
  </si>
  <si>
    <t>Mexico</t>
  </si>
  <si>
    <t>United States</t>
  </si>
  <si>
    <t>t3b_papr_r03</t>
  </si>
  <si>
    <t>The approximate break between historical and forecast values is shown with historical data printed in bold; estimates and forecasts in italics.</t>
  </si>
  <si>
    <t>EOACBUS</t>
  </si>
  <si>
    <t>BFACBUS</t>
  </si>
  <si>
    <t>t3b_papr_r02</t>
  </si>
  <si>
    <t>t3b_papr_r01</t>
  </si>
  <si>
    <t>Azerbaijan</t>
  </si>
  <si>
    <t>Kazakhstan</t>
  </si>
  <si>
    <t>Russia</t>
  </si>
  <si>
    <t>t3b_papr_r04</t>
  </si>
  <si>
    <t>Oman</t>
  </si>
  <si>
    <t>t3b_papr_r05</t>
  </si>
  <si>
    <t>t3b_papr_r07</t>
  </si>
  <si>
    <t>t3b_papr_r06</t>
  </si>
  <si>
    <t>opec_nc</t>
  </si>
  <si>
    <t>papr_nonopec</t>
  </si>
  <si>
    <t>Total Supply</t>
  </si>
  <si>
    <t>DFPSPUS</t>
  </si>
  <si>
    <t>Jan</t>
  </si>
  <si>
    <t>Feb</t>
  </si>
  <si>
    <t>Mar</t>
  </si>
  <si>
    <t>Apr</t>
  </si>
  <si>
    <t>May</t>
  </si>
  <si>
    <t>Jun</t>
  </si>
  <si>
    <t>Jul</t>
  </si>
  <si>
    <t>Aug</t>
  </si>
  <si>
    <t>Sep</t>
  </si>
  <si>
    <t>Oct</t>
  </si>
  <si>
    <t>Nov</t>
  </si>
  <si>
    <t>Dec</t>
  </si>
  <si>
    <t>MGTSPP1</t>
  </si>
  <si>
    <t>MGTSPP2</t>
  </si>
  <si>
    <t>MGTSPP3</t>
  </si>
  <si>
    <t>MGTSPP4</t>
  </si>
  <si>
    <t>MGTSPP5</t>
  </si>
  <si>
    <t>MGTSPUS</t>
  </si>
  <si>
    <t>COPRPUS</t>
  </si>
  <si>
    <t>PAPRPAK</t>
  </si>
  <si>
    <t>PAPRPGLF</t>
  </si>
  <si>
    <t>PAPR48NGOM</t>
  </si>
  <si>
    <t xml:space="preserve"> </t>
  </si>
  <si>
    <t>COUNPUS</t>
  </si>
  <si>
    <t>CORIPUS</t>
  </si>
  <si>
    <t>NLPRPUS</t>
  </si>
  <si>
    <t>PAGLPUS</t>
  </si>
  <si>
    <t>PANIPUS</t>
  </si>
  <si>
    <t>MGTCPUSX</t>
  </si>
  <si>
    <t>JFTCPUS</t>
  </si>
  <si>
    <t>DFTCPUS</t>
  </si>
  <si>
    <t>RFTCPUS</t>
  </si>
  <si>
    <t>PATCPUSX</t>
  </si>
  <si>
    <t>COSXPUS</t>
  </si>
  <si>
    <t>JFPSPUS</t>
  </si>
  <si>
    <t>RFPSPUS</t>
  </si>
  <si>
    <t>PASXPUS</t>
  </si>
  <si>
    <t>COSQPUS</t>
  </si>
  <si>
    <t>RAIMUUS</t>
  </si>
  <si>
    <t>WTIPUUS</t>
  </si>
  <si>
    <t>CLEUDUS</t>
  </si>
  <si>
    <t>RFEUDUS</t>
  </si>
  <si>
    <t>NGEUDUS</t>
  </si>
  <si>
    <t>NGRCUUS</t>
  </si>
  <si>
    <t>ESRCUUS</t>
  </si>
  <si>
    <t>NGPRPUS</t>
  </si>
  <si>
    <t>Liquid Fuels</t>
  </si>
  <si>
    <t>NGIMPUS_PIPE</t>
  </si>
  <si>
    <t>NGIMPUS_LNG</t>
  </si>
  <si>
    <t>NGSFPUS</t>
  </si>
  <si>
    <t>NGWGPUS</t>
  </si>
  <si>
    <t>BALIT</t>
  </si>
  <si>
    <t>NGRCPUS</t>
  </si>
  <si>
    <t>NGCCPUS</t>
  </si>
  <si>
    <t>NGLPPUS</t>
  </si>
  <si>
    <t>NGINX</t>
  </si>
  <si>
    <t>NGEPCON</t>
  </si>
  <si>
    <t>NGTCPUS</t>
  </si>
  <si>
    <t>NGACPUS</t>
  </si>
  <si>
    <t>copc_opec_r05</t>
  </si>
  <si>
    <t>cops_opec_r05</t>
  </si>
  <si>
    <t>NGVHPUS</t>
  </si>
  <si>
    <t>Real Gross Domestic Product</t>
  </si>
  <si>
    <t>GDPQXUS</t>
  </si>
  <si>
    <t>GDP Implicit Price Deflator</t>
  </si>
  <si>
    <t>GDPDIUS</t>
  </si>
  <si>
    <t>Real Disposable Personal Income</t>
  </si>
  <si>
    <t>YD87OUS</t>
  </si>
  <si>
    <t>ZOMNIUS</t>
  </si>
  <si>
    <t>ZWHDPUS</t>
  </si>
  <si>
    <t>copc_opec</t>
  </si>
  <si>
    <t>pasc_us</t>
  </si>
  <si>
    <t>ZWCDPUS</t>
  </si>
  <si>
    <t>I87RXUS</t>
  </si>
  <si>
    <t>Business Inventory Change</t>
  </si>
  <si>
    <t>KRDRXUS</t>
  </si>
  <si>
    <t>WPCPIUS</t>
  </si>
  <si>
    <t>CICPIUS</t>
  </si>
  <si>
    <t>WP57IUS</t>
  </si>
  <si>
    <t>Non-Farm Employment</t>
  </si>
  <si>
    <t>EMNFPUS</t>
  </si>
  <si>
    <t>Total Industrial Production</t>
  </si>
  <si>
    <t>ZOTOIUS</t>
  </si>
  <si>
    <t>Miscellaneous</t>
  </si>
  <si>
    <t>MVVMPUS</t>
  </si>
  <si>
    <t>Raw Steel Production</t>
  </si>
  <si>
    <t>RSPRPUS</t>
  </si>
  <si>
    <t>patc_r01</t>
  </si>
  <si>
    <t>patc_mx</t>
  </si>
  <si>
    <t>patc_r02</t>
  </si>
  <si>
    <t>patc_br</t>
  </si>
  <si>
    <t>patc_r03</t>
  </si>
  <si>
    <t>patc_r04</t>
  </si>
  <si>
    <t>patc_rs</t>
  </si>
  <si>
    <t>patc_r05</t>
  </si>
  <si>
    <t>patc_r07</t>
  </si>
  <si>
    <t>patc_in</t>
  </si>
  <si>
    <t>patc_r06</t>
  </si>
  <si>
    <t>ESTXPUS</t>
  </si>
  <si>
    <t>Petroleum</t>
  </si>
  <si>
    <t>Natural Gas</t>
  </si>
  <si>
    <t>TETCFUEL</t>
  </si>
  <si>
    <t>GERCBUS</t>
  </si>
  <si>
    <t>GEICBUS</t>
  </si>
  <si>
    <t>HVICBUS</t>
  </si>
  <si>
    <t>WWEPCONB</t>
  </si>
  <si>
    <t>OWEPCONB</t>
  </si>
  <si>
    <t>CLSDPUS</t>
  </si>
  <si>
    <t>CLSTPUS</t>
  </si>
  <si>
    <t>ESRCU_NEC</t>
  </si>
  <si>
    <t>ESRCU_MAC</t>
  </si>
  <si>
    <t>ESRCU_ENC</t>
  </si>
  <si>
    <t>ESRCU_WNC</t>
  </si>
  <si>
    <t>ESRCU_SAC</t>
  </si>
  <si>
    <t>ESRCU_ESC</t>
  </si>
  <si>
    <t>ESRCU_WSC</t>
  </si>
  <si>
    <t>ESRCU_MTN</t>
  </si>
  <si>
    <t>ESRCU_PAC</t>
  </si>
  <si>
    <t>ESRCU_US</t>
  </si>
  <si>
    <t>ESCMU_NEC</t>
  </si>
  <si>
    <t>ESCMU_MAC</t>
  </si>
  <si>
    <t>ESCMU_ENC</t>
  </si>
  <si>
    <t>ESCMU_WNC</t>
  </si>
  <si>
    <t>ESCMU_SAC</t>
  </si>
  <si>
    <t>ESCMU_ESC</t>
  </si>
  <si>
    <t>ESCMU_WSC</t>
  </si>
  <si>
    <t>ESCMU_MTN</t>
  </si>
  <si>
    <t>ESCMU_PAC</t>
  </si>
  <si>
    <t>ESCMU_US</t>
  </si>
  <si>
    <t>ESICU_NEC</t>
  </si>
  <si>
    <t>ESICU_MAC</t>
  </si>
  <si>
    <t>ESICU_ENC</t>
  </si>
  <si>
    <t>ESICU_WNC</t>
  </si>
  <si>
    <t>ESICU_SAC</t>
  </si>
  <si>
    <t>ESICU_ESC</t>
  </si>
  <si>
    <t>ESICU_WSC</t>
  </si>
  <si>
    <t>ESICU_MTN</t>
  </si>
  <si>
    <t>ESICU_PAC</t>
  </si>
  <si>
    <t>ESICU_US</t>
  </si>
  <si>
    <t>NGRCU_NEC</t>
  </si>
  <si>
    <t>NGRCU_MAC</t>
  </si>
  <si>
    <t>NGRCU_ENC</t>
  </si>
  <si>
    <t>NGRCU_WNC</t>
  </si>
  <si>
    <t>NGRCU_SAC</t>
  </si>
  <si>
    <t>NGRCU_ESC</t>
  </si>
  <si>
    <t>NGRCU_WSC</t>
  </si>
  <si>
    <t>NGRCU_MTN</t>
  </si>
  <si>
    <t>NGRCU_PAC</t>
  </si>
  <si>
    <t>NGCCU_NEC</t>
  </si>
  <si>
    <t>NGCCU_MAC</t>
  </si>
  <si>
    <t>NGCCU_ENC</t>
  </si>
  <si>
    <t>NGCCU_WNC</t>
  </si>
  <si>
    <t>NGCCU_SAC</t>
  </si>
  <si>
    <t>NGCCU_ESC</t>
  </si>
  <si>
    <t>NGCCU_WSC</t>
  </si>
  <si>
    <t>NGCCU_MTN</t>
  </si>
  <si>
    <t>NGCCU_PAC</t>
  </si>
  <si>
    <t>NGCCUUS</t>
  </si>
  <si>
    <t>NGICU_NEC</t>
  </si>
  <si>
    <t>NGICU_MAC</t>
  </si>
  <si>
    <t>NGICU_ENC</t>
  </si>
  <si>
    <t>NGICU_WNC</t>
  </si>
  <si>
    <t>NGICU_SAC</t>
  </si>
  <si>
    <t>NGICU_ESC</t>
  </si>
  <si>
    <t>NGICU_WSC</t>
  </si>
  <si>
    <t>NGICU_MTN</t>
  </si>
  <si>
    <t>NGICU_PAC</t>
  </si>
  <si>
    <t>NGICUUS</t>
  </si>
  <si>
    <t>Producer Price Index: Petroleum</t>
  </si>
  <si>
    <t>CGSP_NEC</t>
  </si>
  <si>
    <t>CGSP_MAC</t>
  </si>
  <si>
    <t>CGSP_ENC</t>
  </si>
  <si>
    <t>CGSP_WNC</t>
  </si>
  <si>
    <t>CGSP_SAC</t>
  </si>
  <si>
    <t>CGSP_ESC</t>
  </si>
  <si>
    <t>CGSP_WSC</t>
  </si>
  <si>
    <t>CGSP_MTN</t>
  </si>
  <si>
    <t>CGSP_PAC</t>
  </si>
  <si>
    <t>IPMFG_NEC</t>
  </si>
  <si>
    <t>IPMFG_MAC</t>
  </si>
  <si>
    <t>IPMFG_ENC</t>
  </si>
  <si>
    <t>IPMFG_WNC</t>
  </si>
  <si>
    <t>IPMFG_SAC</t>
  </si>
  <si>
    <t>IPMFG_ESC</t>
  </si>
  <si>
    <t>IPMFG_WSC</t>
  </si>
  <si>
    <t>IPMFG_MTN</t>
  </si>
  <si>
    <t>IPMFG_PAC</t>
  </si>
  <si>
    <t>CYRPIC_NEC</t>
  </si>
  <si>
    <t>CYRPIC_MAC</t>
  </si>
  <si>
    <t>CYRPIC_ENC</t>
  </si>
  <si>
    <t>CYRPIC_WNC</t>
  </si>
  <si>
    <t>CYRPIC_SAC</t>
  </si>
  <si>
    <t>CYRPIC_ESC</t>
  </si>
  <si>
    <t>CYRPIC_WSC</t>
  </si>
  <si>
    <t>CYRPIC_MTN</t>
  </si>
  <si>
    <t>CYRPIC_PAC</t>
  </si>
  <si>
    <t>QHALLC_NEC</t>
  </si>
  <si>
    <t>QHALLC_MAC</t>
  </si>
  <si>
    <t>QHALLC_ENC</t>
  </si>
  <si>
    <t>QHALLC_WNC</t>
  </si>
  <si>
    <t>QHALLC_SAC</t>
  </si>
  <si>
    <t>QHALLC_ESC</t>
  </si>
  <si>
    <t>QHALLC_WSC</t>
  </si>
  <si>
    <t>QHALLC_MTN</t>
  </si>
  <si>
    <t>QHALLC_PAC</t>
  </si>
  <si>
    <t>EE_NEC</t>
  </si>
  <si>
    <t>EE_MAC</t>
  </si>
  <si>
    <t>EE_ENC</t>
  </si>
  <si>
    <t>EE_WNC</t>
  </si>
  <si>
    <t>EE_SAC</t>
  </si>
  <si>
    <t>EE_ESC</t>
  </si>
  <si>
    <t>EE_WSC</t>
  </si>
  <si>
    <t>EE_MTN</t>
  </si>
  <si>
    <t>EE_PAC</t>
  </si>
  <si>
    <t>WWRCBUS</t>
  </si>
  <si>
    <t>NGHHMCF</t>
  </si>
  <si>
    <t>CONIPUS</t>
  </si>
  <si>
    <t>COSX_DRAW</t>
  </si>
  <si>
    <t>COSQ_DRAW</t>
  </si>
  <si>
    <t>PROD_DRAW</t>
  </si>
  <si>
    <t>PSTCPUS</t>
  </si>
  <si>
    <t>PAIMPORT</t>
  </si>
  <si>
    <t>PASUPPLY</t>
  </si>
  <si>
    <t>UOPSPUS</t>
  </si>
  <si>
    <t>PPPSPUS</t>
  </si>
  <si>
    <t>OHPSPUS</t>
  </si>
  <si>
    <t>PSPSPUS</t>
  </si>
  <si>
    <t>AAAA_DATEX or AAAA_YEAR</t>
  </si>
  <si>
    <t>HVECBUS</t>
  </si>
  <si>
    <t>SOECBUS</t>
  </si>
  <si>
    <t>UORIPUS</t>
  </si>
  <si>
    <t>MBRIPUS</t>
  </si>
  <si>
    <t>PARIPUS</t>
  </si>
  <si>
    <t>MGROPUS</t>
  </si>
  <si>
    <t>JFROPUS</t>
  </si>
  <si>
    <t>DFROPUS</t>
  </si>
  <si>
    <t>RFROPUS</t>
  </si>
  <si>
    <t>PSROPUS</t>
  </si>
  <si>
    <t>PAROPUS</t>
  </si>
  <si>
    <t>ORCAPUS</t>
  </si>
  <si>
    <t>ORUTCUS</t>
  </si>
  <si>
    <t>CODIPUS</t>
  </si>
  <si>
    <t>Supply (million barrels per day)</t>
  </si>
  <si>
    <t>Consumption (million barrels per day)</t>
  </si>
  <si>
    <t>NGPSUPP</t>
  </si>
  <si>
    <t>NGSUPP</t>
  </si>
  <si>
    <t>NGMPPUS</t>
  </si>
  <si>
    <t>NGMPPAK</t>
  </si>
  <si>
    <t>PATCCO2</t>
  </si>
  <si>
    <t>NGTCCO2</t>
  </si>
  <si>
    <t>NGMPPGLF</t>
  </si>
  <si>
    <t>NGMP48NGOM</t>
  </si>
  <si>
    <t>Supply (billion cubic feet per day)</t>
  </si>
  <si>
    <t>Consumption (billion cubic feet per day)</t>
  </si>
  <si>
    <t>RACPUUS</t>
  </si>
  <si>
    <t>EOPRPUS</t>
  </si>
  <si>
    <t>Electricity</t>
  </si>
  <si>
    <t>Coal Production</t>
  </si>
  <si>
    <t xml:space="preserve">Energy Consumption  </t>
  </si>
  <si>
    <t>Coal</t>
  </si>
  <si>
    <t>Macroeconomic</t>
  </si>
  <si>
    <t>Manufacturing Production Index</t>
  </si>
  <si>
    <t>Weather</t>
  </si>
  <si>
    <t>U.S. Heating Degree-Days</t>
  </si>
  <si>
    <t>Table of Contents</t>
  </si>
  <si>
    <t>(million short tons)</t>
  </si>
  <si>
    <t>Table 7a.  U.S. Electricity Industry Overview</t>
  </si>
  <si>
    <t>cops_opec</t>
  </si>
  <si>
    <t>- = no data available</t>
  </si>
  <si>
    <t>Natural Gas Henry Hub Spot</t>
  </si>
  <si>
    <t>Real Personal Consumption Expend.</t>
  </si>
  <si>
    <t>CONSRUS</t>
  </si>
  <si>
    <t>XRUNR</t>
  </si>
  <si>
    <t>Housing Starts</t>
  </si>
  <si>
    <t>HSTCXUS</t>
  </si>
  <si>
    <t>SAAR = Seasonally-adjusted annual rate</t>
  </si>
  <si>
    <t xml:space="preserve">Minor discrepancies with published historical data are due to independent rounding. </t>
  </si>
  <si>
    <t>OWCCBUS</t>
  </si>
  <si>
    <t xml:space="preserve">Regions refer to U.S. Census divisions.  </t>
  </si>
  <si>
    <t>PARNPUS</t>
  </si>
  <si>
    <t>PAFPPUS</t>
  </si>
  <si>
    <t>OHRIPUS</t>
  </si>
  <si>
    <t>QSIC_CL</t>
  </si>
  <si>
    <t>QSIC_DF</t>
  </si>
  <si>
    <t>QSIC_EL</t>
  </si>
  <si>
    <t>QSIC_NG</t>
  </si>
  <si>
    <t>ZO311IUS</t>
  </si>
  <si>
    <t>ZO322IUS</t>
  </si>
  <si>
    <t>ZO324IUS</t>
  </si>
  <si>
    <t>ZO325IUS</t>
  </si>
  <si>
    <t>ZO327IUS</t>
  </si>
  <si>
    <t>ZO331IUS</t>
  </si>
  <si>
    <t>EOTCPUS</t>
  </si>
  <si>
    <t>Real Government Expenditures</t>
  </si>
  <si>
    <t>Real Exports of Goods &amp; Services</t>
  </si>
  <si>
    <t>GOVXRUS</t>
  </si>
  <si>
    <t>TREXRUS</t>
  </si>
  <si>
    <t>TRIMRUS</t>
  </si>
  <si>
    <t>Real Imports of Goods &amp; Services</t>
  </si>
  <si>
    <t>ETFPPUS</t>
  </si>
  <si>
    <t>PRFPPUS</t>
  </si>
  <si>
    <t>C4FPPUS</t>
  </si>
  <si>
    <t>PPFPPUS</t>
  </si>
  <si>
    <t>ETROPUS</t>
  </si>
  <si>
    <t>C4ROPUS</t>
  </si>
  <si>
    <t>PPPRPUS</t>
  </si>
  <si>
    <t>ETNIPUS</t>
  </si>
  <si>
    <t>PRNIPUS</t>
  </si>
  <si>
    <t>C4NIPUS</t>
  </si>
  <si>
    <t>ETTCPUS</t>
  </si>
  <si>
    <t>C4TCPUS</t>
  </si>
  <si>
    <t>ETPSPUS</t>
  </si>
  <si>
    <t>C4PSPUS</t>
  </si>
  <si>
    <t>NGEXPUS_LNG</t>
  </si>
  <si>
    <t>NGEXPUS_PIPE</t>
  </si>
  <si>
    <t>NLTCPUS</t>
  </si>
  <si>
    <t>NLPSPUS</t>
  </si>
  <si>
    <t>NLNIPUS</t>
  </si>
  <si>
    <t>NLRIPUS</t>
  </si>
  <si>
    <t>NLROPUS</t>
  </si>
  <si>
    <t>BFLCBUS</t>
  </si>
  <si>
    <t>Table 4b.  U.S. Hydrocarbon Gas Liquids (HGL) and Petroleum Refinery Balances  (million barrels per day, except inventories and utilization factor)</t>
  </si>
  <si>
    <t>Table 4b.  U.S. Hydrocarbon Gas Liquids (HGL) and Petroleum Refinery Balances</t>
  </si>
  <si>
    <t>TETCCO2</t>
  </si>
  <si>
    <t>Table 2.  Energy Prices</t>
  </si>
  <si>
    <t>U.S. Electricity</t>
  </si>
  <si>
    <t>.</t>
  </si>
  <si>
    <t>Crude Oil West Texas Intermediate Spot</t>
  </si>
  <si>
    <t>NGWG_EAST</t>
  </si>
  <si>
    <t>NGWG_MW</t>
  </si>
  <si>
    <t>NGWG_SC</t>
  </si>
  <si>
    <t>NGWG_MTN</t>
  </si>
  <si>
    <t>NGWG_PAC</t>
  </si>
  <si>
    <t>NGWG_AK</t>
  </si>
  <si>
    <t>copr_ag</t>
  </si>
  <si>
    <t>copr_gb</t>
  </si>
  <si>
    <t>copc_opec_rot</t>
  </si>
  <si>
    <t>cops_opec_rot</t>
  </si>
  <si>
    <t>papr_ID</t>
  </si>
  <si>
    <t>Consumption (million barrels per day) (c)</t>
  </si>
  <si>
    <t>papr_UK</t>
  </si>
  <si>
    <t>South Sudan</t>
  </si>
  <si>
    <t xml:space="preserve">Table Beginning Month--- </t>
  </si>
  <si>
    <t>Historical</t>
  </si>
  <si>
    <t xml:space="preserve">Last Historical Month--- </t>
  </si>
  <si>
    <t>SOICBUS</t>
  </si>
  <si>
    <t>SOCCBUS</t>
  </si>
  <si>
    <t>SODTP_US</t>
  </si>
  <si>
    <t>SODRP_US</t>
  </si>
  <si>
    <t>SODCP_US</t>
  </si>
  <si>
    <t>SODIP_US</t>
  </si>
  <si>
    <t>copr_ek</t>
  </si>
  <si>
    <t>C3ROPUS</t>
  </si>
  <si>
    <t>P3ROPUS</t>
  </si>
  <si>
    <t>C3TCPUS</t>
  </si>
  <si>
    <t>P3TCPUS</t>
  </si>
  <si>
    <t>C3PSPUS</t>
  </si>
  <si>
    <t>P3PSPUS</t>
  </si>
  <si>
    <t>copr_cf</t>
  </si>
  <si>
    <t>Real Private Fixed Investment</t>
  </si>
  <si>
    <t>papr_QA</t>
  </si>
  <si>
    <t>TSEOTWH</t>
  </si>
  <si>
    <t>EPEOTWH</t>
  </si>
  <si>
    <t>ELNITWH</t>
  </si>
  <si>
    <t>ELSUTWH</t>
  </si>
  <si>
    <t>TDLOTWH</t>
  </si>
  <si>
    <t>ELTCTWH</t>
  </si>
  <si>
    <t>ELDUTWH</t>
  </si>
  <si>
    <t>ELCOTWH</t>
  </si>
  <si>
    <t>ELWHU_TX</t>
  </si>
  <si>
    <t>ELWHU_CA</t>
  </si>
  <si>
    <t>ELWHU_NE</t>
  </si>
  <si>
    <t>ELWHU_NY</t>
  </si>
  <si>
    <t>ELWHU_PJ</t>
  </si>
  <si>
    <t>ELWHU_MW</t>
  </si>
  <si>
    <t>ELWHU_SP</t>
  </si>
  <si>
    <t>ELWHU_SE</t>
  </si>
  <si>
    <t>ELWHU_FL</t>
  </si>
  <si>
    <t>ELWHU_NW</t>
  </si>
  <si>
    <t>ELWHU_SW</t>
  </si>
  <si>
    <t>ELRCP_NEC</t>
  </si>
  <si>
    <t>ELRCP_MAC</t>
  </si>
  <si>
    <t>ELRCP_ENC</t>
  </si>
  <si>
    <t>ELRCP_WNC</t>
  </si>
  <si>
    <t>ELRCP_SAC</t>
  </si>
  <si>
    <t>ELRCP_ESC</t>
  </si>
  <si>
    <t>ELRCP_WSC</t>
  </si>
  <si>
    <t>ELRCP_MTN</t>
  </si>
  <si>
    <t>ELRCP_PAC</t>
  </si>
  <si>
    <t>ELRCP_HAK</t>
  </si>
  <si>
    <t>ELRCP_US</t>
  </si>
  <si>
    <t>ELCCP_NEC</t>
  </si>
  <si>
    <t>ELCCP_MAC</t>
  </si>
  <si>
    <t>ELCCP_ENC</t>
  </si>
  <si>
    <t>ELCCP_WNC</t>
  </si>
  <si>
    <t>ELCCP_SAC</t>
  </si>
  <si>
    <t>ELCCP_ESC</t>
  </si>
  <si>
    <t>ELCCP_WSC</t>
  </si>
  <si>
    <t>ELCCP_MTN</t>
  </si>
  <si>
    <t>ELCCP_PAC</t>
  </si>
  <si>
    <t>ELCCP_HAK</t>
  </si>
  <si>
    <t>ELCCP_US</t>
  </si>
  <si>
    <t>ELICP_NEC</t>
  </si>
  <si>
    <t>ELICP_MAC</t>
  </si>
  <si>
    <t>ELICP_ENC</t>
  </si>
  <si>
    <t>ELICP_WNC</t>
  </si>
  <si>
    <t>ELICP_SAC</t>
  </si>
  <si>
    <t>ELICP_ESC</t>
  </si>
  <si>
    <t>ELICP_WSC</t>
  </si>
  <si>
    <t>ELICP_MTN</t>
  </si>
  <si>
    <t>ELICP_PAC</t>
  </si>
  <si>
    <t>ELICP_HAK</t>
  </si>
  <si>
    <t>ELICP_US</t>
  </si>
  <si>
    <t>ELTCP_NEC</t>
  </si>
  <si>
    <t>ELTCP_MAC</t>
  </si>
  <si>
    <t>ELTCP_ENC</t>
  </si>
  <si>
    <t>ELTCP_WNC</t>
  </si>
  <si>
    <t>ELTCP_SAC</t>
  </si>
  <si>
    <t>ELTCP_ESC</t>
  </si>
  <si>
    <t>ELTCP_WSC</t>
  </si>
  <si>
    <t>ELTCP_MTN</t>
  </si>
  <si>
    <t>ELTCP_PAC</t>
  </si>
  <si>
    <t>ELTCP_HAK</t>
  </si>
  <si>
    <t>ELTCP_US</t>
  </si>
  <si>
    <t>NGEPGEN_US</t>
  </si>
  <si>
    <t>CLEPGEN_US</t>
  </si>
  <si>
    <t>NUEPGEN_US</t>
  </si>
  <si>
    <t>RTEPGEN_US</t>
  </si>
  <si>
    <t>HVEPGEN_US</t>
  </si>
  <si>
    <t>WNEPGEN_US</t>
  </si>
  <si>
    <t>SOEPGEN_US</t>
  </si>
  <si>
    <t>GEEPGEN_US</t>
  </si>
  <si>
    <t>HPEPGEN_US</t>
  </si>
  <si>
    <t>PAEPGEN_US</t>
  </si>
  <si>
    <t>OGEPGEN_US</t>
  </si>
  <si>
    <t>TOEPGEN_US</t>
  </si>
  <si>
    <t>NGEPGEN_NE</t>
  </si>
  <si>
    <t>CLEPGEN_NE</t>
  </si>
  <si>
    <t>NUEPGEN_NE</t>
  </si>
  <si>
    <t>HVEPGEN_NE</t>
  </si>
  <si>
    <t>XXEPGEN_NE</t>
  </si>
  <si>
    <t>TOEPGEN_NE</t>
  </si>
  <si>
    <t>ELLOAD_NE</t>
  </si>
  <si>
    <t>NGEPGEN_NY</t>
  </si>
  <si>
    <t>CLEPGEN_NY</t>
  </si>
  <si>
    <t>NUEPGEN_NY</t>
  </si>
  <si>
    <t>HVEPGEN_NY</t>
  </si>
  <si>
    <t>XXEPGEN_NY</t>
  </si>
  <si>
    <t>TOEPGEN_NY</t>
  </si>
  <si>
    <t>ELLOAD_NY</t>
  </si>
  <si>
    <t>NGEPGEN_PJ</t>
  </si>
  <si>
    <t>CLEPGEN_PJ</t>
  </si>
  <si>
    <t>NUEPGEN_PJ</t>
  </si>
  <si>
    <t>HVEPGEN_PJ</t>
  </si>
  <si>
    <t>XXEPGEN_PJ</t>
  </si>
  <si>
    <t>TOEPGEN_PJ</t>
  </si>
  <si>
    <t>ELLOAD_PJ</t>
  </si>
  <si>
    <t>Southeast (SERC)</t>
  </si>
  <si>
    <t>NGEPGEN_SE</t>
  </si>
  <si>
    <t>CLEPGEN_SE</t>
  </si>
  <si>
    <t>NUEPGEN_SE</t>
  </si>
  <si>
    <t>HVEPGEN_SE</t>
  </si>
  <si>
    <t>XXEPGEN_SE</t>
  </si>
  <si>
    <t>TOEPGEN_SE</t>
  </si>
  <si>
    <t>ELLOAD_SE</t>
  </si>
  <si>
    <t>Florida (FRCC)</t>
  </si>
  <si>
    <t>NGEPGEN_FL</t>
  </si>
  <si>
    <t>CLEPGEN_FL</t>
  </si>
  <si>
    <t>NUEPGEN_FL</t>
  </si>
  <si>
    <t>HVEPGEN_FL</t>
  </si>
  <si>
    <t>XXEPGEN_FL</t>
  </si>
  <si>
    <t>TOEPGEN_FL</t>
  </si>
  <si>
    <t>ELLOAD_FL</t>
  </si>
  <si>
    <t>NGEPGEN_MW</t>
  </si>
  <si>
    <t>CLEPGEN_MW</t>
  </si>
  <si>
    <t>NUEPGEN_MW</t>
  </si>
  <si>
    <t>HVEPGEN_MW</t>
  </si>
  <si>
    <t>XXEPGEN_MW</t>
  </si>
  <si>
    <t>TOEPGEN_MW</t>
  </si>
  <si>
    <t>ELLOAD_MW</t>
  </si>
  <si>
    <t>NGEPGEN_SP</t>
  </si>
  <si>
    <t>CLEPGEN_SP</t>
  </si>
  <si>
    <t>NUEPGEN_SP</t>
  </si>
  <si>
    <t>HVEPGEN_SP</t>
  </si>
  <si>
    <t>XXEPGEN_SP</t>
  </si>
  <si>
    <t>TOEPGEN_SP</t>
  </si>
  <si>
    <t>ELLOAD_SP</t>
  </si>
  <si>
    <t>NGEPGEN_TX</t>
  </si>
  <si>
    <t>CLEPGEN_TX</t>
  </si>
  <si>
    <t>NUEPGEN_TX</t>
  </si>
  <si>
    <t>HVEPGEN_TX</t>
  </si>
  <si>
    <t>XXEPGEN_TX</t>
  </si>
  <si>
    <t>TOEPGEN_TX</t>
  </si>
  <si>
    <t>ELLOAD_TX</t>
  </si>
  <si>
    <t>NGEPGEN_NW</t>
  </si>
  <si>
    <t>CLEPGEN_NW</t>
  </si>
  <si>
    <t>NUEPGEN_NW</t>
  </si>
  <si>
    <t>HVEPGEN_NW</t>
  </si>
  <si>
    <t>XXEPGEN_NW</t>
  </si>
  <si>
    <t>TOEPGEN_NW</t>
  </si>
  <si>
    <t>ELLOAD_NW</t>
  </si>
  <si>
    <t>Southwest</t>
  </si>
  <si>
    <t>NGEPGEN_SW</t>
  </si>
  <si>
    <t>CLEPGEN_SW</t>
  </si>
  <si>
    <t>NUEPGEN_SW</t>
  </si>
  <si>
    <t>HVEPGEN_SW</t>
  </si>
  <si>
    <t>XXEPGEN_SW</t>
  </si>
  <si>
    <t>TOEPGEN_SW</t>
  </si>
  <si>
    <t>ELLOAD_SW</t>
  </si>
  <si>
    <t>California</t>
  </si>
  <si>
    <t>NGEPGEN_CA</t>
  </si>
  <si>
    <t>CLEPGEN_CA</t>
  </si>
  <si>
    <t>NUEPGEN_CA</t>
  </si>
  <si>
    <t>HVEPGEN_CA</t>
  </si>
  <si>
    <t>XXEPGEN_CA</t>
  </si>
  <si>
    <t>TOEPGEN_CA</t>
  </si>
  <si>
    <t>ELLOAD_CA</t>
  </si>
  <si>
    <t>OWEPGEN_US</t>
  </si>
  <si>
    <t>WWEPGEN_US</t>
  </si>
  <si>
    <t>New England (ISO-NE)</t>
  </si>
  <si>
    <t>New York (NYISO)</t>
  </si>
  <si>
    <t>Mid-Atlantic (PJM)</t>
  </si>
  <si>
    <t>Texas (ERCOT)</t>
  </si>
  <si>
    <r>
      <t xml:space="preserve">Table 7d part 1.  U.S. Regional Electricity Generation, Electric Power Sector (billion kilowatthours), </t>
    </r>
    <r>
      <rPr>
        <i/>
        <sz val="10"/>
        <color indexed="8"/>
        <rFont val="Arial"/>
        <family val="2"/>
      </rPr>
      <t>continues on Table 7d part 2</t>
    </r>
  </si>
  <si>
    <t>OBEPGEN_US</t>
  </si>
  <si>
    <t>INEOTWH</t>
  </si>
  <si>
    <t>CMEOTWH</t>
  </si>
  <si>
    <t>Central (Southwest Power Pool)</t>
  </si>
  <si>
    <t>Northwest</t>
  </si>
  <si>
    <r>
      <t xml:space="preserve">Table 7d part 2.  U.S. Regional Electricity Generation, Electric Power Sector (billion kilowatthours), </t>
    </r>
    <r>
      <rPr>
        <i/>
        <sz val="10"/>
        <color indexed="8"/>
        <rFont val="Arial"/>
        <family val="2"/>
      </rPr>
      <t>continued from Table 7d part 1</t>
    </r>
  </si>
  <si>
    <t>Table 9b.  U.S. Regional Macroeconomic Data</t>
  </si>
  <si>
    <t>Table 9c.  U.S. Regional Weather Data</t>
  </si>
  <si>
    <t xml:space="preserve">Modeling and analysis completion - </t>
  </si>
  <si>
    <t>Regional degree days for each period are calculated by EIA as contemporaneous period population-weighted averages of state degree day data published by the National Oceanic and Atmospheric Administration (NOAA).</t>
  </si>
  <si>
    <t>Table 4c.  U.S. Regional Gasoline Prices and Inventories</t>
  </si>
  <si>
    <t>Prices are not adjusted for inflation; prices exclude taxes unless otherwise noted.</t>
  </si>
  <si>
    <t>(Index, 2017=100)</t>
  </si>
  <si>
    <t>Industrial Production Indices (Index, 2017=100)</t>
  </si>
  <si>
    <t>Production (million barrels per day) (a)</t>
  </si>
  <si>
    <t>Energy Production</t>
  </si>
  <si>
    <t>ELACP_US</t>
  </si>
  <si>
    <t>OHTCPUS</t>
  </si>
  <si>
    <t>BTTCBUS</t>
  </si>
  <si>
    <t>Table 7b.  U.S. Regional Electricity Sales to Ultimate Customers (billion kilowatthours)</t>
  </si>
  <si>
    <t>Table 7c.  U.S. Regional Electricity Prices to Ultimate Customers (Cents per Kilowatthour)</t>
  </si>
  <si>
    <t>Dry Natural Gas Production</t>
  </si>
  <si>
    <t>Forecast date:</t>
  </si>
  <si>
    <t>Table 2.  Nominal Energy Prices</t>
  </si>
  <si>
    <t>papr_GY</t>
  </si>
  <si>
    <t>NGEPCGW_US</t>
  </si>
  <si>
    <t>CLEPCGW_US</t>
  </si>
  <si>
    <t>PAEPCGW_US</t>
  </si>
  <si>
    <t>OGEPCGW_US</t>
  </si>
  <si>
    <t>WNEPCGW_US</t>
  </si>
  <si>
    <t>SPEPCGWX_US</t>
  </si>
  <si>
    <t>STEPCGW_US</t>
  </si>
  <si>
    <t>WWEPCGW_US</t>
  </si>
  <si>
    <t>OWEPCGW_US</t>
  </si>
  <si>
    <t>GEEPCGW_US</t>
  </si>
  <si>
    <t>HVEPCGW_US</t>
  </si>
  <si>
    <t>HPEPCGW_US</t>
  </si>
  <si>
    <t>NUEPCGW_US</t>
  </si>
  <si>
    <t>BAEPCGW_US</t>
  </si>
  <si>
    <t>OTEPCGW_US</t>
  </si>
  <si>
    <t>NGCHCGW_US</t>
  </si>
  <si>
    <t>CLCHCGW_US</t>
  </si>
  <si>
    <t>PACHCGW_US</t>
  </si>
  <si>
    <t>OGCHCGW_US</t>
  </si>
  <si>
    <t>WWCHCGW_US</t>
  </si>
  <si>
    <t>OWCHCGW_US</t>
  </si>
  <si>
    <t>SOCHCGW_US</t>
  </si>
  <si>
    <t>WNCHCGW_US</t>
  </si>
  <si>
    <t>GECHCGW_US</t>
  </si>
  <si>
    <t>HVCHCGW_US</t>
  </si>
  <si>
    <t>BACHCGW_US</t>
  </si>
  <si>
    <t>OTCHCGW_US</t>
  </si>
  <si>
    <t>SODRG_US</t>
  </si>
  <si>
    <t>SODCG_US</t>
  </si>
  <si>
    <t>SODIG_US</t>
  </si>
  <si>
    <t>SODTG_US</t>
  </si>
  <si>
    <t>Weather forecasts from National Oceanic and Atmospheric Administration and Energy Information Administration.</t>
  </si>
  <si>
    <t xml:space="preserve">      EIA does not estimate or project end-use consumption of non-marketed renewable energy.</t>
  </si>
  <si>
    <t xml:space="preserve">      Review (MER). Consequently, the historical data may not precisely match those published in the MER.</t>
  </si>
  <si>
    <t>PADD = Petroleum Administration for Defense District (PADD).</t>
  </si>
  <si>
    <t>Table 5b.  U.S. Regional Natural Gas Prices  (dollars per thousand cubic feet)</t>
  </si>
  <si>
    <t>kWh = kilowatthours. Btu = British thermal units.</t>
  </si>
  <si>
    <t xml:space="preserve">Minor discrepancies with published historical data are due to independent rounding and possible revisions not yet reflected in the STEO. </t>
  </si>
  <si>
    <t>Electricity sales to ultimate customers are sold by electric utilities and power marketers for direct consumption by the customer
 and not available for resale. Includes electric sales to end users by third-party owners of behind-the-meter solar photovoltaic systems.</t>
  </si>
  <si>
    <t xml:space="preserve">Regions refer to U.S. Census divisions (https://www.eia.gov/tools/glossary/index.php?id=C#census_division).  </t>
  </si>
  <si>
    <t>COTRPUS</t>
  </si>
  <si>
    <t>PATRPUS</t>
  </si>
  <si>
    <t>copr_opecplus</t>
  </si>
  <si>
    <t>(billion chained 2017 dollars - SAAR)</t>
  </si>
  <si>
    <t>papr_AO</t>
  </si>
  <si>
    <t>Dataprep timestamp---</t>
  </si>
  <si>
    <t>Notes:</t>
  </si>
  <si>
    <t>World total</t>
  </si>
  <si>
    <t>copr_world</t>
  </si>
  <si>
    <t>world_nc</t>
  </si>
  <si>
    <t>copr_nonopec</t>
  </si>
  <si>
    <t>nonopec_nc</t>
  </si>
  <si>
    <t>Total crude oil and other liquids inventory net withdrawals (million barrels per day)</t>
  </si>
  <si>
    <t>End-of-period commercial crude oil and other liquids inventories (million barrels)</t>
  </si>
  <si>
    <t>OECD total</t>
  </si>
  <si>
    <t>pasc_ooecd_t3</t>
  </si>
  <si>
    <r>
      <rPr>
        <b/>
        <sz val="8"/>
        <rFont val="Arial"/>
        <family val="2"/>
      </rPr>
      <t>(a)</t>
    </r>
    <r>
      <rPr>
        <sz val="8"/>
        <rFont val="Arial"/>
        <family val="2"/>
      </rPr>
      <t xml:space="preserve"> Includes crude oil, lease condensate, natural gas plant liquids, other liquids, refinery processing gain, and other unaccounted-for liquids. Differences in the reported historical production data across countries could result in some inconsistencies in the delineation between crude oil and other liquid fuels.</t>
    </r>
  </si>
  <si>
    <r>
      <rPr>
        <b/>
        <sz val="8"/>
        <rFont val="Arial"/>
        <family val="2"/>
      </rPr>
      <t xml:space="preserve">(c) </t>
    </r>
    <r>
      <rPr>
        <sz val="8"/>
        <rFont val="Arial"/>
        <family val="2"/>
      </rPr>
      <t>Consumption of petroleum by the OECD countries is the same as "petroleum product supplied," defined in the glossary of the EIA Petroleum Supply Monthly (DOE/EIA-0109). Consumption of petroleum by the non-OECD countries is "apparent consumption," which includes internal consumption, refinery fuel and loss, and bunkering.</t>
    </r>
  </si>
  <si>
    <r>
      <rPr>
        <b/>
        <sz val="8"/>
        <rFont val="Arial"/>
        <family val="2"/>
      </rPr>
      <t>(d)</t>
    </r>
    <r>
      <rPr>
        <sz val="8"/>
        <rFont val="Arial"/>
        <family val="2"/>
      </rPr>
      <t xml:space="preserve"> OECD = Organization for Economic Cooperation and Development: Australia, Austria, Belgium, Canada, Chile, Czech Republic, Denmark, Estonia, Finland, France, Germany, Greece, Hungary, Iceland, Ireland, Israel, Italy, Japan, Latvia, Lithuania, Luxembourg, Mexico, Netherlands, New Zealand, Norway, Poland, Portugal, Slovakia, Slovenia, South Korea, Spain, Sweden, Switzerland, Turkiye, United Kingdom, and United States.</t>
    </r>
  </si>
  <si>
    <t>Sources:</t>
  </si>
  <si>
    <r>
      <t xml:space="preserve">Historical data: Energy Information Administration </t>
    </r>
    <r>
      <rPr>
        <i/>
        <sz val="8"/>
        <rFont val="Arial"/>
        <family val="2"/>
      </rPr>
      <t>International Energy Statistics</t>
    </r>
    <r>
      <rPr>
        <sz val="8"/>
        <rFont val="Arial"/>
        <family val="2"/>
      </rPr>
      <t xml:space="preserve"> (https://www.eia.gov/international/data/world).</t>
    </r>
  </si>
  <si>
    <t xml:space="preserve">Forecasts: EIA Short-Term Integrated Forecasting System. </t>
  </si>
  <si>
    <r>
      <rPr>
        <b/>
        <sz val="8"/>
        <rFont val="Arial"/>
        <family val="2"/>
      </rPr>
      <t>(a)</t>
    </r>
    <r>
      <rPr>
        <sz val="8"/>
        <rFont val="Arial"/>
        <family val="2"/>
      </rPr>
      <t xml:space="preserve"> Includes crude oil, lease condensate, natural gas plant liquids, other liquids, refinery processing gain, and other unaccounted-for liquids.</t>
    </r>
  </si>
  <si>
    <r>
      <rPr>
        <b/>
        <sz val="8"/>
        <rFont val="Arial"/>
        <family val="2"/>
      </rPr>
      <t>(b)</t>
    </r>
    <r>
      <rPr>
        <sz val="8"/>
        <rFont val="Arial"/>
        <family val="2"/>
      </rPr>
      <t xml:space="preserve"> OPEC+ total = OPEC members subject to OPEC+ agreements plus Azerbaijan, Bahrain, Brunei, Kazakhstan, Malaysia, Mexico, Oman, Russia, South Sudan, and Sudan.</t>
    </r>
  </si>
  <si>
    <r>
      <rPr>
        <b/>
        <sz val="8"/>
        <rFont val="Arial"/>
        <family val="2"/>
      </rPr>
      <t xml:space="preserve">(a) </t>
    </r>
    <r>
      <rPr>
        <sz val="8"/>
        <rFont val="Arial"/>
        <family val="2"/>
      </rPr>
      <t>Differences in the reported historical production data across countries could result in some inconsistencies in the delineation between crude oil and other liquid fuels.</t>
    </r>
  </si>
  <si>
    <r>
      <rPr>
        <b/>
        <sz val="8"/>
        <rFont val="Arial"/>
        <family val="2"/>
      </rPr>
      <t>(d)</t>
    </r>
    <r>
      <rPr>
        <sz val="8"/>
        <rFont val="Arial"/>
        <family val="2"/>
      </rPr>
      <t xml:space="preserve"> Iran, Libya, and Venezuela are not sbuject to the OPEC+ agreements.</t>
    </r>
  </si>
  <si>
    <t>Non-OPEC total (b)</t>
  </si>
  <si>
    <t>Unplanned production outages</t>
  </si>
  <si>
    <t>padi_nonOPEC</t>
  </si>
  <si>
    <t>Non-OPEC total</t>
  </si>
  <si>
    <t>papr_opecplus</t>
  </si>
  <si>
    <t>papr_nonopecplus_xus</t>
  </si>
  <si>
    <t>OPEC total (c)</t>
  </si>
  <si>
    <t>papr_ag</t>
  </si>
  <si>
    <t>papr_cf</t>
  </si>
  <si>
    <t>papr_ek</t>
  </si>
  <si>
    <t>papr_gb</t>
  </si>
  <si>
    <t>papr_IR</t>
  </si>
  <si>
    <t>papr_iz</t>
  </si>
  <si>
    <t>papr_ku</t>
  </si>
  <si>
    <t>papr_ly</t>
  </si>
  <si>
    <t>papr_ni</t>
  </si>
  <si>
    <t>papr_sa</t>
  </si>
  <si>
    <t>papr_tc</t>
  </si>
  <si>
    <t>papr_ve</t>
  </si>
  <si>
    <t>OPEC+ total (b)</t>
  </si>
  <si>
    <t>papr_opecplus_opec</t>
  </si>
  <si>
    <t>papr_opecplus_other</t>
  </si>
  <si>
    <t>papr_aj</t>
  </si>
  <si>
    <t>papr_ba</t>
  </si>
  <si>
    <t>Bahrain</t>
  </si>
  <si>
    <t>papr_bx</t>
  </si>
  <si>
    <t>Brunei</t>
  </si>
  <si>
    <t>papr_kz</t>
  </si>
  <si>
    <t>papr_my</t>
  </si>
  <si>
    <t>papr_mu</t>
  </si>
  <si>
    <t>papr_rs</t>
  </si>
  <si>
    <t>papr_od</t>
  </si>
  <si>
    <t>papr_su</t>
  </si>
  <si>
    <t>Sudan</t>
  </si>
  <si>
    <t>Crude oil production (a)</t>
  </si>
  <si>
    <t>coprpus</t>
  </si>
  <si>
    <t>copr_nonopecplus_xus</t>
  </si>
  <si>
    <t>copr_IR</t>
  </si>
  <si>
    <t>copr_opecplus_opec</t>
  </si>
  <si>
    <t>copr_opecplus_other</t>
  </si>
  <si>
    <t>copr_aj</t>
  </si>
  <si>
    <t>copr_ba</t>
  </si>
  <si>
    <t>copr_bx</t>
  </si>
  <si>
    <t>copr_kz</t>
  </si>
  <si>
    <t>copr_my</t>
  </si>
  <si>
    <t>copr_mx</t>
  </si>
  <si>
    <t>copr_mu</t>
  </si>
  <si>
    <t>copr_rs</t>
  </si>
  <si>
    <t>copr_od</t>
  </si>
  <si>
    <t>copr_su</t>
  </si>
  <si>
    <t>Crude oil production capacity</t>
  </si>
  <si>
    <t>OPEC total</t>
  </si>
  <si>
    <t>Surplus crude oil production capacity</t>
  </si>
  <si>
    <t>padi_OPEC</t>
  </si>
  <si>
    <t>Table 3e.  World Petroleum and Other Liquid Fuels Consumption (million barrels per day)</t>
  </si>
  <si>
    <r>
      <rPr>
        <b/>
        <sz val="8"/>
        <rFont val="Arial"/>
        <family val="2"/>
      </rPr>
      <t xml:space="preserve">(a) </t>
    </r>
    <r>
      <rPr>
        <sz val="8"/>
        <rFont val="Arial"/>
        <family val="2"/>
      </rPr>
      <t>Consumption of petroleum by the OECD countries is the same as "petroleum product supplied," defined in the glossary of the EIA Petroleum Supply Monthly (DOE/EIA-0109). Consumption of petroleum by the non-OECD countries is "apparent consumption," which includes internal consumption, refinery fuel and loss, and bunkering.</t>
    </r>
  </si>
  <si>
    <r>
      <rPr>
        <b/>
        <sz val="8"/>
        <rFont val="Arial"/>
        <family val="2"/>
      </rPr>
      <t>(b)</t>
    </r>
    <r>
      <rPr>
        <sz val="8"/>
        <rFont val="Arial"/>
        <family val="2"/>
      </rPr>
      <t xml:space="preserve"> OECD = Organization for Economic Cooperation and Development: Australia, Austria, Belgium, Canada, Chile, Czech Republic, Denmark, Estonia, Finland, France, Germany, Greece, Hungary, Iceland, Ireland, Israel, Italy, Japan, Latvia, Lithuania, Luxembourg, Mexico, Netherlands, New Zealand, Norway, Poland, Portugal, Slovakia, Slovenia, South Korea, Spain, Sweden, Switzerland, Turkiye, United Kingdom, and United States.</t>
    </r>
  </si>
  <si>
    <t>Table 4a.  U.S. Petroleum and Other Liquid Fuels Supply, Consumption, and Inventories</t>
  </si>
  <si>
    <t>Table 3a.  World Petroleum and Other Liquid Fuels Production, Consumption, and Inventories</t>
  </si>
  <si>
    <t>Table 3b.  Non-OPEC Petroleum and Other Liquid Fuels Production  (million barrels per day)</t>
  </si>
  <si>
    <t>Table 3c.  World Petroleum and Other Liquid Fuels Production (million barrels per day)</t>
  </si>
  <si>
    <t>Petroleum and other liquid fuels production (a)</t>
  </si>
  <si>
    <t>Table 3d.  World Crude Oil Production (million barrels per day)</t>
  </si>
  <si>
    <t>Petroleum and other liquid fuels consumption (a)</t>
  </si>
  <si>
    <t>Table 3e.  World Petroleum and Other Liquid Fuels Consumption</t>
  </si>
  <si>
    <t>Table 3d.  World Crude Oil Production</t>
  </si>
  <si>
    <t>Table 3c.  World Petroleum and Other Liquid Fuels Production</t>
  </si>
  <si>
    <t>Table 3b.  Non-OPEC Petroleum and Other Liquid Fuels Production</t>
  </si>
  <si>
    <t>Table 4c.  U.S. Regional Motor Gasoline Prices and Inventories</t>
  </si>
  <si>
    <t>Table 5b.  U.S. Regional Natural Gas Prices</t>
  </si>
  <si>
    <t>Table 7b.  U.S. Regional Electricity Retail Sales</t>
  </si>
  <si>
    <t>Table 7c.  U.S. Regional Electricity Prices</t>
  </si>
  <si>
    <t>Table 7d(1).  U.S. Regional Electricity Generation, Electric Power Sector</t>
  </si>
  <si>
    <t>Table 7d(2).  U.S. Regional Electricity Generation, Electric Power Sector, continued</t>
  </si>
  <si>
    <t>Table 7e.  U.S. Electricity Generating Capacity</t>
  </si>
  <si>
    <t>Table 8. U.S.  Renewable Energy Consumption</t>
  </si>
  <si>
    <t>Table 7e.  U.S. Electricity Generating Capacity (gigawatts at end of period)</t>
  </si>
  <si>
    <t>Gasoline</t>
  </si>
  <si>
    <t>Diesel Fuel</t>
  </si>
  <si>
    <t>Fuel Oil</t>
  </si>
  <si>
    <t>Jet Fuel</t>
  </si>
  <si>
    <t>No. 6 Residual Fuel Oil (a)</t>
  </si>
  <si>
    <t>Gasoline Regular Grade (b)</t>
  </si>
  <si>
    <t>Gasoline All Grades (b)</t>
  </si>
  <si>
    <t>On-highway Diesel Fuel</t>
  </si>
  <si>
    <t>Heating Oil</t>
  </si>
  <si>
    <t xml:space="preserve">Natural Gas </t>
  </si>
  <si>
    <t>Residual Fuel Oil (c)</t>
  </si>
  <si>
    <t>Distillate Fuel Oil</t>
  </si>
  <si>
    <t>West Texas Intermediate Spot Average</t>
  </si>
  <si>
    <t>Brent Spot Average</t>
  </si>
  <si>
    <t>U.S. Imported Average</t>
  </si>
  <si>
    <t>U.S. Refiner Average Acquisition Cost</t>
  </si>
  <si>
    <t>Wholesale Petroleum Product Prices</t>
  </si>
  <si>
    <t>Propane</t>
  </si>
  <si>
    <t>Retail Prices Including Taxes</t>
  </si>
  <si>
    <t>Henry Hub Spot (dollars per thousand cubic feet)</t>
  </si>
  <si>
    <t xml:space="preserve">Henry Hub Spot (dollars per million Btu) </t>
  </si>
  <si>
    <t xml:space="preserve">U.S. Retail Prices (dollars per thousand cubic feet) </t>
  </si>
  <si>
    <t>Power Generation Fuel Costs (dollars per million Btu)</t>
  </si>
  <si>
    <t>Prices to Ultimate Customers (cents per kilowatthour)</t>
  </si>
  <si>
    <t>Crude Oil (dollars per barrel)</t>
  </si>
  <si>
    <t>Crude oil</t>
  </si>
  <si>
    <t>Other liquids</t>
  </si>
  <si>
    <t>OECD total (d)</t>
  </si>
  <si>
    <t>Non-OECD total</t>
  </si>
  <si>
    <t>Other OECD</t>
  </si>
  <si>
    <t>Other inventory draws and balance</t>
  </si>
  <si>
    <t>OPEC total (b)</t>
  </si>
  <si>
    <t>Canada</t>
  </si>
  <si>
    <t>Europe</t>
  </si>
  <si>
    <t>Japan</t>
  </si>
  <si>
    <t>U.S. Territories</t>
  </si>
  <si>
    <t>China</t>
  </si>
  <si>
    <t>Eurasia</t>
  </si>
  <si>
    <t>Other Asia</t>
  </si>
  <si>
    <t>Other non-OECD</t>
  </si>
  <si>
    <t>Argentina</t>
  </si>
  <si>
    <t>Brazil</t>
  </si>
  <si>
    <t>Colombia</t>
  </si>
  <si>
    <t>Guyana</t>
  </si>
  <si>
    <t>Norway</t>
  </si>
  <si>
    <t>United Kingdom</t>
  </si>
  <si>
    <t>Qatar</t>
  </si>
  <si>
    <t>Angola</t>
  </si>
  <si>
    <t>Egypt</t>
  </si>
  <si>
    <t>India</t>
  </si>
  <si>
    <t>Indonesia</t>
  </si>
  <si>
    <t>North America total</t>
  </si>
  <si>
    <t>Central and South America total</t>
  </si>
  <si>
    <t>Europe total</t>
  </si>
  <si>
    <t>Eurasia total</t>
  </si>
  <si>
    <t>Middle East total</t>
  </si>
  <si>
    <t>Africa total</t>
  </si>
  <si>
    <t>Asia and Oceania total</t>
  </si>
  <si>
    <t>OPEC members subject to OPEC+ agreements (d)</t>
  </si>
  <si>
    <t>OPEC+ other participants total</t>
  </si>
  <si>
    <t>Non-OPEC+ excluding United States</t>
  </si>
  <si>
    <t>Algeria</t>
  </si>
  <si>
    <t>Congo (Brazzaville)</t>
  </si>
  <si>
    <t>Equatorial Guinea</t>
  </si>
  <si>
    <t>Gabon</t>
  </si>
  <si>
    <t>Iran</t>
  </si>
  <si>
    <t>Iraq</t>
  </si>
  <si>
    <t>Kuwait</t>
  </si>
  <si>
    <t>Libya</t>
  </si>
  <si>
    <t>Nigeria</t>
  </si>
  <si>
    <t>Saudi Arabia</t>
  </si>
  <si>
    <t>United Arab Emirates</t>
  </si>
  <si>
    <t>Venezuela</t>
  </si>
  <si>
    <t>Middle East</t>
  </si>
  <si>
    <t>Other</t>
  </si>
  <si>
    <t>OECD total (b)</t>
  </si>
  <si>
    <t>Appalachia</t>
  </si>
  <si>
    <t>Interior</t>
  </si>
  <si>
    <t>Western</t>
  </si>
  <si>
    <t>Electric power sector</t>
  </si>
  <si>
    <t>Industrial sector</t>
  </si>
  <si>
    <t>Commercial sector</t>
  </si>
  <si>
    <t xml:space="preserve">Residential sector </t>
  </si>
  <si>
    <t xml:space="preserve">Commercial sector </t>
  </si>
  <si>
    <t xml:space="preserve">Industrial sector </t>
  </si>
  <si>
    <t>ERCOT North hub</t>
  </si>
  <si>
    <t>CAISO SP15 zone</t>
  </si>
  <si>
    <t>ISO-NE Internal hub</t>
  </si>
  <si>
    <t>NYISO Hudson Valley zone</t>
  </si>
  <si>
    <t>PJM Western hub</t>
  </si>
  <si>
    <t>Midcontinent ISO Illinois hub</t>
  </si>
  <si>
    <t>SPP ISO South hub</t>
  </si>
  <si>
    <t>Electricity generation (a)</t>
  </si>
  <si>
    <t xml:space="preserve">Net imports  </t>
  </si>
  <si>
    <t>Total utility-scale power supply</t>
  </si>
  <si>
    <t>Small-scale solar generation (c)</t>
  </si>
  <si>
    <t>New England</t>
  </si>
  <si>
    <t>Middle Atlantic</t>
  </si>
  <si>
    <t>E. N. Central</t>
  </si>
  <si>
    <t>W. N. Central</t>
  </si>
  <si>
    <t>S. Atlantic</t>
  </si>
  <si>
    <t>E. S. Central</t>
  </si>
  <si>
    <t>W. S. Central</t>
  </si>
  <si>
    <t>Mountain</t>
  </si>
  <si>
    <t>Pacific contiguous</t>
  </si>
  <si>
    <t>AK and HI</t>
  </si>
  <si>
    <t>Pacific</t>
  </si>
  <si>
    <t>Conventional hydropower</t>
  </si>
  <si>
    <t>Wind</t>
  </si>
  <si>
    <t xml:space="preserve">Solar (a) </t>
  </si>
  <si>
    <t>Geothermal</t>
  </si>
  <si>
    <t>Waste biomass</t>
  </si>
  <si>
    <t>Wood biomass</t>
  </si>
  <si>
    <t>Natural gas</t>
  </si>
  <si>
    <t>Nuclear</t>
  </si>
  <si>
    <t>Renewable energy sources:</t>
  </si>
  <si>
    <t>Pumped storage hydropower</t>
  </si>
  <si>
    <t xml:space="preserve">Petroleum (b) </t>
  </si>
  <si>
    <t>Other nonrenewable fuels (c)</t>
  </si>
  <si>
    <t>Total generation</t>
  </si>
  <si>
    <t>Solar photovoltaic</t>
  </si>
  <si>
    <t>Solar thermal</t>
  </si>
  <si>
    <t>Conventional hydroelectric</t>
  </si>
  <si>
    <t>Solar</t>
  </si>
  <si>
    <t>All sectors total</t>
  </si>
  <si>
    <t>Fossil fuel energy sources</t>
  </si>
  <si>
    <t>Renewable energy sources</t>
  </si>
  <si>
    <t>Residential sector</t>
  </si>
  <si>
    <t>Pumped storage hydroelectric</t>
  </si>
  <si>
    <t>Battery storage</t>
  </si>
  <si>
    <t>Other nonrenewable sources (a)</t>
  </si>
  <si>
    <t>Electric power sector (power plants larger than one megawatt)</t>
  </si>
  <si>
    <t>Industrial and commercial sectors (combined heat and power plants larger than one megawatt)</t>
  </si>
  <si>
    <t>Small-scale solar photovoltaic capacity (systems smaller than one megawatt)</t>
  </si>
  <si>
    <t xml:space="preserve">Geothermal  </t>
  </si>
  <si>
    <t xml:space="preserve">Solar (b) </t>
  </si>
  <si>
    <t xml:space="preserve">Wind </t>
  </si>
  <si>
    <t>Solar (b)</t>
  </si>
  <si>
    <t xml:space="preserve">Solar (b)  </t>
  </si>
  <si>
    <t>Solar (f)</t>
  </si>
  <si>
    <t>Ethanol (g)</t>
  </si>
  <si>
    <t>Ethanol (f)</t>
  </si>
  <si>
    <t xml:space="preserve">Solar (b)(f) </t>
  </si>
  <si>
    <t xml:space="preserve">Food </t>
  </si>
  <si>
    <t xml:space="preserve">Paper </t>
  </si>
  <si>
    <t>Chemicals</t>
  </si>
  <si>
    <t>(millions)</t>
  </si>
  <si>
    <t>(percent)</t>
  </si>
  <si>
    <t>(millions - SAAR)</t>
  </si>
  <si>
    <t>Manufacturing</t>
  </si>
  <si>
    <t>(index, 1982-1984=1.00)</t>
  </si>
  <si>
    <t>(index, 1982=1.00)</t>
  </si>
  <si>
    <t>(index, 2017=100)</t>
  </si>
  <si>
    <t>(million miles/day)</t>
  </si>
  <si>
    <t>(million short tons per day)</t>
  </si>
  <si>
    <t>South Atlantic</t>
  </si>
  <si>
    <r>
      <rPr>
        <b/>
        <sz val="8"/>
        <rFont val="Arial"/>
        <family val="2"/>
      </rPr>
      <t xml:space="preserve">(a) </t>
    </r>
    <r>
      <rPr>
        <sz val="8"/>
        <rFont val="Arial"/>
        <family val="2"/>
      </rPr>
      <t>Includes lease condensate.</t>
    </r>
  </si>
  <si>
    <r>
      <rPr>
        <b/>
        <sz val="8"/>
        <rFont val="Arial"/>
        <family val="2"/>
      </rPr>
      <t>(c)</t>
    </r>
    <r>
      <rPr>
        <sz val="8"/>
        <rFont val="Arial"/>
        <family val="2"/>
      </rPr>
      <t xml:space="preserve"> Regional production in this table is based on geographic regions and not geologic formations.</t>
    </r>
  </si>
  <si>
    <r>
      <rPr>
        <b/>
        <sz val="8"/>
        <rFont val="Arial"/>
        <family val="2"/>
      </rPr>
      <t>(d)</t>
    </r>
    <r>
      <rPr>
        <sz val="8"/>
        <rFont val="Arial"/>
        <family val="2"/>
      </rPr>
      <t xml:space="preserve"> Net imports equal gross imports minus gross exports.</t>
    </r>
  </si>
  <si>
    <r>
      <rPr>
        <b/>
        <sz val="8"/>
        <rFont val="Arial"/>
        <family val="2"/>
      </rPr>
      <t>(e)</t>
    </r>
    <r>
      <rPr>
        <sz val="8"/>
        <rFont val="Arial"/>
        <family val="2"/>
      </rPr>
      <t xml:space="preserve"> SPR: Strategic Petroleum Reserve</t>
    </r>
  </si>
  <si>
    <r>
      <rPr>
        <b/>
        <sz val="8"/>
        <rFont val="Arial"/>
        <family val="2"/>
      </rPr>
      <t>(f)</t>
    </r>
    <r>
      <rPr>
        <sz val="8"/>
        <rFont val="Arial"/>
        <family val="2"/>
      </rPr>
      <t xml:space="preserve"> The crude oil adjustment equals the sum of disposition items (e.g. refinery inputs) minus the sum of supply items (e.g. production).</t>
    </r>
  </si>
  <si>
    <r>
      <rPr>
        <b/>
        <sz val="8"/>
        <rFont val="Arial"/>
        <family val="2"/>
      </rPr>
      <t xml:space="preserve">(g) </t>
    </r>
    <r>
      <rPr>
        <sz val="8"/>
        <rFont val="Arial"/>
        <family val="2"/>
      </rPr>
      <t>Renewables and oxygenate production includes pentanes plus, oxygenates (excluding fuel ethanol), and renewable fuels. Beginning in January 2021, renewable fuels includes biodiesel, renewable diesel, renewable jet fuel, renewable heating oil, renewable naphtha and gasoline, and other renewable fuels. For December 2020 and prior, renewable fuels includes only biodiesel.</t>
    </r>
  </si>
  <si>
    <r>
      <rPr>
        <b/>
        <sz val="8"/>
        <rFont val="Arial"/>
        <family val="2"/>
      </rPr>
      <t>(h)</t>
    </r>
    <r>
      <rPr>
        <sz val="8"/>
        <rFont val="Arial"/>
        <family val="2"/>
      </rPr>
      <t xml:space="preserve"> Petroleum products adjustment includes hydrogen/oxygenates/renewables/other hydrocarbons, motor gasoline blending components, and finished motor gasoline.</t>
    </r>
  </si>
  <si>
    <r>
      <rPr>
        <b/>
        <sz val="8"/>
        <rFont val="Arial"/>
        <family val="2"/>
      </rPr>
      <t xml:space="preserve">(i) </t>
    </r>
    <r>
      <rPr>
        <sz val="8"/>
        <rFont val="Arial"/>
        <family val="2"/>
      </rPr>
      <t>Other oils includes aviation gasoline blending components, finished aviation gasoline, kerosene, petrochemical feedstocks, special naphthas, lubricants, waxes, petroleum coke, asphalt and road oil, still gas, and miscellaneous products.</t>
    </r>
  </si>
  <si>
    <r>
      <rPr>
        <sz val="8"/>
        <rFont val="Arial"/>
        <family val="2"/>
      </rPr>
      <t>Forecasts:</t>
    </r>
    <r>
      <rPr>
        <b/>
        <sz val="8"/>
        <rFont val="Arial"/>
        <family val="2"/>
      </rPr>
      <t xml:space="preserve"> </t>
    </r>
    <r>
      <rPr>
        <sz val="8"/>
        <rFont val="Arial"/>
        <family val="2"/>
      </rPr>
      <t xml:space="preserve">EIA Short-Term Integrated Forecasting System. </t>
    </r>
  </si>
  <si>
    <t>U.S. total crude oil production (a)</t>
  </si>
  <si>
    <t>Alaska</t>
  </si>
  <si>
    <t>COPRAP</t>
  </si>
  <si>
    <t>Appalachia region</t>
  </si>
  <si>
    <t>COPRBK</t>
  </si>
  <si>
    <t>Bakken region</t>
  </si>
  <si>
    <t>COPREF</t>
  </si>
  <si>
    <t>Eagle Ford region</t>
  </si>
  <si>
    <t>COPRHA</t>
  </si>
  <si>
    <t>Haynesville region</t>
  </si>
  <si>
    <t>COPRPM</t>
  </si>
  <si>
    <t>Permian region</t>
  </si>
  <si>
    <t>COPRR48</t>
  </si>
  <si>
    <t>Rest of Lower 48 States</t>
  </si>
  <si>
    <t>Crude oil input to refineries</t>
  </si>
  <si>
    <t>Transfers to crude oil supply</t>
  </si>
  <si>
    <t>Crude oil net imports (d)</t>
  </si>
  <si>
    <t>SPR net withdrawals (e)</t>
  </si>
  <si>
    <t>Commercial inventory net withdrawals</t>
  </si>
  <si>
    <t>Crude oil adjustment (f)</t>
  </si>
  <si>
    <t>Refinery processing gain</t>
  </si>
  <si>
    <t>Natural Gas Plant Liquids Production</t>
  </si>
  <si>
    <t>Renewables and oxygenate production (g)</t>
  </si>
  <si>
    <t>Fuel ethanol production</t>
  </si>
  <si>
    <t>Petroleum products adjustment (h)</t>
  </si>
  <si>
    <t>Petroleum products transfers to crude oil supply</t>
  </si>
  <si>
    <t>Petroleum product net imports (d)</t>
  </si>
  <si>
    <t>Hydrocarbon gas liquids</t>
  </si>
  <si>
    <t>Unfinished oils</t>
  </si>
  <si>
    <t>Other hydrocarbons and oxygenates</t>
  </si>
  <si>
    <t>Motor gasoline blending components</t>
  </si>
  <si>
    <t>Finished motor gasoline</t>
  </si>
  <si>
    <t>Jet fuel</t>
  </si>
  <si>
    <t>Distillate fuel oil</t>
  </si>
  <si>
    <t>Residual fuel oil</t>
  </si>
  <si>
    <t>Other oils (i)</t>
  </si>
  <si>
    <t>Petroleum product inventory net withdrawals</t>
  </si>
  <si>
    <t>U.S. total petroleum products consumption</t>
  </si>
  <si>
    <t>Motor gasoline</t>
  </si>
  <si>
    <t>Fuel ethanol blended into motor gasoline</t>
  </si>
  <si>
    <t>Total petroleum and other liquid fuels net imports (d)</t>
  </si>
  <si>
    <t>End-of-period inventories (million barrels)</t>
  </si>
  <si>
    <t>Total commercial inventory</t>
  </si>
  <si>
    <t>Crude oil (excluding SPR)</t>
  </si>
  <si>
    <t>Total motor gasoline</t>
  </si>
  <si>
    <t>Crude oil in SPR (e)</t>
  </si>
  <si>
    <t>HGL production, consumption, and inventories</t>
  </si>
  <si>
    <t>HGPRPUS</t>
  </si>
  <si>
    <t>Total HGL production</t>
  </si>
  <si>
    <t>Natural gas processing plant production</t>
  </si>
  <si>
    <t>Ethane</t>
  </si>
  <si>
    <t>Butanes</t>
  </si>
  <si>
    <t>Natural gasoline (pentanes plus)</t>
  </si>
  <si>
    <t>Refinery and blender net production</t>
  </si>
  <si>
    <t>Ethane/ethylene</t>
  </si>
  <si>
    <t>Propylene (refinery-grade)</t>
  </si>
  <si>
    <t>Butanes/butylenes</t>
  </si>
  <si>
    <t>Renewable/oxygenate plant net production of natural gasoline</t>
  </si>
  <si>
    <t>Total HGL consumption</t>
  </si>
  <si>
    <t>Ethane/Ethylene</t>
  </si>
  <si>
    <t>HGL net imports</t>
  </si>
  <si>
    <t>Propane/propylene</t>
  </si>
  <si>
    <t>HGL inventories (million barrels)</t>
  </si>
  <si>
    <t>Propylene (at refineries only)</t>
  </si>
  <si>
    <t>Refining</t>
  </si>
  <si>
    <t>Total refinery and blender net inputs</t>
  </si>
  <si>
    <t>HGL</t>
  </si>
  <si>
    <t>Other hydrocarbons/oxygenates</t>
  </si>
  <si>
    <t>Refinery Processing Gain</t>
  </si>
  <si>
    <t>Total refinery and blender net production</t>
  </si>
  <si>
    <t>Other oils (a)</t>
  </si>
  <si>
    <t>Refinery distillation inputs</t>
  </si>
  <si>
    <t>Refinery operable distillation capacity</t>
  </si>
  <si>
    <t xml:space="preserve">Refinery distillation utilization factor </t>
  </si>
  <si>
    <r>
      <rPr>
        <b/>
        <sz val="8"/>
        <rFont val="Arial"/>
        <family val="2"/>
      </rPr>
      <t>(a)</t>
    </r>
    <r>
      <rPr>
        <sz val="8"/>
        <rFont val="Arial"/>
        <family val="2"/>
      </rPr>
      <t xml:space="preserve"> Other oils include aviation gasoline blending components, finished aviation gasoline, kerosene, petrochemical feedstocks, special naphthas, lubricants, waxes, petroleum coke, asphalt and road oil, still gas, and miscellaneous products.</t>
    </r>
  </si>
  <si>
    <t>Wholesale price (dollars per gallon)</t>
  </si>
  <si>
    <t>MGWHUUS_$</t>
  </si>
  <si>
    <t>United States average</t>
  </si>
  <si>
    <t>Retail prices (dollars per gallon) (a)</t>
  </si>
  <si>
    <t>MGEIAUS_$</t>
  </si>
  <si>
    <t>All grades United States average</t>
  </si>
  <si>
    <t>MGRARUS_$</t>
  </si>
  <si>
    <t>Regular grade United States average</t>
  </si>
  <si>
    <t>MGRARP1_$</t>
  </si>
  <si>
    <t>PADD 1</t>
  </si>
  <si>
    <t>MGRARP2_$</t>
  </si>
  <si>
    <t>PADD 2</t>
  </si>
  <si>
    <t>MGRARP3_$</t>
  </si>
  <si>
    <t>PADD 3</t>
  </si>
  <si>
    <t>MGRARP4_$</t>
  </si>
  <si>
    <t>PADD 4</t>
  </si>
  <si>
    <t>MGRARP5_$</t>
  </si>
  <si>
    <t>PADD 5</t>
  </si>
  <si>
    <t>End-of-period inventories (million barrels) (b)</t>
  </si>
  <si>
    <t>Total U.S. gasoline inventories</t>
  </si>
  <si>
    <t>U.S. total marketed natural gas production</t>
  </si>
  <si>
    <t>NGMPAP</t>
  </si>
  <si>
    <t>NGMPBK</t>
  </si>
  <si>
    <t>NGMPEF</t>
  </si>
  <si>
    <t>NGMPHA</t>
  </si>
  <si>
    <t>NGMPPM</t>
  </si>
  <si>
    <t>NGMPR48</t>
  </si>
  <si>
    <t>Total primary supply</t>
  </si>
  <si>
    <t>Balancing item (c)</t>
  </si>
  <si>
    <t>Total supply</t>
  </si>
  <si>
    <t>U.S. total dry natural gas production</t>
  </si>
  <si>
    <t>Net inventory withdrawals</t>
  </si>
  <si>
    <t>Supplemental gaseous fuels</t>
  </si>
  <si>
    <t>NGNIPUS</t>
  </si>
  <si>
    <t>Net imports</t>
  </si>
  <si>
    <t>LNG gross imports (d)</t>
  </si>
  <si>
    <t>LNG gross exports (d)</t>
  </si>
  <si>
    <t>Pipeline gross imports</t>
  </si>
  <si>
    <t>Pipeline gross exports</t>
  </si>
  <si>
    <t>Total consumption</t>
  </si>
  <si>
    <t>Residential</t>
  </si>
  <si>
    <t>Commercial</t>
  </si>
  <si>
    <t>Industrial</t>
  </si>
  <si>
    <t>Electric power (e)</t>
  </si>
  <si>
    <t>Lease and plant fuel</t>
  </si>
  <si>
    <t>Pipeline and distribution</t>
  </si>
  <si>
    <t>Vehicle</t>
  </si>
  <si>
    <t>End-of-period working natural gas inventories (billion cubic feet) (f)</t>
  </si>
  <si>
    <t>United States total</t>
  </si>
  <si>
    <t>East region</t>
  </si>
  <si>
    <t xml:space="preserve">Midwest region </t>
  </si>
  <si>
    <t xml:space="preserve">South Central region </t>
  </si>
  <si>
    <t xml:space="preserve">Mountain region </t>
  </si>
  <si>
    <t>Pacific region</t>
  </si>
  <si>
    <t>Wholesale price</t>
  </si>
  <si>
    <t>Henry Hub spot price</t>
  </si>
  <si>
    <t>Residential retail (a)</t>
  </si>
  <si>
    <t>East North Central</t>
  </si>
  <si>
    <t>West North Central</t>
  </si>
  <si>
    <t>East South Central</t>
  </si>
  <si>
    <t>West South Central</t>
  </si>
  <si>
    <t>Commercial retail (a)</t>
  </si>
  <si>
    <t>Industrial retail (a)</t>
  </si>
  <si>
    <r>
      <rPr>
        <b/>
        <sz val="8"/>
        <rFont val="Arial"/>
        <family val="2"/>
      </rPr>
      <t xml:space="preserve">(b) </t>
    </r>
    <r>
      <rPr>
        <sz val="8"/>
        <rFont val="Arial"/>
        <family val="2"/>
      </rPr>
      <t>Regional production in this table is based on geographic regions and not geologic formations.</t>
    </r>
  </si>
  <si>
    <r>
      <rPr>
        <b/>
        <sz val="8"/>
        <rFont val="Arial"/>
        <family val="2"/>
      </rPr>
      <t>(c)</t>
    </r>
    <r>
      <rPr>
        <sz val="8"/>
        <rFont val="Arial"/>
        <family val="2"/>
      </rPr>
      <t xml:space="preserve"> The balancing item is the difference between total natural gas consumption (NGTCPUS) and total natural gas supply (NGPSUPP).</t>
    </r>
  </si>
  <si>
    <r>
      <rPr>
        <b/>
        <sz val="8"/>
        <rFont val="Arial"/>
        <family val="2"/>
      </rPr>
      <t>(d)</t>
    </r>
    <r>
      <rPr>
        <sz val="8"/>
        <rFont val="Arial"/>
        <family val="2"/>
      </rPr>
      <t xml:space="preserve"> LNG: liquefied natural gas</t>
    </r>
  </si>
  <si>
    <r>
      <rPr>
        <b/>
        <sz val="8"/>
        <rFont val="Arial"/>
        <family val="2"/>
      </rPr>
      <t>(e)</t>
    </r>
    <r>
      <rPr>
        <sz val="8"/>
        <rFont val="Arial"/>
        <family val="2"/>
      </rPr>
      <t xml:space="preserve"> Natural gas used for electricity generation and (a limited amount of) useful thermal output by electric utilities and independent power producers.</t>
    </r>
  </si>
  <si>
    <r>
      <rPr>
        <b/>
        <sz val="8"/>
        <rFont val="Arial"/>
        <family val="2"/>
      </rPr>
      <t>(f)</t>
    </r>
    <r>
      <rPr>
        <sz val="8"/>
        <rFont val="Arial"/>
        <family val="2"/>
      </rPr>
      <t xml:space="preserve"> For a list of states in each inventory region refer to </t>
    </r>
    <r>
      <rPr>
        <i/>
        <sz val="8"/>
        <rFont val="Arial"/>
        <family val="2"/>
      </rPr>
      <t>Weekly Natural Gas Storage Report, Notes and Definitions (http://ir.eia.gov/ngs/notes.html)</t>
    </r>
    <r>
      <rPr>
        <sz val="8"/>
        <rFont val="Arial"/>
        <family val="2"/>
      </rPr>
      <t>.</t>
    </r>
  </si>
  <si>
    <r>
      <rPr>
        <b/>
        <sz val="8"/>
        <rFont val="Arial"/>
        <family val="2"/>
      </rPr>
      <t>(a)</t>
    </r>
    <r>
      <rPr>
        <sz val="8"/>
        <rFont val="Arial"/>
        <family val="2"/>
      </rPr>
      <t xml:space="preserve"> Retail prices include all federal, state, and local taxes.</t>
    </r>
  </si>
  <si>
    <r>
      <rPr>
        <b/>
        <sz val="8"/>
        <rFont val="Arial"/>
        <family val="2"/>
      </rPr>
      <t xml:space="preserve">(b) </t>
    </r>
    <r>
      <rPr>
        <sz val="8"/>
        <rFont val="Arial"/>
        <family val="2"/>
      </rPr>
      <t>Inventories include both finished motor gasoline and motor gasoline blending components</t>
    </r>
  </si>
  <si>
    <r>
      <rPr>
        <b/>
        <sz val="8"/>
        <rFont val="Arial"/>
        <family val="2"/>
      </rPr>
      <t>(a)</t>
    </r>
    <r>
      <rPr>
        <sz val="8"/>
        <rFont val="Arial"/>
        <family val="2"/>
      </rPr>
      <t xml:space="preserve"> The Production From Newly Completed Wells and the Existing Production Change data series are reported as smoothed monthly data over a twelve-month period. The smoothing is done using the Locally Weighted Scatterplot Smoothing (LOWESS) function. LOWESS calculates a locally weighted average for each point, giving more weight to nearby monthly data and less weights to distant data. The smoothed data may change each month according to updated data.</t>
    </r>
  </si>
  <si>
    <r>
      <rPr>
        <b/>
        <sz val="8"/>
        <rFont val="Arial"/>
        <family val="2"/>
      </rPr>
      <t>(b)</t>
    </r>
    <r>
      <rPr>
        <sz val="8"/>
        <rFont val="Arial"/>
        <family val="2"/>
      </rPr>
      <t xml:space="preserve"> The most recent six months of well-level data is incomplete due to known lags in reporting. For these months, the values are imputed based on historical reporting patterns and other relevant factors.</t>
    </r>
  </si>
  <si>
    <r>
      <rPr>
        <b/>
        <sz val="8"/>
        <rFont val="Arial"/>
        <family val="2"/>
      </rPr>
      <t>(c)</t>
    </r>
    <r>
      <rPr>
        <sz val="8"/>
        <rFont val="Arial"/>
        <family val="2"/>
      </rPr>
      <t xml:space="preserve"> The sum of "Production from Newly Completed Wells" and "Existing Production Change" may not equal the month-over-month crude oil or natural gas production changes reported in tables 4a and 5a, respectively. This discrepancy arises from the statistical smoothing techniques applied to aggregated basin level data, variations in data imputation methodologies, and utilizing different data sources.</t>
    </r>
  </si>
  <si>
    <r>
      <rPr>
        <b/>
        <sz val="8"/>
        <rFont val="Arial"/>
        <family val="2"/>
      </rPr>
      <t>(d)</t>
    </r>
    <r>
      <rPr>
        <sz val="8"/>
        <rFont val="Arial"/>
        <family val="2"/>
      </rPr>
      <t xml:space="preserve"> Natural gas production in this table is marketed natural gas production.</t>
    </r>
  </si>
  <si>
    <t>Historical data: Latest data available from Baker Hughes, Enervus, FracFocus.org.</t>
  </si>
  <si>
    <t>Table 10a.  Drilling Productivity Metrics</t>
  </si>
  <si>
    <t>Active rigs</t>
  </si>
  <si>
    <t>RIGSAP</t>
  </si>
  <si>
    <t>RIGSBK</t>
  </si>
  <si>
    <t>RIGSEF</t>
  </si>
  <si>
    <t>RIGSHA</t>
  </si>
  <si>
    <t>RIGSPM</t>
  </si>
  <si>
    <t>RIGSR48</t>
  </si>
  <si>
    <t>New wells drilled</t>
  </si>
  <si>
    <t>NWDAP</t>
  </si>
  <si>
    <t>NWDBK</t>
  </si>
  <si>
    <t>NWDEF</t>
  </si>
  <si>
    <t>NWDHA</t>
  </si>
  <si>
    <t>NWDPM</t>
  </si>
  <si>
    <t>NWDR48</t>
  </si>
  <si>
    <t>New wells drilled per rig</t>
  </si>
  <si>
    <t>NWRAP</t>
  </si>
  <si>
    <t>NWRBK</t>
  </si>
  <si>
    <t>NWREF</t>
  </si>
  <si>
    <t>NWRHA</t>
  </si>
  <si>
    <t>NWRPM</t>
  </si>
  <si>
    <t>NWRR48</t>
  </si>
  <si>
    <t>New wells completed</t>
  </si>
  <si>
    <t>NWCAP</t>
  </si>
  <si>
    <t>NWCBK</t>
  </si>
  <si>
    <t>NWCEF</t>
  </si>
  <si>
    <t>NWCHA</t>
  </si>
  <si>
    <t>NWCPM</t>
  </si>
  <si>
    <t>NWCR48</t>
  </si>
  <si>
    <t xml:space="preserve">Cumulative drilled but uncompleted wells </t>
  </si>
  <si>
    <t>DUCSAP</t>
  </si>
  <si>
    <t>DUCSBK</t>
  </si>
  <si>
    <t>DUCSEF</t>
  </si>
  <si>
    <t>DUCSHA</t>
  </si>
  <si>
    <t>DUCSPM</t>
  </si>
  <si>
    <t>DUCSR48</t>
  </si>
  <si>
    <t>Crude oil production from newly completed wells, one-year trend (thousand barrels per day) (a) (c)</t>
  </si>
  <si>
    <t>CONWAP</t>
  </si>
  <si>
    <t>CONWBK</t>
  </si>
  <si>
    <t>CONWEF</t>
  </si>
  <si>
    <t>CONWHA</t>
  </si>
  <si>
    <t>CONWPM</t>
  </si>
  <si>
    <t>CONWR48</t>
  </si>
  <si>
    <t>Crude oil production from newly completed wells per rig, one-year trend (thousand barrels per day) (a)</t>
  </si>
  <si>
    <t>CONWRAP</t>
  </si>
  <si>
    <t>CONWRBK</t>
  </si>
  <si>
    <t>CONWREF</t>
  </si>
  <si>
    <t>CONWRHA</t>
  </si>
  <si>
    <t>CONWRPM</t>
  </si>
  <si>
    <t>CONWRR48</t>
  </si>
  <si>
    <t>Existing crude oil production change, one-year trend (thousand barrels per day) (a) (c)</t>
  </si>
  <si>
    <t>COEOPAP</t>
  </si>
  <si>
    <t>COEOPBK</t>
  </si>
  <si>
    <t>COEOPEF</t>
  </si>
  <si>
    <t>COEOPHA</t>
  </si>
  <si>
    <t>COEOPPM</t>
  </si>
  <si>
    <t>COEOPR48</t>
  </si>
  <si>
    <t>NGNWAP</t>
  </si>
  <si>
    <t>NGNWBK</t>
  </si>
  <si>
    <t>NGNWEF</t>
  </si>
  <si>
    <t>NGNWHA</t>
  </si>
  <si>
    <t>NGNWPM</t>
  </si>
  <si>
    <t>NGNWR48</t>
  </si>
  <si>
    <t>NGNWRAP</t>
  </si>
  <si>
    <t>NGNWRBK</t>
  </si>
  <si>
    <t>NGNWREF</t>
  </si>
  <si>
    <t>NGNWRHA</t>
  </si>
  <si>
    <t>NGNWRPM</t>
  </si>
  <si>
    <t>NGNWRR48</t>
  </si>
  <si>
    <t>Existing natural gas production change, one-year trend (million cubic feet per day) (a) (c) (d)</t>
  </si>
  <si>
    <t>NGEOPAP</t>
  </si>
  <si>
    <t>NGEOPBK</t>
  </si>
  <si>
    <t>NGEOPEF</t>
  </si>
  <si>
    <t>NGEOPHA</t>
  </si>
  <si>
    <t>NGEOPPM</t>
  </si>
  <si>
    <t>NGEOPR48</t>
  </si>
  <si>
    <t>Table 10b. Crude Oil and Natural Gas Production from Shale and Tight Formations</t>
  </si>
  <si>
    <r>
      <rPr>
        <b/>
        <sz val="8"/>
        <rFont val="Arial"/>
        <family val="2"/>
      </rPr>
      <t xml:space="preserve">(a) </t>
    </r>
    <r>
      <rPr>
        <sz val="8"/>
        <rFont val="Arial"/>
        <family val="2"/>
      </rPr>
      <t>These production estimates are based on geologic formations, not geographic regions</t>
    </r>
  </si>
  <si>
    <t>Historical data: Latest data available from Enverus state administrative data.</t>
  </si>
  <si>
    <t>TOPRL48</t>
  </si>
  <si>
    <t>Total U.S. tight oil production (million barrels per day) (a)</t>
  </si>
  <si>
    <t>TOPRAC</t>
  </si>
  <si>
    <t>Austin Chalk formation</t>
  </si>
  <si>
    <t>TOPRBK</t>
  </si>
  <si>
    <t>Bakken formation</t>
  </si>
  <si>
    <t>TOPREF</t>
  </si>
  <si>
    <t>Eagle Ford formation</t>
  </si>
  <si>
    <t>TOPRMP</t>
  </si>
  <si>
    <t>Mississippian formation</t>
  </si>
  <si>
    <t>TOPRNI</t>
  </si>
  <si>
    <t>Niobrara Codell formation</t>
  </si>
  <si>
    <t>TOPRPM</t>
  </si>
  <si>
    <t>Permian formations</t>
  </si>
  <si>
    <t>TOPRWF</t>
  </si>
  <si>
    <t>Woodford formation</t>
  </si>
  <si>
    <t>TOPRR48</t>
  </si>
  <si>
    <t>Other U.S. formations</t>
  </si>
  <si>
    <t>SNGPRL48</t>
  </si>
  <si>
    <t>Total U.S. shale dry natural gas production (billion cubic feet per day) (a)</t>
  </si>
  <si>
    <t>SNGPRBK</t>
  </si>
  <si>
    <t>SNGPRBN</t>
  </si>
  <si>
    <t>Barnett formation</t>
  </si>
  <si>
    <t>SNGPREF</t>
  </si>
  <si>
    <t>SNGPRFY</t>
  </si>
  <si>
    <t>Fayetteville formation</t>
  </si>
  <si>
    <t>SNGPRHA</t>
  </si>
  <si>
    <t>Haynesville formation</t>
  </si>
  <si>
    <t>SNGPRMC</t>
  </si>
  <si>
    <t>Marcellus formation</t>
  </si>
  <si>
    <t>SNGPRMP</t>
  </si>
  <si>
    <t>SNGPRNI</t>
  </si>
  <si>
    <t>SNGPRPM</t>
  </si>
  <si>
    <t>SNGPRUA</t>
  </si>
  <si>
    <t>Utica formation</t>
  </si>
  <si>
    <t>SNGPRWF</t>
  </si>
  <si>
    <t>SNGPRR48</t>
  </si>
  <si>
    <t>Natural gas production from newly completed wells, one-year trend (million cubic feet per day) (a) (d)</t>
  </si>
  <si>
    <t>Natural gas production from newly completed wells per rig, one-year trend (million cubic feet per day) (a) (d)</t>
  </si>
  <si>
    <t>Table 6.  U.S. Coal Supply, Consumption, and Inventories (million short tons)</t>
  </si>
  <si>
    <t>Supply</t>
  </si>
  <si>
    <t>Secondary inventory withdrawals</t>
  </si>
  <si>
    <t>Waste coal (a)</t>
  </si>
  <si>
    <t>U.S. total coal production</t>
  </si>
  <si>
    <t>Gross imports</t>
  </si>
  <si>
    <t>Gross exports</t>
  </si>
  <si>
    <t>Metallurgical coal</t>
  </si>
  <si>
    <t>Steam coal</t>
  </si>
  <si>
    <t>Primary inventory withdrawals</t>
  </si>
  <si>
    <t>Consumption</t>
  </si>
  <si>
    <t xml:space="preserve">U.S. total coal consumption </t>
  </si>
  <si>
    <t>Coke plants</t>
  </si>
  <si>
    <t>Electric power sector (b)</t>
  </si>
  <si>
    <t>Retail and other industry</t>
  </si>
  <si>
    <t>Residential and commercial</t>
  </si>
  <si>
    <t>Other industrial</t>
  </si>
  <si>
    <t>End-of-period inventories</t>
  </si>
  <si>
    <t>Primary inventories (d)</t>
  </si>
  <si>
    <t>Secondary inventories</t>
  </si>
  <si>
    <t>Retail and general industry</t>
  </si>
  <si>
    <t>Commercial &amp; institutional</t>
  </si>
  <si>
    <t>Coal market indicators</t>
  </si>
  <si>
    <t>Coal miner productivity (tons per hour)</t>
  </si>
  <si>
    <t>Cost of coal to electric utilities (dollars per million Btu)</t>
  </si>
  <si>
    <t>Electricity supply (billion kilowatthours)</t>
  </si>
  <si>
    <t xml:space="preserve">Losses and unaccounted for (b) </t>
  </si>
  <si>
    <t>Electricity consumption (billion kilowatthours)</t>
  </si>
  <si>
    <t xml:space="preserve">Total consumption </t>
  </si>
  <si>
    <t>Sales to ultimate customers</t>
  </si>
  <si>
    <t>Transportation sector</t>
  </si>
  <si>
    <t>Direct use (d)</t>
  </si>
  <si>
    <t>Average residential electricity usage per customer (kWh)</t>
  </si>
  <si>
    <t>End-of-period fuel inventories held by electric power sector</t>
  </si>
  <si>
    <t>Coal (million short tons)</t>
  </si>
  <si>
    <t>Residual fuel (million barrels)</t>
  </si>
  <si>
    <t>Distillate fuel (million barrels)</t>
  </si>
  <si>
    <t>Power generation fuel costs (dollars per million Btu)</t>
  </si>
  <si>
    <t>Prices to ultimate customers (cents per kilowatthour)</t>
  </si>
  <si>
    <t>Wholesale electricity prices (dollars per megawatthour)</t>
  </si>
  <si>
    <t>All sectors (a)</t>
  </si>
  <si>
    <r>
      <t>All sectors</t>
    </r>
    <r>
      <rPr>
        <sz val="8"/>
        <rFont val="Arial"/>
        <family val="2"/>
      </rPr>
      <t xml:space="preserve"> (a)</t>
    </r>
  </si>
  <si>
    <t>Midwest (MISO)</t>
  </si>
  <si>
    <t>All Sectors</t>
  </si>
  <si>
    <t>Biodiesel, renewable diesel, and other (g)</t>
  </si>
  <si>
    <t>Biofuel losses and co-products (d)</t>
  </si>
  <si>
    <t xml:space="preserve">Hydroelectric power (a) </t>
  </si>
  <si>
    <t>Waste biomass (c)</t>
  </si>
  <si>
    <t xml:space="preserve">Wood biomass </t>
  </si>
  <si>
    <t>Industrial sector (e)</t>
  </si>
  <si>
    <t>Commercial sector (e)</t>
  </si>
  <si>
    <t>Table 8.  U.S. Renewable Energy Consumption (quadrillion Btu)</t>
  </si>
  <si>
    <r>
      <t>Carbon Dioxide (CO</t>
    </r>
    <r>
      <rPr>
        <b/>
        <vertAlign val="subscript"/>
        <sz val="8"/>
        <rFont val="Arial"/>
        <family val="2"/>
      </rPr>
      <t>2</t>
    </r>
    <r>
      <rPr>
        <b/>
        <sz val="8"/>
        <rFont val="Arial"/>
        <family val="2"/>
      </rPr>
      <t>) Emissions (million metric tons)</t>
    </r>
  </si>
  <si>
    <r>
      <t>Table 9a.  U.S. Macroeconomic Indicators and CO</t>
    </r>
    <r>
      <rPr>
        <b/>
        <vertAlign val="subscript"/>
        <sz val="10"/>
        <color rgb="FF000000"/>
        <rFont val="Arial"/>
        <family val="2"/>
      </rPr>
      <t>2</t>
    </r>
    <r>
      <rPr>
        <b/>
        <sz val="10"/>
        <color indexed="8"/>
        <rFont val="Arial"/>
        <family val="2"/>
      </rPr>
      <t xml:space="preserve"> Emissions</t>
    </r>
  </si>
  <si>
    <t>Petroleum and coal products</t>
  </si>
  <si>
    <t xml:space="preserve">Nonmetallic mineral products </t>
  </si>
  <si>
    <t>Primary metals</t>
  </si>
  <si>
    <t>Real Gross State Product (billion $2017)</t>
  </si>
  <si>
    <t>Industrial Output, Manufacturing (Iindex, year 2017=100)</t>
  </si>
  <si>
    <t>Real Personal Income (billion $2017)</t>
  </si>
  <si>
    <t>Households (thousands)</t>
  </si>
  <si>
    <t>Total Non-farm Employment (millions)</t>
  </si>
  <si>
    <t>Heating Degree Days, Prior 10-year average</t>
  </si>
  <si>
    <t>Cooling Degree Days, Prior 10-year average</t>
  </si>
  <si>
    <t>The approximate break between historical and forecast values is shown with historical data with no shading; estimates and forecasts are shaded gray.</t>
  </si>
  <si>
    <t xml:space="preserve">Forecasts: EIA Short-Term Integrated Forecasting System. U.S. macroeconomic forecasts are based on the S&amp;P Global model of the U.S. Economy. </t>
  </si>
  <si>
    <r>
      <rPr>
        <b/>
        <sz val="8"/>
        <rFont val="Arial"/>
        <family val="2"/>
      </rPr>
      <t>(a)</t>
    </r>
    <r>
      <rPr>
        <sz val="8"/>
        <rFont val="Arial"/>
        <family val="2"/>
      </rPr>
      <t xml:space="preserve"> Includes lease condensate.</t>
    </r>
  </si>
  <si>
    <r>
      <rPr>
        <b/>
        <sz val="8"/>
        <rFont val="Arial"/>
        <family val="2"/>
      </rPr>
      <t>(b)</t>
    </r>
    <r>
      <rPr>
        <sz val="8"/>
        <rFont val="Arial"/>
        <family val="2"/>
      </rPr>
      <t xml:space="preserve"> Total consumption includes Independent Power Producer (IPP) consumption.</t>
    </r>
  </si>
  <si>
    <r>
      <rPr>
        <b/>
        <sz val="8"/>
        <rFont val="Arial"/>
        <family val="2"/>
      </rPr>
      <t>(c)</t>
    </r>
    <r>
      <rPr>
        <sz val="8"/>
        <rFont val="Arial"/>
        <family val="2"/>
      </rPr>
      <t xml:space="preserve"> Renewable energy includes minor components of non-marketed renewable energy that is neither bought nor sold, either directly or indirectly, as inputs to marketed energy.</t>
    </r>
  </si>
  <si>
    <r>
      <rPr>
        <b/>
        <sz val="8"/>
        <rFont val="Arial"/>
        <family val="2"/>
      </rPr>
      <t>(d)</t>
    </r>
    <r>
      <rPr>
        <sz val="8"/>
        <rFont val="Arial"/>
        <family val="2"/>
      </rPr>
      <t xml:space="preserve"> The conversion from physical units to Btu is calculated using a subset of conversion factors used in the calculations of gross energy consumption in EIA’s </t>
    </r>
    <r>
      <rPr>
        <i/>
        <sz val="8"/>
        <rFont val="Arial"/>
        <family val="2"/>
      </rPr>
      <t xml:space="preserve">Monthly Energy </t>
    </r>
  </si>
  <si>
    <r>
      <rPr>
        <b/>
        <sz val="8"/>
        <rFont val="Arial"/>
        <family val="2"/>
      </rPr>
      <t>(a)</t>
    </r>
    <r>
      <rPr>
        <sz val="8"/>
        <rFont val="Arial"/>
        <family val="2"/>
      </rPr>
      <t xml:space="preserve"> Average for all sulfur contents.</t>
    </r>
  </si>
  <si>
    <r>
      <rPr>
        <b/>
        <sz val="8"/>
        <rFont val="Arial"/>
        <family val="2"/>
      </rPr>
      <t>(b)</t>
    </r>
    <r>
      <rPr>
        <sz val="8"/>
        <rFont val="Arial"/>
        <family val="2"/>
      </rPr>
      <t xml:space="preserve"> Average self-service cash price.</t>
    </r>
  </si>
  <si>
    <r>
      <rPr>
        <b/>
        <sz val="8"/>
        <rFont val="Arial"/>
        <family val="2"/>
      </rPr>
      <t>(c)</t>
    </r>
    <r>
      <rPr>
        <sz val="8"/>
        <rFont val="Arial"/>
        <family val="2"/>
      </rPr>
      <t xml:space="preserve"> Includes fuel oils No. 4, No. 5, No. 6, and topped crude.</t>
    </r>
  </si>
  <si>
    <r>
      <rPr>
        <b/>
        <sz val="8"/>
        <rFont val="Arial"/>
        <family val="2"/>
      </rPr>
      <t>(a)</t>
    </r>
    <r>
      <rPr>
        <sz val="8"/>
        <rFont val="Arial"/>
        <family val="2"/>
      </rPr>
      <t xml:space="preserve"> Waste coal includes waste coal and cloal slurry reprocessed into briquettes.</t>
    </r>
  </si>
  <si>
    <r>
      <rPr>
        <b/>
        <sz val="8"/>
        <rFont val="Arial"/>
        <family val="2"/>
      </rPr>
      <t>(b)</t>
    </r>
    <r>
      <rPr>
        <sz val="8"/>
        <rFont val="Arial"/>
        <family val="2"/>
      </rPr>
      <t xml:space="preserve"> Coal used for electricity generation and (a limited amount of) useful thermal output by electric utilities and independent power producers.</t>
    </r>
  </si>
  <si>
    <r>
      <rPr>
        <b/>
        <sz val="8"/>
        <rFont val="Arial"/>
        <family val="2"/>
      </rPr>
      <t>(c)</t>
    </r>
    <r>
      <rPr>
        <sz val="8"/>
        <rFont val="Arial"/>
        <family val="2"/>
      </rPr>
      <t xml:space="preserve"> The discrepancy reflects an unaccounted-for shipper and receiver reporting difference, assumed to be zero in the forecast period.</t>
    </r>
  </si>
  <si>
    <r>
      <rPr>
        <b/>
        <sz val="8"/>
        <rFont val="Arial"/>
        <family val="2"/>
      </rPr>
      <t>(d)</t>
    </r>
    <r>
      <rPr>
        <sz val="8"/>
        <rFont val="Arial"/>
        <family val="2"/>
      </rPr>
      <t xml:space="preserve"> Primary stocks are held at the mines and distribution points.</t>
    </r>
  </si>
  <si>
    <r>
      <rPr>
        <b/>
        <sz val="8"/>
        <rFont val="Arial"/>
        <family val="2"/>
      </rPr>
      <t>(a)</t>
    </r>
    <r>
      <rPr>
        <sz val="8"/>
        <rFont val="Arial"/>
        <family val="2"/>
      </rPr>
      <t xml:space="preserve"> Generation supplied by utility-scale power plants with capacity of at least one megawatt.</t>
    </r>
  </si>
  <si>
    <r>
      <rPr>
        <b/>
        <sz val="8"/>
        <rFont val="Arial"/>
        <family val="2"/>
      </rPr>
      <t>(b)</t>
    </r>
    <r>
      <rPr>
        <sz val="8"/>
        <rFont val="Arial"/>
        <family val="2"/>
      </rPr>
      <t xml:space="preserve"> Includes transmission and distribution losses, data collection time-frame differences, and estimation error.</t>
    </r>
  </si>
  <si>
    <r>
      <rPr>
        <b/>
        <sz val="8"/>
        <rFont val="Arial"/>
        <family val="2"/>
      </rPr>
      <t>(c)</t>
    </r>
    <r>
      <rPr>
        <sz val="8"/>
        <rFont val="Arial"/>
        <family val="2"/>
      </rPr>
      <t xml:space="preserve"> Solar photovoltaic systems smaller than one megawatt such as those installed on rooftops.</t>
    </r>
  </si>
  <si>
    <t xml:space="preserve">Forecast data: EIA Short-Term Integrated Forecasting System. </t>
  </si>
  <si>
    <r>
      <rPr>
        <b/>
        <sz val="8"/>
        <rFont val="Arial"/>
        <family val="2"/>
      </rPr>
      <t xml:space="preserve">(a) </t>
    </r>
    <r>
      <rPr>
        <sz val="8"/>
        <rFont val="Arial"/>
        <family val="2"/>
      </rPr>
      <t>Total includes sales of electricity to ultimate customers in transportation sector (not shown), as well as residential, commercial, and industrial sectors.</t>
    </r>
  </si>
  <si>
    <t>Historical data for average price of electricity to ultimate consumers represents the cost per unit of electricity sold and is calculated by dividing electric revenue from ultimate consumers by the corresponding sales of electricity.</t>
  </si>
  <si>
    <r>
      <rPr>
        <b/>
        <sz val="8"/>
        <rFont val="Arial"/>
        <family val="2"/>
      </rPr>
      <t>(a)</t>
    </r>
    <r>
      <rPr>
        <sz val="8"/>
        <rFont val="Arial"/>
        <family val="2"/>
      </rPr>
      <t xml:space="preserve"> Average price to all sectors is weighted by sales of electricity to ultimate customers in the residential, commercial, industrial and transportation (not shown) sectors.</t>
    </r>
  </si>
  <si>
    <r>
      <rPr>
        <b/>
        <sz val="8"/>
        <rFont val="Arial"/>
        <family val="2"/>
      </rPr>
      <t>(b)</t>
    </r>
    <r>
      <rPr>
        <sz val="8"/>
        <rFont val="Arial"/>
        <family val="2"/>
      </rPr>
      <t xml:space="preserve"> Residual fuel oil, distillate fuel oil, petroleum coke, and other petroleum liquids.</t>
    </r>
  </si>
  <si>
    <r>
      <rPr>
        <b/>
        <sz val="8"/>
        <rFont val="Arial"/>
        <family val="2"/>
      </rPr>
      <t>(c)</t>
    </r>
    <r>
      <rPr>
        <sz val="8"/>
        <rFont val="Arial"/>
        <family val="2"/>
      </rPr>
      <t xml:space="preserve"> Batteries, chemicals, hydrogen, pitch, purchased steam, sulfur, nonrenewable waste, and miscellaneous technologies.</t>
    </r>
  </si>
  <si>
    <t xml:space="preserve">Forecast: EIA Short-Term Integrated Forecasting System. </t>
  </si>
  <si>
    <r>
      <rPr>
        <b/>
        <sz val="8"/>
        <rFont val="Arial"/>
        <family val="2"/>
      </rPr>
      <t>(d)</t>
    </r>
    <r>
      <rPr>
        <sz val="8"/>
        <rFont val="Arial"/>
        <family val="2"/>
      </rPr>
      <t xml:space="preserve"> Direct use represents commercial and industrial facility use of onsite net electricity generation; and electrical sales or transfers to adjacent or colocated facilities for which revenue information is not available. See Table 7.6 of the EIA Monthly Energy Review.</t>
    </r>
  </si>
  <si>
    <t>Capacity values represent the amount of generating capacity that is operating (or expected to be operating) at the end of each period.</t>
  </si>
  <si>
    <t>Changes in capacity reflect various factors including new generators coming online, retiring generators, capacity uprates and derates, delayed planned capacity projects, cancelled projects, and other factors.</t>
  </si>
  <si>
    <t>Small-scale solar capacity (systems smaller than one megawatt): Form EIA-861M Monthly Electric Power Industry Report.</t>
  </si>
  <si>
    <t>Historical capacity data may differ from other EIA publications due to frequent updates to the Preliminary Monthly Electric Generator Inventory.</t>
  </si>
  <si>
    <t>Forecasts: Estimates of future capacity may include adjustments to reflect recent changes in market information or regulatory policy.</t>
  </si>
  <si>
    <r>
      <rPr>
        <b/>
        <sz val="8"/>
        <rFont val="Arial"/>
        <family val="2"/>
      </rPr>
      <t>(a)</t>
    </r>
    <r>
      <rPr>
        <sz val="8"/>
        <rFont val="Arial"/>
        <family val="2"/>
      </rPr>
      <t xml:space="preserve"> Other sources include hydrogen, pitch, chemicals, sulfur, purchased steam, nonrenewable waste, and miscellaneous technologies.</t>
    </r>
  </si>
  <si>
    <r>
      <rPr>
        <b/>
        <sz val="8"/>
        <rFont val="Arial"/>
        <family val="2"/>
      </rPr>
      <t>(a)</t>
    </r>
    <r>
      <rPr>
        <sz val="8"/>
        <rFont val="Arial"/>
        <family val="2"/>
      </rPr>
      <t xml:space="preserve"> Energy consumption for conventional hydroelectric power only.  Hydroelectricity generated by pumped storage is not included in renewable energy.</t>
    </r>
  </si>
  <si>
    <r>
      <rPr>
        <b/>
        <sz val="8"/>
        <rFont val="Arial"/>
        <family val="2"/>
      </rPr>
      <t>(b)</t>
    </r>
    <r>
      <rPr>
        <sz val="8"/>
        <rFont val="Arial"/>
        <family val="2"/>
      </rPr>
      <t xml:space="preserve"> Solar energy consumption by utility-scale power plants (capacity greater than or equal to 1 megawatt) in the electric power, commercial, and industrial sectors and energy consumption by small-scale solar photovoltaic systems (less than 1 megawatts in size).</t>
    </r>
  </si>
  <si>
    <r>
      <rPr>
        <b/>
        <sz val="8"/>
        <rFont val="Arial"/>
        <family val="2"/>
      </rPr>
      <t>(c)</t>
    </r>
    <r>
      <rPr>
        <sz val="8"/>
        <rFont val="Arial"/>
        <family val="2"/>
      </rPr>
      <t xml:space="preserve"> Municipal solid waste from biogenic sources, landfill gas, sludge waste, agricultural byproducts, and other biomass.</t>
    </r>
  </si>
  <si>
    <r>
      <rPr>
        <b/>
        <sz val="8"/>
        <rFont val="Arial"/>
        <family val="2"/>
      </rPr>
      <t>(d)</t>
    </r>
    <r>
      <rPr>
        <sz val="8"/>
        <rFont val="Arial"/>
        <family val="2"/>
      </rPr>
      <t xml:space="preserve"> Losses and co-products from the production of fuel ethanol and biomass-based diesel</t>
    </r>
  </si>
  <si>
    <r>
      <rPr>
        <b/>
        <sz val="8"/>
        <rFont val="Arial"/>
        <family val="2"/>
      </rPr>
      <t>(e)</t>
    </r>
    <r>
      <rPr>
        <sz val="8"/>
        <rFont val="Arial"/>
        <family val="2"/>
      </rPr>
      <t xml:space="preserve"> Subtotals for the industrial and commercial sectors might not equal the sum of the components. The subtotal for the industrial sector includes ethanol consumption that is not shown separately. The subtotal for the commercial sector includes ethanol and hydroelectric consumption that are not shown separately. </t>
    </r>
  </si>
  <si>
    <r>
      <rPr>
        <b/>
        <sz val="8"/>
        <rFont val="Arial"/>
        <family val="2"/>
      </rPr>
      <t>(f)</t>
    </r>
    <r>
      <rPr>
        <sz val="8"/>
        <rFont val="Arial"/>
        <family val="2"/>
      </rPr>
      <t xml:space="preserve"> Solar consumption in the residential sector includes energy from small-scale solar photovoltaic systems (&lt;1 megawatt), and it includes solar heating consumption in all sectors.</t>
    </r>
  </si>
  <si>
    <r>
      <rPr>
        <b/>
        <sz val="8"/>
        <rFont val="Arial"/>
        <family val="2"/>
      </rPr>
      <t xml:space="preserve">(g) </t>
    </r>
    <r>
      <rPr>
        <sz val="8"/>
        <rFont val="Arial"/>
        <family val="2"/>
      </rPr>
      <t>Fuel ethanol and biodiesel, renewable diesel, and other biofuels consumption in the transportation sector includes production, stock change, and imports less exports. 
Some biomass-based diesel may be consumed in the residential sector in heating oil.</t>
    </r>
  </si>
  <si>
    <t>Historical data: Latest data available from U.S. Department of Commerce, Bureau of Economic Analysis; Federal Reserve System, Statistical release G17; Federal Highway Administration; 
and Federal Aviation Administration.</t>
  </si>
  <si>
    <r>
      <rPr>
        <b/>
        <sz val="8"/>
        <rFont val="Arial"/>
        <family val="2"/>
      </rPr>
      <t>(a)</t>
    </r>
    <r>
      <rPr>
        <sz val="8"/>
        <rFont val="Arial"/>
        <family val="2"/>
      </rPr>
      <t xml:space="preserve"> Fuel share weights of individual sector indices based on EIA </t>
    </r>
    <r>
      <rPr>
        <i/>
        <sz val="8"/>
        <rFont val="Arial"/>
        <family val="2"/>
      </rPr>
      <t>Manufacturing Energy Consumption Survey</t>
    </r>
    <r>
      <rPr>
        <sz val="8"/>
        <rFont val="Arial"/>
        <family val="2"/>
      </rPr>
      <t>.</t>
    </r>
  </si>
  <si>
    <r>
      <rPr>
        <b/>
        <sz val="8"/>
        <rFont val="Arial"/>
        <family val="2"/>
      </rPr>
      <t>(b)</t>
    </r>
    <r>
      <rPr>
        <sz val="8"/>
        <rFont val="Arial"/>
        <family val="2"/>
      </rPr>
      <t xml:space="preserve"> Total highway travel includes gasoline and diesel fuel vehicles.</t>
    </r>
  </si>
  <si>
    <r>
      <rPr>
        <b/>
        <sz val="8"/>
        <rFont val="Arial"/>
        <family val="2"/>
      </rPr>
      <t>(c)</t>
    </r>
    <r>
      <rPr>
        <sz val="8"/>
        <rFont val="Arial"/>
        <family val="2"/>
      </rPr>
      <t xml:space="preserve"> Includes electric power sector use of geothermal energy and non-biomass waste.</t>
    </r>
  </si>
  <si>
    <t>Historical data: Latest data available from U.S. Department of Commerce, Bureau of Economic Analysis; Federal Reserve System, Statistical release G17.</t>
  </si>
  <si>
    <t>Forecasts: Current month based on forecasts by the NOAA Climate Prediction Center (http://www.cpc.ncep.noaa.gov/pacdir/DDdir/NHOME3.shtml). Remaining months based on the 30-year trend.</t>
  </si>
  <si>
    <t>CLPS_TOT</t>
  </si>
  <si>
    <t>U.S. Liquid Fuels (dollars per gallon)</t>
  </si>
  <si>
    <t>DSWHUUS_$</t>
  </si>
  <si>
    <t>D2WHUUS_$</t>
  </si>
  <si>
    <t>JKTCUUS_$</t>
  </si>
  <si>
    <t>RFTCUUS_$</t>
  </si>
  <si>
    <t>PRMBUUS_$</t>
  </si>
  <si>
    <t>DSRTUUS_$</t>
  </si>
  <si>
    <t>D2RCAUS_$</t>
  </si>
  <si>
    <t>CLNIPUS_TON</t>
  </si>
  <si>
    <t>Total raw steel production (million short tons)</t>
  </si>
  <si>
    <t>Propane Mont Belvieu Spot</t>
  </si>
  <si>
    <t>Propane Residential</t>
  </si>
  <si>
    <t>PRRCAUS</t>
  </si>
  <si>
    <t>WTI and Brent crude oil spot prices, the Mt. Belvieu propane spot price, and the Henry Hub natural gas spot price are from Refinitiv,an LSEG company, via EIA (https://www.eia.gov/dnav/pet/pet_pri_spt_s1_d.htm).</t>
  </si>
  <si>
    <r>
      <t xml:space="preserve">Retail heating oil prices are from the Bureau of Labor Statistics, </t>
    </r>
    <r>
      <rPr>
        <i/>
        <sz val="8"/>
        <rFont val="Arial"/>
        <family val="2"/>
      </rPr>
      <t>Consumer Price Index.</t>
    </r>
  </si>
  <si>
    <t>Table 4d.  U.S. Biofuel Supply, Consumption, and Inventories</t>
  </si>
  <si>
    <r>
      <rPr>
        <b/>
        <sz val="8"/>
        <rFont val="Arial"/>
        <family val="2"/>
      </rPr>
      <t xml:space="preserve">(a) </t>
    </r>
    <r>
      <rPr>
        <sz val="8"/>
        <rFont val="Arial"/>
        <family val="2"/>
      </rPr>
      <t>Includes renewable heating oil, renewable jet fuel (sustainable aviation fuel, alternative jet fuel, and biojet), renewable naphtha, renewable gasoline, and other emerging biofuels that are in various stages of development and commercialization</t>
    </r>
  </si>
  <si>
    <t>BDPRPUS</t>
  </si>
  <si>
    <t>RDPRPUS</t>
  </si>
  <si>
    <t>OBPRPUS</t>
  </si>
  <si>
    <t>EONIPUS</t>
  </si>
  <si>
    <t>BDNIPUS</t>
  </si>
  <si>
    <t>RDNIPUS</t>
  </si>
  <si>
    <t>OBNIPUS</t>
  </si>
  <si>
    <t>BDRIPUS</t>
  </si>
  <si>
    <t>RDRIPUS</t>
  </si>
  <si>
    <t>Total biofuels consumption</t>
  </si>
  <si>
    <t>BDTCPUS</t>
  </si>
  <si>
    <t>BDTCPUS_PS</t>
  </si>
  <si>
    <t>RDTCPUS</t>
  </si>
  <si>
    <t>RDTCPUS_PS</t>
  </si>
  <si>
    <t>OBTCPUS</t>
  </si>
  <si>
    <t>Total motor gasoline consumption</t>
  </si>
  <si>
    <t>Petroleum-based gasoline</t>
  </si>
  <si>
    <t>DATCPUS</t>
  </si>
  <si>
    <t>Petroleum-based distillate</t>
  </si>
  <si>
    <t>Total biofuels inventories</t>
  </si>
  <si>
    <t>EOPSPUS</t>
  </si>
  <si>
    <t>BDPSPUS</t>
  </si>
  <si>
    <t>Biodiesel</t>
  </si>
  <si>
    <t>RDPSPUS</t>
  </si>
  <si>
    <t>OBPSPUS</t>
  </si>
  <si>
    <t>Other biofuels</t>
  </si>
  <si>
    <t>Total distillate fuel oil inventories</t>
  </si>
  <si>
    <t>Biodiesel production</t>
  </si>
  <si>
    <t>Renewable diesel production</t>
  </si>
  <si>
    <t>Other biofuel production (a)</t>
  </si>
  <si>
    <t>Fuel ethanol net imports</t>
  </si>
  <si>
    <t>Biodiesel net imports</t>
  </si>
  <si>
    <t>Renewable diesel net imports</t>
  </si>
  <si>
    <t>Renewable diesel net inputs</t>
  </si>
  <si>
    <t>Biodiesel consumption</t>
  </si>
  <si>
    <t>Renewable diesel consumption</t>
  </si>
  <si>
    <t>Renewable diesel product supplied</t>
  </si>
  <si>
    <t>Other biofuel consumption</t>
  </si>
  <si>
    <t>Renewable diesel</t>
  </si>
  <si>
    <t>BFSUPPLY</t>
  </si>
  <si>
    <t>DASUPPLY</t>
  </si>
  <si>
    <t>Distillate fuel production</t>
  </si>
  <si>
    <t>Distillate fuel oil net imports</t>
  </si>
  <si>
    <t>BFTCPUS</t>
  </si>
  <si>
    <t>MGTCPUSX_P</t>
  </si>
  <si>
    <t>DFTCPUS_P</t>
  </si>
  <si>
    <t>BFPSPUS</t>
  </si>
  <si>
    <t>DAPSPUS</t>
  </si>
  <si>
    <t>Total biofuels supply</t>
  </si>
  <si>
    <t>Biofuel stock draw</t>
  </si>
  <si>
    <t>BFPSPUS_DRAW</t>
  </si>
  <si>
    <t>DAPSPUS_DRAW</t>
  </si>
  <si>
    <t>Total distillate fuel stock draw</t>
  </si>
  <si>
    <t>Renewable diesel net imports (b)</t>
  </si>
  <si>
    <t>Other biofuel net imports (b)</t>
  </si>
  <si>
    <r>
      <rPr>
        <b/>
        <sz val="8"/>
        <rFont val="Arial"/>
        <family val="2"/>
      </rPr>
      <t>(b)</t>
    </r>
    <r>
      <rPr>
        <sz val="8"/>
        <rFont val="Arial"/>
        <family val="2"/>
      </rPr>
      <t xml:space="preserve"> Renewable diesel net imports and other biofuel net imports equal imports because we do not collect or receive export data for those fuels.</t>
    </r>
  </si>
  <si>
    <t>Total distillate fuel oil supply (c)</t>
  </si>
  <si>
    <t>Biodiesel product supplied (d)</t>
  </si>
  <si>
    <t xml:space="preserve">Biodiesel net inputs (e) </t>
  </si>
  <si>
    <t>Total distillate fuel oil consumption (f)</t>
  </si>
  <si>
    <t xml:space="preserve">Biodiesel net inputs (g) </t>
  </si>
  <si>
    <t>Biodiesel product supplied (h)</t>
  </si>
  <si>
    <t>Renewable diesel product supplied (h)</t>
  </si>
  <si>
    <r>
      <rPr>
        <b/>
        <sz val="8"/>
        <rFont val="Arial"/>
        <family val="2"/>
      </rPr>
      <t>(d)</t>
    </r>
    <r>
      <rPr>
        <sz val="8"/>
        <rFont val="Arial"/>
        <family val="2"/>
      </rPr>
      <t xml:space="preserve"> The volumes of renewable fuels that are not reported as blended with petroleum fuels.</t>
    </r>
  </si>
  <si>
    <r>
      <rPr>
        <b/>
        <sz val="8"/>
        <rFont val="Arial"/>
        <family val="2"/>
      </rPr>
      <t>(e)</t>
    </r>
    <r>
      <rPr>
        <sz val="8"/>
        <rFont val="Arial"/>
        <family val="2"/>
      </rPr>
      <t xml:space="preserve"> The volumes of renewable fuels that are reported as blended with petroleum fuels.</t>
    </r>
  </si>
  <si>
    <r>
      <rPr>
        <b/>
        <sz val="8"/>
        <rFont val="Arial"/>
        <family val="2"/>
      </rPr>
      <t>(f)</t>
    </r>
    <r>
      <rPr>
        <sz val="8"/>
        <rFont val="Arial"/>
        <family val="2"/>
      </rPr>
      <t xml:space="preserve"> Equals the sum of distillate fuel oil, biodiesel product supplied, and renewable diesel product supplied. </t>
    </r>
  </si>
  <si>
    <r>
      <rPr>
        <b/>
        <sz val="8"/>
        <rFont val="Arial"/>
        <family val="2"/>
      </rPr>
      <t>(g)</t>
    </r>
    <r>
      <rPr>
        <sz val="8"/>
        <rFont val="Arial"/>
        <family val="2"/>
      </rPr>
      <t xml:space="preserve"> Prior to 2021, we did not publish biodiesel product supplied and instead included it as part of distillate fuel oil product supplied.</t>
    </r>
  </si>
  <si>
    <r>
      <rPr>
        <b/>
        <sz val="8"/>
        <rFont val="Arial"/>
        <family val="2"/>
      </rPr>
      <t>(h)</t>
    </r>
    <r>
      <rPr>
        <sz val="8"/>
        <rFont val="Arial"/>
        <family val="2"/>
      </rPr>
      <t xml:space="preserve"> Prior to 2021, we did not publish renewable diesel product supplied, and STEO values for that period are taken from the U.S. Environmental Protection Agency’s Moderated Transaction System.</t>
    </r>
  </si>
  <si>
    <r>
      <rPr>
        <b/>
        <sz val="8"/>
        <rFont val="Arial"/>
        <family val="2"/>
      </rPr>
      <t>(c)</t>
    </r>
    <r>
      <rPr>
        <sz val="8"/>
        <rFont val="Arial"/>
        <family val="2"/>
      </rPr>
      <t xml:space="preserve"> Total distillate fuel oil supply equals the sum of the seven components shown minus refiner and blender net inputs of biodiesel and renewable diesel, which are listed in rows 44 and 45 of this table.</t>
    </r>
  </si>
  <si>
    <t>Table 4d. U.S. Biofuel Supply, Consumption, and Inventories</t>
  </si>
  <si>
    <t>MGTNIPUS</t>
  </si>
  <si>
    <t>Other fossil gases</t>
  </si>
  <si>
    <t>Petroleum Supply Annual; Weekly Petroleum Status Report.</t>
  </si>
  <si>
    <t>Petroleum Supply Monthly; Petroleum Supply Annual; and Weekly Petroleum Status Report.</t>
  </si>
  <si>
    <t xml:space="preserve">Historical data: Latest data available from Energy Information Administration databases supporting the following reports: Petroleum Marketing Monthly; </t>
  </si>
  <si>
    <t xml:space="preserve">Petroleum Supply Annual; Weekly Petroleum Status Report; Petroleum Marketing Monthly; Natural Gas Monthly; </t>
  </si>
  <si>
    <t>Electric Power Monthly; Quarterly Coal Report; and International Petroleum Monthly.</t>
  </si>
  <si>
    <t>Weekly Petroleum Status Report; Natural Gas Monthly; Electric Power Monthly;  Monthly Energy Review; Heating Oil and Propoane Update.</t>
  </si>
  <si>
    <t>Lower 48 States (excl GOA) (c)</t>
  </si>
  <si>
    <t>Lower 48 States (excl GOA) (b)</t>
  </si>
  <si>
    <t>Rest of Lower 48 States, excluding GOA</t>
  </si>
  <si>
    <r>
      <rPr>
        <b/>
        <sz val="8"/>
        <rFont val="Arial"/>
        <family val="2"/>
      </rPr>
      <t>(b)</t>
    </r>
    <r>
      <rPr>
        <sz val="8"/>
        <rFont val="Arial"/>
        <family val="2"/>
      </rPr>
      <t xml:space="preserve"> Crude oil production from U.S. Federal leases in the Gulf of America (GOA).</t>
    </r>
  </si>
  <si>
    <r>
      <rPr>
        <b/>
        <sz val="8"/>
        <rFont val="Arial"/>
        <family val="2"/>
      </rPr>
      <t xml:space="preserve">(a) </t>
    </r>
    <r>
      <rPr>
        <sz val="8"/>
        <rFont val="Arial"/>
        <family val="2"/>
      </rPr>
      <t>Marketed production from U.S. Federal leases in the Gulf of America.</t>
    </r>
  </si>
  <si>
    <t>Federal Gulf of America (a)</t>
  </si>
  <si>
    <t>Federal Gulf of America (b)</t>
  </si>
  <si>
    <t>Fuel ethanol</t>
  </si>
  <si>
    <t>See “Petroleum for Administration Defense District” in EIA’s Energy Glossary (http://www.eia.gov/glossary/index.html) for a list of States in each region.</t>
  </si>
  <si>
    <r>
      <rPr>
        <b/>
        <sz val="8"/>
        <rFont val="Arial"/>
        <family val="2"/>
      </rPr>
      <t>(a)</t>
    </r>
    <r>
      <rPr>
        <sz val="8"/>
        <rFont val="Arial"/>
        <family val="2"/>
      </rPr>
      <t xml:space="preserve"> For a list of states in each region see "Census division" in EIA’s Energy Glossary (http://www.eia.gov/glossary/index.html).</t>
    </r>
  </si>
  <si>
    <t>See "Census division" in EIA’s Energy Glossary (http://www.eia.gov/glossary/index.html) for a list of States in each region.</t>
  </si>
  <si>
    <t>Historical data: Latest data available from U.S. Department of Commerce, NOAA).</t>
  </si>
  <si>
    <t>WNEPGEN_NE</t>
  </si>
  <si>
    <t>SOEPGEN_NE</t>
  </si>
  <si>
    <t xml:space="preserve">Other energy sources (d) </t>
  </si>
  <si>
    <t xml:space="preserve">Net energy for load (e) </t>
  </si>
  <si>
    <t>WNEPGEN_NY</t>
  </si>
  <si>
    <t>SOEPGEN_NY</t>
  </si>
  <si>
    <t>WNEPGEN_PJ</t>
  </si>
  <si>
    <t>SOEPGEN_PJ</t>
  </si>
  <si>
    <t>WNEPGEN_SE</t>
  </si>
  <si>
    <t>SOEPGEN_SE</t>
  </si>
  <si>
    <t>WNEPGEN_FL</t>
  </si>
  <si>
    <t>SOEPGEN_FL</t>
  </si>
  <si>
    <r>
      <rPr>
        <b/>
        <sz val="8"/>
        <rFont val="Arial"/>
        <family val="2"/>
      </rPr>
      <t>(a)</t>
    </r>
    <r>
      <rPr>
        <sz val="8"/>
        <rFont val="Arial"/>
        <family val="2"/>
      </rPr>
      <t xml:space="preserve"> Generation from utility-scale solar photovoltaic and solar thermal power plants. Excludes generation from small-scale solar photovoltaic systems (see Table 7a).</t>
    </r>
  </si>
  <si>
    <r>
      <rPr>
        <b/>
        <sz val="8"/>
        <rFont val="Arial"/>
        <family val="2"/>
      </rPr>
      <t>(d)</t>
    </r>
    <r>
      <rPr>
        <sz val="8"/>
        <rFont val="Arial"/>
        <family val="2"/>
      </rPr>
      <t xml:space="preserve"> Pumped storage hydroelectric, biomass, geothermal, petroleum, other fossil gases, batteries, and other nonrenewable fuels. See notes (b) and (c).</t>
    </r>
  </si>
  <si>
    <r>
      <rPr>
        <b/>
        <sz val="8"/>
        <rFont val="Arial"/>
        <family val="2"/>
      </rPr>
      <t>(e)</t>
    </r>
    <r>
      <rPr>
        <sz val="8"/>
        <rFont val="Arial"/>
        <family val="2"/>
      </rPr>
      <t xml:space="preserve"> Includes regional generation from power plants operated by electric power sector, plus net energy receipts from neighboring regions (see Figure 36 for STEO electricity supply regions).</t>
    </r>
  </si>
  <si>
    <t>The electric power sector includes utility-scale generating power plants (total capacity is larger than 1 megawatt) operated by electric utilities and independent power producers.</t>
  </si>
  <si>
    <t>WNEPGEN_MW</t>
  </si>
  <si>
    <t>SOEPGEN_MW</t>
  </si>
  <si>
    <t>WNEPGEN_SP</t>
  </si>
  <si>
    <t>SOEPGEN_SP</t>
  </si>
  <si>
    <t>WNEPGEN_TX</t>
  </si>
  <si>
    <t>SOEPGEN_TX</t>
  </si>
  <si>
    <t>WNEPGEN_NW</t>
  </si>
  <si>
    <t>SOEPGEN_NW</t>
  </si>
  <si>
    <t>WNEPGEN_SW</t>
  </si>
  <si>
    <t>SOEPGEN_SW</t>
  </si>
  <si>
    <t>WNEPGEN_CA</t>
  </si>
  <si>
    <t>SOEPGEN_CA</t>
  </si>
  <si>
    <r>
      <rPr>
        <b/>
        <sz val="8"/>
        <rFont val="Arial"/>
        <family val="2"/>
      </rPr>
      <t>(e)</t>
    </r>
    <r>
      <rPr>
        <sz val="8"/>
        <rFont val="Arial"/>
        <family val="2"/>
      </rPr>
      <t xml:space="preserve"> Series temporarily suspended.</t>
    </r>
  </si>
  <si>
    <r>
      <rPr>
        <b/>
        <sz val="8"/>
        <rFont val="Arial"/>
        <family val="2"/>
      </rPr>
      <t>(a)</t>
    </r>
    <r>
      <rPr>
        <sz val="8"/>
        <rFont val="Arial"/>
        <family val="2"/>
      </rPr>
      <t xml:space="preserve"> The U.S. Bureau of Labor Statistics did not publish October 2025 data for the Civilian Unemployment Rate and the Consumer Price Index.</t>
    </r>
  </si>
  <si>
    <t>Total Energy (d)</t>
  </si>
  <si>
    <t>Coal-weighted manufacturing (b)</t>
  </si>
  <si>
    <t>Distillate-weighted manufacturing (b)</t>
  </si>
  <si>
    <t>Electricity-weighted manufacturing (b)</t>
  </si>
  <si>
    <t>Natural Gas-weighted manufacturing (b)</t>
  </si>
  <si>
    <t>Vehicle Miles Traveled (c)</t>
  </si>
  <si>
    <t>Civilian Unemployment Rate (a)</t>
  </si>
  <si>
    <t>Consumer Price Index (all urban consumers) (a)</t>
  </si>
  <si>
    <r>
      <t xml:space="preserve">Historical data: Latest data available from Energy Information Administration databases supporting the following reports: </t>
    </r>
    <r>
      <rPr>
        <i/>
        <sz val="8"/>
        <rFont val="Arial"/>
        <family val="2"/>
      </rPr>
      <t>Petroleum Supply Monthl</t>
    </r>
    <r>
      <rPr>
        <sz val="8"/>
        <rFont val="Arial"/>
        <family val="2"/>
      </rPr>
      <t>y;</t>
    </r>
  </si>
  <si>
    <r>
      <t xml:space="preserve">Historical data: Latest data available from Energy Information Administration databases supporting the following reports: </t>
    </r>
    <r>
      <rPr>
        <i/>
        <sz val="8"/>
        <rFont val="Arial"/>
        <family val="2"/>
      </rPr>
      <t>Petroleum Marketing Monthly</t>
    </r>
    <r>
      <rPr>
        <sz val="8"/>
        <rFont val="Arial"/>
        <family val="2"/>
      </rPr>
      <t xml:space="preserve">; </t>
    </r>
  </si>
  <si>
    <r>
      <t xml:space="preserve">Historical data: Latest data available from Energy Information Administration databases supporting the following reports: </t>
    </r>
    <r>
      <rPr>
        <i/>
        <sz val="8"/>
        <rFont val="Arial"/>
        <family val="2"/>
      </rPr>
      <t>Petroleum Supply Monthly</t>
    </r>
    <r>
      <rPr>
        <sz val="8"/>
        <rFont val="Arial"/>
        <family val="2"/>
      </rPr>
      <t xml:space="preserve">; </t>
    </r>
  </si>
  <si>
    <r>
      <t xml:space="preserve">Historical data: Latest data available from Energy Information Administration databases supporting the following reports: </t>
    </r>
    <r>
      <rPr>
        <i/>
        <sz val="8"/>
        <rFont val="Arial"/>
        <family val="2"/>
      </rPr>
      <t xml:space="preserve">Petroleum Supply Monthly; Petroleum Supply Annual; </t>
    </r>
    <r>
      <rPr>
        <sz val="8"/>
        <rFont val="Arial"/>
        <family val="2"/>
      </rPr>
      <t xml:space="preserve">and </t>
    </r>
    <r>
      <rPr>
        <i/>
        <sz val="8"/>
        <rFont val="Arial"/>
        <family val="2"/>
      </rPr>
      <t>Weekly Petroleum Status Repor</t>
    </r>
    <r>
      <rPr>
        <sz val="8"/>
        <rFont val="Arial"/>
        <family val="2"/>
      </rPr>
      <t xml:space="preserve">t. </t>
    </r>
  </si>
  <si>
    <r>
      <t xml:space="preserve">Historical data:  Latest data available from Energy Information Administration databases supporting the following reports: </t>
    </r>
    <r>
      <rPr>
        <i/>
        <sz val="8"/>
        <rFont val="Arial"/>
        <family val="2"/>
      </rPr>
      <t xml:space="preserve">Petroleum Supply Monthly; Petroleum Supply Annual; </t>
    </r>
    <r>
      <rPr>
        <sz val="8"/>
        <rFont val="Arial"/>
        <family val="2"/>
      </rPr>
      <t xml:space="preserve">and </t>
    </r>
    <r>
      <rPr>
        <i/>
        <sz val="8"/>
        <rFont val="Arial"/>
        <family val="2"/>
      </rPr>
      <t xml:space="preserve">Weekly Petroleum Status Report. </t>
    </r>
  </si>
  <si>
    <r>
      <t xml:space="preserve">Historical data: Latest data available from Energy Information Administration databases supporting the following reports: </t>
    </r>
    <r>
      <rPr>
        <i/>
        <sz val="8"/>
        <rFont val="Arial"/>
        <family val="2"/>
      </rPr>
      <t xml:space="preserve">Natural Gas Monthly; </t>
    </r>
    <r>
      <rPr>
        <sz val="8"/>
        <rFont val="Arial"/>
        <family val="2"/>
      </rPr>
      <t xml:space="preserve">and </t>
    </r>
    <r>
      <rPr>
        <i/>
        <sz val="8"/>
        <rFont val="Arial"/>
        <family val="2"/>
      </rPr>
      <t>Electric Power Monthly.</t>
    </r>
  </si>
  <si>
    <r>
      <t xml:space="preserve">Historical data: Latest data available from Energy Information Administration databases supporting the </t>
    </r>
    <r>
      <rPr>
        <i/>
        <sz val="8"/>
        <rFont val="Arial"/>
        <family val="2"/>
      </rPr>
      <t>Natural Gas Monthl</t>
    </r>
    <r>
      <rPr>
        <sz val="8"/>
        <rFont val="Arial"/>
        <family val="2"/>
      </rPr>
      <t>y. Henry Hub spot price is from Refinitiv,an LSEG company, via EIA (https://www.eia.gov/dnav/pet/pet_pri_spt_s1_d.htm).</t>
    </r>
  </si>
  <si>
    <r>
      <t xml:space="preserve">Historical data: Latest data available from Energy Information Administration databases supporting the following reports: </t>
    </r>
    <r>
      <rPr>
        <i/>
        <sz val="8"/>
        <rFont val="Arial"/>
        <family val="2"/>
      </rPr>
      <t xml:space="preserve">Quarterly Coal Report </t>
    </r>
    <r>
      <rPr>
        <sz val="8"/>
        <rFont val="Arial"/>
        <family val="2"/>
      </rPr>
      <t>and</t>
    </r>
    <r>
      <rPr>
        <i/>
        <sz val="8"/>
        <rFont val="Arial"/>
        <family val="2"/>
      </rPr>
      <t xml:space="preserve"> Electric Power Monthly</t>
    </r>
    <r>
      <rPr>
        <sz val="8"/>
        <rFont val="Arial"/>
        <family val="2"/>
      </rPr>
      <t>.</t>
    </r>
  </si>
  <si>
    <r>
      <t xml:space="preserve">Historical data: Latest data available from EIA databases supporting the following reports: </t>
    </r>
    <r>
      <rPr>
        <i/>
        <sz val="8"/>
        <rFont val="Arial"/>
        <family val="2"/>
      </rPr>
      <t xml:space="preserve">Electric Power Monthly </t>
    </r>
    <r>
      <rPr>
        <sz val="8"/>
        <rFont val="Arial"/>
        <family val="2"/>
      </rPr>
      <t xml:space="preserve">and </t>
    </r>
    <r>
      <rPr>
        <i/>
        <sz val="8"/>
        <rFont val="Arial"/>
        <family val="2"/>
      </rPr>
      <t xml:space="preserve">Electric Power Annual </t>
    </r>
    <r>
      <rPr>
        <sz val="8"/>
        <rFont val="Arial"/>
        <family val="2"/>
      </rPr>
      <t>(electricity supply and 
consumption, fuel inventories and costs, and retail electricity prices); regional transmission organizations and independent system operators (wholesale electricity prices).</t>
    </r>
  </si>
  <si>
    <r>
      <t xml:space="preserve">Historical data: Latest data available from EIA databases supporting the following reports: </t>
    </r>
    <r>
      <rPr>
        <i/>
        <sz val="8"/>
        <rFont val="Arial"/>
        <family val="2"/>
      </rPr>
      <t xml:space="preserve">Electric Power Monthly </t>
    </r>
    <r>
      <rPr>
        <sz val="8"/>
        <rFont val="Arial"/>
        <family val="2"/>
      </rPr>
      <t>and</t>
    </r>
    <r>
      <rPr>
        <i/>
        <sz val="8"/>
        <rFont val="Arial"/>
        <family val="2"/>
      </rPr>
      <t xml:space="preserve"> Electric Power Annual.</t>
    </r>
  </si>
  <si>
    <r>
      <t>Historical data: Latest data available from EIA databases supporting the following reports:</t>
    </r>
    <r>
      <rPr>
        <i/>
        <sz val="8"/>
        <rFont val="Arial"/>
        <family val="2"/>
      </rPr>
      <t xml:space="preserve"> Electric Power Monthly </t>
    </r>
    <r>
      <rPr>
        <sz val="8"/>
        <rFont val="Arial"/>
        <family val="2"/>
      </rPr>
      <t>and</t>
    </r>
    <r>
      <rPr>
        <i/>
        <sz val="8"/>
        <rFont val="Arial"/>
        <family val="2"/>
      </rPr>
      <t xml:space="preserve"> Electric Power Annual.</t>
    </r>
  </si>
  <si>
    <r>
      <t xml:space="preserve">Historical data: Latest data available from EIA databases supporting the following reports: </t>
    </r>
    <r>
      <rPr>
        <i/>
        <sz val="8"/>
        <rFont val="Arial"/>
        <family val="2"/>
      </rPr>
      <t xml:space="preserve">Electric Power Monthly, Electric Power Annual, Monthly Energy Review, </t>
    </r>
    <r>
      <rPr>
        <sz val="8"/>
        <rFont val="Arial"/>
        <family val="2"/>
      </rPr>
      <t xml:space="preserve">and </t>
    </r>
    <r>
      <rPr>
        <i/>
        <sz val="8"/>
        <rFont val="Arial"/>
        <family val="2"/>
      </rPr>
      <t>Petroleum Supply Monthly.</t>
    </r>
  </si>
  <si>
    <t xml:space="preserve">Forecasts: EIA Short-Term Integrated Forecasting System. Regional macroeconomic forecasts are based on the S&amp;P Global model of the U.S. Economy. </t>
  </si>
  <si>
    <t>SERC index, Into Southern</t>
  </si>
  <si>
    <t>FRCC index, Florida Reliability</t>
  </si>
  <si>
    <t>Northwest index, Mid-Columbia</t>
  </si>
  <si>
    <t>Southwest index, Palo Verde</t>
  </si>
  <si>
    <r>
      <rPr>
        <b/>
        <sz val="8"/>
        <rFont val="Arial"/>
        <family val="2"/>
      </rPr>
      <t>(c)</t>
    </r>
    <r>
      <rPr>
        <sz val="8"/>
        <rFont val="Arial"/>
        <family val="2"/>
      </rPr>
      <t xml:space="preserve"> OPEC = Organization of the Petroleum Exporting Countries: Algeria, Congo (Brazzaville), Equatorial Guinea, Gabon, Iran, Iraq, Kuwait, Libya, Nigeria, Saudi Arabia, and Venezuela.</t>
    </r>
  </si>
  <si>
    <r>
      <rPr>
        <b/>
        <sz val="8"/>
        <rFont val="Arial"/>
        <family val="2"/>
      </rPr>
      <t>(b)</t>
    </r>
    <r>
      <rPr>
        <sz val="8"/>
        <rFont val="Arial"/>
        <family val="2"/>
      </rPr>
      <t xml:space="preserve"> OPEC = Organization of the Petroleum Exporting Countries: Algeria, Congo (Brazzaville), Equatorial Guinea, Gabon, Iran, Iraq, Kuwait, Libya, Nigeria, Saudi Arabia, and Venezuela.</t>
    </r>
  </si>
  <si>
    <t>July 2026</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</si>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</sst>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_(* \(#,##0.00\);_(* &quot;-&quot;??_);_(@_)"/>
    <numFmt numFmtId="164" formatCode="0.000"/>
    <numFmt numFmtId="165" formatCode="0.0"/>
    <numFmt numFmtId="166" formatCode="0.00_)"/>
    <numFmt numFmtId="167" formatCode="0_)"/>
    <numFmt numFmtId="168" formatCode="#.00"/>
    <numFmt numFmtId="169" formatCode="0.0_)"/>
    <numFmt numFmtId="170" formatCode="0.000_)"/>
    <numFmt numFmtId="171" formatCode="@&quot; .&quot;*."/>
    <numFmt numFmtId="172" formatCode="#,##0.0"/>
    <numFmt numFmtId="173" formatCode="mmm\ yyyy"/>
    <numFmt numFmtId="174" formatCode="0.0000000"/>
    <numFmt numFmtId="175" formatCode="0.0000"/>
    <numFmt numFmtId="176" formatCode="[$-409]mmmm\ d\,\ yyyy;@"/>
  </numFmts>
  <fonts count="55" x14ac:knownFonts="1">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sz val="1"/>
      <color indexed="8"/>
      <name val="Courier"/>
      <family val="3"/>
    </font>
    <font>
      <b/>
      <sz val="1"/>
      <color indexed="8"/>
      <name val="Courier"/>
      <family val="3"/>
    </font>
    <font>
      <sz val="8"/>
      <name val="Courier"/>
      <family val="3"/>
    </font>
    <font>
      <sz val="7"/>
      <name val="Helvetica"/>
      <family val="2"/>
    </font>
    <font>
      <sz val="8"/>
      <name val="Arial"/>
      <family val="2"/>
    </font>
    <font>
      <sz val="8"/>
      <name val="Helvetica"/>
      <family val="2"/>
    </font>
    <font>
      <u/>
      <sz val="8"/>
      <color indexed="12"/>
      <name val="Courier"/>
      <family val="3"/>
    </font>
    <font>
      <b/>
      <sz val="10"/>
      <color indexed="8"/>
      <name val="Helvetica"/>
      <family val="2"/>
    </font>
    <font>
      <b/>
      <sz val="8"/>
      <name val="Helvetica"/>
      <family val="2"/>
    </font>
    <font>
      <b/>
      <sz val="10"/>
      <name val="Helvetica"/>
      <family val="2"/>
    </font>
    <font>
      <b/>
      <sz val="10"/>
      <name val="Arial"/>
      <family val="2"/>
    </font>
    <font>
      <b/>
      <sz val="10"/>
      <color indexed="8"/>
      <name val="Arial"/>
      <family val="2"/>
    </font>
    <font>
      <b/>
      <sz val="8"/>
      <name val="Arial"/>
      <family val="2"/>
    </font>
    <font>
      <sz val="10"/>
      <name val="Arial"/>
      <family val="2"/>
    </font>
    <font>
      <i/>
      <sz val="8"/>
      <color indexed="8"/>
      <name val="Arial"/>
      <family val="2"/>
    </font>
    <font>
      <b/>
      <sz val="8"/>
      <color indexed="8"/>
      <name val="Arial"/>
      <family val="2"/>
    </font>
    <font>
      <sz val="8"/>
      <color indexed="8"/>
      <name val="Arial"/>
      <family val="2"/>
    </font>
    <font>
      <sz val="7"/>
      <color indexed="8"/>
      <name val="Arial"/>
      <family val="2"/>
    </font>
    <font>
      <b/>
      <i/>
      <sz val="8"/>
      <color indexed="8"/>
      <name val="Arial"/>
      <family val="2"/>
    </font>
    <font>
      <sz val="8"/>
      <color indexed="10"/>
      <name val="Arial"/>
      <family val="2"/>
    </font>
    <font>
      <b/>
      <sz val="12"/>
      <name val="Arial"/>
      <family val="2"/>
    </font>
    <font>
      <sz val="10"/>
      <name val="Arial"/>
      <family val="2"/>
    </font>
    <font>
      <sz val="10"/>
      <name val="Arial"/>
      <family val="2"/>
    </font>
    <font>
      <u/>
      <sz val="10"/>
      <color indexed="12"/>
      <name val="Arial"/>
      <family val="2"/>
    </font>
    <font>
      <b/>
      <u/>
      <sz val="9"/>
      <color indexed="12"/>
      <name val="Arial"/>
      <family val="2"/>
    </font>
    <font>
      <i/>
      <sz val="8"/>
      <name val="Arial"/>
      <family val="2"/>
    </font>
    <font>
      <i/>
      <sz val="8"/>
      <name val="Helvetica"/>
      <family val="2"/>
    </font>
    <font>
      <i/>
      <sz val="8"/>
      <name val="Courier"/>
      <family val="3"/>
    </font>
    <font>
      <i/>
      <sz val="8"/>
      <name val="Arial"/>
      <family val="2"/>
    </font>
    <font>
      <i/>
      <sz val="7"/>
      <name val="Helvetica"/>
      <family val="2"/>
    </font>
    <font>
      <u/>
      <vertAlign val="subscript"/>
      <sz val="10"/>
      <color indexed="12"/>
      <name val="Arial"/>
      <family val="2"/>
    </font>
    <font>
      <b/>
      <sz val="8"/>
      <name val="Courier"/>
      <family val="3"/>
    </font>
    <font>
      <b/>
      <sz val="7"/>
      <name val="Helvetica"/>
      <family val="2"/>
    </font>
    <font>
      <b/>
      <i/>
      <sz val="8"/>
      <name val="Arial"/>
      <family val="2"/>
    </font>
    <font>
      <sz val="10"/>
      <color theme="1"/>
      <name val="Arial"/>
      <family val="2"/>
    </font>
    <font>
      <b/>
      <sz val="10"/>
      <color theme="1"/>
      <name val="Arial"/>
      <family val="2"/>
    </font>
    <font>
      <sz val="8"/>
      <color theme="1"/>
      <name val="Arial"/>
      <family val="2"/>
    </font>
    <font>
      <b/>
      <sz val="8"/>
      <color theme="1"/>
      <name val="Arial"/>
      <family val="2"/>
    </font>
    <font>
      <i/>
      <sz val="10"/>
      <color indexed="8"/>
      <name val="Arial"/>
      <family val="2"/>
    </font>
    <font>
      <sz val="10"/>
      <name val="Arial"/>
      <family val="2"/>
    </font>
    <font>
      <sz val="8"/>
      <name val="Calibri"/>
      <family val="2"/>
    </font>
    <font>
      <i/>
      <sz val="10"/>
      <name val="Arial"/>
      <family val="2"/>
    </font>
    <font>
      <sz val="11"/>
      <name val="Arial"/>
      <family val="2"/>
    </font>
    <font>
      <b/>
      <sz val="11"/>
      <color theme="1"/>
      <name val="Calibri"/>
      <family val="2"/>
      <scheme val="minor"/>
    </font>
    <font>
      <sz val="7"/>
      <color indexed="8"/>
      <name val="Helvetica"/>
      <family val="2"/>
    </font>
    <font>
      <sz val="7"/>
      <name val="Arial"/>
      <family val="2"/>
    </font>
    <font>
      <sz val="8"/>
      <name val="Arial"/>
      <family val="2"/>
    </font>
    <font>
      <b/>
      <vertAlign val="subscript"/>
      <sz val="8"/>
      <name val="Arial"/>
      <family val="2"/>
    </font>
    <font>
      <b/>
      <vertAlign val="subscript"/>
      <sz val="10"/>
      <color rgb="FF000000"/>
      <name val="Arial"/>
      <family val="2"/>
    </font>
    <font>
      <sz val="10"/>
      <name val="Arial"/>
      <family val="2"/>
    </font>
  </fonts>
  <fills count="9">
    <fill>
      <patternFill patternType="none"/>
    </fill>
    <fill>
      <patternFill patternType="gray125"/>
    </fill>
    <fill>
      <patternFill patternType="solid">
        <fgColor indexed="22"/>
        <bgColor indexed="64"/>
      </patternFill>
    </fill>
    <fill>
      <patternFill patternType="solid">
        <fgColor indexed="65"/>
        <bgColor indexed="64"/>
      </patternFill>
    </fill>
    <fill>
      <patternFill patternType="solid">
        <fgColor indexed="9"/>
        <bgColor indexed="64"/>
      </patternFill>
    </fill>
    <fill>
      <patternFill patternType="solid">
        <fgColor rgb="FFBFBFBF"/>
        <bgColor indexed="64"/>
      </patternFill>
    </fill>
    <fill>
      <patternFill patternType="solid">
        <fgColor theme="0"/>
        <bgColor indexed="64"/>
      </patternFill>
    </fill>
    <fill>
      <patternFill patternType="solid">
        <fgColor theme="4" tint="0.79998168889431442"/>
        <bgColor indexed="64"/>
      </patternFill>
    </fill>
    <fill>
      <patternFill patternType="solid">
        <fgColor theme="0" tint="-4.9989318521683403E-2"/>
        <bgColor indexed="64"/>
      </patternFill>
    </fill>
  </fills>
  <borders count="21">
    <border>
      <left/>
      <right/>
      <top/>
      <bottom/>
      <diagonal/>
    </border>
    <border>
      <left/>
      <right/>
      <top style="thin">
        <color indexed="64"/>
      </top>
      <bottom style="double">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9"/>
      </right>
      <top/>
      <bottom style="thin">
        <color indexed="64"/>
      </bottom>
      <diagonal/>
    </border>
    <border>
      <left style="thin">
        <color indexed="9"/>
      </left>
      <right style="thin">
        <color indexed="9"/>
      </right>
      <top/>
      <bottom style="thin">
        <color indexed="64"/>
      </bottom>
      <diagonal/>
    </border>
    <border>
      <left style="thin">
        <color indexed="9"/>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auto="1"/>
      </right>
      <top style="thin">
        <color auto="1"/>
      </top>
      <bottom/>
      <diagonal/>
    </border>
    <border>
      <left/>
      <right style="thin">
        <color auto="1"/>
      </right>
      <top/>
      <bottom style="thin">
        <color auto="1"/>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indexed="64"/>
      </left>
      <right/>
      <top/>
      <bottom style="thin">
        <color indexed="64"/>
      </bottom>
      <diagonal/>
    </border>
    <border>
      <left style="thin">
        <color theme="0"/>
      </left>
      <right/>
      <top/>
      <bottom/>
      <diagonal/>
    </border>
  </borders>
  <cellStyleXfs count="31">
    <xf numFmtId="0" fontId="0" fillId="0" borderId="0"/>
    <xf numFmtId="0" fontId="5" fillId="0" borderId="0">
      <protection locked="0"/>
    </xf>
    <xf numFmtId="168" fontId="5" fillId="0" borderId="0">
      <protection locked="0"/>
    </xf>
    <xf numFmtId="0" fontId="6" fillId="0" borderId="0">
      <protection locked="0"/>
    </xf>
    <xf numFmtId="0" fontId="6" fillId="0" borderId="0">
      <protection locked="0"/>
    </xf>
    <xf numFmtId="0" fontId="11" fillId="0" borderId="0" applyNumberFormat="0" applyFill="0" applyBorder="0" applyAlignment="0" applyProtection="0">
      <alignment vertical="top"/>
      <protection locked="0"/>
    </xf>
    <xf numFmtId="0" fontId="1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1">
      <protection locked="0"/>
    </xf>
    <xf numFmtId="0" fontId="2" fillId="0" borderId="0"/>
    <xf numFmtId="9" fontId="44" fillId="0" borderId="0" applyFont="0" applyFill="0" applyBorder="0" applyAlignment="0" applyProtection="0"/>
    <xf numFmtId="0" fontId="3" fillId="0" borderId="0"/>
    <xf numFmtId="0" fontId="3" fillId="0" borderId="0"/>
    <xf numFmtId="43" fontId="54" fillId="0" borderId="0" applyFont="0" applyFill="0" applyBorder="0" applyAlignment="0" applyProtection="0"/>
  </cellStyleXfs>
  <cellXfs count="1115">
    <xf numFmtId="0" fontId="0" fillId="0" borderId="0" xfId="0"/>
    <xf numFmtId="0" fontId="4" fillId="2" borderId="0" xfId="11" applyFont="1" applyFill="1"/>
    <xf numFmtId="0" fontId="7" fillId="0" borderId="0" xfId="11"/>
    <xf numFmtId="0" fontId="8" fillId="3" borderId="0" xfId="11" applyFont="1" applyFill="1" applyAlignment="1">
      <alignment horizontal="center"/>
    </xf>
    <xf numFmtId="0" fontId="7" fillId="0" borderId="0" xfId="23"/>
    <xf numFmtId="0" fontId="9" fillId="0" borderId="0" xfId="13" applyFont="1"/>
    <xf numFmtId="0" fontId="10" fillId="2" borderId="0" xfId="9" applyFont="1" applyFill="1"/>
    <xf numFmtId="0" fontId="9" fillId="0" borderId="0" xfId="17" applyFont="1"/>
    <xf numFmtId="0" fontId="9" fillId="0" borderId="0" xfId="22" applyFont="1"/>
    <xf numFmtId="0" fontId="20" fillId="0" borderId="2" xfId="17" applyFont="1" applyBorder="1"/>
    <xf numFmtId="0" fontId="9" fillId="2" borderId="0" xfId="17" applyFont="1" applyFill="1"/>
    <xf numFmtId="0" fontId="20" fillId="0" borderId="3" xfId="17" applyFont="1" applyBorder="1"/>
    <xf numFmtId="0" fontId="20" fillId="0" borderId="4" xfId="19" applyFont="1" applyBorder="1" applyAlignment="1">
      <alignment horizontal="center"/>
    </xf>
    <xf numFmtId="0" fontId="9" fillId="2" borderId="0" xfId="17" applyFont="1" applyFill="1" applyAlignment="1">
      <alignment horizontal="left"/>
    </xf>
    <xf numFmtId="0" fontId="20" fillId="0" borderId="0" xfId="17" applyFont="1"/>
    <xf numFmtId="0" fontId="21" fillId="0" borderId="0" xfId="17" applyFont="1"/>
    <xf numFmtId="0" fontId="21" fillId="0" borderId="0" xfId="17" quotePrefix="1" applyFont="1"/>
    <xf numFmtId="0" fontId="22" fillId="2" borderId="0" xfId="20" applyFont="1" applyFill="1"/>
    <xf numFmtId="0" fontId="21" fillId="0" borderId="0" xfId="20" applyFont="1"/>
    <xf numFmtId="171" fontId="21" fillId="0" borderId="0" xfId="20" applyNumberFormat="1" applyFont="1"/>
    <xf numFmtId="0" fontId="9" fillId="0" borderId="0" xfId="20" applyFont="1"/>
    <xf numFmtId="0" fontId="9" fillId="0" borderId="0" xfId="23" applyFont="1" applyAlignment="1">
      <alignment horizontal="left"/>
    </xf>
    <xf numFmtId="0" fontId="21" fillId="0" borderId="0" xfId="9" applyFont="1"/>
    <xf numFmtId="0" fontId="19" fillId="0" borderId="0" xfId="9" applyFont="1"/>
    <xf numFmtId="0" fontId="9" fillId="0" borderId="0" xfId="23" applyFont="1"/>
    <xf numFmtId="167" fontId="21" fillId="0" borderId="5" xfId="9" applyNumberFormat="1" applyFont="1" applyBorder="1"/>
    <xf numFmtId="0" fontId="9" fillId="2" borderId="0" xfId="22" applyFont="1" applyFill="1"/>
    <xf numFmtId="0" fontId="20" fillId="0" borderId="0" xfId="22" applyFont="1"/>
    <xf numFmtId="166" fontId="19" fillId="0" borderId="0" xfId="22" applyNumberFormat="1" applyFont="1" applyAlignment="1">
      <alignment horizontal="center"/>
    </xf>
    <xf numFmtId="0" fontId="9" fillId="2" borderId="0" xfId="22" applyFont="1" applyFill="1" applyAlignment="1">
      <alignment horizontal="left"/>
    </xf>
    <xf numFmtId="0" fontId="20" fillId="0" borderId="0" xfId="22" quotePrefix="1" applyFont="1" applyAlignment="1">
      <alignment horizontal="left"/>
    </xf>
    <xf numFmtId="0" fontId="20" fillId="0" borderId="0" xfId="23" applyFont="1"/>
    <xf numFmtId="0" fontId="9" fillId="2" borderId="0" xfId="23" applyFont="1" applyFill="1" applyAlignment="1">
      <alignment horizontal="left"/>
    </xf>
    <xf numFmtId="0" fontId="24" fillId="0" borderId="0" xfId="23" applyFont="1"/>
    <xf numFmtId="165" fontId="20" fillId="0" borderId="0" xfId="23" applyNumberFormat="1" applyFont="1" applyAlignment="1">
      <alignment horizontal="right"/>
    </xf>
    <xf numFmtId="0" fontId="9" fillId="0" borderId="0" xfId="21" applyFont="1"/>
    <xf numFmtId="0" fontId="23" fillId="2" borderId="0" xfId="21" applyFont="1" applyFill="1"/>
    <xf numFmtId="0" fontId="20" fillId="0" borderId="0" xfId="21" applyFont="1"/>
    <xf numFmtId="0" fontId="9" fillId="2" borderId="0" xfId="21" applyFont="1" applyFill="1" applyAlignment="1">
      <alignment horizontal="left"/>
    </xf>
    <xf numFmtId="0" fontId="17" fillId="0" borderId="0" xfId="21" applyFont="1" applyAlignment="1">
      <alignment horizontal="left"/>
    </xf>
    <xf numFmtId="166" fontId="9" fillId="0" borderId="0" xfId="21" applyNumberFormat="1" applyFont="1"/>
    <xf numFmtId="166" fontId="21" fillId="0" borderId="0" xfId="21" applyNumberFormat="1" applyFont="1" applyAlignment="1">
      <alignment horizontal="right"/>
    </xf>
    <xf numFmtId="0" fontId="21" fillId="0" borderId="0" xfId="21" applyFont="1" applyAlignment="1">
      <alignment horizontal="right"/>
    </xf>
    <xf numFmtId="0" fontId="17" fillId="3" borderId="0" xfId="13" applyFont="1" applyFill="1"/>
    <xf numFmtId="0" fontId="17" fillId="0" borderId="0" xfId="13" applyFont="1"/>
    <xf numFmtId="0" fontId="9" fillId="0" borderId="0" xfId="16" applyFont="1"/>
    <xf numFmtId="0" fontId="9" fillId="2" borderId="0" xfId="16" applyFont="1" applyFill="1"/>
    <xf numFmtId="0" fontId="9" fillId="2" borderId="0" xfId="16" applyFont="1" applyFill="1" applyAlignment="1">
      <alignment horizontal="left"/>
    </xf>
    <xf numFmtId="169" fontId="9" fillId="2" borderId="0" xfId="16" applyNumberFormat="1" applyFont="1" applyFill="1" applyAlignment="1">
      <alignment horizontal="left"/>
    </xf>
    <xf numFmtId="0" fontId="9" fillId="0" borderId="0" xfId="18" applyFont="1"/>
    <xf numFmtId="0" fontId="9" fillId="2" borderId="0" xfId="18" applyFont="1" applyFill="1"/>
    <xf numFmtId="0" fontId="9" fillId="2" borderId="0" xfId="18" applyFont="1" applyFill="1" applyAlignment="1">
      <alignment horizontal="left"/>
    </xf>
    <xf numFmtId="0" fontId="17" fillId="0" borderId="0" xfId="18" applyFont="1" applyAlignment="1">
      <alignment horizontal="left"/>
    </xf>
    <xf numFmtId="0" fontId="9" fillId="2" borderId="3" xfId="22" applyFont="1" applyFill="1" applyBorder="1" applyAlignment="1">
      <alignment horizontal="left"/>
    </xf>
    <xf numFmtId="0" fontId="9" fillId="2" borderId="0" xfId="7" applyFont="1" applyFill="1"/>
    <xf numFmtId="0" fontId="9" fillId="0" borderId="0" xfId="7" applyFont="1"/>
    <xf numFmtId="0" fontId="17" fillId="3" borderId="0" xfId="7" applyFont="1" applyFill="1"/>
    <xf numFmtId="0" fontId="17" fillId="0" borderId="0" xfId="7" applyFont="1"/>
    <xf numFmtId="0" fontId="9" fillId="2" borderId="0" xfId="8" applyFont="1" applyFill="1"/>
    <xf numFmtId="0" fontId="9" fillId="0" borderId="0" xfId="8" applyFont="1"/>
    <xf numFmtId="0" fontId="17" fillId="0" borderId="0" xfId="8" applyFont="1"/>
    <xf numFmtId="0" fontId="9" fillId="3" borderId="0" xfId="8" applyFont="1" applyFill="1"/>
    <xf numFmtId="165" fontId="21" fillId="0" borderId="0" xfId="8" applyNumberFormat="1" applyFont="1" applyAlignment="1">
      <alignment horizontal="center"/>
    </xf>
    <xf numFmtId="0" fontId="9" fillId="0" borderId="0" xfId="8" quotePrefix="1" applyFont="1"/>
    <xf numFmtId="165" fontId="9" fillId="0" borderId="0" xfId="8" quotePrefix="1" applyNumberFormat="1" applyFont="1"/>
    <xf numFmtId="165" fontId="9" fillId="0" borderId="0" xfId="8" applyNumberFormat="1" applyFont="1"/>
    <xf numFmtId="0" fontId="20" fillId="0" borderId="0" xfId="14" applyFont="1" applyAlignment="1">
      <alignment horizontal="left"/>
    </xf>
    <xf numFmtId="0" fontId="17" fillId="0" borderId="0" xfId="14" applyFont="1" applyAlignment="1">
      <alignment horizontal="left"/>
    </xf>
    <xf numFmtId="0" fontId="17" fillId="2" borderId="0" xfId="15" applyFont="1" applyFill="1"/>
    <xf numFmtId="0" fontId="9" fillId="2" borderId="0" xfId="15" applyFont="1" applyFill="1" applyAlignment="1">
      <alignment horizontal="left"/>
    </xf>
    <xf numFmtId="0" fontId="9" fillId="2" borderId="0" xfId="19" applyFont="1" applyFill="1"/>
    <xf numFmtId="0" fontId="9" fillId="0" borderId="0" xfId="19" applyFont="1"/>
    <xf numFmtId="0" fontId="20" fillId="0" borderId="0" xfId="19" applyFont="1"/>
    <xf numFmtId="0" fontId="21" fillId="0" borderId="2" xfId="19" applyFont="1" applyBorder="1" applyAlignment="1">
      <alignment horizontal="center"/>
    </xf>
    <xf numFmtId="0" fontId="21" fillId="0" borderId="0" xfId="19" applyFont="1" applyAlignment="1">
      <alignment horizontal="center"/>
    </xf>
    <xf numFmtId="0" fontId="9" fillId="0" borderId="0" xfId="19" applyFont="1" applyAlignment="1">
      <alignment horizontal="left"/>
    </xf>
    <xf numFmtId="0" fontId="9" fillId="2" borderId="0" xfId="19" applyFont="1" applyFill="1" applyAlignment="1">
      <alignment horizontal="left"/>
    </xf>
    <xf numFmtId="165" fontId="9" fillId="2" borderId="0" xfId="19" applyNumberFormat="1" applyFont="1" applyFill="1" applyAlignment="1">
      <alignment horizontal="left"/>
    </xf>
    <xf numFmtId="165" fontId="9" fillId="0" borderId="0" xfId="19" applyNumberFormat="1" applyFont="1"/>
    <xf numFmtId="169" fontId="9" fillId="2" borderId="0" xfId="19" applyNumberFormat="1" applyFont="1" applyFill="1"/>
    <xf numFmtId="167" fontId="9" fillId="2" borderId="0" xfId="19" applyNumberFormat="1" applyFont="1" applyFill="1" applyAlignment="1">
      <alignment horizontal="left"/>
    </xf>
    <xf numFmtId="0" fontId="9" fillId="2" borderId="0" xfId="9" applyFont="1" applyFill="1"/>
    <xf numFmtId="0" fontId="9" fillId="2" borderId="3" xfId="9" applyFont="1" applyFill="1" applyBorder="1"/>
    <xf numFmtId="0" fontId="4" fillId="4" borderId="0" xfId="0" applyFont="1" applyFill="1"/>
    <xf numFmtId="0" fontId="9" fillId="4" borderId="0" xfId="23" applyFont="1" applyFill="1"/>
    <xf numFmtId="0" fontId="20" fillId="4" borderId="0" xfId="23" applyFont="1" applyFill="1"/>
    <xf numFmtId="0" fontId="9" fillId="4" borderId="0" xfId="23" applyFont="1" applyFill="1" applyAlignment="1">
      <alignment horizontal="left"/>
    </xf>
    <xf numFmtId="0" fontId="24" fillId="4" borderId="0" xfId="23" applyFont="1" applyFill="1"/>
    <xf numFmtId="164" fontId="9" fillId="4" borderId="0" xfId="23" applyNumberFormat="1" applyFont="1" applyFill="1"/>
    <xf numFmtId="0" fontId="4" fillId="2" borderId="0" xfId="0" applyFont="1" applyFill="1"/>
    <xf numFmtId="0" fontId="9" fillId="0" borderId="0" xfId="9" applyFont="1"/>
    <xf numFmtId="0" fontId="17" fillId="0" borderId="0" xfId="9" applyFont="1"/>
    <xf numFmtId="0" fontId="17" fillId="4" borderId="0" xfId="15" applyFont="1" applyFill="1"/>
    <xf numFmtId="0" fontId="20" fillId="4" borderId="0" xfId="24" applyFont="1" applyFill="1"/>
    <xf numFmtId="171" fontId="17" fillId="0" borderId="0" xfId="23" quotePrefix="1" applyNumberFormat="1" applyFont="1" applyAlignment="1">
      <alignment horizontal="left"/>
    </xf>
    <xf numFmtId="0" fontId="7" fillId="4" borderId="0" xfId="9" applyFill="1"/>
    <xf numFmtId="0" fontId="7" fillId="4" borderId="0" xfId="22" applyFill="1"/>
    <xf numFmtId="0" fontId="13" fillId="4" borderId="0" xfId="9" applyFont="1" applyFill="1"/>
    <xf numFmtId="0" fontId="9" fillId="2" borderId="0" xfId="13" applyFont="1" applyFill="1" applyAlignment="1">
      <alignment wrapText="1"/>
    </xf>
    <xf numFmtId="171" fontId="9" fillId="0" borderId="0" xfId="19" applyNumberFormat="1" applyFont="1" applyAlignment="1">
      <alignment horizontal="left"/>
    </xf>
    <xf numFmtId="2" fontId="20" fillId="4" borderId="0" xfId="23" applyNumberFormat="1" applyFont="1" applyFill="1" applyAlignment="1">
      <alignment horizontal="right"/>
    </xf>
    <xf numFmtId="2" fontId="20" fillId="4" borderId="3" xfId="23" applyNumberFormat="1" applyFont="1" applyFill="1" applyBorder="1" applyAlignment="1">
      <alignment horizontal="right"/>
    </xf>
    <xf numFmtId="2" fontId="20" fillId="0" borderId="0" xfId="23" applyNumberFormat="1" applyFont="1" applyAlignment="1">
      <alignment horizontal="right"/>
    </xf>
    <xf numFmtId="3" fontId="21" fillId="0" borderId="0" xfId="19" applyNumberFormat="1" applyFont="1" applyAlignment="1">
      <alignment horizontal="right"/>
    </xf>
    <xf numFmtId="164" fontId="20" fillId="0" borderId="0" xfId="14" applyNumberFormat="1" applyFont="1" applyAlignment="1">
      <alignment horizontal="right"/>
    </xf>
    <xf numFmtId="166" fontId="20" fillId="4" borderId="0" xfId="23" applyNumberFormat="1" applyFont="1" applyFill="1" applyAlignment="1">
      <alignment horizontal="right"/>
    </xf>
    <xf numFmtId="166" fontId="20" fillId="4" borderId="3" xfId="23" applyNumberFormat="1" applyFont="1" applyFill="1" applyBorder="1" applyAlignment="1">
      <alignment horizontal="right"/>
    </xf>
    <xf numFmtId="3" fontId="20" fillId="4" borderId="0" xfId="23" applyNumberFormat="1" applyFont="1" applyFill="1" applyAlignment="1">
      <alignment horizontal="right"/>
    </xf>
    <xf numFmtId="0" fontId="10" fillId="2" borderId="0" xfId="8" applyFont="1" applyFill="1"/>
    <xf numFmtId="0" fontId="0" fillId="0" borderId="0" xfId="0" applyAlignment="1">
      <alignment horizontal="left"/>
    </xf>
    <xf numFmtId="0" fontId="18" fillId="0" borderId="0" xfId="22" applyFont="1"/>
    <xf numFmtId="164" fontId="20" fillId="4" borderId="0" xfId="23" applyNumberFormat="1" applyFont="1" applyFill="1" applyAlignment="1">
      <alignment horizontal="right"/>
    </xf>
    <xf numFmtId="0" fontId="9" fillId="4" borderId="0" xfId="18" applyFont="1" applyFill="1"/>
    <xf numFmtId="0" fontId="7" fillId="4" borderId="0" xfId="11" applyFill="1"/>
    <xf numFmtId="0" fontId="9" fillId="4" borderId="0" xfId="21" applyFont="1" applyFill="1"/>
    <xf numFmtId="0" fontId="9" fillId="4" borderId="0" xfId="13" applyFont="1" applyFill="1"/>
    <xf numFmtId="0" fontId="9" fillId="4" borderId="0" xfId="16" applyFont="1" applyFill="1"/>
    <xf numFmtId="0" fontId="18" fillId="0" borderId="0" xfId="0" applyFont="1"/>
    <xf numFmtId="0" fontId="0" fillId="4" borderId="0" xfId="0" applyFill="1"/>
    <xf numFmtId="173" fontId="25" fillId="4" borderId="0" xfId="0" applyNumberFormat="1" applyFont="1" applyFill="1"/>
    <xf numFmtId="0" fontId="18" fillId="4" borderId="0" xfId="0" applyFont="1" applyFill="1"/>
    <xf numFmtId="0" fontId="28" fillId="4" borderId="0" xfId="5" applyFont="1" applyFill="1" applyBorder="1" applyAlignment="1" applyProtection="1"/>
    <xf numFmtId="0" fontId="26" fillId="4" borderId="0" xfId="0" applyFont="1" applyFill="1"/>
    <xf numFmtId="0" fontId="18" fillId="4" borderId="0" xfId="23" applyFont="1" applyFill="1"/>
    <xf numFmtId="0" fontId="28" fillId="4" borderId="0" xfId="5" applyFont="1" applyFill="1" applyBorder="1" applyAlignment="1" applyProtection="1">
      <alignment horizontal="left"/>
    </xf>
    <xf numFmtId="0" fontId="18" fillId="4" borderId="0" xfId="16" applyFont="1" applyFill="1"/>
    <xf numFmtId="0" fontId="26" fillId="4" borderId="0" xfId="0" applyFont="1" applyFill="1" applyAlignment="1">
      <alignment horizontal="left"/>
    </xf>
    <xf numFmtId="0" fontId="9" fillId="4" borderId="0" xfId="24" applyFont="1" applyFill="1"/>
    <xf numFmtId="0" fontId="27" fillId="4" borderId="0" xfId="0" applyFont="1" applyFill="1"/>
    <xf numFmtId="0" fontId="17" fillId="0" borderId="0" xfId="19" applyFont="1" applyAlignment="1">
      <alignment horizontal="left"/>
    </xf>
    <xf numFmtId="0" fontId="21" fillId="2" borderId="0" xfId="20" applyFont="1" applyFill="1"/>
    <xf numFmtId="0" fontId="30" fillId="0" borderId="0" xfId="17" applyFont="1"/>
    <xf numFmtId="0" fontId="32" fillId="4" borderId="0" xfId="9" applyFont="1" applyFill="1"/>
    <xf numFmtId="0" fontId="30" fillId="0" borderId="0" xfId="9" applyFont="1"/>
    <xf numFmtId="0" fontId="30" fillId="0" borderId="0" xfId="19" applyFont="1"/>
    <xf numFmtId="164" fontId="19" fillId="0" borderId="0" xfId="14" applyNumberFormat="1" applyFont="1" applyAlignment="1">
      <alignment horizontal="right"/>
    </xf>
    <xf numFmtId="165" fontId="19" fillId="0" borderId="0" xfId="8" applyNumberFormat="1" applyFont="1" applyAlignment="1">
      <alignment horizontal="center"/>
    </xf>
    <xf numFmtId="0" fontId="30" fillId="0" borderId="0" xfId="8" applyFont="1"/>
    <xf numFmtId="0" fontId="30" fillId="0" borderId="0" xfId="8" quotePrefix="1" applyFont="1"/>
    <xf numFmtId="165" fontId="30" fillId="0" borderId="0" xfId="8" quotePrefix="1" applyNumberFormat="1" applyFont="1"/>
    <xf numFmtId="165" fontId="30" fillId="0" borderId="0" xfId="8" applyNumberFormat="1" applyFont="1"/>
    <xf numFmtId="0" fontId="30" fillId="0" borderId="0" xfId="7" applyFont="1"/>
    <xf numFmtId="0" fontId="30" fillId="0" borderId="0" xfId="18" applyFont="1"/>
    <xf numFmtId="0" fontId="30" fillId="0" borderId="0" xfId="16" applyFont="1"/>
    <xf numFmtId="0" fontId="30" fillId="0" borderId="0" xfId="13" applyFont="1"/>
    <xf numFmtId="0" fontId="30" fillId="0" borderId="0" xfId="21" applyFont="1"/>
    <xf numFmtId="0" fontId="32" fillId="0" borderId="0" xfId="11" applyFont="1"/>
    <xf numFmtId="164" fontId="30" fillId="4" borderId="0" xfId="23" applyNumberFormat="1" applyFont="1" applyFill="1"/>
    <xf numFmtId="0" fontId="30" fillId="4" borderId="0" xfId="23" applyFont="1" applyFill="1"/>
    <xf numFmtId="0" fontId="30" fillId="0" borderId="0" xfId="23" applyFont="1"/>
    <xf numFmtId="166" fontId="19" fillId="4" borderId="0" xfId="23" applyNumberFormat="1" applyFont="1" applyFill="1" applyAlignment="1">
      <alignment horizontal="right"/>
    </xf>
    <xf numFmtId="0" fontId="33" fillId="4" borderId="0" xfId="0" applyFont="1" applyFill="1"/>
    <xf numFmtId="0" fontId="30" fillId="0" borderId="0" xfId="22" applyFont="1"/>
    <xf numFmtId="0" fontId="9" fillId="2" borderId="0" xfId="17" applyFont="1" applyFill="1" applyAlignment="1">
      <alignment vertical="top"/>
    </xf>
    <xf numFmtId="0" fontId="9" fillId="4" borderId="0" xfId="17" applyFont="1" applyFill="1" applyAlignment="1">
      <alignment vertical="top"/>
    </xf>
    <xf numFmtId="0" fontId="9" fillId="0" borderId="0" xfId="17" applyFont="1" applyAlignment="1">
      <alignment vertical="top"/>
    </xf>
    <xf numFmtId="0" fontId="9" fillId="2" borderId="0" xfId="22" applyFont="1" applyFill="1" applyAlignment="1">
      <alignment horizontal="left" vertical="top"/>
    </xf>
    <xf numFmtId="0" fontId="9" fillId="4" borderId="0" xfId="22" applyFont="1" applyFill="1" applyAlignment="1">
      <alignment vertical="top"/>
    </xf>
    <xf numFmtId="0" fontId="9" fillId="2" borderId="0" xfId="15" applyFont="1" applyFill="1" applyAlignment="1">
      <alignment horizontal="left" vertical="top"/>
    </xf>
    <xf numFmtId="0" fontId="4" fillId="2" borderId="0" xfId="0" applyFont="1" applyFill="1" applyAlignment="1">
      <alignment vertical="top" wrapText="1"/>
    </xf>
    <xf numFmtId="0" fontId="4" fillId="4" borderId="0" xfId="0" applyFont="1" applyFill="1" applyAlignment="1">
      <alignment vertical="top" wrapText="1"/>
    </xf>
    <xf numFmtId="0" fontId="4" fillId="4" borderId="0" xfId="0" applyFont="1" applyFill="1" applyAlignment="1">
      <alignment vertical="top"/>
    </xf>
    <xf numFmtId="0" fontId="4" fillId="2" borderId="0" xfId="0" applyFont="1" applyFill="1" applyAlignment="1">
      <alignment vertical="top"/>
    </xf>
    <xf numFmtId="0" fontId="9" fillId="2" borderId="0" xfId="23" applyFont="1" applyFill="1" applyAlignment="1">
      <alignment horizontal="left" vertical="top"/>
    </xf>
    <xf numFmtId="0" fontId="9" fillId="4" borderId="0" xfId="23" applyFont="1" applyFill="1" applyAlignment="1">
      <alignment vertical="top"/>
    </xf>
    <xf numFmtId="0" fontId="9" fillId="0" borderId="0" xfId="23" applyFont="1" applyAlignment="1">
      <alignment vertical="top"/>
    </xf>
    <xf numFmtId="0" fontId="7" fillId="2" borderId="0" xfId="11" applyFill="1" applyAlignment="1">
      <alignment vertical="top"/>
    </xf>
    <xf numFmtId="0" fontId="7" fillId="4" borderId="0" xfId="11" applyFill="1" applyAlignment="1">
      <alignment vertical="top"/>
    </xf>
    <xf numFmtId="0" fontId="7" fillId="0" borderId="0" xfId="11" applyAlignment="1">
      <alignment vertical="top"/>
    </xf>
    <xf numFmtId="0" fontId="23" fillId="2" borderId="0" xfId="21" applyFont="1" applyFill="1" applyAlignment="1">
      <alignment vertical="top"/>
    </xf>
    <xf numFmtId="0" fontId="9" fillId="4" borderId="0" xfId="21" applyFont="1" applyFill="1" applyAlignment="1">
      <alignment vertical="top"/>
    </xf>
    <xf numFmtId="0" fontId="9" fillId="0" borderId="0" xfId="21" applyFont="1" applyAlignment="1">
      <alignment vertical="top"/>
    </xf>
    <xf numFmtId="0" fontId="9" fillId="2" borderId="0" xfId="13" applyFont="1" applyFill="1" applyAlignment="1">
      <alignment vertical="top" wrapText="1"/>
    </xf>
    <xf numFmtId="0" fontId="9" fillId="4" borderId="0" xfId="13" applyFont="1" applyFill="1" applyAlignment="1">
      <alignment vertical="top"/>
    </xf>
    <xf numFmtId="0" fontId="9" fillId="2" borderId="0" xfId="13" applyFont="1" applyFill="1" applyAlignment="1">
      <alignment vertical="top"/>
    </xf>
    <xf numFmtId="0" fontId="9" fillId="0" borderId="0" xfId="13" applyFont="1" applyAlignment="1">
      <alignment vertical="top"/>
    </xf>
    <xf numFmtId="0" fontId="9" fillId="2" borderId="0" xfId="16" applyFont="1" applyFill="1" applyAlignment="1">
      <alignment horizontal="left" vertical="top"/>
    </xf>
    <xf numFmtId="0" fontId="9" fillId="4" borderId="0" xfId="16" applyFont="1" applyFill="1" applyAlignment="1">
      <alignment vertical="top"/>
    </xf>
    <xf numFmtId="0" fontId="9" fillId="0" borderId="0" xfId="16" applyFont="1" applyAlignment="1">
      <alignment vertical="top"/>
    </xf>
    <xf numFmtId="0" fontId="9" fillId="2" borderId="0" xfId="18" applyFont="1" applyFill="1" applyAlignment="1">
      <alignment vertical="top"/>
    </xf>
    <xf numFmtId="0" fontId="9" fillId="4" borderId="0" xfId="18" applyFont="1" applyFill="1" applyAlignment="1">
      <alignment vertical="top"/>
    </xf>
    <xf numFmtId="0" fontId="9" fillId="2" borderId="0" xfId="18" applyFont="1" applyFill="1" applyAlignment="1">
      <alignment horizontal="left" vertical="top"/>
    </xf>
    <xf numFmtId="0" fontId="9" fillId="0" borderId="0" xfId="15" applyFont="1" applyAlignment="1">
      <alignment vertical="top"/>
    </xf>
    <xf numFmtId="0" fontId="9" fillId="2" borderId="0" xfId="7" applyFont="1" applyFill="1" applyAlignment="1">
      <alignment vertical="top"/>
    </xf>
    <xf numFmtId="0" fontId="9" fillId="4" borderId="0" xfId="7" applyFont="1" applyFill="1" applyAlignment="1">
      <alignment vertical="top"/>
    </xf>
    <xf numFmtId="0" fontId="9" fillId="2" borderId="0" xfId="8" applyFont="1" applyFill="1" applyAlignment="1">
      <alignment vertical="top"/>
    </xf>
    <xf numFmtId="0" fontId="9" fillId="4" borderId="0" xfId="8" applyFont="1" applyFill="1" applyAlignment="1">
      <alignment vertical="top"/>
    </xf>
    <xf numFmtId="0" fontId="9" fillId="2" borderId="0" xfId="19" applyFont="1" applyFill="1" applyAlignment="1">
      <alignment vertical="top"/>
    </xf>
    <xf numFmtId="0" fontId="9" fillId="0" borderId="0" xfId="19" applyFont="1" applyAlignment="1">
      <alignment vertical="top"/>
    </xf>
    <xf numFmtId="0" fontId="9" fillId="2" borderId="0" xfId="9" applyFont="1" applyFill="1" applyAlignment="1">
      <alignment vertical="top"/>
    </xf>
    <xf numFmtId="0" fontId="9" fillId="0" borderId="0" xfId="9" applyFont="1" applyAlignment="1">
      <alignment vertical="top"/>
    </xf>
    <xf numFmtId="0" fontId="7" fillId="4" borderId="0" xfId="9" applyFill="1" applyAlignment="1">
      <alignment vertical="top"/>
    </xf>
    <xf numFmtId="0" fontId="10" fillId="2" borderId="0" xfId="9" applyFont="1" applyFill="1" applyAlignment="1">
      <alignment vertical="top"/>
    </xf>
    <xf numFmtId="0" fontId="21" fillId="4" borderId="2" xfId="22" applyFont="1" applyFill="1" applyBorder="1"/>
    <xf numFmtId="0" fontId="9" fillId="4" borderId="3" xfId="22" applyFont="1" applyFill="1" applyBorder="1"/>
    <xf numFmtId="0" fontId="30" fillId="4" borderId="0" xfId="0" applyFont="1" applyFill="1"/>
    <xf numFmtId="0" fontId="30" fillId="4" borderId="0" xfId="17" applyFont="1" applyFill="1" applyAlignment="1">
      <alignment vertical="top"/>
    </xf>
    <xf numFmtId="0" fontId="30" fillId="0" borderId="0" xfId="17" applyFont="1" applyAlignment="1">
      <alignment vertical="top"/>
    </xf>
    <xf numFmtId="0" fontId="30" fillId="4" borderId="0" xfId="22" applyFont="1" applyFill="1" applyAlignment="1">
      <alignment vertical="top"/>
    </xf>
    <xf numFmtId="0" fontId="32" fillId="4" borderId="0" xfId="22" applyFont="1" applyFill="1"/>
    <xf numFmtId="0" fontId="32" fillId="4" borderId="0" xfId="9" applyFont="1" applyFill="1" applyAlignment="1">
      <alignment vertical="top"/>
    </xf>
    <xf numFmtId="0" fontId="30" fillId="0" borderId="0" xfId="9" applyFont="1" applyAlignment="1">
      <alignment vertical="top"/>
    </xf>
    <xf numFmtId="0" fontId="30" fillId="0" borderId="0" xfId="19" applyFont="1" applyAlignment="1">
      <alignment vertical="top"/>
    </xf>
    <xf numFmtId="0" fontId="30" fillId="0" borderId="0" xfId="15" applyFont="1" applyAlignment="1">
      <alignment vertical="top"/>
    </xf>
    <xf numFmtId="0" fontId="30" fillId="4" borderId="0" xfId="8" applyFont="1" applyFill="1" applyAlignment="1">
      <alignment vertical="top"/>
    </xf>
    <xf numFmtId="0" fontId="30" fillId="4" borderId="0" xfId="7" applyFont="1" applyFill="1" applyAlignment="1">
      <alignment vertical="top"/>
    </xf>
    <xf numFmtId="0" fontId="30" fillId="4" borderId="0" xfId="18" applyFont="1" applyFill="1"/>
    <xf numFmtId="0" fontId="30" fillId="4" borderId="0" xfId="18" applyFont="1" applyFill="1" applyAlignment="1">
      <alignment vertical="top"/>
    </xf>
    <xf numFmtId="0" fontId="30" fillId="4" borderId="0" xfId="16" applyFont="1" applyFill="1"/>
    <xf numFmtId="0" fontId="30" fillId="4" borderId="0" xfId="16" applyFont="1" applyFill="1" applyAlignment="1">
      <alignment vertical="top"/>
    </xf>
    <xf numFmtId="0" fontId="30" fillId="0" borderId="0" xfId="16" applyFont="1" applyAlignment="1">
      <alignment vertical="top"/>
    </xf>
    <xf numFmtId="0" fontId="30" fillId="4" borderId="0" xfId="13" applyFont="1" applyFill="1"/>
    <xf numFmtId="0" fontId="30" fillId="4" borderId="0" xfId="13" applyFont="1" applyFill="1" applyAlignment="1">
      <alignment vertical="top"/>
    </xf>
    <xf numFmtId="0" fontId="30" fillId="0" borderId="0" xfId="13" applyFont="1" applyAlignment="1">
      <alignment vertical="top"/>
    </xf>
    <xf numFmtId="0" fontId="32" fillId="0" borderId="0" xfId="23" applyFont="1"/>
    <xf numFmtId="0" fontId="32" fillId="4" borderId="0" xfId="11" applyFont="1" applyFill="1"/>
    <xf numFmtId="0" fontId="32" fillId="4" borderId="0" xfId="11" applyFont="1" applyFill="1" applyAlignment="1">
      <alignment vertical="top"/>
    </xf>
    <xf numFmtId="0" fontId="32" fillId="0" borderId="0" xfId="11" applyFont="1" applyAlignment="1">
      <alignment vertical="top"/>
    </xf>
    <xf numFmtId="0" fontId="30" fillId="4" borderId="0" xfId="23" applyFont="1" applyFill="1" applyAlignment="1">
      <alignment vertical="top"/>
    </xf>
    <xf numFmtId="0" fontId="30" fillId="0" borderId="0" xfId="23" applyFont="1" applyAlignment="1">
      <alignment vertical="top"/>
    </xf>
    <xf numFmtId="0" fontId="30" fillId="4" borderId="0" xfId="0" applyFont="1" applyFill="1" applyAlignment="1">
      <alignment vertical="top"/>
    </xf>
    <xf numFmtId="0" fontId="30" fillId="4" borderId="0" xfId="0" applyFont="1" applyFill="1" applyAlignment="1">
      <alignment vertical="top" wrapText="1"/>
    </xf>
    <xf numFmtId="0" fontId="18" fillId="0" borderId="3" xfId="22" applyFont="1" applyBorder="1"/>
    <xf numFmtId="0" fontId="0" fillId="0" borderId="3" xfId="0" applyBorder="1"/>
    <xf numFmtId="0" fontId="18" fillId="0" borderId="3" xfId="22" applyFont="1" applyBorder="1" applyAlignment="1">
      <alignment wrapText="1"/>
    </xf>
    <xf numFmtId="0" fontId="0" fillId="0" borderId="3" xfId="0" applyBorder="1" applyAlignment="1">
      <alignment wrapText="1"/>
    </xf>
    <xf numFmtId="0" fontId="16" fillId="0" borderId="0" xfId="14" applyFont="1"/>
    <xf numFmtId="0" fontId="4" fillId="0" borderId="0" xfId="14" applyFont="1"/>
    <xf numFmtId="0" fontId="18" fillId="0" borderId="3" xfId="6" applyBorder="1"/>
    <xf numFmtId="0" fontId="4" fillId="2" borderId="0" xfId="14" applyFont="1" applyFill="1"/>
    <xf numFmtId="0" fontId="21" fillId="0" borderId="2" xfId="14" applyFont="1" applyBorder="1" applyAlignment="1">
      <alignment horizontal="center"/>
    </xf>
    <xf numFmtId="0" fontId="4" fillId="0" borderId="3" xfId="14" applyFont="1" applyBorder="1" applyAlignment="1">
      <alignment horizontal="center"/>
    </xf>
    <xf numFmtId="0" fontId="4" fillId="0" borderId="2" xfId="14" applyFont="1" applyBorder="1" applyAlignment="1">
      <alignment horizontal="right"/>
    </xf>
    <xf numFmtId="0" fontId="19" fillId="0" borderId="2" xfId="14" applyFont="1" applyBorder="1" applyAlignment="1">
      <alignment horizontal="right"/>
    </xf>
    <xf numFmtId="0" fontId="4" fillId="2" borderId="0" xfId="14" applyFont="1" applyFill="1" applyAlignment="1">
      <alignment horizontal="left"/>
    </xf>
    <xf numFmtId="0" fontId="4" fillId="2" borderId="0" xfId="18" applyFont="1" applyFill="1" applyAlignment="1">
      <alignment horizontal="left"/>
    </xf>
    <xf numFmtId="0" fontId="18" fillId="0" borderId="0" xfId="6" applyAlignment="1">
      <alignment horizontal="left"/>
    </xf>
    <xf numFmtId="0" fontId="19" fillId="2" borderId="0" xfId="14" applyFont="1" applyFill="1"/>
    <xf numFmtId="0" fontId="18" fillId="0" borderId="0" xfId="6"/>
    <xf numFmtId="0" fontId="4" fillId="0" borderId="0" xfId="23" applyFont="1"/>
    <xf numFmtId="0" fontId="4" fillId="0" borderId="0" xfId="18" applyFont="1"/>
    <xf numFmtId="0" fontId="4" fillId="0" borderId="0" xfId="23" applyFont="1" applyAlignment="1">
      <alignment horizontal="left"/>
    </xf>
    <xf numFmtId="1" fontId="4" fillId="0" borderId="0" xfId="23" applyNumberFormat="1" applyFont="1"/>
    <xf numFmtId="1" fontId="4" fillId="0" borderId="0" xfId="14" applyNumberFormat="1" applyFont="1"/>
    <xf numFmtId="164" fontId="4" fillId="0" borderId="0" xfId="14" applyNumberFormat="1" applyFont="1"/>
    <xf numFmtId="3" fontId="4" fillId="0" borderId="0" xfId="14" applyNumberFormat="1" applyFont="1"/>
    <xf numFmtId="0" fontId="16" fillId="4" borderId="0" xfId="24" applyFont="1" applyFill="1"/>
    <xf numFmtId="0" fontId="4" fillId="4" borderId="0" xfId="24" applyFont="1" applyFill="1"/>
    <xf numFmtId="0" fontId="4" fillId="4" borderId="0" xfId="15" applyFont="1" applyFill="1"/>
    <xf numFmtId="0" fontId="4" fillId="2" borderId="0" xfId="15" applyFont="1" applyFill="1"/>
    <xf numFmtId="0" fontId="21" fillId="4" borderId="2" xfId="15" applyFont="1" applyFill="1" applyBorder="1" applyAlignment="1">
      <alignment horizontal="center"/>
    </xf>
    <xf numFmtId="0" fontId="17" fillId="4" borderId="3" xfId="15" applyFont="1" applyFill="1" applyBorder="1" applyAlignment="1">
      <alignment horizontal="center"/>
    </xf>
    <xf numFmtId="0" fontId="4" fillId="2" borderId="0" xfId="24" applyFont="1" applyFill="1"/>
    <xf numFmtId="0" fontId="4" fillId="2" borderId="0" xfId="24" applyFont="1" applyFill="1" applyAlignment="1">
      <alignment horizontal="left"/>
    </xf>
    <xf numFmtId="0" fontId="4" fillId="2" borderId="0" xfId="15" applyFont="1" applyFill="1" applyAlignment="1">
      <alignment horizontal="left" vertical="top"/>
    </xf>
    <xf numFmtId="0" fontId="18" fillId="4" borderId="0" xfId="6" applyFill="1" applyAlignment="1">
      <alignment vertical="top"/>
    </xf>
    <xf numFmtId="0" fontId="4" fillId="4" borderId="0" xfId="15" applyFont="1" applyFill="1" applyAlignment="1">
      <alignment vertical="top"/>
    </xf>
    <xf numFmtId="0" fontId="4" fillId="4" borderId="0" xfId="15" quotePrefix="1" applyFont="1" applyFill="1" applyAlignment="1">
      <alignment horizontal="left" vertical="top"/>
    </xf>
    <xf numFmtId="0" fontId="18" fillId="0" borderId="0" xfId="6" applyAlignment="1">
      <alignment vertical="top"/>
    </xf>
    <xf numFmtId="0" fontId="0" fillId="0" borderId="7" xfId="0" applyBorder="1"/>
    <xf numFmtId="0" fontId="9" fillId="0" borderId="7" xfId="23" applyFont="1" applyBorder="1"/>
    <xf numFmtId="0" fontId="30" fillId="0" borderId="7" xfId="23" applyFont="1" applyBorder="1"/>
    <xf numFmtId="0" fontId="9" fillId="0" borderId="8" xfId="23" applyFont="1" applyBorder="1"/>
    <xf numFmtId="0" fontId="4" fillId="2" borderId="0" xfId="17" applyFont="1" applyFill="1"/>
    <xf numFmtId="0" fontId="4" fillId="2" borderId="0" xfId="17" applyFont="1" applyFill="1" applyAlignment="1">
      <alignment horizontal="left"/>
    </xf>
    <xf numFmtId="0" fontId="4" fillId="2" borderId="0" xfId="19" applyFont="1" applyFill="1" applyAlignment="1">
      <alignment horizontal="left"/>
    </xf>
    <xf numFmtId="0" fontId="4" fillId="2" borderId="0" xfId="10" applyFont="1" applyFill="1"/>
    <xf numFmtId="0" fontId="4" fillId="2" borderId="0" xfId="21" applyFont="1" applyFill="1" applyAlignment="1">
      <alignment horizontal="left"/>
    </xf>
    <xf numFmtId="171" fontId="4" fillId="0" borderId="0" xfId="21" applyNumberFormat="1" applyFont="1" applyAlignment="1">
      <alignment horizontal="left"/>
    </xf>
    <xf numFmtId="0" fontId="4" fillId="2" borderId="0" xfId="23" applyFont="1" applyFill="1"/>
    <xf numFmtId="0" fontId="4" fillId="2" borderId="0" xfId="23" applyFont="1" applyFill="1" applyAlignment="1">
      <alignment horizontal="left"/>
    </xf>
    <xf numFmtId="171" fontId="4" fillId="0" borderId="0" xfId="23" applyNumberFormat="1" applyFont="1" applyAlignment="1">
      <alignment horizontal="left"/>
    </xf>
    <xf numFmtId="0" fontId="17" fillId="4" borderId="0" xfId="0" applyFont="1" applyFill="1"/>
    <xf numFmtId="0" fontId="17" fillId="0" borderId="0" xfId="23" applyFont="1"/>
    <xf numFmtId="0" fontId="17" fillId="4" borderId="0" xfId="23" applyFont="1" applyFill="1"/>
    <xf numFmtId="0" fontId="36" fillId="0" borderId="0" xfId="11" applyFont="1"/>
    <xf numFmtId="0" fontId="17" fillId="0" borderId="0" xfId="21" applyFont="1"/>
    <xf numFmtId="0" fontId="17" fillId="0" borderId="0" xfId="16" applyFont="1"/>
    <xf numFmtId="0" fontId="17" fillId="0" borderId="0" xfId="18" applyFont="1"/>
    <xf numFmtId="0" fontId="15" fillId="0" borderId="3" xfId="6" applyFont="1" applyBorder="1"/>
    <xf numFmtId="0" fontId="15" fillId="0" borderId="0" xfId="6" applyFont="1"/>
    <xf numFmtId="1" fontId="17" fillId="0" borderId="0" xfId="23" applyNumberFormat="1" applyFont="1"/>
    <xf numFmtId="1" fontId="17" fillId="0" borderId="0" xfId="14" applyNumberFormat="1" applyFont="1"/>
    <xf numFmtId="164" fontId="17" fillId="0" borderId="0" xfId="14" applyNumberFormat="1" applyFont="1"/>
    <xf numFmtId="3" fontId="17" fillId="0" borderId="0" xfId="14" applyNumberFormat="1" applyFont="1"/>
    <xf numFmtId="0" fontId="17" fillId="0" borderId="0" xfId="14" applyFont="1"/>
    <xf numFmtId="0" fontId="17" fillId="4" borderId="0" xfId="24" applyFont="1" applyFill="1"/>
    <xf numFmtId="0" fontId="17" fillId="0" borderId="0" xfId="19" applyFont="1"/>
    <xf numFmtId="3" fontId="9" fillId="4" borderId="0" xfId="21" applyNumberFormat="1" applyFont="1" applyFill="1" applyAlignment="1">
      <alignment vertical="top"/>
    </xf>
    <xf numFmtId="166" fontId="21" fillId="4" borderId="0" xfId="23" applyNumberFormat="1" applyFont="1" applyFill="1" applyAlignment="1">
      <alignment horizontal="right"/>
    </xf>
    <xf numFmtId="49" fontId="0" fillId="0" borderId="0" xfId="0" applyNumberFormat="1" applyAlignment="1">
      <alignment horizontal="left"/>
    </xf>
    <xf numFmtId="0" fontId="2" fillId="0" borderId="0" xfId="26"/>
    <xf numFmtId="0" fontId="42" fillId="0" borderId="0" xfId="26" applyFont="1"/>
    <xf numFmtId="0" fontId="41" fillId="5" borderId="0" xfId="26" applyFont="1" applyFill="1"/>
    <xf numFmtId="0" fontId="41" fillId="0" borderId="11" xfId="26" applyFont="1" applyBorder="1"/>
    <xf numFmtId="0" fontId="41" fillId="0" borderId="12" xfId="26" applyFont="1" applyBorder="1"/>
    <xf numFmtId="0" fontId="18" fillId="6" borderId="3" xfId="22" applyFont="1" applyFill="1" applyBorder="1"/>
    <xf numFmtId="0" fontId="0" fillId="6" borderId="3" xfId="0" applyFill="1" applyBorder="1"/>
    <xf numFmtId="0" fontId="4" fillId="4" borderId="0" xfId="0" applyFont="1" applyFill="1" applyAlignment="1">
      <alignment horizontal="left" vertical="top" wrapText="1"/>
    </xf>
    <xf numFmtId="172" fontId="20" fillId="0" borderId="0" xfId="23" applyNumberFormat="1" applyFont="1" applyAlignment="1">
      <alignment horizontal="right"/>
    </xf>
    <xf numFmtId="172" fontId="20" fillId="0" borderId="3" xfId="23" applyNumberFormat="1" applyFont="1" applyBorder="1" applyAlignment="1">
      <alignment horizontal="right"/>
    </xf>
    <xf numFmtId="172" fontId="20" fillId="4" borderId="0" xfId="23" applyNumberFormat="1" applyFont="1" applyFill="1" applyAlignment="1">
      <alignment horizontal="right"/>
    </xf>
    <xf numFmtId="172" fontId="19" fillId="4" borderId="0" xfId="23" applyNumberFormat="1" applyFont="1" applyFill="1" applyAlignment="1">
      <alignment horizontal="right"/>
    </xf>
    <xf numFmtId="0" fontId="4" fillId="4" borderId="0" xfId="23" applyFont="1" applyFill="1"/>
    <xf numFmtId="2" fontId="9" fillId="4" borderId="0" xfId="23" applyNumberFormat="1" applyFont="1" applyFill="1"/>
    <xf numFmtId="9" fontId="4" fillId="4" borderId="0" xfId="27" applyFont="1" applyFill="1"/>
    <xf numFmtId="2" fontId="4" fillId="4" borderId="0" xfId="23" applyNumberFormat="1" applyFont="1" applyFill="1"/>
    <xf numFmtId="0" fontId="9" fillId="6" borderId="0" xfId="23" applyFont="1" applyFill="1"/>
    <xf numFmtId="0" fontId="20" fillId="6" borderId="2" xfId="17" applyFont="1" applyFill="1" applyBorder="1"/>
    <xf numFmtId="0" fontId="0" fillId="6" borderId="3" xfId="0" applyFill="1" applyBorder="1" applyAlignment="1">
      <alignment wrapText="1"/>
    </xf>
    <xf numFmtId="0" fontId="3" fillId="0" borderId="0" xfId="0" applyFont="1"/>
    <xf numFmtId="0" fontId="45" fillId="0" borderId="0" xfId="0" applyFont="1" applyAlignment="1">
      <alignment horizontal="left" vertical="center" indent="15"/>
    </xf>
    <xf numFmtId="0" fontId="9" fillId="0" borderId="0" xfId="17" applyFont="1" applyAlignment="1">
      <alignment horizontal="left"/>
    </xf>
    <xf numFmtId="165" fontId="20" fillId="4" borderId="0" xfId="23" applyNumberFormat="1" applyFont="1" applyFill="1" applyAlignment="1">
      <alignment horizontal="right"/>
    </xf>
    <xf numFmtId="0" fontId="4" fillId="2" borderId="0" xfId="7" applyFont="1" applyFill="1"/>
    <xf numFmtId="175" fontId="20" fillId="4" borderId="0" xfId="23" applyNumberFormat="1" applyFont="1" applyFill="1" applyAlignment="1">
      <alignment horizontal="right"/>
    </xf>
    <xf numFmtId="0" fontId="17" fillId="2" borderId="0" xfId="17" applyFont="1" applyFill="1" applyAlignment="1">
      <alignment horizontal="left"/>
    </xf>
    <xf numFmtId="0" fontId="40" fillId="0" borderId="0" xfId="26" applyFont="1"/>
    <xf numFmtId="0" fontId="39" fillId="0" borderId="3" xfId="26" applyFont="1" applyBorder="1"/>
    <xf numFmtId="0" fontId="4" fillId="2" borderId="0" xfId="18" applyFont="1" applyFill="1"/>
    <xf numFmtId="0" fontId="4" fillId="2" borderId="0" xfId="22" applyFont="1" applyFill="1" applyAlignment="1">
      <alignment horizontal="left"/>
    </xf>
    <xf numFmtId="0" fontId="4" fillId="2" borderId="0" xfId="22" applyFont="1" applyFill="1"/>
    <xf numFmtId="0" fontId="17" fillId="2" borderId="0" xfId="17" applyFont="1" applyFill="1"/>
    <xf numFmtId="0" fontId="4" fillId="2" borderId="0" xfId="28" applyFont="1" applyFill="1"/>
    <xf numFmtId="49" fontId="17" fillId="4" borderId="0" xfId="28" applyNumberFormat="1" applyFont="1" applyFill="1"/>
    <xf numFmtId="171" fontId="4" fillId="4" borderId="0" xfId="28" applyNumberFormat="1" applyFont="1" applyFill="1"/>
    <xf numFmtId="0" fontId="17" fillId="4" borderId="0" xfId="28" applyFont="1" applyFill="1" applyAlignment="1">
      <alignment horizontal="left" vertical="top" wrapText="1"/>
    </xf>
    <xf numFmtId="0" fontId="17" fillId="6" borderId="0" xfId="22" applyFont="1" applyFill="1"/>
    <xf numFmtId="0" fontId="4" fillId="4" borderId="0" xfId="28" applyFont="1" applyFill="1"/>
    <xf numFmtId="166" fontId="21" fillId="4" borderId="3" xfId="23" applyNumberFormat="1" applyFont="1" applyFill="1" applyBorder="1" applyAlignment="1">
      <alignment horizontal="right"/>
    </xf>
    <xf numFmtId="171" fontId="4" fillId="4" borderId="0" xfId="29" applyNumberFormat="1" applyFont="1" applyFill="1" applyAlignment="1">
      <alignment horizontal="left" indent="1"/>
    </xf>
    <xf numFmtId="0" fontId="20" fillId="6" borderId="3" xfId="17" applyFont="1" applyFill="1" applyBorder="1"/>
    <xf numFmtId="0" fontId="20" fillId="6" borderId="0" xfId="17" applyFont="1" applyFill="1"/>
    <xf numFmtId="0" fontId="4" fillId="4" borderId="3" xfId="0" applyFont="1" applyFill="1" applyBorder="1"/>
    <xf numFmtId="0" fontId="0" fillId="6" borderId="6" xfId="0" applyFill="1" applyBorder="1"/>
    <xf numFmtId="0" fontId="4" fillId="2" borderId="0" xfId="29" applyFont="1" applyFill="1"/>
    <xf numFmtId="0" fontId="4" fillId="4" borderId="0" xfId="29" applyFont="1" applyFill="1"/>
    <xf numFmtId="0" fontId="4" fillId="4" borderId="3" xfId="22" applyFont="1" applyFill="1" applyBorder="1"/>
    <xf numFmtId="0" fontId="17" fillId="4" borderId="0" xfId="22" applyFont="1" applyFill="1"/>
    <xf numFmtId="0" fontId="4" fillId="6" borderId="0" xfId="29" applyFont="1" applyFill="1"/>
    <xf numFmtId="1" fontId="21" fillId="0" borderId="0" xfId="23" applyNumberFormat="1" applyFont="1" applyAlignment="1">
      <alignment horizontal="right" indent="1"/>
    </xf>
    <xf numFmtId="2" fontId="21" fillId="0" borderId="0" xfId="23" applyNumberFormat="1" applyFont="1" applyAlignment="1">
      <alignment horizontal="right"/>
    </xf>
    <xf numFmtId="1" fontId="21" fillId="0" borderId="0" xfId="23" applyNumberFormat="1" applyFont="1" applyAlignment="1">
      <alignment horizontal="right"/>
    </xf>
    <xf numFmtId="165" fontId="21" fillId="0" borderId="0" xfId="23" applyNumberFormat="1" applyFont="1" applyAlignment="1">
      <alignment horizontal="right"/>
    </xf>
    <xf numFmtId="166" fontId="21" fillId="0" borderId="0" xfId="23" applyNumberFormat="1" applyFont="1" applyAlignment="1">
      <alignment horizontal="right"/>
    </xf>
    <xf numFmtId="2" fontId="21" fillId="0" borderId="0" xfId="19" applyNumberFormat="1" applyFont="1" applyAlignment="1">
      <alignment horizontal="right"/>
    </xf>
    <xf numFmtId="0" fontId="21" fillId="0" borderId="0" xfId="19" applyFont="1" applyAlignment="1">
      <alignment horizontal="right"/>
    </xf>
    <xf numFmtId="3" fontId="21" fillId="0" borderId="0" xfId="23" applyNumberFormat="1" applyFont="1" applyAlignment="1">
      <alignment horizontal="right"/>
    </xf>
    <xf numFmtId="166" fontId="21" fillId="0" borderId="0" xfId="19" applyNumberFormat="1" applyFont="1" applyAlignment="1">
      <alignment horizontal="right"/>
    </xf>
    <xf numFmtId="3" fontId="21" fillId="0" borderId="3" xfId="23" applyNumberFormat="1" applyFont="1" applyBorder="1" applyAlignment="1">
      <alignment horizontal="right"/>
    </xf>
    <xf numFmtId="1" fontId="21" fillId="8" borderId="0" xfId="23" applyNumberFormat="1" applyFont="1" applyFill="1" applyAlignment="1">
      <alignment horizontal="right" indent="1"/>
    </xf>
    <xf numFmtId="2" fontId="21" fillId="8" borderId="0" xfId="23" applyNumberFormat="1" applyFont="1" applyFill="1" applyAlignment="1">
      <alignment horizontal="right" indent="1"/>
    </xf>
    <xf numFmtId="2" fontId="21" fillId="8" borderId="0" xfId="23" applyNumberFormat="1" applyFont="1" applyFill="1" applyAlignment="1">
      <alignment horizontal="right"/>
    </xf>
    <xf numFmtId="1" fontId="21" fillId="8" borderId="0" xfId="23" applyNumberFormat="1" applyFont="1" applyFill="1" applyAlignment="1">
      <alignment horizontal="right"/>
    </xf>
    <xf numFmtId="165" fontId="21" fillId="8" borderId="0" xfId="23" applyNumberFormat="1" applyFont="1" applyFill="1" applyAlignment="1">
      <alignment horizontal="right"/>
    </xf>
    <xf numFmtId="166" fontId="21" fillId="8" borderId="0" xfId="23" applyNumberFormat="1" applyFont="1" applyFill="1" applyAlignment="1">
      <alignment horizontal="right"/>
    </xf>
    <xf numFmtId="2" fontId="21" fillId="8" borderId="0" xfId="19" applyNumberFormat="1" applyFont="1" applyFill="1" applyAlignment="1">
      <alignment horizontal="right"/>
    </xf>
    <xf numFmtId="0" fontId="21" fillId="8" borderId="0" xfId="19" applyFont="1" applyFill="1" applyAlignment="1">
      <alignment horizontal="right"/>
    </xf>
    <xf numFmtId="3" fontId="21" fillId="8" borderId="0" xfId="23" applyNumberFormat="1" applyFont="1" applyFill="1" applyAlignment="1">
      <alignment horizontal="right"/>
    </xf>
    <xf numFmtId="166" fontId="21" fillId="8" borderId="0" xfId="19" applyNumberFormat="1" applyFont="1" applyFill="1" applyAlignment="1">
      <alignment horizontal="right"/>
    </xf>
    <xf numFmtId="3" fontId="21" fillId="8" borderId="3" xfId="23" applyNumberFormat="1" applyFont="1" applyFill="1" applyBorder="1" applyAlignment="1">
      <alignment horizontal="right"/>
    </xf>
    <xf numFmtId="0" fontId="21" fillId="0" borderId="0" xfId="17" applyFont="1" applyAlignment="1">
      <alignment horizontal="left" indent="1"/>
    </xf>
    <xf numFmtId="171" fontId="21" fillId="0" borderId="0" xfId="17" quotePrefix="1" applyNumberFormat="1" applyFont="1" applyAlignment="1">
      <alignment horizontal="left" wrapText="1" indent="1"/>
    </xf>
    <xf numFmtId="0" fontId="21" fillId="0" borderId="0" xfId="17" quotePrefix="1" applyFont="1" applyAlignment="1">
      <alignment horizontal="left" wrapText="1" indent="1"/>
    </xf>
    <xf numFmtId="0" fontId="21" fillId="0" borderId="0" xfId="17" applyFont="1" applyAlignment="1">
      <alignment horizontal="left" wrapText="1" indent="1"/>
    </xf>
    <xf numFmtId="171" fontId="21" fillId="0" borderId="0" xfId="17" quotePrefix="1" applyNumberFormat="1" applyFont="1" applyAlignment="1">
      <alignment horizontal="left" indent="1"/>
    </xf>
    <xf numFmtId="0" fontId="21" fillId="0" borderId="0" xfId="20" applyFont="1" applyAlignment="1">
      <alignment horizontal="left" indent="1"/>
    </xf>
    <xf numFmtId="171" fontId="21" fillId="0" borderId="0" xfId="20" quotePrefix="1" applyNumberFormat="1" applyFont="1" applyAlignment="1">
      <alignment horizontal="left" indent="1"/>
    </xf>
    <xf numFmtId="171" fontId="21" fillId="0" borderId="0" xfId="20" applyNumberFormat="1" applyFont="1" applyAlignment="1">
      <alignment horizontal="left" indent="1"/>
    </xf>
    <xf numFmtId="0" fontId="21" fillId="0" borderId="0" xfId="17" quotePrefix="1" applyFont="1" applyAlignment="1">
      <alignment horizontal="left" indent="1"/>
    </xf>
    <xf numFmtId="171" fontId="21" fillId="0" borderId="3" xfId="20" applyNumberFormat="1" applyFont="1" applyBorder="1" applyAlignment="1">
      <alignment horizontal="left" indent="1"/>
    </xf>
    <xf numFmtId="0" fontId="21" fillId="0" borderId="0" xfId="22" applyFont="1" applyAlignment="1">
      <alignment horizontal="right"/>
    </xf>
    <xf numFmtId="0" fontId="4" fillId="0" borderId="0" xfId="22" applyFont="1" applyAlignment="1">
      <alignment horizontal="right"/>
    </xf>
    <xf numFmtId="2" fontId="21" fillId="0" borderId="3" xfId="23" applyNumberFormat="1" applyFont="1" applyBorder="1" applyAlignment="1">
      <alignment horizontal="right"/>
    </xf>
    <xf numFmtId="166" fontId="21" fillId="8" borderId="0" xfId="22" applyNumberFormat="1" applyFont="1" applyFill="1" applyAlignment="1">
      <alignment horizontal="center"/>
    </xf>
    <xf numFmtId="0" fontId="21" fillId="8" borderId="0" xfId="22" applyFont="1" applyFill="1" applyAlignment="1">
      <alignment horizontal="right"/>
    </xf>
    <xf numFmtId="0" fontId="4" fillId="8" borderId="0" xfId="22" applyFont="1" applyFill="1" applyAlignment="1">
      <alignment horizontal="right"/>
    </xf>
    <xf numFmtId="174" fontId="4" fillId="8" borderId="0" xfId="22" applyNumberFormat="1" applyFont="1" applyFill="1" applyAlignment="1">
      <alignment horizontal="right"/>
    </xf>
    <xf numFmtId="2" fontId="21" fillId="8" borderId="3" xfId="23" applyNumberFormat="1" applyFont="1" applyFill="1" applyBorder="1" applyAlignment="1">
      <alignment horizontal="right"/>
    </xf>
    <xf numFmtId="171" fontId="9" fillId="0" borderId="0" xfId="22" applyNumberFormat="1" applyFont="1" applyAlignment="1">
      <alignment horizontal="left" indent="1"/>
    </xf>
    <xf numFmtId="171" fontId="4" fillId="0" borderId="0" xfId="22" applyNumberFormat="1" applyFont="1" applyAlignment="1">
      <alignment horizontal="left" indent="1"/>
    </xf>
    <xf numFmtId="0" fontId="20" fillId="0" borderId="0" xfId="22" applyFont="1" applyAlignment="1">
      <alignment horizontal="left" indent="1"/>
    </xf>
    <xf numFmtId="0" fontId="17" fillId="0" borderId="0" xfId="22" applyFont="1" applyAlignment="1">
      <alignment horizontal="left" indent="1"/>
    </xf>
    <xf numFmtId="171" fontId="4" fillId="0" borderId="0" xfId="22" applyNumberFormat="1" applyFont="1" applyAlignment="1">
      <alignment horizontal="left" indent="2"/>
    </xf>
    <xf numFmtId="171" fontId="9" fillId="0" borderId="0" xfId="22" applyNumberFormat="1" applyFont="1" applyAlignment="1">
      <alignment horizontal="left" indent="2"/>
    </xf>
    <xf numFmtId="171" fontId="9" fillId="0" borderId="3" xfId="22" applyNumberFormat="1" applyFont="1" applyBorder="1" applyAlignment="1">
      <alignment horizontal="left" indent="2"/>
    </xf>
    <xf numFmtId="3" fontId="21" fillId="4" borderId="0" xfId="23" applyNumberFormat="1" applyFont="1" applyFill="1" applyAlignment="1">
      <alignment horizontal="right"/>
    </xf>
    <xf numFmtId="3" fontId="21" fillId="4" borderId="3" xfId="23" applyNumberFormat="1" applyFont="1" applyFill="1" applyBorder="1" applyAlignment="1">
      <alignment horizontal="right"/>
    </xf>
    <xf numFmtId="166" fontId="20" fillId="8" borderId="0" xfId="23" applyNumberFormat="1" applyFont="1" applyFill="1" applyAlignment="1">
      <alignment horizontal="right"/>
    </xf>
    <xf numFmtId="171" fontId="17" fillId="4" borderId="0" xfId="28" applyNumberFormat="1" applyFont="1" applyFill="1" applyAlignment="1">
      <alignment horizontal="left" indent="1"/>
    </xf>
    <xf numFmtId="171" fontId="4" fillId="4" borderId="0" xfId="28" applyNumberFormat="1" applyFont="1" applyFill="1" applyAlignment="1">
      <alignment horizontal="left" indent="1"/>
    </xf>
    <xf numFmtId="171" fontId="4" fillId="4" borderId="0" xfId="28" applyNumberFormat="1" applyFont="1" applyFill="1" applyAlignment="1">
      <alignment horizontal="left" indent="2"/>
    </xf>
    <xf numFmtId="171" fontId="17" fillId="4" borderId="0" xfId="28" applyNumberFormat="1" applyFont="1" applyFill="1" applyAlignment="1">
      <alignment horizontal="left" indent="2"/>
    </xf>
    <xf numFmtId="171" fontId="4" fillId="4" borderId="0" xfId="28" applyNumberFormat="1" applyFont="1" applyFill="1" applyAlignment="1">
      <alignment horizontal="left" indent="3"/>
    </xf>
    <xf numFmtId="171" fontId="4" fillId="4" borderId="3" xfId="28" applyNumberFormat="1" applyFont="1" applyFill="1" applyBorder="1" applyAlignment="1">
      <alignment horizontal="left" indent="2"/>
    </xf>
    <xf numFmtId="0" fontId="17" fillId="2" borderId="0" xfId="28" applyFont="1" applyFill="1"/>
    <xf numFmtId="3" fontId="20" fillId="8" borderId="0" xfId="23" applyNumberFormat="1" applyFont="1" applyFill="1" applyAlignment="1">
      <alignment horizontal="right"/>
    </xf>
    <xf numFmtId="171" fontId="17" fillId="4" borderId="3" xfId="28" applyNumberFormat="1" applyFont="1" applyFill="1" applyBorder="1" applyAlignment="1">
      <alignment horizontal="left" indent="1"/>
    </xf>
    <xf numFmtId="0" fontId="38" fillId="4" borderId="0" xfId="0" applyFont="1" applyFill="1"/>
    <xf numFmtId="0" fontId="4" fillId="8" borderId="0" xfId="0" applyFont="1" applyFill="1"/>
    <xf numFmtId="166" fontId="21" fillId="8" borderId="3" xfId="23" applyNumberFormat="1" applyFont="1" applyFill="1" applyBorder="1" applyAlignment="1">
      <alignment horizontal="right"/>
    </xf>
    <xf numFmtId="171" fontId="17" fillId="6" borderId="0" xfId="28" applyNumberFormat="1" applyFont="1" applyFill="1" applyAlignment="1">
      <alignment horizontal="left" indent="2"/>
    </xf>
    <xf numFmtId="171" fontId="4" fillId="6" borderId="0" xfId="28" applyNumberFormat="1" applyFont="1" applyFill="1" applyAlignment="1">
      <alignment horizontal="left" indent="3"/>
    </xf>
    <xf numFmtId="166" fontId="20" fillId="8" borderId="3" xfId="23" applyNumberFormat="1" applyFont="1" applyFill="1" applyBorder="1" applyAlignment="1">
      <alignment horizontal="right"/>
    </xf>
    <xf numFmtId="171" fontId="4" fillId="4" borderId="0" xfId="29" applyNumberFormat="1" applyFont="1" applyFill="1" applyAlignment="1">
      <alignment horizontal="left" indent="2"/>
    </xf>
    <xf numFmtId="49" fontId="17" fillId="4" borderId="0" xfId="28" applyNumberFormat="1" applyFont="1" applyFill="1" applyAlignment="1">
      <alignment horizontal="left" indent="2"/>
    </xf>
    <xf numFmtId="171" fontId="4" fillId="4" borderId="0" xfId="29" applyNumberFormat="1" applyFont="1" applyFill="1" applyAlignment="1">
      <alignment horizontal="left" indent="3"/>
    </xf>
    <xf numFmtId="0" fontId="4" fillId="4" borderId="0" xfId="28" applyFont="1" applyFill="1" applyAlignment="1">
      <alignment horizontal="left" indent="2"/>
    </xf>
    <xf numFmtId="171" fontId="17" fillId="0" borderId="0" xfId="28" applyNumberFormat="1" applyFont="1" applyAlignment="1">
      <alignment horizontal="left" indent="3"/>
    </xf>
    <xf numFmtId="49" fontId="17" fillId="4" borderId="0" xfId="28" applyNumberFormat="1" applyFont="1" applyFill="1" applyAlignment="1">
      <alignment horizontal="left" indent="3"/>
    </xf>
    <xf numFmtId="171" fontId="4" fillId="4" borderId="0" xfId="29" applyNumberFormat="1" applyFont="1" applyFill="1" applyAlignment="1">
      <alignment horizontal="left" indent="4"/>
    </xf>
    <xf numFmtId="171" fontId="4" fillId="4" borderId="3" xfId="29" applyNumberFormat="1" applyFont="1" applyFill="1" applyBorder="1" applyAlignment="1">
      <alignment horizontal="left" indent="4"/>
    </xf>
    <xf numFmtId="171" fontId="17" fillId="4" borderId="0" xfId="29" applyNumberFormat="1" applyFont="1" applyFill="1" applyAlignment="1">
      <alignment horizontal="left" indent="1"/>
    </xf>
    <xf numFmtId="0" fontId="4" fillId="4" borderId="0" xfId="29" applyFont="1" applyFill="1" applyAlignment="1">
      <alignment horizontal="left" indent="1"/>
    </xf>
    <xf numFmtId="49" fontId="17" fillId="4" borderId="0" xfId="29" applyNumberFormat="1" applyFont="1" applyFill="1" applyAlignment="1">
      <alignment horizontal="left" indent="1"/>
    </xf>
    <xf numFmtId="171" fontId="17" fillId="4" borderId="3" xfId="29" applyNumberFormat="1" applyFont="1" applyFill="1" applyBorder="1" applyAlignment="1">
      <alignment horizontal="left" indent="1"/>
    </xf>
    <xf numFmtId="171" fontId="17" fillId="4" borderId="0" xfId="29" applyNumberFormat="1" applyFont="1" applyFill="1" applyAlignment="1">
      <alignment horizontal="left" indent="2"/>
    </xf>
    <xf numFmtId="0" fontId="17" fillId="2" borderId="3" xfId="29" applyFont="1" applyFill="1" applyBorder="1"/>
    <xf numFmtId="0" fontId="17" fillId="2" borderId="0" xfId="29" applyFont="1" applyFill="1"/>
    <xf numFmtId="171" fontId="17" fillId="0" borderId="0" xfId="29" applyNumberFormat="1" applyFont="1" applyAlignment="1">
      <alignment horizontal="left" indent="2"/>
    </xf>
    <xf numFmtId="49" fontId="17" fillId="4" borderId="0" xfId="29" applyNumberFormat="1" applyFont="1" applyFill="1" applyAlignment="1">
      <alignment horizontal="left" indent="2"/>
    </xf>
    <xf numFmtId="49" fontId="17" fillId="4" borderId="0" xfId="29" applyNumberFormat="1" applyFont="1" applyFill="1" applyAlignment="1">
      <alignment horizontal="left"/>
    </xf>
    <xf numFmtId="171" fontId="17" fillId="4" borderId="0" xfId="29" applyNumberFormat="1" applyFont="1" applyFill="1" applyAlignment="1">
      <alignment horizontal="left"/>
    </xf>
    <xf numFmtId="0" fontId="4" fillId="8" borderId="0" xfId="29" applyFont="1" applyFill="1"/>
    <xf numFmtId="0" fontId="21" fillId="6" borderId="0" xfId="19" applyFont="1" applyFill="1" applyAlignment="1">
      <alignment horizontal="center"/>
    </xf>
    <xf numFmtId="0" fontId="17" fillId="4" borderId="0" xfId="29" applyFont="1" applyFill="1"/>
    <xf numFmtId="0" fontId="21" fillId="0" borderId="2" xfId="16" applyFont="1" applyBorder="1" applyAlignment="1">
      <alignment horizontal="right"/>
    </xf>
    <xf numFmtId="172" fontId="21" fillId="0" borderId="0" xfId="16" applyNumberFormat="1" applyFont="1" applyAlignment="1">
      <alignment horizontal="right"/>
    </xf>
    <xf numFmtId="169" fontId="21" fillId="0" borderId="0" xfId="16" applyNumberFormat="1" applyFont="1" applyAlignment="1">
      <alignment horizontal="right"/>
    </xf>
    <xf numFmtId="2" fontId="21" fillId="4" borderId="0" xfId="23" applyNumberFormat="1" applyFont="1" applyFill="1" applyAlignment="1">
      <alignment horizontal="right"/>
    </xf>
    <xf numFmtId="164" fontId="21" fillId="4" borderId="0" xfId="23" applyNumberFormat="1" applyFont="1" applyFill="1" applyAlignment="1">
      <alignment horizontal="right"/>
    </xf>
    <xf numFmtId="2" fontId="21" fillId="4" borderId="3" xfId="23" applyNumberFormat="1" applyFont="1" applyFill="1" applyBorder="1" applyAlignment="1">
      <alignment horizontal="right"/>
    </xf>
    <xf numFmtId="0" fontId="21" fillId="8" borderId="2" xfId="16" applyFont="1" applyFill="1" applyBorder="1" applyAlignment="1">
      <alignment horizontal="right"/>
    </xf>
    <xf numFmtId="172" fontId="21" fillId="8" borderId="0" xfId="16" applyNumberFormat="1" applyFont="1" applyFill="1" applyAlignment="1">
      <alignment horizontal="right"/>
    </xf>
    <xf numFmtId="169" fontId="21" fillId="8" borderId="0" xfId="16" applyNumberFormat="1" applyFont="1" applyFill="1" applyAlignment="1">
      <alignment horizontal="right"/>
    </xf>
    <xf numFmtId="164" fontId="21" fillId="8" borderId="0" xfId="23" applyNumberFormat="1" applyFont="1" applyFill="1" applyAlignment="1">
      <alignment horizontal="right"/>
    </xf>
    <xf numFmtId="0" fontId="17" fillId="2" borderId="0" xfId="16" applyFont="1" applyFill="1" applyAlignment="1">
      <alignment horizontal="left"/>
    </xf>
    <xf numFmtId="165" fontId="20" fillId="8" borderId="0" xfId="23" applyNumberFormat="1" applyFont="1" applyFill="1" applyAlignment="1">
      <alignment horizontal="right"/>
    </xf>
    <xf numFmtId="169" fontId="17" fillId="2" borderId="0" xfId="16" applyNumberFormat="1" applyFont="1" applyFill="1" applyAlignment="1">
      <alignment horizontal="left"/>
    </xf>
    <xf numFmtId="165" fontId="21" fillId="0" borderId="2" xfId="18" applyNumberFormat="1" applyFont="1" applyBorder="1" applyAlignment="1">
      <alignment horizontal="right"/>
    </xf>
    <xf numFmtId="165" fontId="21" fillId="0" borderId="0" xfId="18" applyNumberFormat="1" applyFont="1" applyAlignment="1">
      <alignment horizontal="right"/>
    </xf>
    <xf numFmtId="2" fontId="21" fillId="0" borderId="0" xfId="18" applyNumberFormat="1" applyFont="1" applyAlignment="1">
      <alignment horizontal="right"/>
    </xf>
    <xf numFmtId="165" fontId="21" fillId="8" borderId="2" xfId="18" applyNumberFormat="1" applyFont="1" applyFill="1" applyBorder="1" applyAlignment="1">
      <alignment horizontal="right"/>
    </xf>
    <xf numFmtId="165" fontId="21" fillId="8" borderId="0" xfId="18" applyNumberFormat="1" applyFont="1" applyFill="1" applyAlignment="1">
      <alignment horizontal="right"/>
    </xf>
    <xf numFmtId="2" fontId="21" fillId="8" borderId="0" xfId="18" applyNumberFormat="1" applyFont="1" applyFill="1" applyAlignment="1">
      <alignment horizontal="right"/>
    </xf>
    <xf numFmtId="171" fontId="4" fillId="0" borderId="0" xfId="18" applyNumberFormat="1" applyFont="1" applyAlignment="1">
      <alignment horizontal="left" indent="1"/>
    </xf>
    <xf numFmtId="171" fontId="4" fillId="0" borderId="0" xfId="18" applyNumberFormat="1" applyFont="1" applyAlignment="1">
      <alignment horizontal="left" indent="2"/>
    </xf>
    <xf numFmtId="171" fontId="4" fillId="0" borderId="3" xfId="18" applyNumberFormat="1" applyFont="1" applyBorder="1" applyAlignment="1">
      <alignment horizontal="left" indent="2"/>
    </xf>
    <xf numFmtId="0" fontId="17" fillId="2" borderId="0" xfId="18" applyFont="1" applyFill="1" applyAlignment="1">
      <alignment horizontal="left"/>
    </xf>
    <xf numFmtId="171" fontId="17" fillId="0" borderId="0" xfId="18" applyNumberFormat="1" applyFont="1" applyAlignment="1">
      <alignment horizontal="left" indent="1"/>
    </xf>
    <xf numFmtId="0" fontId="17" fillId="2" borderId="0" xfId="18" applyFont="1" applyFill="1"/>
    <xf numFmtId="0" fontId="4" fillId="0" borderId="0" xfId="7" applyFont="1" applyAlignment="1">
      <alignment horizontal="center"/>
    </xf>
    <xf numFmtId="172" fontId="21" fillId="0" borderId="0" xfId="23" applyNumberFormat="1" applyFont="1" applyAlignment="1">
      <alignment horizontal="right"/>
    </xf>
    <xf numFmtId="172" fontId="4" fillId="3" borderId="0" xfId="7" applyNumberFormat="1" applyFont="1" applyFill="1" applyAlignment="1">
      <alignment horizontal="right"/>
    </xf>
    <xf numFmtId="172" fontId="21" fillId="0" borderId="0" xfId="7" applyNumberFormat="1" applyFont="1" applyAlignment="1">
      <alignment horizontal="right"/>
    </xf>
    <xf numFmtId="0" fontId="4" fillId="8" borderId="0" xfId="7" applyFont="1" applyFill="1" applyAlignment="1">
      <alignment horizontal="center"/>
    </xf>
    <xf numFmtId="172" fontId="21" fillId="8" borderId="0" xfId="23" applyNumberFormat="1" applyFont="1" applyFill="1" applyAlignment="1">
      <alignment horizontal="right"/>
    </xf>
    <xf numFmtId="172" fontId="4" fillId="8" borderId="0" xfId="7" applyNumberFormat="1" applyFont="1" applyFill="1" applyAlignment="1">
      <alignment horizontal="right"/>
    </xf>
    <xf numFmtId="172" fontId="21" fillId="8" borderId="0" xfId="7" applyNumberFormat="1" applyFont="1" applyFill="1" applyAlignment="1">
      <alignment horizontal="right"/>
    </xf>
    <xf numFmtId="172" fontId="21" fillId="8" borderId="3" xfId="23" applyNumberFormat="1" applyFont="1" applyFill="1" applyBorder="1" applyAlignment="1">
      <alignment horizontal="right"/>
    </xf>
    <xf numFmtId="0" fontId="17" fillId="2" borderId="0" xfId="7" applyFont="1" applyFill="1"/>
    <xf numFmtId="172" fontId="20" fillId="8" borderId="3" xfId="23" applyNumberFormat="1" applyFont="1" applyFill="1" applyBorder="1" applyAlignment="1">
      <alignment horizontal="right"/>
    </xf>
    <xf numFmtId="172" fontId="20" fillId="8" borderId="0" xfId="23" applyNumberFormat="1" applyFont="1" applyFill="1" applyAlignment="1">
      <alignment horizontal="right"/>
    </xf>
    <xf numFmtId="0" fontId="4" fillId="8" borderId="0" xfId="8" applyFont="1" applyFill="1" applyAlignment="1">
      <alignment horizontal="center"/>
    </xf>
    <xf numFmtId="2" fontId="4" fillId="8" borderId="0" xfId="8" applyNumberFormat="1" applyFont="1" applyFill="1" applyAlignment="1">
      <alignment horizontal="right"/>
    </xf>
    <xf numFmtId="0" fontId="4" fillId="0" borderId="0" xfId="8" applyFont="1" applyAlignment="1">
      <alignment horizontal="center"/>
    </xf>
    <xf numFmtId="2" fontId="4" fillId="0" borderId="0" xfId="8" applyNumberFormat="1" applyFont="1" applyAlignment="1">
      <alignment horizontal="right"/>
    </xf>
    <xf numFmtId="0" fontId="21" fillId="0" borderId="2" xfId="14" applyFont="1" applyBorder="1" applyAlignment="1">
      <alignment horizontal="right"/>
    </xf>
    <xf numFmtId="172" fontId="21" fillId="4" borderId="0" xfId="23" applyNumberFormat="1" applyFont="1" applyFill="1" applyAlignment="1">
      <alignment horizontal="right"/>
    </xf>
    <xf numFmtId="164" fontId="21" fillId="0" borderId="0" xfId="14" applyNumberFormat="1" applyFont="1" applyAlignment="1">
      <alignment horizontal="right"/>
    </xf>
    <xf numFmtId="172" fontId="21" fillId="4" borderId="3" xfId="23" applyNumberFormat="1" applyFont="1" applyFill="1" applyBorder="1" applyAlignment="1">
      <alignment horizontal="right"/>
    </xf>
    <xf numFmtId="0" fontId="20" fillId="8" borderId="2" xfId="14" applyFont="1" applyFill="1" applyBorder="1" applyAlignment="1">
      <alignment horizontal="right"/>
    </xf>
    <xf numFmtId="0" fontId="21" fillId="8" borderId="2" xfId="14" applyFont="1" applyFill="1" applyBorder="1" applyAlignment="1">
      <alignment horizontal="right"/>
    </xf>
    <xf numFmtId="0" fontId="4" fillId="8" borderId="2" xfId="14" applyFont="1" applyFill="1" applyBorder="1" applyAlignment="1">
      <alignment horizontal="right"/>
    </xf>
    <xf numFmtId="164" fontId="21" fillId="8" borderId="0" xfId="14" applyNumberFormat="1" applyFont="1" applyFill="1" applyAlignment="1">
      <alignment horizontal="right"/>
    </xf>
    <xf numFmtId="0" fontId="17" fillId="2" borderId="0" xfId="14" applyFont="1" applyFill="1" applyAlignment="1">
      <alignment horizontal="left"/>
    </xf>
    <xf numFmtId="171" fontId="4" fillId="0" borderId="0" xfId="14" applyNumberFormat="1" applyFont="1" applyAlignment="1">
      <alignment horizontal="left" indent="1"/>
    </xf>
    <xf numFmtId="171" fontId="17" fillId="0" borderId="0" xfId="14" applyNumberFormat="1" applyFont="1" applyAlignment="1">
      <alignment horizontal="left" indent="1"/>
    </xf>
    <xf numFmtId="171" fontId="4" fillId="0" borderId="0" xfId="14" applyNumberFormat="1" applyFont="1" applyAlignment="1">
      <alignment horizontal="left" indent="2"/>
    </xf>
    <xf numFmtId="171" fontId="4" fillId="0" borderId="3" xfId="15" applyNumberFormat="1" applyFont="1" applyBorder="1" applyAlignment="1">
      <alignment horizontal="left" indent="1"/>
    </xf>
    <xf numFmtId="172" fontId="23" fillId="4" borderId="0" xfId="23" applyNumberFormat="1" applyFont="1" applyFill="1" applyAlignment="1">
      <alignment horizontal="right"/>
    </xf>
    <xf numFmtId="0" fontId="42" fillId="5" borderId="0" xfId="26" applyFont="1" applyFill="1"/>
    <xf numFmtId="0" fontId="48" fillId="0" borderId="0" xfId="26" applyFont="1"/>
    <xf numFmtId="171" fontId="41" fillId="0" borderId="0" xfId="26" applyNumberFormat="1" applyFont="1" applyAlignment="1">
      <alignment horizontal="left" indent="2"/>
    </xf>
    <xf numFmtId="0" fontId="42" fillId="0" borderId="0" xfId="26" applyFont="1" applyAlignment="1">
      <alignment horizontal="left" indent="1"/>
    </xf>
    <xf numFmtId="164" fontId="20" fillId="8" borderId="0" xfId="14" applyNumberFormat="1" applyFont="1" applyFill="1" applyAlignment="1">
      <alignment horizontal="right"/>
    </xf>
    <xf numFmtId="0" fontId="20" fillId="8" borderId="0" xfId="15" applyFont="1" applyFill="1" applyAlignment="1">
      <alignment horizontal="right"/>
    </xf>
    <xf numFmtId="164" fontId="21" fillId="8" borderId="0" xfId="15" applyNumberFormat="1" applyFont="1" applyFill="1" applyAlignment="1">
      <alignment horizontal="right"/>
    </xf>
    <xf numFmtId="2" fontId="21" fillId="8" borderId="0" xfId="15" applyNumberFormat="1" applyFont="1" applyFill="1" applyAlignment="1">
      <alignment horizontal="right"/>
    </xf>
    <xf numFmtId="0" fontId="21" fillId="8" borderId="0" xfId="15" applyFont="1" applyFill="1" applyAlignment="1">
      <alignment horizontal="center"/>
    </xf>
    <xf numFmtId="0" fontId="21" fillId="4" borderId="0" xfId="15" applyFont="1" applyFill="1" applyAlignment="1">
      <alignment horizontal="right"/>
    </xf>
    <xf numFmtId="164" fontId="21" fillId="4" borderId="0" xfId="15" applyNumberFormat="1" applyFont="1" applyFill="1" applyAlignment="1">
      <alignment horizontal="right"/>
    </xf>
    <xf numFmtId="2" fontId="21" fillId="4" borderId="0" xfId="15" applyNumberFormat="1" applyFont="1" applyFill="1" applyAlignment="1">
      <alignment horizontal="right"/>
    </xf>
    <xf numFmtId="0" fontId="21" fillId="4" borderId="0" xfId="15" applyFont="1" applyFill="1" applyAlignment="1">
      <alignment horizontal="center"/>
    </xf>
    <xf numFmtId="171" fontId="4" fillId="4" borderId="0" xfId="24" applyNumberFormat="1" applyFont="1" applyFill="1" applyAlignment="1">
      <alignment horizontal="left" indent="1"/>
    </xf>
    <xf numFmtId="0" fontId="17" fillId="2" borderId="0" xfId="24" applyFont="1" applyFill="1" applyAlignment="1">
      <alignment horizontal="left"/>
    </xf>
    <xf numFmtId="171" fontId="17" fillId="4" borderId="0" xfId="24" applyNumberFormat="1" applyFont="1" applyFill="1" applyAlignment="1">
      <alignment horizontal="left" indent="1"/>
    </xf>
    <xf numFmtId="164" fontId="20" fillId="8" borderId="0" xfId="23" applyNumberFormat="1" applyFont="1" applyFill="1" applyAlignment="1">
      <alignment horizontal="right"/>
    </xf>
    <xf numFmtId="0" fontId="17" fillId="2" borderId="0" xfId="24" applyFont="1" applyFill="1"/>
    <xf numFmtId="1" fontId="21" fillId="4" borderId="0" xfId="23" applyNumberFormat="1" applyFont="1" applyFill="1" applyAlignment="1">
      <alignment horizontal="right"/>
    </xf>
    <xf numFmtId="165" fontId="21" fillId="0" borderId="0" xfId="19" applyNumberFormat="1" applyFont="1" applyAlignment="1">
      <alignment horizontal="right"/>
    </xf>
    <xf numFmtId="170" fontId="21" fillId="0" borderId="0" xfId="19" applyNumberFormat="1" applyFont="1" applyAlignment="1">
      <alignment horizontal="right"/>
    </xf>
    <xf numFmtId="0" fontId="21" fillId="8" borderId="2" xfId="19" applyFont="1" applyFill="1" applyBorder="1" applyAlignment="1">
      <alignment horizontal="center"/>
    </xf>
    <xf numFmtId="0" fontId="21" fillId="8" borderId="0" xfId="19" applyFont="1" applyFill="1" applyAlignment="1">
      <alignment horizontal="center"/>
    </xf>
    <xf numFmtId="3" fontId="21" fillId="8" borderId="0" xfId="19" applyNumberFormat="1" applyFont="1" applyFill="1" applyAlignment="1">
      <alignment horizontal="right"/>
    </xf>
    <xf numFmtId="165" fontId="21" fillId="8" borderId="0" xfId="19" applyNumberFormat="1" applyFont="1" applyFill="1" applyAlignment="1">
      <alignment horizontal="right"/>
    </xf>
    <xf numFmtId="170" fontId="21" fillId="8" borderId="0" xfId="19" applyNumberFormat="1" applyFont="1" applyFill="1" applyAlignment="1">
      <alignment horizontal="right"/>
    </xf>
    <xf numFmtId="165" fontId="21" fillId="8" borderId="3" xfId="23" applyNumberFormat="1" applyFont="1" applyFill="1" applyBorder="1" applyAlignment="1">
      <alignment horizontal="right"/>
    </xf>
    <xf numFmtId="0" fontId="17" fillId="2" borderId="0" xfId="19" applyFont="1" applyFill="1" applyAlignment="1">
      <alignment horizontal="left"/>
    </xf>
    <xf numFmtId="0" fontId="9" fillId="0" borderId="0" xfId="19" applyFont="1" applyAlignment="1">
      <alignment horizontal="left" indent="1"/>
    </xf>
    <xf numFmtId="171" fontId="9" fillId="0" borderId="0" xfId="19" applyNumberFormat="1" applyFont="1" applyAlignment="1">
      <alignment horizontal="left" indent="2"/>
    </xf>
    <xf numFmtId="171" fontId="4" fillId="0" borderId="0" xfId="19" applyNumberFormat="1" applyFont="1" applyAlignment="1">
      <alignment horizontal="left" indent="1"/>
    </xf>
    <xf numFmtId="171" fontId="4" fillId="0" borderId="0" xfId="19" applyNumberFormat="1" applyFont="1" applyAlignment="1">
      <alignment horizontal="left" indent="2"/>
    </xf>
    <xf numFmtId="0" fontId="4" fillId="0" borderId="0" xfId="19" applyFont="1" applyAlignment="1">
      <alignment horizontal="left" indent="1"/>
    </xf>
    <xf numFmtId="0" fontId="21" fillId="0" borderId="0" xfId="19" applyFont="1" applyAlignment="1">
      <alignment horizontal="left" indent="1"/>
    </xf>
    <xf numFmtId="171" fontId="21" fillId="0" borderId="0" xfId="20" applyNumberFormat="1" applyFont="1" applyAlignment="1">
      <alignment horizontal="left" indent="2"/>
    </xf>
    <xf numFmtId="171" fontId="10" fillId="3" borderId="0" xfId="10" applyNumberFormat="1" applyFont="1" applyFill="1" applyAlignment="1">
      <alignment horizontal="left" vertical="center" indent="3"/>
    </xf>
    <xf numFmtId="0" fontId="4" fillId="0" borderId="0" xfId="9" applyFont="1" applyAlignment="1">
      <alignment horizontal="center"/>
    </xf>
    <xf numFmtId="165" fontId="4" fillId="0" borderId="0" xfId="9" applyNumberFormat="1" applyFont="1" applyAlignment="1">
      <alignment horizontal="right"/>
    </xf>
    <xf numFmtId="164" fontId="4" fillId="0" borderId="0" xfId="9" applyNumberFormat="1" applyFont="1" applyAlignment="1">
      <alignment horizontal="right"/>
    </xf>
    <xf numFmtId="3" fontId="21" fillId="0" borderId="0" xfId="9" applyNumberFormat="1" applyFont="1" applyAlignment="1">
      <alignment horizontal="right"/>
    </xf>
    <xf numFmtId="164" fontId="21" fillId="0" borderId="0" xfId="9" applyNumberFormat="1" applyFont="1" applyAlignment="1">
      <alignment horizontal="right"/>
    </xf>
    <xf numFmtId="165" fontId="21" fillId="0" borderId="3" xfId="23" applyNumberFormat="1" applyFont="1" applyBorder="1" applyAlignment="1">
      <alignment horizontal="right"/>
    </xf>
    <xf numFmtId="0" fontId="4" fillId="8" borderId="0" xfId="9" applyFont="1" applyFill="1" applyAlignment="1">
      <alignment horizontal="center"/>
    </xf>
    <xf numFmtId="165" fontId="4" fillId="8" borderId="0" xfId="9" applyNumberFormat="1" applyFont="1" applyFill="1" applyAlignment="1">
      <alignment horizontal="right"/>
    </xf>
    <xf numFmtId="164" fontId="4" fillId="8" borderId="0" xfId="9" applyNumberFormat="1" applyFont="1" applyFill="1" applyAlignment="1">
      <alignment horizontal="right"/>
    </xf>
    <xf numFmtId="3" fontId="21" fillId="8" borderId="0" xfId="9" applyNumberFormat="1" applyFont="1" applyFill="1" applyAlignment="1">
      <alignment horizontal="right"/>
    </xf>
    <xf numFmtId="164" fontId="21" fillId="8" borderId="0" xfId="9" applyNumberFormat="1" applyFont="1" applyFill="1" applyAlignment="1">
      <alignment horizontal="right"/>
    </xf>
    <xf numFmtId="171" fontId="9" fillId="0" borderId="0" xfId="9" applyNumberFormat="1" applyFont="1" applyAlignment="1">
      <alignment horizontal="left" indent="1"/>
    </xf>
    <xf numFmtId="171" fontId="9" fillId="0" borderId="3" xfId="9" applyNumberFormat="1" applyFont="1" applyBorder="1" applyAlignment="1">
      <alignment horizontal="left" indent="1"/>
    </xf>
    <xf numFmtId="0" fontId="10" fillId="4" borderId="0" xfId="9" applyFont="1" applyFill="1" applyAlignment="1">
      <alignment horizontal="center"/>
    </xf>
    <xf numFmtId="3" fontId="10" fillId="4" borderId="0" xfId="9" applyNumberFormat="1" applyFont="1" applyFill="1" applyAlignment="1">
      <alignment horizontal="right"/>
    </xf>
    <xf numFmtId="0" fontId="10" fillId="4" borderId="0" xfId="9" applyFont="1" applyFill="1" applyAlignment="1">
      <alignment horizontal="right"/>
    </xf>
    <xf numFmtId="0" fontId="10" fillId="8" borderId="0" xfId="9" applyFont="1" applyFill="1" applyAlignment="1">
      <alignment horizontal="center"/>
    </xf>
    <xf numFmtId="3" fontId="10" fillId="8" borderId="0" xfId="9" applyNumberFormat="1" applyFont="1" applyFill="1" applyAlignment="1">
      <alignment horizontal="right"/>
    </xf>
    <xf numFmtId="0" fontId="10" fillId="8" borderId="0" xfId="9" applyFont="1" applyFill="1" applyAlignment="1">
      <alignment horizontal="right"/>
    </xf>
    <xf numFmtId="171" fontId="10" fillId="4" borderId="0" xfId="9" applyNumberFormat="1" applyFont="1" applyFill="1" applyAlignment="1">
      <alignment horizontal="left" indent="1"/>
    </xf>
    <xf numFmtId="0" fontId="4" fillId="2" borderId="0" xfId="8" applyFont="1" applyFill="1"/>
    <xf numFmtId="171" fontId="4" fillId="3" borderId="0" xfId="8" applyNumberFormat="1" applyFont="1" applyFill="1" applyAlignment="1">
      <alignment horizontal="left" indent="1"/>
    </xf>
    <xf numFmtId="0" fontId="4" fillId="0" borderId="0" xfId="8" applyFont="1"/>
    <xf numFmtId="171" fontId="4" fillId="3" borderId="3" xfId="8" applyNumberFormat="1" applyFont="1" applyFill="1" applyBorder="1" applyAlignment="1">
      <alignment horizontal="left" indent="1"/>
    </xf>
    <xf numFmtId="0" fontId="0" fillId="0" borderId="0" xfId="0" applyAlignment="1">
      <alignment vertical="top" wrapText="1"/>
    </xf>
    <xf numFmtId="0" fontId="4" fillId="4" borderId="0" xfId="23" quotePrefix="1" applyFont="1" applyFill="1" applyAlignment="1">
      <alignment horizontal="left" vertical="top" wrapText="1"/>
    </xf>
    <xf numFmtId="0" fontId="17" fillId="2" borderId="0" xfId="23" applyFont="1" applyFill="1"/>
    <xf numFmtId="171" fontId="17" fillId="0" borderId="0" xfId="23" applyNumberFormat="1" applyFont="1" applyAlignment="1">
      <alignment horizontal="left" indent="1"/>
    </xf>
    <xf numFmtId="171" fontId="4" fillId="0" borderId="0" xfId="23" applyNumberFormat="1" applyFont="1" applyAlignment="1">
      <alignment horizontal="left" indent="2"/>
    </xf>
    <xf numFmtId="171" fontId="4" fillId="0" borderId="0" xfId="21" applyNumberFormat="1" applyFont="1" applyAlignment="1">
      <alignment horizontal="left" indent="3"/>
    </xf>
    <xf numFmtId="171" fontId="4" fillId="0" borderId="0" xfId="21" applyNumberFormat="1" applyFont="1" applyAlignment="1">
      <alignment horizontal="left" indent="1"/>
    </xf>
    <xf numFmtId="0" fontId="17" fillId="2" borderId="0" xfId="23" applyFont="1" applyFill="1" applyAlignment="1">
      <alignment horizontal="left"/>
    </xf>
    <xf numFmtId="171" fontId="17" fillId="0" borderId="0" xfId="23" applyNumberFormat="1" applyFont="1" applyAlignment="1">
      <alignment horizontal="left" indent="2"/>
    </xf>
    <xf numFmtId="171" fontId="4" fillId="0" borderId="0" xfId="23" applyNumberFormat="1" applyFont="1" applyAlignment="1">
      <alignment horizontal="left" indent="3"/>
    </xf>
    <xf numFmtId="0" fontId="4" fillId="0" borderId="0" xfId="23" applyFont="1" applyAlignment="1">
      <alignment horizontal="left" indent="1"/>
    </xf>
    <xf numFmtId="0" fontId="17" fillId="0" borderId="0" xfId="23" quotePrefix="1" applyFont="1" applyAlignment="1">
      <alignment horizontal="left" indent="1"/>
    </xf>
    <xf numFmtId="0" fontId="20" fillId="0" borderId="0" xfId="23" applyFont="1" applyAlignment="1">
      <alignment horizontal="left"/>
    </xf>
    <xf numFmtId="171" fontId="4" fillId="0" borderId="0" xfId="23" applyNumberFormat="1" applyFont="1" applyAlignment="1">
      <alignment horizontal="left" indent="1"/>
    </xf>
    <xf numFmtId="171" fontId="17" fillId="0" borderId="3" xfId="23" applyNumberFormat="1" applyFont="1" applyBorder="1" applyAlignment="1">
      <alignment horizontal="left"/>
    </xf>
    <xf numFmtId="0" fontId="21" fillId="0" borderId="2" xfId="23" applyFont="1" applyBorder="1" applyAlignment="1">
      <alignment horizontal="center"/>
    </xf>
    <xf numFmtId="172" fontId="21" fillId="0" borderId="3" xfId="23" applyNumberFormat="1" applyFont="1" applyBorder="1" applyAlignment="1">
      <alignment horizontal="right"/>
    </xf>
    <xf numFmtId="0" fontId="21" fillId="8" borderId="2" xfId="23" applyFont="1" applyFill="1" applyBorder="1" applyAlignment="1">
      <alignment horizontal="center"/>
    </xf>
    <xf numFmtId="2" fontId="20" fillId="8" borderId="0" xfId="23" applyNumberFormat="1" applyFont="1" applyFill="1" applyAlignment="1">
      <alignment horizontal="right"/>
    </xf>
    <xf numFmtId="0" fontId="20" fillId="4" borderId="0" xfId="23" applyFont="1" applyFill="1" applyAlignment="1">
      <alignment horizontal="left" indent="1"/>
    </xf>
    <xf numFmtId="0" fontId="20" fillId="4" borderId="0" xfId="23" applyFont="1" applyFill="1" applyAlignment="1">
      <alignment horizontal="left" indent="2"/>
    </xf>
    <xf numFmtId="171" fontId="4" fillId="4" borderId="0" xfId="23" applyNumberFormat="1" applyFont="1" applyFill="1" applyAlignment="1">
      <alignment horizontal="left" indent="3"/>
    </xf>
    <xf numFmtId="0" fontId="20" fillId="0" borderId="0" xfId="23" applyFont="1" applyAlignment="1">
      <alignment horizontal="left" indent="2"/>
    </xf>
    <xf numFmtId="171" fontId="4" fillId="4" borderId="0" xfId="23" applyNumberFormat="1" applyFont="1" applyFill="1" applyAlignment="1">
      <alignment horizontal="left" indent="1"/>
    </xf>
    <xf numFmtId="171" fontId="4" fillId="4" borderId="0" xfId="23" applyNumberFormat="1" applyFont="1" applyFill="1" applyAlignment="1">
      <alignment horizontal="left" indent="2"/>
    </xf>
    <xf numFmtId="171" fontId="17" fillId="4" borderId="0" xfId="23" applyNumberFormat="1" applyFont="1" applyFill="1" applyAlignment="1">
      <alignment horizontal="left" indent="1"/>
    </xf>
    <xf numFmtId="0" fontId="4" fillId="4" borderId="0" xfId="23" applyFont="1" applyFill="1" applyAlignment="1">
      <alignment horizontal="left" indent="1"/>
    </xf>
    <xf numFmtId="0" fontId="17" fillId="4" borderId="0" xfId="23" applyFont="1" applyFill="1" applyAlignment="1">
      <alignment horizontal="left" indent="1"/>
    </xf>
    <xf numFmtId="171" fontId="4" fillId="6" borderId="0" xfId="23" applyNumberFormat="1" applyFont="1" applyFill="1" applyAlignment="1">
      <alignment horizontal="left" indent="2"/>
    </xf>
    <xf numFmtId="171" fontId="17" fillId="6" borderId="0" xfId="23" applyNumberFormat="1" applyFont="1" applyFill="1" applyAlignment="1">
      <alignment horizontal="left" indent="1"/>
    </xf>
    <xf numFmtId="171" fontId="17" fillId="6" borderId="3" xfId="23" applyNumberFormat="1" applyFont="1" applyFill="1" applyBorder="1" applyAlignment="1">
      <alignment horizontal="left" indent="1"/>
    </xf>
    <xf numFmtId="0" fontId="17" fillId="6" borderId="0" xfId="28" applyFont="1" applyFill="1" applyAlignment="1">
      <alignment horizontal="left" vertical="top" wrapText="1"/>
    </xf>
    <xf numFmtId="164" fontId="4" fillId="4" borderId="0" xfId="23" applyNumberFormat="1" applyFont="1" applyFill="1"/>
    <xf numFmtId="165" fontId="21" fillId="4" borderId="0" xfId="23" applyNumberFormat="1" applyFont="1" applyFill="1" applyAlignment="1">
      <alignment horizontal="right"/>
    </xf>
    <xf numFmtId="164" fontId="4" fillId="8" borderId="0" xfId="23" applyNumberFormat="1" applyFont="1" applyFill="1"/>
    <xf numFmtId="2" fontId="17" fillId="4" borderId="0" xfId="23" applyNumberFormat="1" applyFont="1" applyFill="1"/>
    <xf numFmtId="2" fontId="20" fillId="8" borderId="3" xfId="23" applyNumberFormat="1" applyFont="1" applyFill="1" applyBorder="1" applyAlignment="1">
      <alignment horizontal="right"/>
    </xf>
    <xf numFmtId="171" fontId="4" fillId="3" borderId="0" xfId="13" applyNumberFormat="1" applyFont="1" applyFill="1" applyAlignment="1">
      <alignment horizontal="left" indent="1"/>
    </xf>
    <xf numFmtId="171" fontId="20" fillId="0" borderId="0" xfId="23" applyNumberFormat="1" applyFont="1" applyAlignment="1">
      <alignment horizontal="left"/>
    </xf>
    <xf numFmtId="0" fontId="17" fillId="2" borderId="0" xfId="11" applyFont="1" applyFill="1"/>
    <xf numFmtId="171" fontId="17" fillId="3" borderId="0" xfId="13" applyNumberFormat="1" applyFont="1" applyFill="1" applyAlignment="1">
      <alignment horizontal="left" indent="1"/>
    </xf>
    <xf numFmtId="0" fontId="20" fillId="0" borderId="0" xfId="23" applyFont="1" applyAlignment="1">
      <alignment horizontal="left" indent="1"/>
    </xf>
    <xf numFmtId="171" fontId="4" fillId="0" borderId="3" xfId="23" applyNumberFormat="1" applyFont="1" applyBorder="1" applyAlignment="1">
      <alignment horizontal="left" indent="2"/>
    </xf>
    <xf numFmtId="4" fontId="20" fillId="0" borderId="0" xfId="23" applyNumberFormat="1" applyFont="1" applyAlignment="1">
      <alignment horizontal="right"/>
    </xf>
    <xf numFmtId="4" fontId="21" fillId="0" borderId="0" xfId="23" applyNumberFormat="1" applyFont="1" applyAlignment="1">
      <alignment horizontal="right"/>
    </xf>
    <xf numFmtId="4" fontId="49" fillId="0" borderId="0" xfId="11" applyNumberFormat="1" applyFont="1" applyAlignment="1">
      <alignment horizontal="right"/>
    </xf>
    <xf numFmtId="165" fontId="49" fillId="0" borderId="0" xfId="11" applyNumberFormat="1" applyFont="1" applyAlignment="1">
      <alignment horizontal="right"/>
    </xf>
    <xf numFmtId="0" fontId="50" fillId="0" borderId="0" xfId="11" applyFont="1" applyAlignment="1">
      <alignment horizontal="right"/>
    </xf>
    <xf numFmtId="0" fontId="8" fillId="8" borderId="0" xfId="11" applyFont="1" applyFill="1" applyAlignment="1">
      <alignment horizontal="center"/>
    </xf>
    <xf numFmtId="4" fontId="21" fillId="8" borderId="0" xfId="23" applyNumberFormat="1" applyFont="1" applyFill="1" applyAlignment="1">
      <alignment horizontal="right"/>
    </xf>
    <xf numFmtId="4" fontId="49" fillId="8" borderId="0" xfId="11" applyNumberFormat="1" applyFont="1" applyFill="1" applyAlignment="1">
      <alignment horizontal="right"/>
    </xf>
    <xf numFmtId="165" fontId="49" fillId="8" borderId="0" xfId="11" applyNumberFormat="1" applyFont="1" applyFill="1" applyAlignment="1">
      <alignment horizontal="right"/>
    </xf>
    <xf numFmtId="0" fontId="50" fillId="8" borderId="0" xfId="11" applyFont="1" applyFill="1" applyAlignment="1">
      <alignment horizontal="right"/>
    </xf>
    <xf numFmtId="4" fontId="20" fillId="8" borderId="0" xfId="23" applyNumberFormat="1" applyFont="1" applyFill="1" applyAlignment="1">
      <alignment horizontal="right"/>
    </xf>
    <xf numFmtId="0" fontId="17" fillId="2" borderId="0" xfId="21" applyFont="1" applyFill="1" applyAlignment="1">
      <alignment horizontal="left"/>
    </xf>
    <xf numFmtId="171" fontId="17" fillId="0" borderId="0" xfId="21" applyNumberFormat="1" applyFont="1" applyAlignment="1">
      <alignment horizontal="left" indent="1"/>
    </xf>
    <xf numFmtId="171" fontId="4" fillId="0" borderId="0" xfId="21" applyNumberFormat="1" applyFont="1" applyAlignment="1">
      <alignment horizontal="left" indent="2"/>
    </xf>
    <xf numFmtId="0" fontId="17" fillId="2" borderId="0" xfId="21" applyFont="1" applyFill="1"/>
    <xf numFmtId="171" fontId="17" fillId="0" borderId="0" xfId="21" applyNumberFormat="1" applyFont="1" applyAlignment="1">
      <alignment horizontal="left" indent="2"/>
    </xf>
    <xf numFmtId="171" fontId="4" fillId="0" borderId="0" xfId="21" applyNumberFormat="1" applyFont="1" applyAlignment="1">
      <alignment horizontal="left" indent="4"/>
    </xf>
    <xf numFmtId="171" fontId="4" fillId="0" borderId="0" xfId="21" applyNumberFormat="1" applyFont="1" applyAlignment="1">
      <alignment horizontal="left" indent="5"/>
    </xf>
    <xf numFmtId="0" fontId="4" fillId="2" borderId="0" xfId="21" applyFont="1" applyFill="1"/>
    <xf numFmtId="171" fontId="4" fillId="0" borderId="3" xfId="21" applyNumberFormat="1" applyFont="1" applyBorder="1" applyAlignment="1">
      <alignment horizontal="left" indent="2"/>
    </xf>
    <xf numFmtId="0" fontId="21" fillId="0" borderId="2" xfId="21" applyFont="1" applyBorder="1" applyAlignment="1">
      <alignment horizontal="right"/>
    </xf>
    <xf numFmtId="0" fontId="4" fillId="0" borderId="0" xfId="21" applyFont="1"/>
    <xf numFmtId="0" fontId="4" fillId="2" borderId="0" xfId="13" applyFont="1" applyFill="1"/>
    <xf numFmtId="171" fontId="4" fillId="3" borderId="0" xfId="13" applyNumberFormat="1" applyFont="1" applyFill="1"/>
    <xf numFmtId="171" fontId="4" fillId="3" borderId="0" xfId="13" applyNumberFormat="1" applyFont="1" applyFill="1" applyAlignment="1">
      <alignment horizontal="left" indent="2"/>
    </xf>
    <xf numFmtId="171" fontId="4" fillId="3" borderId="0" xfId="12" applyNumberFormat="1" applyFont="1" applyFill="1" applyAlignment="1">
      <alignment horizontal="left" indent="2"/>
    </xf>
    <xf numFmtId="0" fontId="4" fillId="0" borderId="0" xfId="13" applyFont="1"/>
    <xf numFmtId="171" fontId="4" fillId="3" borderId="3" xfId="13" applyNumberFormat="1" applyFont="1" applyFill="1" applyBorder="1" applyAlignment="1">
      <alignment horizontal="left" indent="2"/>
    </xf>
    <xf numFmtId="0" fontId="21" fillId="0" borderId="0" xfId="13" applyFont="1" applyAlignment="1">
      <alignment horizontal="center"/>
    </xf>
    <xf numFmtId="0" fontId="4" fillId="0" borderId="0" xfId="13" applyFont="1" applyAlignment="1">
      <alignment horizontal="right"/>
    </xf>
    <xf numFmtId="2" fontId="4" fillId="0" borderId="0" xfId="13" applyNumberFormat="1" applyFont="1" applyAlignment="1">
      <alignment horizontal="right"/>
    </xf>
    <xf numFmtId="0" fontId="21" fillId="8" borderId="0" xfId="13" applyFont="1" applyFill="1" applyAlignment="1">
      <alignment horizontal="center"/>
    </xf>
    <xf numFmtId="0" fontId="4" fillId="8" borderId="0" xfId="13" applyFont="1" applyFill="1" applyAlignment="1">
      <alignment horizontal="right"/>
    </xf>
    <xf numFmtId="2" fontId="4" fillId="8" borderId="0" xfId="13" applyNumberFormat="1" applyFont="1" applyFill="1" applyAlignment="1">
      <alignment horizontal="right"/>
    </xf>
    <xf numFmtId="0" fontId="4" fillId="4" borderId="0" xfId="21" applyFont="1" applyFill="1" applyAlignment="1">
      <alignment vertical="top"/>
    </xf>
    <xf numFmtId="0" fontId="4" fillId="4" borderId="0" xfId="21" applyFont="1" applyFill="1"/>
    <xf numFmtId="171" fontId="17" fillId="0" borderId="0" xfId="23" applyNumberFormat="1" applyFont="1" applyAlignment="1">
      <alignment horizontal="left"/>
    </xf>
    <xf numFmtId="171" fontId="4" fillId="0" borderId="3" xfId="23" applyNumberFormat="1" applyFont="1" applyBorder="1" applyAlignment="1">
      <alignment horizontal="left" indent="1"/>
    </xf>
    <xf numFmtId="171" fontId="17" fillId="0" borderId="0" xfId="21" applyNumberFormat="1" applyFont="1" applyAlignment="1">
      <alignment horizontal="left"/>
    </xf>
    <xf numFmtId="0" fontId="4" fillId="8" borderId="0" xfId="21" applyFont="1" applyFill="1"/>
    <xf numFmtId="169" fontId="21" fillId="4" borderId="0" xfId="23" applyNumberFormat="1" applyFont="1" applyFill="1" applyAlignment="1">
      <alignment horizontal="right"/>
    </xf>
    <xf numFmtId="169" fontId="21" fillId="0" borderId="0" xfId="21" applyNumberFormat="1" applyFont="1" applyAlignment="1">
      <alignment horizontal="right"/>
    </xf>
    <xf numFmtId="3" fontId="4" fillId="4" borderId="0" xfId="21" applyNumberFormat="1" applyFont="1" applyFill="1" applyAlignment="1">
      <alignment vertical="top"/>
    </xf>
    <xf numFmtId="3" fontId="4" fillId="0" borderId="0" xfId="21" applyNumberFormat="1" applyFont="1"/>
    <xf numFmtId="172" fontId="4" fillId="0" borderId="0" xfId="21" applyNumberFormat="1" applyFont="1"/>
    <xf numFmtId="0" fontId="17" fillId="6" borderId="0" xfId="17" applyFont="1" applyFill="1"/>
    <xf numFmtId="0" fontId="20" fillId="6" borderId="4" xfId="19" applyFont="1" applyFill="1" applyBorder="1" applyAlignment="1">
      <alignment horizontal="center"/>
    </xf>
    <xf numFmtId="0" fontId="17" fillId="6" borderId="0" xfId="17" applyFont="1" applyFill="1" applyAlignment="1">
      <alignment vertical="top"/>
    </xf>
    <xf numFmtId="0" fontId="17" fillId="6" borderId="0" xfId="0" applyFont="1" applyFill="1" applyAlignment="1">
      <alignment vertical="top" wrapText="1"/>
    </xf>
    <xf numFmtId="0" fontId="17" fillId="6" borderId="0" xfId="22" applyFont="1" applyFill="1" applyAlignment="1">
      <alignment vertical="top"/>
    </xf>
    <xf numFmtId="0" fontId="17" fillId="6" borderId="0" xfId="0" applyFont="1" applyFill="1"/>
    <xf numFmtId="3" fontId="20" fillId="6" borderId="0" xfId="23" applyNumberFormat="1" applyFont="1" applyFill="1" applyAlignment="1">
      <alignment horizontal="right"/>
    </xf>
    <xf numFmtId="0" fontId="17" fillId="6" borderId="0" xfId="0" applyFont="1" applyFill="1" applyAlignment="1">
      <alignment vertical="top"/>
    </xf>
    <xf numFmtId="0" fontId="30" fillId="6" borderId="0" xfId="0" applyFont="1" applyFill="1"/>
    <xf numFmtId="0" fontId="30" fillId="6" borderId="0" xfId="0" applyFont="1" applyFill="1" applyAlignment="1">
      <alignment vertical="top"/>
    </xf>
    <xf numFmtId="166" fontId="19" fillId="6" borderId="0" xfId="23" applyNumberFormat="1" applyFont="1" applyFill="1" applyAlignment="1">
      <alignment horizontal="right"/>
    </xf>
    <xf numFmtId="0" fontId="17" fillId="6" borderId="7" xfId="23" applyFont="1" applyFill="1" applyBorder="1"/>
    <xf numFmtId="0" fontId="4" fillId="6" borderId="0" xfId="0" applyFont="1" applyFill="1"/>
    <xf numFmtId="0" fontId="17" fillId="6" borderId="0" xfId="23" applyFont="1" applyFill="1"/>
    <xf numFmtId="0" fontId="30" fillId="6" borderId="0" xfId="23" applyFont="1" applyFill="1" applyAlignment="1">
      <alignment vertical="top"/>
    </xf>
    <xf numFmtId="0" fontId="30" fillId="6" borderId="0" xfId="23" applyFont="1" applyFill="1"/>
    <xf numFmtId="164" fontId="30" fillId="6" borderId="0" xfId="23" applyNumberFormat="1" applyFont="1" applyFill="1"/>
    <xf numFmtId="0" fontId="36" fillId="6" borderId="0" xfId="11" applyFont="1" applyFill="1"/>
    <xf numFmtId="0" fontId="36" fillId="6" borderId="0" xfId="23" applyFont="1" applyFill="1"/>
    <xf numFmtId="0" fontId="32" fillId="6" borderId="0" xfId="11" applyFont="1" applyFill="1"/>
    <xf numFmtId="0" fontId="32" fillId="6" borderId="0" xfId="11" applyFont="1" applyFill="1" applyAlignment="1">
      <alignment vertical="top"/>
    </xf>
    <xf numFmtId="0" fontId="17" fillId="6" borderId="0" xfId="21" applyFont="1" applyFill="1"/>
    <xf numFmtId="0" fontId="17" fillId="6" borderId="0" xfId="21" applyFont="1" applyFill="1" applyAlignment="1">
      <alignment vertical="top"/>
    </xf>
    <xf numFmtId="166" fontId="20" fillId="6" borderId="0" xfId="21" applyNumberFormat="1" applyFont="1" applyFill="1" applyAlignment="1">
      <alignment horizontal="right"/>
    </xf>
    <xf numFmtId="0" fontId="20" fillId="6" borderId="0" xfId="21" applyFont="1" applyFill="1" applyAlignment="1">
      <alignment horizontal="right"/>
    </xf>
    <xf numFmtId="0" fontId="4" fillId="0" borderId="0" xfId="17" applyFont="1"/>
    <xf numFmtId="0" fontId="21" fillId="8" borderId="2" xfId="21" applyFont="1" applyFill="1" applyBorder="1" applyAlignment="1">
      <alignment horizontal="right"/>
    </xf>
    <xf numFmtId="166" fontId="21" fillId="6" borderId="0" xfId="21" applyNumberFormat="1" applyFont="1" applyFill="1" applyAlignment="1">
      <alignment horizontal="right"/>
    </xf>
    <xf numFmtId="166" fontId="21" fillId="8" borderId="0" xfId="21" applyNumberFormat="1" applyFont="1" applyFill="1" applyAlignment="1">
      <alignment horizontal="right"/>
    </xf>
    <xf numFmtId="0" fontId="4" fillId="6" borderId="0" xfId="21" applyFont="1" applyFill="1" applyAlignment="1">
      <alignment vertical="top"/>
    </xf>
    <xf numFmtId="0" fontId="4" fillId="6" borderId="0" xfId="21" applyFont="1" applyFill="1"/>
    <xf numFmtId="0" fontId="4" fillId="0" borderId="0" xfId="21" applyFont="1" applyAlignment="1">
      <alignment vertical="top"/>
    </xf>
    <xf numFmtId="0" fontId="17" fillId="6" borderId="0" xfId="13" applyFont="1" applyFill="1"/>
    <xf numFmtId="0" fontId="30" fillId="6" borderId="0" xfId="13" applyFont="1" applyFill="1"/>
    <xf numFmtId="0" fontId="30" fillId="6" borderId="0" xfId="13" applyFont="1" applyFill="1" applyAlignment="1">
      <alignment vertical="top"/>
    </xf>
    <xf numFmtId="0" fontId="17" fillId="6" borderId="0" xfId="13" applyFont="1" applyFill="1" applyAlignment="1">
      <alignment vertical="top"/>
    </xf>
    <xf numFmtId="0" fontId="17" fillId="6" borderId="0" xfId="16" applyFont="1" applyFill="1"/>
    <xf numFmtId="0" fontId="30" fillId="6" borderId="0" xfId="16" applyFont="1" applyFill="1" applyAlignment="1">
      <alignment vertical="top"/>
    </xf>
    <xf numFmtId="0" fontId="30" fillId="6" borderId="0" xfId="16" applyFont="1" applyFill="1"/>
    <xf numFmtId="0" fontId="17" fillId="6" borderId="0" xfId="18" applyFont="1" applyFill="1"/>
    <xf numFmtId="0" fontId="30" fillId="6" borderId="0" xfId="18" applyFont="1" applyFill="1" applyAlignment="1">
      <alignment vertical="top"/>
    </xf>
    <xf numFmtId="0" fontId="17" fillId="6" borderId="0" xfId="18" applyFont="1" applyFill="1" applyAlignment="1">
      <alignment vertical="top"/>
    </xf>
    <xf numFmtId="0" fontId="17" fillId="6" borderId="0" xfId="15" applyFont="1" applyFill="1" applyAlignment="1">
      <alignment vertical="top"/>
    </xf>
    <xf numFmtId="0" fontId="17" fillId="6" borderId="0" xfId="7" applyFont="1" applyFill="1"/>
    <xf numFmtId="0" fontId="30" fillId="6" borderId="0" xfId="7" applyFont="1" applyFill="1" applyAlignment="1">
      <alignment vertical="top"/>
    </xf>
    <xf numFmtId="0" fontId="17" fillId="6" borderId="0" xfId="7" applyFont="1" applyFill="1" applyAlignment="1">
      <alignment vertical="top"/>
    </xf>
    <xf numFmtId="0" fontId="17" fillId="6" borderId="0" xfId="8" applyFont="1" applyFill="1"/>
    <xf numFmtId="0" fontId="17" fillId="6" borderId="0" xfId="8" applyFont="1" applyFill="1" applyAlignment="1">
      <alignment vertical="top"/>
    </xf>
    <xf numFmtId="165" fontId="20" fillId="6" borderId="0" xfId="8" applyNumberFormat="1" applyFont="1" applyFill="1" applyAlignment="1">
      <alignment horizontal="center"/>
    </xf>
    <xf numFmtId="0" fontId="17" fillId="6" borderId="0" xfId="8" quotePrefix="1" applyFont="1" applyFill="1"/>
    <xf numFmtId="165" fontId="17" fillId="6" borderId="0" xfId="8" quotePrefix="1" applyNumberFormat="1" applyFont="1" applyFill="1"/>
    <xf numFmtId="165" fontId="17" fillId="6" borderId="0" xfId="8" applyNumberFormat="1" applyFont="1" applyFill="1"/>
    <xf numFmtId="0" fontId="16" fillId="6" borderId="0" xfId="14" applyFont="1" applyFill="1"/>
    <xf numFmtId="0" fontId="15" fillId="6" borderId="3" xfId="6" applyFont="1" applyFill="1" applyBorder="1"/>
    <xf numFmtId="0" fontId="46" fillId="6" borderId="0" xfId="6" applyFont="1" applyFill="1" applyAlignment="1">
      <alignment horizontal="left"/>
    </xf>
    <xf numFmtId="0" fontId="15" fillId="6" borderId="0" xfId="6" applyFont="1" applyFill="1" applyAlignment="1">
      <alignment horizontal="left"/>
    </xf>
    <xf numFmtId="0" fontId="15" fillId="6" borderId="0" xfId="6" applyFont="1" applyFill="1"/>
    <xf numFmtId="1" fontId="17" fillId="6" borderId="0" xfId="23" applyNumberFormat="1" applyFont="1" applyFill="1"/>
    <xf numFmtId="1" fontId="17" fillId="6" borderId="0" xfId="14" applyNumberFormat="1" applyFont="1" applyFill="1"/>
    <xf numFmtId="164" fontId="17" fillId="6" borderId="0" xfId="14" applyNumberFormat="1" applyFont="1" applyFill="1"/>
    <xf numFmtId="3" fontId="17" fillId="6" borderId="0" xfId="14" applyNumberFormat="1" applyFont="1" applyFill="1"/>
    <xf numFmtId="0" fontId="17" fillId="6" borderId="0" xfId="14" applyFont="1" applyFill="1"/>
    <xf numFmtId="0" fontId="18" fillId="6" borderId="0" xfId="6" applyFill="1" applyAlignment="1">
      <alignment horizontal="left"/>
    </xf>
    <xf numFmtId="0" fontId="18" fillId="6" borderId="3" xfId="6" applyFill="1" applyBorder="1"/>
    <xf numFmtId="172" fontId="19" fillId="6" borderId="0" xfId="23" applyNumberFormat="1" applyFont="1" applyFill="1" applyAlignment="1">
      <alignment horizontal="right"/>
    </xf>
    <xf numFmtId="164" fontId="19" fillId="6" borderId="0" xfId="14" applyNumberFormat="1" applyFont="1" applyFill="1" applyAlignment="1">
      <alignment horizontal="right"/>
    </xf>
    <xf numFmtId="0" fontId="18" fillId="6" borderId="0" xfId="6" applyFill="1"/>
    <xf numFmtId="0" fontId="4" fillId="6" borderId="0" xfId="18" applyFont="1" applyFill="1"/>
    <xf numFmtId="1" fontId="4" fillId="6" borderId="0" xfId="23" applyNumberFormat="1" applyFont="1" applyFill="1"/>
    <xf numFmtId="1" fontId="4" fillId="6" borderId="0" xfId="14" applyNumberFormat="1" applyFont="1" applyFill="1"/>
    <xf numFmtId="164" fontId="4" fillId="6" borderId="0" xfId="14" applyNumberFormat="1" applyFont="1" applyFill="1"/>
    <xf numFmtId="3" fontId="4" fillId="6" borderId="0" xfId="14" applyNumberFormat="1" applyFont="1" applyFill="1"/>
    <xf numFmtId="0" fontId="4" fillId="6" borderId="0" xfId="14" applyFont="1" applyFill="1"/>
    <xf numFmtId="0" fontId="17" fillId="6" borderId="0" xfId="24" applyFont="1" applyFill="1"/>
    <xf numFmtId="164" fontId="20" fillId="6" borderId="0" xfId="23" applyNumberFormat="1" applyFont="1" applyFill="1" applyAlignment="1">
      <alignment horizontal="right"/>
    </xf>
    <xf numFmtId="175" fontId="20" fillId="6" borderId="0" xfId="23" applyNumberFormat="1" applyFont="1" applyFill="1" applyAlignment="1">
      <alignment horizontal="right"/>
    </xf>
    <xf numFmtId="0" fontId="15" fillId="6" borderId="0" xfId="6" applyFont="1" applyFill="1" applyAlignment="1">
      <alignment vertical="top"/>
    </xf>
    <xf numFmtId="0" fontId="17" fillId="6" borderId="0" xfId="15" applyFont="1" applyFill="1"/>
    <xf numFmtId="0" fontId="17" fillId="6" borderId="0" xfId="19" applyFont="1" applyFill="1"/>
    <xf numFmtId="0" fontId="30" fillId="6" borderId="0" xfId="19" applyFont="1" applyFill="1" applyAlignment="1">
      <alignment vertical="top"/>
    </xf>
    <xf numFmtId="0" fontId="17" fillId="6" borderId="0" xfId="19" applyFont="1" applyFill="1" applyAlignment="1">
      <alignment vertical="top"/>
    </xf>
    <xf numFmtId="0" fontId="17" fillId="6" borderId="0" xfId="9" applyFont="1" applyFill="1"/>
    <xf numFmtId="0" fontId="17" fillId="6" borderId="0" xfId="9" applyFont="1" applyFill="1" applyAlignment="1">
      <alignment vertical="top"/>
    </xf>
    <xf numFmtId="0" fontId="36" fillId="6" borderId="0" xfId="9" applyFont="1" applyFill="1"/>
    <xf numFmtId="0" fontId="36" fillId="6" borderId="0" xfId="22" applyFont="1" applyFill="1"/>
    <xf numFmtId="0" fontId="36" fillId="6" borderId="0" xfId="9" applyFont="1" applyFill="1" applyAlignment="1">
      <alignment vertical="top"/>
    </xf>
    <xf numFmtId="3" fontId="17" fillId="6" borderId="0" xfId="17" applyNumberFormat="1" applyFont="1" applyFill="1" applyAlignment="1">
      <alignment vertical="top"/>
    </xf>
    <xf numFmtId="0" fontId="4" fillId="2" borderId="0" xfId="16" applyFont="1" applyFill="1" applyAlignment="1">
      <alignment horizontal="left"/>
    </xf>
    <xf numFmtId="0" fontId="4" fillId="0" borderId="0" xfId="16" applyFont="1"/>
    <xf numFmtId="171" fontId="17" fillId="0" borderId="0" xfId="16" applyNumberFormat="1" applyFont="1" applyAlignment="1">
      <alignment horizontal="left" indent="1"/>
    </xf>
    <xf numFmtId="171" fontId="4" fillId="0" borderId="0" xfId="16" applyNumberFormat="1" applyFont="1" applyAlignment="1">
      <alignment horizontal="left" indent="2"/>
    </xf>
    <xf numFmtId="171" fontId="17" fillId="0" borderId="0" xfId="16" applyNumberFormat="1" applyFont="1" applyAlignment="1">
      <alignment horizontal="left" indent="2"/>
    </xf>
    <xf numFmtId="171" fontId="17" fillId="0" borderId="0" xfId="16" applyNumberFormat="1" applyFont="1" applyAlignment="1">
      <alignment horizontal="left" indent="3"/>
    </xf>
    <xf numFmtId="171" fontId="4" fillId="0" borderId="0" xfId="16" applyNumberFormat="1" applyFont="1" applyAlignment="1">
      <alignment horizontal="left" indent="4"/>
    </xf>
    <xf numFmtId="171" fontId="4" fillId="0" borderId="0" xfId="16" applyNumberFormat="1" applyFont="1" applyAlignment="1">
      <alignment horizontal="left" indent="5"/>
    </xf>
    <xf numFmtId="171" fontId="4" fillId="0" borderId="0" xfId="16" applyNumberFormat="1" applyFont="1" applyAlignment="1">
      <alignment horizontal="left" indent="3"/>
    </xf>
    <xf numFmtId="0" fontId="17" fillId="0" borderId="0" xfId="16" applyFont="1" applyAlignment="1">
      <alignment horizontal="left"/>
    </xf>
    <xf numFmtId="171" fontId="4" fillId="0" borderId="0" xfId="16" applyNumberFormat="1" applyFont="1" applyAlignment="1">
      <alignment horizontal="left" indent="1"/>
    </xf>
    <xf numFmtId="171" fontId="4" fillId="0" borderId="3" xfId="16" applyNumberFormat="1" applyFont="1" applyBorder="1" applyAlignment="1">
      <alignment horizontal="left" indent="1"/>
    </xf>
    <xf numFmtId="171" fontId="4" fillId="0" borderId="0" xfId="18" applyNumberFormat="1" applyFont="1" applyAlignment="1">
      <alignment horizontal="left" indent="3"/>
    </xf>
    <xf numFmtId="171" fontId="17" fillId="0" borderId="0" xfId="18" applyNumberFormat="1" applyFont="1" applyAlignment="1">
      <alignment horizontal="left" indent="2"/>
    </xf>
    <xf numFmtId="0" fontId="4" fillId="0" borderId="0" xfId="18" applyFont="1" applyAlignment="1">
      <alignment horizontal="left"/>
    </xf>
    <xf numFmtId="0" fontId="4" fillId="0" borderId="0" xfId="18" applyFont="1" applyAlignment="1">
      <alignment horizontal="left" indent="1"/>
    </xf>
    <xf numFmtId="0" fontId="17" fillId="0" borderId="2" xfId="18" applyFont="1" applyBorder="1"/>
    <xf numFmtId="0" fontId="17" fillId="0" borderId="0" xfId="22" applyFont="1" applyAlignment="1">
      <alignment horizontal="left"/>
    </xf>
    <xf numFmtId="171" fontId="4" fillId="3" borderId="3" xfId="7" applyNumberFormat="1" applyFont="1" applyFill="1" applyBorder="1" applyAlignment="1">
      <alignment horizontal="left" indent="1"/>
    </xf>
    <xf numFmtId="0" fontId="4" fillId="0" borderId="0" xfId="7" applyFont="1"/>
    <xf numFmtId="171" fontId="4" fillId="3" borderId="0" xfId="7" applyNumberFormat="1" applyFont="1" applyFill="1" applyAlignment="1">
      <alignment horizontal="left" indent="1"/>
    </xf>
    <xf numFmtId="171" fontId="4" fillId="3" borderId="0" xfId="12" applyNumberFormat="1" applyFont="1" applyFill="1" applyAlignment="1">
      <alignment horizontal="left" indent="1"/>
    </xf>
    <xf numFmtId="171" fontId="17" fillId="3" borderId="0" xfId="7" applyNumberFormat="1" applyFont="1" applyFill="1" applyAlignment="1">
      <alignment horizontal="left"/>
    </xf>
    <xf numFmtId="171" fontId="4" fillId="3" borderId="0" xfId="7" applyNumberFormat="1" applyFont="1" applyFill="1" applyAlignment="1">
      <alignment horizontal="left" indent="2"/>
    </xf>
    <xf numFmtId="171" fontId="4" fillId="3" borderId="0" xfId="8" applyNumberFormat="1" applyFont="1" applyFill="1" applyAlignment="1">
      <alignment horizontal="left" indent="2"/>
    </xf>
    <xf numFmtId="171" fontId="4" fillId="3" borderId="3" xfId="8" applyNumberFormat="1" applyFont="1" applyFill="1" applyBorder="1" applyAlignment="1">
      <alignment horizontal="left" indent="2"/>
    </xf>
    <xf numFmtId="0" fontId="4" fillId="0" borderId="0" xfId="14" applyFont="1" applyAlignment="1">
      <alignment horizontal="left" indent="3"/>
    </xf>
    <xf numFmtId="171" fontId="4" fillId="0" borderId="0" xfId="14" applyNumberFormat="1" applyFont="1" applyAlignment="1">
      <alignment horizontal="left" indent="3"/>
    </xf>
    <xf numFmtId="0" fontId="1" fillId="0" borderId="0" xfId="26" applyFont="1"/>
    <xf numFmtId="171" fontId="42" fillId="0" borderId="0" xfId="26" applyNumberFormat="1" applyFont="1" applyAlignment="1">
      <alignment horizontal="left" indent="1"/>
    </xf>
    <xf numFmtId="171" fontId="41" fillId="0" borderId="3" xfId="26" applyNumberFormat="1" applyFont="1" applyBorder="1" applyAlignment="1">
      <alignment horizontal="left" indent="2"/>
    </xf>
    <xf numFmtId="0" fontId="4" fillId="2" borderId="0" xfId="15" applyFont="1" applyFill="1" applyAlignment="1">
      <alignment horizontal="left"/>
    </xf>
    <xf numFmtId="164" fontId="21" fillId="4" borderId="3" xfId="23" applyNumberFormat="1" applyFont="1" applyFill="1" applyBorder="1" applyAlignment="1">
      <alignment horizontal="right"/>
    </xf>
    <xf numFmtId="164" fontId="21" fillId="8" borderId="3" xfId="23" applyNumberFormat="1" applyFont="1" applyFill="1" applyBorder="1" applyAlignment="1">
      <alignment horizontal="right"/>
    </xf>
    <xf numFmtId="171" fontId="17" fillId="4" borderId="0" xfId="24" applyNumberFormat="1" applyFont="1" applyFill="1" applyAlignment="1">
      <alignment horizontal="left"/>
    </xf>
    <xf numFmtId="171" fontId="4" fillId="4" borderId="0" xfId="24" applyNumberFormat="1" applyFont="1" applyFill="1" applyAlignment="1">
      <alignment horizontal="left" indent="2"/>
    </xf>
    <xf numFmtId="171" fontId="4" fillId="4" borderId="3" xfId="24" applyNumberFormat="1" applyFont="1" applyFill="1" applyBorder="1" applyAlignment="1">
      <alignment horizontal="left" indent="2"/>
    </xf>
    <xf numFmtId="165" fontId="21" fillId="4" borderId="3" xfId="23" applyNumberFormat="1" applyFont="1" applyFill="1" applyBorder="1" applyAlignment="1">
      <alignment horizontal="right"/>
    </xf>
    <xf numFmtId="0" fontId="4" fillId="0" borderId="0" xfId="19" applyFont="1"/>
    <xf numFmtId="171" fontId="17" fillId="0" borderId="0" xfId="19" applyNumberFormat="1" applyFont="1" applyAlignment="1">
      <alignment horizontal="left" indent="1"/>
    </xf>
    <xf numFmtId="171" fontId="4" fillId="0" borderId="3" xfId="19" applyNumberFormat="1" applyFont="1" applyBorder="1" applyAlignment="1">
      <alignment horizontal="left" indent="2"/>
    </xf>
    <xf numFmtId="171" fontId="4" fillId="0" borderId="0" xfId="20" applyNumberFormat="1" applyFont="1" applyAlignment="1">
      <alignment horizontal="left" indent="1"/>
    </xf>
    <xf numFmtId="171" fontId="10" fillId="4" borderId="0" xfId="9" applyNumberFormat="1" applyFont="1" applyFill="1" applyAlignment="1">
      <alignment horizontal="left" indent="2"/>
    </xf>
    <xf numFmtId="171" fontId="10" fillId="4" borderId="3" xfId="9" applyNumberFormat="1" applyFont="1" applyFill="1" applyBorder="1" applyAlignment="1">
      <alignment horizontal="left" indent="2"/>
    </xf>
    <xf numFmtId="0" fontId="4" fillId="6" borderId="0" xfId="15" quotePrefix="1" applyFont="1" applyFill="1" applyAlignment="1">
      <alignment horizontal="left"/>
    </xf>
    <xf numFmtId="0" fontId="0" fillId="0" borderId="0" xfId="0" applyAlignment="1">
      <alignment wrapText="1"/>
    </xf>
    <xf numFmtId="0" fontId="3" fillId="0" borderId="0" xfId="29"/>
    <xf numFmtId="0" fontId="4" fillId="6" borderId="0" xfId="0" applyFont="1" applyFill="1" applyAlignment="1">
      <alignment vertical="top"/>
    </xf>
    <xf numFmtId="0" fontId="4" fillId="6" borderId="0" xfId="0" applyFont="1" applyFill="1" applyAlignment="1">
      <alignment vertical="top" wrapText="1"/>
    </xf>
    <xf numFmtId="0" fontId="4" fillId="6" borderId="0" xfId="0" applyFont="1" applyFill="1" applyAlignment="1">
      <alignment horizontal="left" vertical="top" wrapText="1"/>
    </xf>
    <xf numFmtId="49" fontId="4" fillId="6" borderId="0" xfId="28" quotePrefix="1" applyNumberFormat="1" applyFont="1" applyFill="1"/>
    <xf numFmtId="0" fontId="3" fillId="6" borderId="0" xfId="28" applyFill="1"/>
    <xf numFmtId="0" fontId="4" fillId="4" borderId="0" xfId="16" applyFont="1" applyFill="1" applyAlignment="1">
      <alignment vertical="top"/>
    </xf>
    <xf numFmtId="0" fontId="4" fillId="4" borderId="0" xfId="13" applyFont="1" applyFill="1" applyAlignment="1">
      <alignment vertical="top"/>
    </xf>
    <xf numFmtId="0" fontId="3" fillId="0" borderId="0" xfId="29" applyAlignment="1">
      <alignment horizontal="left"/>
    </xf>
    <xf numFmtId="0" fontId="3" fillId="0" borderId="14" xfId="29" applyBorder="1"/>
    <xf numFmtId="0" fontId="3" fillId="0" borderId="15" xfId="29" applyBorder="1"/>
    <xf numFmtId="0" fontId="17" fillId="4" borderId="0" xfId="28" applyFont="1" applyFill="1" applyAlignment="1">
      <alignment horizontal="left" wrapText="1"/>
    </xf>
    <xf numFmtId="0" fontId="17" fillId="6" borderId="0" xfId="28" applyFont="1" applyFill="1" applyAlignment="1">
      <alignment horizontal="left" wrapText="1"/>
    </xf>
    <xf numFmtId="0" fontId="4" fillId="4" borderId="0" xfId="13" applyFont="1" applyFill="1"/>
    <xf numFmtId="0" fontId="4" fillId="4" borderId="0" xfId="16" applyFont="1" applyFill="1"/>
    <xf numFmtId="0" fontId="4" fillId="4" borderId="0" xfId="17" applyFont="1" applyFill="1"/>
    <xf numFmtId="0" fontId="4" fillId="4" borderId="0" xfId="8" applyFont="1" applyFill="1"/>
    <xf numFmtId="0" fontId="4" fillId="4" borderId="0" xfId="7" applyFont="1" applyFill="1"/>
    <xf numFmtId="0" fontId="4" fillId="4" borderId="0" xfId="18" applyFont="1" applyFill="1"/>
    <xf numFmtId="0" fontId="4" fillId="4" borderId="0" xfId="0" applyFont="1" applyFill="1" applyAlignment="1">
      <alignment wrapText="1"/>
    </xf>
    <xf numFmtId="49" fontId="4" fillId="4" borderId="0" xfId="0" applyNumberFormat="1" applyFont="1" applyFill="1"/>
    <xf numFmtId="0" fontId="0" fillId="4" borderId="0" xfId="0" applyFill="1" applyAlignment="1">
      <alignment wrapText="1"/>
    </xf>
    <xf numFmtId="0" fontId="17" fillId="0" borderId="0" xfId="18" applyFont="1" applyAlignment="1">
      <alignment wrapText="1"/>
    </xf>
    <xf numFmtId="0" fontId="4" fillId="4" borderId="0" xfId="23" quotePrefix="1" applyFont="1" applyFill="1" applyAlignment="1">
      <alignment horizontal="left" wrapText="1"/>
    </xf>
    <xf numFmtId="0" fontId="0" fillId="6" borderId="0" xfId="0" applyFill="1"/>
    <xf numFmtId="0" fontId="4" fillId="0" borderId="0" xfId="23" quotePrefix="1" applyFont="1" applyAlignment="1">
      <alignment horizontal="left" wrapText="1"/>
    </xf>
    <xf numFmtId="0" fontId="4" fillId="4" borderId="0" xfId="28" applyFont="1" applyFill="1" applyAlignment="1">
      <alignment horizontal="left" wrapText="1"/>
    </xf>
    <xf numFmtId="0" fontId="3" fillId="0" borderId="0" xfId="28" applyAlignment="1">
      <alignment wrapText="1"/>
    </xf>
    <xf numFmtId="0" fontId="17" fillId="4" borderId="0" xfId="17" applyFont="1" applyFill="1" applyAlignment="1">
      <alignment wrapText="1"/>
    </xf>
    <xf numFmtId="0" fontId="3" fillId="4" borderId="0" xfId="28" applyFill="1" applyAlignment="1">
      <alignment wrapText="1"/>
    </xf>
    <xf numFmtId="0" fontId="4" fillId="4" borderId="0" xfId="29" quotePrefix="1" applyFont="1" applyFill="1"/>
    <xf numFmtId="0" fontId="4" fillId="6" borderId="0" xfId="29" quotePrefix="1" applyFont="1" applyFill="1"/>
    <xf numFmtId="0" fontId="3" fillId="6" borderId="0" xfId="29" applyFill="1"/>
    <xf numFmtId="0" fontId="17" fillId="6" borderId="0" xfId="28" applyFont="1" applyFill="1" applyAlignment="1">
      <alignment horizontal="left"/>
    </xf>
    <xf numFmtId="0" fontId="4" fillId="6" borderId="0" xfId="28" applyFont="1" applyFill="1" applyAlignment="1">
      <alignment horizontal="left"/>
    </xf>
    <xf numFmtId="0" fontId="4" fillId="6" borderId="0" xfId="17" quotePrefix="1" applyFont="1" applyFill="1"/>
    <xf numFmtId="0" fontId="4" fillId="6" borderId="0" xfId="17" applyFont="1" applyFill="1"/>
    <xf numFmtId="0" fontId="4" fillId="6" borderId="0" xfId="28" applyFont="1" applyFill="1"/>
    <xf numFmtId="0" fontId="4" fillId="6" borderId="0" xfId="28" applyFont="1" applyFill="1" applyAlignment="1">
      <alignment horizontal="left" wrapText="1"/>
    </xf>
    <xf numFmtId="0" fontId="3" fillId="6" borderId="0" xfId="28" applyFill="1" applyAlignment="1">
      <alignment wrapText="1"/>
    </xf>
    <xf numFmtId="0" fontId="4" fillId="4" borderId="0" xfId="0" applyFont="1" applyFill="1" applyAlignment="1">
      <alignment horizontal="left" wrapText="1"/>
    </xf>
    <xf numFmtId="0" fontId="4" fillId="4" borderId="0" xfId="22" applyFont="1" applyFill="1"/>
    <xf numFmtId="0" fontId="17" fillId="0" borderId="13" xfId="14" quotePrefix="1" applyFont="1" applyBorder="1" applyAlignment="1">
      <alignment wrapText="1"/>
    </xf>
    <xf numFmtId="0" fontId="3" fillId="6" borderId="14" xfId="29" applyFill="1" applyBorder="1"/>
    <xf numFmtId="0" fontId="3" fillId="6" borderId="0" xfId="0" applyFont="1" applyFill="1"/>
    <xf numFmtId="0" fontId="4" fillId="0" borderId="0" xfId="9" applyFont="1"/>
    <xf numFmtId="0" fontId="4" fillId="0" borderId="0" xfId="9" applyFont="1" applyAlignment="1">
      <alignment vertical="top"/>
    </xf>
    <xf numFmtId="0" fontId="3" fillId="4" borderId="0" xfId="0" applyFont="1" applyFill="1"/>
    <xf numFmtId="0" fontId="4" fillId="2" borderId="0" xfId="16" applyFont="1" applyFill="1"/>
    <xf numFmtId="0" fontId="4" fillId="6" borderId="0" xfId="22" applyFont="1" applyFill="1"/>
    <xf numFmtId="0" fontId="9" fillId="6" borderId="0" xfId="22" applyFont="1" applyFill="1" applyAlignment="1">
      <alignment vertical="top"/>
    </xf>
    <xf numFmtId="0" fontId="30" fillId="6" borderId="0" xfId="22" applyFont="1" applyFill="1" applyAlignment="1">
      <alignment vertical="top"/>
    </xf>
    <xf numFmtId="0" fontId="4" fillId="4" borderId="0" xfId="23" quotePrefix="1" applyFont="1" applyFill="1" applyAlignment="1">
      <alignment horizontal="left"/>
    </xf>
    <xf numFmtId="171" fontId="4" fillId="0" borderId="0" xfId="23" quotePrefix="1" applyNumberFormat="1" applyFont="1" applyAlignment="1">
      <alignment horizontal="left" indent="2"/>
    </xf>
    <xf numFmtId="171" fontId="4" fillId="0" borderId="0" xfId="23" quotePrefix="1" applyNumberFormat="1" applyFont="1" applyAlignment="1">
      <alignment horizontal="left" indent="3"/>
    </xf>
    <xf numFmtId="0" fontId="0" fillId="6" borderId="0" xfId="0" applyFill="1" applyAlignment="1">
      <alignment wrapText="1"/>
    </xf>
    <xf numFmtId="4" fontId="21" fillId="0" borderId="3" xfId="23" applyNumberFormat="1" applyFont="1" applyBorder="1" applyAlignment="1">
      <alignment horizontal="right"/>
    </xf>
    <xf numFmtId="4" fontId="21" fillId="8" borderId="3" xfId="23" applyNumberFormat="1" applyFont="1" applyFill="1" applyBorder="1" applyAlignment="1">
      <alignment horizontal="right"/>
    </xf>
    <xf numFmtId="0" fontId="30" fillId="6" borderId="0" xfId="17" applyFont="1" applyFill="1"/>
    <xf numFmtId="0" fontId="30" fillId="6" borderId="0" xfId="22" applyFont="1" applyFill="1"/>
    <xf numFmtId="0" fontId="30" fillId="6" borderId="0" xfId="17" applyFont="1" applyFill="1" applyAlignment="1">
      <alignment vertical="top"/>
    </xf>
    <xf numFmtId="0" fontId="30" fillId="6" borderId="0" xfId="0" applyFont="1" applyFill="1" applyAlignment="1">
      <alignment vertical="top" wrapText="1"/>
    </xf>
    <xf numFmtId="0" fontId="30" fillId="6" borderId="7" xfId="23" applyFont="1" applyFill="1" applyBorder="1"/>
    <xf numFmtId="0" fontId="32" fillId="6" borderId="0" xfId="23" applyFont="1" applyFill="1"/>
    <xf numFmtId="0" fontId="21" fillId="6" borderId="0" xfId="21" applyFont="1" applyFill="1" applyAlignment="1">
      <alignment horizontal="right"/>
    </xf>
    <xf numFmtId="0" fontId="30" fillId="6" borderId="0" xfId="21" applyFont="1" applyFill="1"/>
    <xf numFmtId="0" fontId="30" fillId="6" borderId="0" xfId="18" applyFont="1" applyFill="1"/>
    <xf numFmtId="0" fontId="30" fillId="6" borderId="0" xfId="15" applyFont="1" applyFill="1" applyAlignment="1">
      <alignment vertical="top"/>
    </xf>
    <xf numFmtId="0" fontId="30" fillId="6" borderId="0" xfId="7" applyFont="1" applyFill="1"/>
    <xf numFmtId="0" fontId="30" fillId="6" borderId="0" xfId="8" applyFont="1" applyFill="1"/>
    <xf numFmtId="0" fontId="30" fillId="6" borderId="0" xfId="8" applyFont="1" applyFill="1" applyAlignment="1">
      <alignment vertical="top"/>
    </xf>
    <xf numFmtId="165" fontId="19" fillId="6" borderId="0" xfId="8" applyNumberFormat="1" applyFont="1" applyFill="1" applyAlignment="1">
      <alignment horizontal="center"/>
    </xf>
    <xf numFmtId="0" fontId="30" fillId="6" borderId="0" xfId="8" quotePrefix="1" applyFont="1" applyFill="1"/>
    <xf numFmtId="165" fontId="30" fillId="6" borderId="0" xfId="8" quotePrefix="1" applyNumberFormat="1" applyFont="1" applyFill="1"/>
    <xf numFmtId="165" fontId="30" fillId="6" borderId="0" xfId="8" applyNumberFormat="1" applyFont="1" applyFill="1"/>
    <xf numFmtId="0" fontId="4" fillId="6" borderId="0" xfId="24" applyFont="1" applyFill="1"/>
    <xf numFmtId="0" fontId="18" fillId="6" borderId="0" xfId="6" applyFill="1" applyAlignment="1">
      <alignment vertical="top"/>
    </xf>
    <xf numFmtId="0" fontId="4" fillId="6" borderId="0" xfId="15" applyFont="1" applyFill="1"/>
    <xf numFmtId="0" fontId="30" fillId="6" borderId="0" xfId="19" applyFont="1" applyFill="1"/>
    <xf numFmtId="0" fontId="30" fillId="6" borderId="0" xfId="9" applyFont="1" applyFill="1"/>
    <xf numFmtId="0" fontId="30" fillId="6" borderId="0" xfId="9" applyFont="1" applyFill="1" applyAlignment="1">
      <alignment vertical="top"/>
    </xf>
    <xf numFmtId="0" fontId="32" fillId="6" borderId="0" xfId="9" applyFont="1" applyFill="1"/>
    <xf numFmtId="0" fontId="32" fillId="6" borderId="0" xfId="22" applyFont="1" applyFill="1"/>
    <xf numFmtId="0" fontId="32" fillId="6" borderId="0" xfId="9" applyFont="1" applyFill="1" applyAlignment="1">
      <alignment vertical="top"/>
    </xf>
    <xf numFmtId="2" fontId="30" fillId="6" borderId="0" xfId="23" applyNumberFormat="1" applyFont="1" applyFill="1"/>
    <xf numFmtId="3" fontId="19" fillId="6" borderId="0" xfId="23" applyNumberFormat="1" applyFont="1" applyFill="1" applyAlignment="1">
      <alignment horizontal="right"/>
    </xf>
    <xf numFmtId="0" fontId="30" fillId="6" borderId="0" xfId="21" applyFont="1" applyFill="1" applyAlignment="1">
      <alignment vertical="top"/>
    </xf>
    <xf numFmtId="166" fontId="19" fillId="6" borderId="0" xfId="21" applyNumberFormat="1" applyFont="1" applyFill="1" applyAlignment="1">
      <alignment horizontal="right"/>
    </xf>
    <xf numFmtId="0" fontId="19" fillId="6" borderId="0" xfId="21" applyFont="1" applyFill="1" applyAlignment="1">
      <alignment horizontal="right"/>
    </xf>
    <xf numFmtId="0" fontId="4" fillId="6" borderId="0" xfId="23" applyFont="1" applyFill="1"/>
    <xf numFmtId="3" fontId="30" fillId="6" borderId="0" xfId="21" applyNumberFormat="1" applyFont="1" applyFill="1" applyAlignment="1">
      <alignment vertical="top"/>
    </xf>
    <xf numFmtId="1" fontId="20" fillId="8" borderId="0" xfId="23" applyNumberFormat="1" applyFont="1" applyFill="1" applyAlignment="1">
      <alignment horizontal="right" indent="1"/>
    </xf>
    <xf numFmtId="166" fontId="20" fillId="8" borderId="0" xfId="22" applyNumberFormat="1" applyFont="1" applyFill="1" applyAlignment="1">
      <alignment horizontal="center"/>
    </xf>
    <xf numFmtId="0" fontId="17" fillId="8" borderId="0" xfId="0" applyFont="1" applyFill="1"/>
    <xf numFmtId="0" fontId="20" fillId="8" borderId="2" xfId="23" applyFont="1" applyFill="1" applyBorder="1" applyAlignment="1">
      <alignment horizontal="center"/>
    </xf>
    <xf numFmtId="164" fontId="17" fillId="8" borderId="0" xfId="23" applyNumberFormat="1" applyFont="1" applyFill="1"/>
    <xf numFmtId="0" fontId="37" fillId="8" borderId="0" xfId="11" applyFont="1" applyFill="1" applyAlignment="1">
      <alignment horizontal="center"/>
    </xf>
    <xf numFmtId="0" fontId="20" fillId="8" borderId="2" xfId="21" applyFont="1" applyFill="1" applyBorder="1" applyAlignment="1">
      <alignment horizontal="right"/>
    </xf>
    <xf numFmtId="0" fontId="20" fillId="8" borderId="0" xfId="13" applyFont="1" applyFill="1" applyAlignment="1">
      <alignment horizontal="center"/>
    </xf>
    <xf numFmtId="165" fontId="20" fillId="8" borderId="2" xfId="16" applyNumberFormat="1" applyFont="1" applyFill="1" applyBorder="1" applyAlignment="1">
      <alignment horizontal="right"/>
    </xf>
    <xf numFmtId="0" fontId="20" fillId="8" borderId="2" xfId="16" applyFont="1" applyFill="1" applyBorder="1" applyAlignment="1">
      <alignment horizontal="right"/>
    </xf>
    <xf numFmtId="165" fontId="20" fillId="8" borderId="2" xfId="18" applyNumberFormat="1" applyFont="1" applyFill="1" applyBorder="1" applyAlignment="1">
      <alignment horizontal="right"/>
    </xf>
    <xf numFmtId="0" fontId="17" fillId="8" borderId="0" xfId="7" applyFont="1" applyFill="1" applyAlignment="1">
      <alignment horizontal="center"/>
    </xf>
    <xf numFmtId="0" fontId="17" fillId="8" borderId="0" xfId="8" applyFont="1" applyFill="1" applyAlignment="1">
      <alignment horizontal="center"/>
    </xf>
    <xf numFmtId="0" fontId="17" fillId="8" borderId="2" xfId="14" applyFont="1" applyFill="1" applyBorder="1" applyAlignment="1">
      <alignment horizontal="right"/>
    </xf>
    <xf numFmtId="0" fontId="20" fillId="8" borderId="2" xfId="19" applyFont="1" applyFill="1" applyBorder="1" applyAlignment="1">
      <alignment horizontal="center"/>
    </xf>
    <xf numFmtId="0" fontId="17" fillId="8" borderId="0" xfId="9" applyFont="1" applyFill="1" applyAlignment="1">
      <alignment horizontal="center"/>
    </xf>
    <xf numFmtId="0" fontId="13" fillId="8" borderId="0" xfId="9" applyFont="1" applyFill="1" applyAlignment="1">
      <alignment horizontal="center"/>
    </xf>
    <xf numFmtId="1" fontId="19" fillId="6" borderId="0" xfId="23" applyNumberFormat="1" applyFont="1" applyFill="1" applyAlignment="1">
      <alignment horizontal="right" indent="1"/>
    </xf>
    <xf numFmtId="2" fontId="21" fillId="6" borderId="0" xfId="23" applyNumberFormat="1" applyFont="1" applyFill="1" applyAlignment="1">
      <alignment horizontal="right"/>
    </xf>
    <xf numFmtId="1" fontId="21" fillId="6" borderId="0" xfId="23" applyNumberFormat="1" applyFont="1" applyFill="1" applyAlignment="1">
      <alignment horizontal="right"/>
    </xf>
    <xf numFmtId="165" fontId="21" fillId="6" borderId="0" xfId="23" applyNumberFormat="1" applyFont="1" applyFill="1" applyAlignment="1">
      <alignment horizontal="right"/>
    </xf>
    <xf numFmtId="166" fontId="21" fillId="6" borderId="0" xfId="23" applyNumberFormat="1" applyFont="1" applyFill="1" applyAlignment="1">
      <alignment horizontal="right"/>
    </xf>
    <xf numFmtId="2" fontId="21" fillId="6" borderId="0" xfId="19" applyNumberFormat="1" applyFont="1" applyFill="1" applyAlignment="1">
      <alignment horizontal="right"/>
    </xf>
    <xf numFmtId="0" fontId="21" fillId="6" borderId="0" xfId="19" applyFont="1" applyFill="1" applyAlignment="1">
      <alignment horizontal="right"/>
    </xf>
    <xf numFmtId="3" fontId="21" fillId="6" borderId="0" xfId="23" applyNumberFormat="1" applyFont="1" applyFill="1" applyAlignment="1">
      <alignment horizontal="right"/>
    </xf>
    <xf numFmtId="166" fontId="21" fillId="6" borderId="0" xfId="19" applyNumberFormat="1" applyFont="1" applyFill="1" applyAlignment="1">
      <alignment horizontal="right"/>
    </xf>
    <xf numFmtId="3" fontId="21" fillId="6" borderId="3" xfId="23" applyNumberFormat="1" applyFont="1" applyFill="1" applyBorder="1" applyAlignment="1">
      <alignment horizontal="right"/>
    </xf>
    <xf numFmtId="2" fontId="19" fillId="6" borderId="0" xfId="23" applyNumberFormat="1" applyFont="1" applyFill="1" applyAlignment="1">
      <alignment horizontal="right" indent="1"/>
    </xf>
    <xf numFmtId="166" fontId="19" fillId="6" borderId="0" xfId="22" applyNumberFormat="1" applyFont="1" applyFill="1" applyAlignment="1">
      <alignment horizontal="center"/>
    </xf>
    <xf numFmtId="0" fontId="21" fillId="6" borderId="0" xfId="22" applyFont="1" applyFill="1" applyAlignment="1">
      <alignment horizontal="right"/>
    </xf>
    <xf numFmtId="4" fontId="21" fillId="6" borderId="0" xfId="23" applyNumberFormat="1" applyFont="1" applyFill="1" applyAlignment="1">
      <alignment horizontal="right"/>
    </xf>
    <xf numFmtId="0" fontId="4" fillId="6" borderId="0" xfId="22" applyFont="1" applyFill="1" applyAlignment="1">
      <alignment horizontal="right"/>
    </xf>
    <xf numFmtId="2" fontId="21" fillId="6" borderId="3" xfId="23" applyNumberFormat="1" applyFont="1" applyFill="1" applyBorder="1" applyAlignment="1">
      <alignment horizontal="right"/>
    </xf>
    <xf numFmtId="166" fontId="20" fillId="6" borderId="0" xfId="23" applyNumberFormat="1" applyFont="1" applyFill="1" applyAlignment="1">
      <alignment horizontal="right"/>
    </xf>
    <xf numFmtId="166" fontId="20" fillId="6" borderId="3" xfId="23" applyNumberFormat="1" applyFont="1" applyFill="1" applyBorder="1" applyAlignment="1">
      <alignment horizontal="right"/>
    </xf>
    <xf numFmtId="166" fontId="21" fillId="6" borderId="3" xfId="23" applyNumberFormat="1" applyFont="1" applyFill="1" applyBorder="1" applyAlignment="1">
      <alignment horizontal="right"/>
    </xf>
    <xf numFmtId="0" fontId="19" fillId="6" borderId="2" xfId="23" applyFont="1" applyFill="1" applyBorder="1" applyAlignment="1">
      <alignment horizontal="center"/>
    </xf>
    <xf numFmtId="2" fontId="20" fillId="6" borderId="0" xfId="23" applyNumberFormat="1" applyFont="1" applyFill="1" applyAlignment="1">
      <alignment horizontal="right"/>
    </xf>
    <xf numFmtId="172" fontId="20" fillId="6" borderId="0" xfId="23" applyNumberFormat="1" applyFont="1" applyFill="1" applyAlignment="1">
      <alignment horizontal="right"/>
    </xf>
    <xf numFmtId="172" fontId="21" fillId="6" borderId="0" xfId="23" applyNumberFormat="1" applyFont="1" applyFill="1" applyAlignment="1">
      <alignment horizontal="right"/>
    </xf>
    <xf numFmtId="172" fontId="20" fillId="6" borderId="3" xfId="23" applyNumberFormat="1" applyFont="1" applyFill="1" applyBorder="1" applyAlignment="1">
      <alignment horizontal="right"/>
    </xf>
    <xf numFmtId="164" fontId="4" fillId="6" borderId="0" xfId="23" applyNumberFormat="1" applyFont="1" applyFill="1"/>
    <xf numFmtId="165" fontId="20" fillId="6" borderId="0" xfId="23" applyNumberFormat="1" applyFont="1" applyFill="1" applyAlignment="1">
      <alignment horizontal="right"/>
    </xf>
    <xf numFmtId="2" fontId="20" fillId="6" borderId="3" xfId="23" applyNumberFormat="1" applyFont="1" applyFill="1" applyBorder="1" applyAlignment="1">
      <alignment horizontal="right"/>
    </xf>
    <xf numFmtId="0" fontId="34" fillId="6" borderId="0" xfId="11" applyFont="1" applyFill="1" applyAlignment="1">
      <alignment horizontal="center"/>
    </xf>
    <xf numFmtId="4" fontId="49" fillId="6" borderId="0" xfId="11" applyNumberFormat="1" applyFont="1" applyFill="1" applyAlignment="1">
      <alignment horizontal="right"/>
    </xf>
    <xf numFmtId="4" fontId="20" fillId="6" borderId="0" xfId="23" applyNumberFormat="1" applyFont="1" applyFill="1" applyAlignment="1">
      <alignment horizontal="right"/>
    </xf>
    <xf numFmtId="165" fontId="49" fillId="6" borderId="0" xfId="11" applyNumberFormat="1" applyFont="1" applyFill="1" applyAlignment="1">
      <alignment horizontal="right"/>
    </xf>
    <xf numFmtId="0" fontId="50" fillId="6" borderId="0" xfId="11" applyFont="1" applyFill="1" applyAlignment="1">
      <alignment horizontal="right"/>
    </xf>
    <xf numFmtId="165" fontId="21" fillId="6" borderId="3" xfId="23" applyNumberFormat="1" applyFont="1" applyFill="1" applyBorder="1" applyAlignment="1">
      <alignment horizontal="right"/>
    </xf>
    <xf numFmtId="4" fontId="21" fillId="6" borderId="3" xfId="23" applyNumberFormat="1" applyFont="1" applyFill="1" applyBorder="1" applyAlignment="1">
      <alignment horizontal="right"/>
    </xf>
    <xf numFmtId="2" fontId="19" fillId="6" borderId="2" xfId="21" applyNumberFormat="1" applyFont="1" applyFill="1" applyBorder="1" applyAlignment="1">
      <alignment horizontal="right"/>
    </xf>
    <xf numFmtId="0" fontId="19" fillId="6" borderId="0" xfId="13" applyFont="1" applyFill="1" applyAlignment="1">
      <alignment horizontal="center"/>
    </xf>
    <xf numFmtId="0" fontId="4" fillId="6" borderId="0" xfId="13" applyFont="1" applyFill="1" applyAlignment="1">
      <alignment horizontal="right"/>
    </xf>
    <xf numFmtId="2" fontId="4" fillId="6" borderId="0" xfId="13" applyNumberFormat="1" applyFont="1" applyFill="1" applyAlignment="1">
      <alignment horizontal="right"/>
    </xf>
    <xf numFmtId="165" fontId="21" fillId="6" borderId="2" xfId="16" applyNumberFormat="1" applyFont="1" applyFill="1" applyBorder="1" applyAlignment="1">
      <alignment horizontal="right"/>
    </xf>
    <xf numFmtId="172" fontId="21" fillId="6" borderId="0" xfId="16" applyNumberFormat="1" applyFont="1" applyFill="1" applyAlignment="1">
      <alignment horizontal="right"/>
    </xf>
    <xf numFmtId="169" fontId="21" fillId="6" borderId="0" xfId="16" applyNumberFormat="1" applyFont="1" applyFill="1" applyAlignment="1">
      <alignment horizontal="right"/>
    </xf>
    <xf numFmtId="165" fontId="19" fillId="6" borderId="2" xfId="18" applyNumberFormat="1" applyFont="1" applyFill="1" applyBorder="1" applyAlignment="1">
      <alignment horizontal="right"/>
    </xf>
    <xf numFmtId="165" fontId="21" fillId="6" borderId="0" xfId="18" applyNumberFormat="1" applyFont="1" applyFill="1" applyAlignment="1">
      <alignment horizontal="right"/>
    </xf>
    <xf numFmtId="2" fontId="21" fillId="6" borderId="0" xfId="18" applyNumberFormat="1" applyFont="1" applyFill="1" applyAlignment="1">
      <alignment horizontal="right"/>
    </xf>
    <xf numFmtId="172" fontId="21" fillId="6" borderId="0" xfId="7" applyNumberFormat="1" applyFont="1" applyFill="1" applyAlignment="1">
      <alignment horizontal="right"/>
    </xf>
    <xf numFmtId="0" fontId="30" fillId="6" borderId="0" xfId="7" applyFont="1" applyFill="1" applyAlignment="1">
      <alignment horizontal="center"/>
    </xf>
    <xf numFmtId="172" fontId="4" fillId="6" borderId="0" xfId="7" applyNumberFormat="1" applyFont="1" applyFill="1" applyAlignment="1">
      <alignment horizontal="right"/>
    </xf>
    <xf numFmtId="172" fontId="21" fillId="6" borderId="3" xfId="23" applyNumberFormat="1" applyFont="1" applyFill="1" applyBorder="1" applyAlignment="1">
      <alignment horizontal="right"/>
    </xf>
    <xf numFmtId="2" fontId="4" fillId="6" borderId="0" xfId="8" applyNumberFormat="1" applyFont="1" applyFill="1" applyAlignment="1">
      <alignment horizontal="right"/>
    </xf>
    <xf numFmtId="0" fontId="30" fillId="6" borderId="0" xfId="8" applyFont="1" applyFill="1" applyAlignment="1">
      <alignment horizontal="center"/>
    </xf>
    <xf numFmtId="0" fontId="21" fillId="6" borderId="2" xfId="14" applyFont="1" applyFill="1" applyBorder="1" applyAlignment="1">
      <alignment horizontal="right"/>
    </xf>
    <xf numFmtId="164" fontId="21" fillId="6" borderId="0" xfId="14" applyNumberFormat="1" applyFont="1" applyFill="1" applyAlignment="1">
      <alignment horizontal="right"/>
    </xf>
    <xf numFmtId="0" fontId="4" fillId="6" borderId="2" xfId="14" applyFont="1" applyFill="1" applyBorder="1" applyAlignment="1">
      <alignment horizontal="right"/>
    </xf>
    <xf numFmtId="172" fontId="23" fillId="6" borderId="0" xfId="23" applyNumberFormat="1" applyFont="1" applyFill="1" applyAlignment="1">
      <alignment horizontal="right"/>
    </xf>
    <xf numFmtId="164" fontId="20" fillId="6" borderId="0" xfId="14" applyNumberFormat="1" applyFont="1" applyFill="1" applyAlignment="1">
      <alignment horizontal="right"/>
    </xf>
    <xf numFmtId="0" fontId="21" fillId="6" borderId="0" xfId="15" applyFont="1" applyFill="1" applyAlignment="1">
      <alignment horizontal="center"/>
    </xf>
    <xf numFmtId="164" fontId="21" fillId="6" borderId="0" xfId="23" applyNumberFormat="1" applyFont="1" applyFill="1" applyAlignment="1">
      <alignment horizontal="right"/>
    </xf>
    <xf numFmtId="0" fontId="21" fillId="6" borderId="0" xfId="15" applyFont="1" applyFill="1" applyAlignment="1">
      <alignment horizontal="right"/>
    </xf>
    <xf numFmtId="164" fontId="21" fillId="6" borderId="0" xfId="15" applyNumberFormat="1" applyFont="1" applyFill="1" applyAlignment="1">
      <alignment horizontal="right"/>
    </xf>
    <xf numFmtId="2" fontId="21" fillId="6" borderId="0" xfId="15" applyNumberFormat="1" applyFont="1" applyFill="1" applyAlignment="1">
      <alignment horizontal="right"/>
    </xf>
    <xf numFmtId="164" fontId="21" fillId="6" borderId="3" xfId="23" applyNumberFormat="1" applyFont="1" applyFill="1" applyBorder="1" applyAlignment="1">
      <alignment horizontal="right"/>
    </xf>
    <xf numFmtId="0" fontId="19" fillId="6" borderId="2" xfId="19" applyFont="1" applyFill="1" applyBorder="1" applyAlignment="1">
      <alignment horizontal="center"/>
    </xf>
    <xf numFmtId="0" fontId="19" fillId="6" borderId="0" xfId="19" applyFont="1" applyFill="1" applyAlignment="1">
      <alignment horizontal="center"/>
    </xf>
    <xf numFmtId="3" fontId="21" fillId="6" borderId="0" xfId="19" applyNumberFormat="1" applyFont="1" applyFill="1" applyAlignment="1">
      <alignment horizontal="right"/>
    </xf>
    <xf numFmtId="165" fontId="21" fillId="6" borderId="0" xfId="19" applyNumberFormat="1" applyFont="1" applyFill="1" applyAlignment="1">
      <alignment horizontal="right"/>
    </xf>
    <xf numFmtId="170" fontId="21" fillId="6" borderId="0" xfId="19" applyNumberFormat="1" applyFont="1" applyFill="1" applyAlignment="1">
      <alignment horizontal="right"/>
    </xf>
    <xf numFmtId="0" fontId="30" fillId="6" borderId="0" xfId="9" applyFont="1" applyFill="1" applyAlignment="1">
      <alignment horizontal="center"/>
    </xf>
    <xf numFmtId="165" fontId="4" fillId="6" borderId="0" xfId="9" applyNumberFormat="1" applyFont="1" applyFill="1" applyAlignment="1">
      <alignment horizontal="right"/>
    </xf>
    <xf numFmtId="164" fontId="4" fillId="6" borderId="0" xfId="9" applyNumberFormat="1" applyFont="1" applyFill="1" applyAlignment="1">
      <alignment horizontal="right"/>
    </xf>
    <xf numFmtId="3" fontId="21" fillId="6" borderId="0" xfId="9" applyNumberFormat="1" applyFont="1" applyFill="1" applyAlignment="1">
      <alignment horizontal="right"/>
    </xf>
    <xf numFmtId="164" fontId="21" fillId="6" borderId="0" xfId="9" applyNumberFormat="1" applyFont="1" applyFill="1" applyAlignment="1">
      <alignment horizontal="right"/>
    </xf>
    <xf numFmtId="0" fontId="31" fillId="6" borderId="0" xfId="9" applyFont="1" applyFill="1" applyAlignment="1">
      <alignment horizontal="center"/>
    </xf>
    <xf numFmtId="3" fontId="10" fillId="6" borderId="0" xfId="9" applyNumberFormat="1" applyFont="1" applyFill="1" applyAlignment="1">
      <alignment horizontal="right"/>
    </xf>
    <xf numFmtId="0" fontId="10" fillId="6" borderId="0" xfId="9" applyFont="1" applyFill="1" applyAlignment="1">
      <alignment horizontal="right"/>
    </xf>
    <xf numFmtId="0" fontId="4" fillId="6" borderId="0" xfId="8" applyFont="1" applyFill="1" applyAlignment="1">
      <alignment horizontal="center"/>
    </xf>
    <xf numFmtId="0" fontId="4" fillId="0" borderId="13" xfId="14" quotePrefix="1" applyFont="1" applyBorder="1"/>
    <xf numFmtId="43" fontId="4" fillId="6" borderId="0" xfId="30" applyFont="1" applyFill="1"/>
    <xf numFmtId="43" fontId="21" fillId="8" borderId="0" xfId="30" applyFont="1" applyFill="1" applyAlignment="1">
      <alignment horizontal="right"/>
    </xf>
    <xf numFmtId="43" fontId="21" fillId="8" borderId="0" xfId="30" applyFont="1" applyFill="1" applyBorder="1" applyAlignment="1">
      <alignment horizontal="right"/>
    </xf>
    <xf numFmtId="43" fontId="21" fillId="8" borderId="3" xfId="30" applyFont="1" applyFill="1" applyBorder="1" applyAlignment="1">
      <alignment horizontal="right"/>
    </xf>
    <xf numFmtId="0" fontId="10" fillId="6" borderId="0" xfId="9" applyFont="1" applyFill="1" applyAlignment="1">
      <alignment horizontal="center"/>
    </xf>
    <xf numFmtId="2" fontId="21" fillId="6" borderId="2" xfId="21" applyNumberFormat="1" applyFont="1" applyFill="1" applyBorder="1" applyAlignment="1">
      <alignment horizontal="right"/>
    </xf>
    <xf numFmtId="1" fontId="20" fillId="6" borderId="0" xfId="23" applyNumberFormat="1" applyFont="1" applyFill="1" applyAlignment="1">
      <alignment horizontal="right" indent="1"/>
    </xf>
    <xf numFmtId="166" fontId="20" fillId="6" borderId="0" xfId="22" applyNumberFormat="1" applyFont="1" applyFill="1" applyAlignment="1">
      <alignment horizontal="center"/>
    </xf>
    <xf numFmtId="0" fontId="20" fillId="6" borderId="2" xfId="23" applyFont="1" applyFill="1" applyBorder="1" applyAlignment="1">
      <alignment horizontal="center"/>
    </xf>
    <xf numFmtId="164" fontId="17" fillId="6" borderId="0" xfId="23" applyNumberFormat="1" applyFont="1" applyFill="1"/>
    <xf numFmtId="0" fontId="37" fillId="6" borderId="0" xfId="11" applyFont="1" applyFill="1" applyAlignment="1">
      <alignment horizontal="center"/>
    </xf>
    <xf numFmtId="2" fontId="20" fillId="6" borderId="2" xfId="21" applyNumberFormat="1" applyFont="1" applyFill="1" applyBorder="1" applyAlignment="1">
      <alignment horizontal="right"/>
    </xf>
    <xf numFmtId="0" fontId="20" fillId="6" borderId="0" xfId="13" applyFont="1" applyFill="1" applyAlignment="1">
      <alignment horizontal="center"/>
    </xf>
    <xf numFmtId="165" fontId="20" fillId="6" borderId="2" xfId="16" applyNumberFormat="1" applyFont="1" applyFill="1" applyBorder="1" applyAlignment="1">
      <alignment horizontal="right"/>
    </xf>
    <xf numFmtId="165" fontId="20" fillId="6" borderId="2" xfId="18" applyNumberFormat="1" applyFont="1" applyFill="1" applyBorder="1" applyAlignment="1">
      <alignment horizontal="right"/>
    </xf>
    <xf numFmtId="0" fontId="17" fillId="6" borderId="0" xfId="7" applyFont="1" applyFill="1" applyAlignment="1">
      <alignment horizontal="center"/>
    </xf>
    <xf numFmtId="0" fontId="17" fillId="6" borderId="0" xfId="8" applyFont="1" applyFill="1" applyAlignment="1">
      <alignment horizontal="center"/>
    </xf>
    <xf numFmtId="0" fontId="20" fillId="6" borderId="2" xfId="14" applyFont="1" applyFill="1" applyBorder="1" applyAlignment="1">
      <alignment horizontal="right"/>
    </xf>
    <xf numFmtId="0" fontId="17" fillId="6" borderId="2" xfId="14" applyFont="1" applyFill="1" applyBorder="1" applyAlignment="1">
      <alignment horizontal="right"/>
    </xf>
    <xf numFmtId="0" fontId="20" fillId="6" borderId="0" xfId="15" applyFont="1" applyFill="1" applyAlignment="1">
      <alignment horizontal="right"/>
    </xf>
    <xf numFmtId="0" fontId="20" fillId="6" borderId="2" xfId="19" applyFont="1" applyFill="1" applyBorder="1" applyAlignment="1">
      <alignment horizontal="center"/>
    </xf>
    <xf numFmtId="0" fontId="17" fillId="6" borderId="0" xfId="9" applyFont="1" applyFill="1" applyAlignment="1">
      <alignment horizontal="center"/>
    </xf>
    <xf numFmtId="0" fontId="13" fillId="6" borderId="0" xfId="9" applyFont="1" applyFill="1" applyAlignment="1">
      <alignment horizontal="center"/>
    </xf>
    <xf numFmtId="22" fontId="0" fillId="0" borderId="0" xfId="0" applyNumberFormat="1" applyAlignment="1">
      <alignment horizontal="left"/>
    </xf>
    <xf numFmtId="176" fontId="3" fillId="7" borderId="0" xfId="0" applyNumberFormat="1" applyFont="1" applyFill="1" applyAlignment="1">
      <alignment horizontal="left"/>
    </xf>
    <xf numFmtId="49" fontId="3" fillId="7" borderId="0" xfId="0" applyNumberFormat="1" applyFont="1" applyFill="1" applyAlignment="1">
      <alignment horizontal="left"/>
    </xf>
    <xf numFmtId="0" fontId="29" fillId="4" borderId="0" xfId="5" applyFont="1" applyFill="1" applyBorder="1" applyAlignment="1" applyProtection="1">
      <alignment horizontal="center" vertical="center" wrapText="1"/>
    </xf>
    <xf numFmtId="0" fontId="29" fillId="4" borderId="0" xfId="5" applyFont="1" applyFill="1" applyAlignment="1" applyProtection="1">
      <alignment horizontal="center" vertical="center" wrapText="1"/>
    </xf>
    <xf numFmtId="0" fontId="16" fillId="0" borderId="0" xfId="17" applyFont="1"/>
    <xf numFmtId="0" fontId="0" fillId="0" borderId="0" xfId="0"/>
    <xf numFmtId="0" fontId="20" fillId="0" borderId="4" xfId="8" applyFont="1"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20" fillId="0" borderId="9" xfId="8" applyFont="1" applyBorder="1" applyAlignment="1">
      <alignment horizontal="center"/>
    </xf>
    <xf numFmtId="0" fontId="17" fillId="3" borderId="4" xfId="8" applyFont="1" applyFill="1" applyBorder="1" applyAlignment="1">
      <alignment horizontal="center"/>
    </xf>
    <xf numFmtId="0" fontId="15" fillId="0" borderId="9" xfId="0" applyFont="1" applyBorder="1" applyAlignment="1">
      <alignment horizontal="center"/>
    </xf>
    <xf numFmtId="0" fontId="15" fillId="0" borderId="10" xfId="0" applyFont="1" applyBorder="1" applyAlignment="1">
      <alignment horizontal="center"/>
    </xf>
    <xf numFmtId="49" fontId="4" fillId="4" borderId="0" xfId="0" quotePrefix="1" applyNumberFormat="1" applyFont="1" applyFill="1"/>
    <xf numFmtId="0" fontId="3" fillId="0" borderId="0" xfId="0" applyFont="1"/>
    <xf numFmtId="0" fontId="4" fillId="4" borderId="0" xfId="17" quotePrefix="1" applyFont="1" applyFill="1" applyAlignment="1">
      <alignment horizontal="left" wrapText="1"/>
    </xf>
    <xf numFmtId="0" fontId="3" fillId="4" borderId="0" xfId="0" applyFont="1" applyFill="1" applyAlignment="1">
      <alignment horizontal="left" wrapText="1"/>
    </xf>
    <xf numFmtId="0" fontId="3" fillId="0" borderId="0" xfId="0" applyFont="1" applyAlignment="1">
      <alignment horizontal="left" wrapText="1"/>
    </xf>
    <xf numFmtId="0" fontId="4" fillId="0" borderId="0" xfId="17" quotePrefix="1" applyFont="1"/>
    <xf numFmtId="0" fontId="17" fillId="4" borderId="0" xfId="0" applyFont="1" applyFill="1" applyAlignment="1">
      <alignment horizontal="left" wrapText="1"/>
    </xf>
    <xf numFmtId="0" fontId="4" fillId="0" borderId="0" xfId="17" applyFont="1" applyAlignment="1">
      <alignment vertical="top" wrapText="1"/>
    </xf>
    <xf numFmtId="0" fontId="0" fillId="0" borderId="0" xfId="0" applyAlignment="1">
      <alignment vertical="top" wrapText="1"/>
    </xf>
    <xf numFmtId="0" fontId="4" fillId="4" borderId="0" xfId="17" applyFont="1" applyFill="1" applyAlignment="1">
      <alignment wrapText="1"/>
    </xf>
    <xf numFmtId="0" fontId="3" fillId="4" borderId="0" xfId="0" applyFont="1" applyFill="1" applyAlignment="1">
      <alignment wrapText="1"/>
    </xf>
    <xf numFmtId="0" fontId="3" fillId="0" borderId="0" xfId="0" applyFont="1" applyAlignment="1">
      <alignment wrapText="1"/>
    </xf>
    <xf numFmtId="0" fontId="30" fillId="4" borderId="0" xfId="17" applyFont="1" applyFill="1" applyAlignment="1">
      <alignment wrapText="1"/>
    </xf>
    <xf numFmtId="0" fontId="4" fillId="0" borderId="0" xfId="17" applyFont="1" applyAlignment="1">
      <alignment wrapText="1"/>
    </xf>
    <xf numFmtId="0" fontId="4" fillId="4" borderId="0" xfId="17" applyFont="1" applyFill="1"/>
    <xf numFmtId="49" fontId="4" fillId="4" borderId="0" xfId="0" applyNumberFormat="1" applyFont="1" applyFill="1"/>
    <xf numFmtId="0" fontId="4" fillId="0" borderId="0" xfId="18" applyFont="1" applyAlignment="1">
      <alignment wrapText="1"/>
    </xf>
    <xf numFmtId="0" fontId="16" fillId="0" borderId="0" xfId="22" applyFont="1"/>
    <xf numFmtId="0" fontId="30" fillId="6" borderId="0" xfId="22" applyFont="1" applyFill="1" applyAlignment="1">
      <alignment wrapText="1"/>
    </xf>
    <xf numFmtId="0" fontId="3" fillId="6" borderId="0" xfId="0" applyFont="1" applyFill="1" applyAlignment="1">
      <alignment wrapText="1"/>
    </xf>
    <xf numFmtId="0" fontId="4" fillId="4" borderId="0" xfId="22" quotePrefix="1" applyFont="1" applyFill="1" applyAlignment="1">
      <alignment horizontal="justify" wrapText="1"/>
    </xf>
    <xf numFmtId="0" fontId="4" fillId="6" borderId="0" xfId="22" applyFont="1" applyFill="1" applyAlignment="1">
      <alignment wrapText="1"/>
    </xf>
    <xf numFmtId="0" fontId="4" fillId="6" borderId="0" xfId="22" applyFont="1" applyFill="1" applyAlignment="1">
      <alignment horizontal="left" wrapText="1"/>
    </xf>
    <xf numFmtId="0" fontId="4" fillId="6" borderId="0" xfId="17" applyFont="1" applyFill="1" applyAlignment="1">
      <alignment wrapText="1"/>
    </xf>
    <xf numFmtId="0" fontId="17" fillId="0" borderId="0" xfId="18" applyFont="1" applyAlignment="1">
      <alignment vertical="top" wrapText="1"/>
    </xf>
    <xf numFmtId="0" fontId="17" fillId="4" borderId="0" xfId="0" applyFont="1" applyFill="1" applyAlignment="1">
      <alignment vertical="top" wrapText="1"/>
    </xf>
    <xf numFmtId="0" fontId="4" fillId="4" borderId="0" xfId="17" applyFont="1" applyFill="1" applyAlignment="1">
      <alignment vertical="top" wrapText="1"/>
    </xf>
    <xf numFmtId="0" fontId="3" fillId="0" borderId="0" xfId="0" applyFont="1" applyAlignment="1">
      <alignment vertical="top" wrapText="1"/>
    </xf>
    <xf numFmtId="0" fontId="4" fillId="4" borderId="0" xfId="28" applyFont="1" applyFill="1" applyAlignment="1">
      <alignment horizontal="left" wrapText="1"/>
    </xf>
    <xf numFmtId="0" fontId="0" fillId="4" borderId="0" xfId="0" applyFill="1" applyAlignment="1">
      <alignment vertical="top" wrapText="1"/>
    </xf>
    <xf numFmtId="0" fontId="3" fillId="0" borderId="0" xfId="28" applyAlignment="1">
      <alignment wrapText="1"/>
    </xf>
    <xf numFmtId="0" fontId="4" fillId="4" borderId="0" xfId="28" applyFont="1" applyFill="1" applyAlignment="1">
      <alignment wrapText="1"/>
    </xf>
    <xf numFmtId="0" fontId="14" fillId="4" borderId="0" xfId="0" applyFont="1" applyFill="1"/>
    <xf numFmtId="0" fontId="20" fillId="0" borderId="19" xfId="8" applyFont="1" applyBorder="1" applyAlignment="1">
      <alignment horizontal="center"/>
    </xf>
    <xf numFmtId="0" fontId="0" fillId="0" borderId="3" xfId="0" applyBorder="1" applyAlignment="1">
      <alignment horizontal="center"/>
    </xf>
    <xf numFmtId="0" fontId="0" fillId="0" borderId="12" xfId="0" applyBorder="1" applyAlignment="1">
      <alignment horizontal="center"/>
    </xf>
    <xf numFmtId="0" fontId="20" fillId="0" borderId="3" xfId="8" applyFont="1" applyBorder="1" applyAlignment="1">
      <alignment horizontal="center"/>
    </xf>
    <xf numFmtId="0" fontId="17" fillId="3" borderId="19" xfId="8" applyFont="1" applyFill="1" applyBorder="1" applyAlignment="1">
      <alignment horizontal="center"/>
    </xf>
    <xf numFmtId="49" fontId="4" fillId="4" borderId="0" xfId="28" quotePrefix="1" applyNumberFormat="1" applyFont="1" applyFill="1"/>
    <xf numFmtId="0" fontId="3" fillId="0" borderId="0" xfId="28"/>
    <xf numFmtId="0" fontId="3" fillId="4" borderId="0" xfId="28" applyFill="1" applyAlignment="1">
      <alignment wrapText="1"/>
    </xf>
    <xf numFmtId="0" fontId="4" fillId="4" borderId="0" xfId="28" quotePrefix="1" applyFont="1" applyFill="1" applyAlignment="1">
      <alignment wrapText="1"/>
    </xf>
    <xf numFmtId="0" fontId="4" fillId="0" borderId="0" xfId="17" quotePrefix="1" applyFont="1" applyAlignment="1">
      <alignment vertical="top"/>
    </xf>
    <xf numFmtId="0" fontId="3" fillId="0" borderId="0" xfId="28" applyAlignment="1">
      <alignment vertical="top"/>
    </xf>
    <xf numFmtId="0" fontId="14" fillId="4" borderId="0" xfId="0" applyFont="1" applyFill="1" applyAlignment="1">
      <alignment horizontal="left"/>
    </xf>
    <xf numFmtId="0" fontId="14" fillId="4" borderId="0" xfId="29" applyFont="1" applyFill="1"/>
    <xf numFmtId="0" fontId="3" fillId="0" borderId="0" xfId="29"/>
    <xf numFmtId="0" fontId="3" fillId="0" borderId="3" xfId="22" applyFont="1" applyBorder="1"/>
    <xf numFmtId="0" fontId="3" fillId="0" borderId="3" xfId="28" applyBorder="1"/>
    <xf numFmtId="0" fontId="4" fillId="4" borderId="0" xfId="29" applyFont="1" applyFill="1" applyAlignment="1">
      <alignment wrapText="1"/>
    </xf>
    <xf numFmtId="0" fontId="3" fillId="0" borderId="0" xfId="29" applyAlignment="1">
      <alignment wrapText="1"/>
    </xf>
    <xf numFmtId="0" fontId="4" fillId="4" borderId="2" xfId="29" applyFont="1" applyFill="1" applyBorder="1" applyAlignment="1">
      <alignment horizontal="left" wrapText="1"/>
    </xf>
    <xf numFmtId="0" fontId="4" fillId="4" borderId="0" xfId="29" applyFont="1" applyFill="1" applyAlignment="1">
      <alignment horizontal="left" wrapText="1"/>
    </xf>
    <xf numFmtId="0" fontId="4" fillId="4" borderId="0" xfId="17" applyFont="1" applyFill="1" applyAlignment="1">
      <alignment horizontal="left" wrapText="1"/>
    </xf>
    <xf numFmtId="0" fontId="4" fillId="4" borderId="0" xfId="23" quotePrefix="1" applyFont="1" applyFill="1" applyAlignment="1">
      <alignment horizontal="left" wrapText="1"/>
    </xf>
    <xf numFmtId="0" fontId="0" fillId="0" borderId="0" xfId="0" applyAlignment="1">
      <alignment wrapText="1"/>
    </xf>
    <xf numFmtId="0" fontId="4" fillId="0" borderId="0" xfId="23" quotePrefix="1" applyFont="1" applyAlignment="1">
      <alignment horizontal="left" wrapText="1"/>
    </xf>
    <xf numFmtId="0" fontId="16" fillId="0" borderId="0" xfId="23" applyFont="1"/>
    <xf numFmtId="0" fontId="9" fillId="0" borderId="0" xfId="23" applyFont="1"/>
    <xf numFmtId="0" fontId="17" fillId="0" borderId="0" xfId="18" applyFont="1" applyAlignment="1">
      <alignment wrapText="1"/>
    </xf>
    <xf numFmtId="0" fontId="0" fillId="4" borderId="0" xfId="0" applyFill="1" applyAlignment="1">
      <alignment wrapText="1"/>
    </xf>
    <xf numFmtId="0" fontId="4" fillId="6" borderId="0" xfId="23" quotePrefix="1" applyFont="1" applyFill="1" applyAlignment="1">
      <alignment horizontal="left" wrapText="1"/>
    </xf>
    <xf numFmtId="0" fontId="0" fillId="6" borderId="0" xfId="0" applyFill="1" applyAlignment="1">
      <alignment wrapText="1"/>
    </xf>
    <xf numFmtId="49" fontId="4" fillId="6" borderId="0" xfId="0" quotePrefix="1" applyNumberFormat="1" applyFont="1" applyFill="1"/>
    <xf numFmtId="0" fontId="0" fillId="6" borderId="0" xfId="0" applyFill="1"/>
    <xf numFmtId="0" fontId="16" fillId="4" borderId="0" xfId="23" applyFont="1" applyFill="1"/>
    <xf numFmtId="0" fontId="18" fillId="4" borderId="0" xfId="23" applyFont="1" applyFill="1"/>
    <xf numFmtId="0" fontId="4" fillId="0" borderId="0" xfId="0" applyFont="1" applyAlignment="1">
      <alignment wrapText="1"/>
    </xf>
    <xf numFmtId="0" fontId="15" fillId="0" borderId="0" xfId="11" applyFont="1"/>
    <xf numFmtId="0" fontId="4" fillId="4" borderId="0" xfId="21" quotePrefix="1" applyFont="1" applyFill="1" applyAlignment="1">
      <alignment wrapText="1"/>
    </xf>
    <xf numFmtId="0" fontId="3" fillId="0" borderId="9" xfId="0" applyFont="1" applyBorder="1" applyAlignment="1">
      <alignment horizontal="center"/>
    </xf>
    <xf numFmtId="0" fontId="3" fillId="0" borderId="10" xfId="0" applyFont="1" applyBorder="1" applyAlignment="1">
      <alignment horizontal="center"/>
    </xf>
    <xf numFmtId="0" fontId="16" fillId="0" borderId="0" xfId="21" applyFont="1"/>
    <xf numFmtId="0" fontId="9" fillId="0" borderId="0" xfId="21" applyFont="1"/>
    <xf numFmtId="0" fontId="4" fillId="0" borderId="0" xfId="0" quotePrefix="1" applyFont="1" applyAlignment="1">
      <alignment wrapText="1"/>
    </xf>
    <xf numFmtId="0" fontId="16" fillId="0" borderId="0" xfId="13" applyFont="1" applyAlignment="1">
      <alignment horizontal="left" readingOrder="1"/>
    </xf>
    <xf numFmtId="0" fontId="4" fillId="4" borderId="0" xfId="16" quotePrefix="1" applyFont="1" applyFill="1" applyAlignment="1">
      <alignment wrapText="1"/>
    </xf>
    <xf numFmtId="0" fontId="4" fillId="4" borderId="0" xfId="0" applyFont="1" applyFill="1" applyAlignment="1">
      <alignment wrapText="1"/>
    </xf>
    <xf numFmtId="0" fontId="16" fillId="0" borderId="0" xfId="16" applyFont="1"/>
    <xf numFmtId="0" fontId="18" fillId="0" borderId="0" xfId="16" applyFont="1"/>
    <xf numFmtId="0" fontId="4" fillId="4" borderId="0" xfId="21" quotePrefix="1" applyFont="1" applyFill="1" applyAlignment="1">
      <alignment horizontal="left" wrapText="1"/>
    </xf>
    <xf numFmtId="0" fontId="4" fillId="4" borderId="0" xfId="16" quotePrefix="1" applyFont="1" applyFill="1"/>
    <xf numFmtId="0" fontId="47" fillId="0" borderId="0" xfId="0" applyFont="1"/>
    <xf numFmtId="0" fontId="3" fillId="4" borderId="0" xfId="0" applyFont="1" applyFill="1" applyAlignment="1">
      <alignment vertical="top" wrapText="1"/>
    </xf>
    <xf numFmtId="0" fontId="4" fillId="4" borderId="0" xfId="17" quotePrefix="1" applyFont="1" applyFill="1" applyAlignment="1">
      <alignment wrapText="1"/>
    </xf>
    <xf numFmtId="0" fontId="47" fillId="0" borderId="0" xfId="0" applyFont="1" applyAlignment="1">
      <alignment wrapText="1"/>
    </xf>
    <xf numFmtId="0" fontId="4" fillId="0" borderId="0" xfId="18" quotePrefix="1" applyFont="1" applyAlignment="1">
      <alignment wrapText="1"/>
    </xf>
    <xf numFmtId="0" fontId="16" fillId="0" borderId="0" xfId="18" applyFont="1"/>
    <xf numFmtId="0" fontId="47" fillId="4" borderId="0" xfId="0" applyFont="1" applyFill="1" applyAlignment="1">
      <alignment wrapText="1"/>
    </xf>
    <xf numFmtId="0" fontId="16" fillId="0" borderId="0" xfId="7" applyFont="1" applyAlignment="1">
      <alignment horizontal="left"/>
    </xf>
    <xf numFmtId="0" fontId="0" fillId="0" borderId="0" xfId="0" applyAlignment="1">
      <alignment horizontal="left"/>
    </xf>
    <xf numFmtId="0" fontId="16" fillId="0" borderId="0" xfId="8" applyFont="1" applyAlignment="1">
      <alignment horizontal="left"/>
    </xf>
    <xf numFmtId="0" fontId="4" fillId="0" borderId="13" xfId="18" quotePrefix="1" applyFont="1" applyBorder="1" applyAlignment="1">
      <alignment wrapText="1"/>
    </xf>
    <xf numFmtId="0" fontId="3" fillId="0" borderId="14" xfId="0" applyFont="1" applyBorder="1" applyAlignment="1">
      <alignment wrapText="1"/>
    </xf>
    <xf numFmtId="0" fontId="3" fillId="0" borderId="15" xfId="0" applyFont="1" applyBorder="1" applyAlignment="1">
      <alignment wrapText="1"/>
    </xf>
    <xf numFmtId="49" fontId="20" fillId="0" borderId="4" xfId="8" applyNumberFormat="1" applyFont="1" applyBorder="1" applyAlignment="1">
      <alignment horizontal="center"/>
    </xf>
    <xf numFmtId="0" fontId="20" fillId="0" borderId="10" xfId="8" applyFont="1" applyBorder="1" applyAlignment="1">
      <alignment horizontal="center"/>
    </xf>
    <xf numFmtId="0" fontId="4" fillId="4" borderId="13" xfId="17" applyFont="1" applyFill="1" applyBorder="1" applyAlignment="1">
      <alignment wrapText="1"/>
    </xf>
    <xf numFmtId="0" fontId="47" fillId="0" borderId="15" xfId="0" applyFont="1" applyBorder="1" applyAlignment="1">
      <alignment wrapText="1"/>
    </xf>
    <xf numFmtId="0" fontId="4" fillId="0" borderId="13" xfId="14" quotePrefix="1" applyFont="1" applyBorder="1" applyAlignment="1">
      <alignment wrapText="1"/>
    </xf>
    <xf numFmtId="0" fontId="3" fillId="0" borderId="14" xfId="29" applyBorder="1"/>
    <xf numFmtId="0" fontId="3" fillId="0" borderId="15" xfId="29" applyBorder="1"/>
    <xf numFmtId="0" fontId="4" fillId="0" borderId="13" xfId="14" quotePrefix="1" applyFont="1" applyBorder="1" applyAlignment="1">
      <alignment horizontal="left"/>
    </xf>
    <xf numFmtId="0" fontId="3" fillId="0" borderId="14" xfId="29" applyBorder="1" applyAlignment="1">
      <alignment horizontal="left"/>
    </xf>
    <xf numFmtId="0" fontId="3" fillId="0" borderId="15" xfId="29" applyBorder="1" applyAlignment="1">
      <alignment horizontal="left"/>
    </xf>
    <xf numFmtId="0" fontId="4" fillId="0" borderId="13" xfId="14" quotePrefix="1" applyFont="1" applyBorder="1" applyAlignment="1">
      <alignment horizontal="left" wrapText="1"/>
    </xf>
    <xf numFmtId="0" fontId="4" fillId="0" borderId="14" xfId="14" quotePrefix="1" applyFont="1" applyBorder="1" applyAlignment="1">
      <alignment horizontal="left"/>
    </xf>
    <xf numFmtId="0" fontId="4" fillId="4" borderId="13" xfId="17" quotePrefix="1" applyFont="1" applyFill="1" applyBorder="1" applyAlignment="1">
      <alignment wrapText="1"/>
    </xf>
    <xf numFmtId="0" fontId="3" fillId="4" borderId="14" xfId="0" applyFont="1" applyFill="1" applyBorder="1" applyAlignment="1">
      <alignment wrapText="1"/>
    </xf>
    <xf numFmtId="0" fontId="4" fillId="0" borderId="16" xfId="26" quotePrefix="1" applyFont="1" applyBorder="1" applyAlignment="1">
      <alignment horizontal="left"/>
    </xf>
    <xf numFmtId="0" fontId="4" fillId="0" borderId="17" xfId="26" applyFont="1" applyBorder="1" applyAlignment="1">
      <alignment horizontal="left"/>
    </xf>
    <xf numFmtId="0" fontId="4" fillId="0" borderId="18" xfId="26" applyFont="1" applyBorder="1" applyAlignment="1">
      <alignment horizontal="left"/>
    </xf>
    <xf numFmtId="0" fontId="4" fillId="4" borderId="0" xfId="17" applyFont="1" applyFill="1" applyAlignment="1">
      <alignment vertical="top"/>
    </xf>
    <xf numFmtId="0" fontId="3" fillId="0" borderId="0" xfId="0" applyFont="1" applyAlignment="1">
      <alignment vertical="top"/>
    </xf>
    <xf numFmtId="0" fontId="4" fillId="0" borderId="13" xfId="26" applyFont="1" applyBorder="1" applyAlignment="1">
      <alignment horizontal="left"/>
    </xf>
    <xf numFmtId="0" fontId="4" fillId="0" borderId="14" xfId="26" applyFont="1" applyBorder="1" applyAlignment="1">
      <alignment horizontal="left"/>
    </xf>
    <xf numFmtId="0" fontId="4" fillId="0" borderId="15" xfId="26" applyFont="1" applyBorder="1" applyAlignment="1">
      <alignment horizontal="left"/>
    </xf>
    <xf numFmtId="0" fontId="4" fillId="0" borderId="20" xfId="14" quotePrefix="1" applyFont="1" applyBorder="1" applyAlignment="1">
      <alignment horizontal="left" wrapText="1"/>
    </xf>
    <xf numFmtId="0" fontId="4" fillId="0" borderId="0" xfId="14" quotePrefix="1" applyFont="1" applyAlignment="1">
      <alignment horizontal="left" wrapText="1"/>
    </xf>
    <xf numFmtId="0" fontId="4" fillId="6" borderId="0" xfId="15" quotePrefix="1" applyFont="1" applyFill="1" applyAlignment="1">
      <alignment horizontal="left" wrapText="1"/>
    </xf>
    <xf numFmtId="0" fontId="4" fillId="6" borderId="0" xfId="15" quotePrefix="1" applyFont="1" applyFill="1" applyAlignment="1">
      <alignment horizontal="left"/>
    </xf>
    <xf numFmtId="0" fontId="4" fillId="6" borderId="17" xfId="15" quotePrefix="1" applyFont="1" applyFill="1" applyBorder="1" applyAlignment="1">
      <alignment horizontal="left"/>
    </xf>
    <xf numFmtId="0" fontId="3" fillId="6" borderId="0" xfId="0" applyFont="1" applyFill="1" applyAlignment="1">
      <alignment horizontal="left" wrapText="1"/>
    </xf>
    <xf numFmtId="0" fontId="16" fillId="0" borderId="0" xfId="19" applyFont="1" applyAlignment="1">
      <alignment wrapText="1"/>
    </xf>
    <xf numFmtId="0" fontId="4" fillId="0" borderId="0" xfId="19" quotePrefix="1" applyFont="1" applyAlignment="1">
      <alignment horizontal="left" wrapText="1"/>
    </xf>
    <xf numFmtId="0" fontId="4" fillId="0" borderId="0" xfId="0" applyFont="1" applyAlignment="1">
      <alignment vertical="top" wrapText="1"/>
    </xf>
    <xf numFmtId="0" fontId="17" fillId="4" borderId="0" xfId="0" applyFont="1" applyFill="1" applyAlignment="1">
      <alignment horizontal="left" vertical="top" wrapText="1"/>
    </xf>
    <xf numFmtId="0" fontId="16" fillId="0" borderId="0" xfId="9" applyFont="1" applyAlignment="1">
      <alignment horizontal="left" wrapText="1" readingOrder="1"/>
    </xf>
    <xf numFmtId="0" fontId="0" fillId="0" borderId="0" xfId="0" applyAlignment="1">
      <alignment wrapText="1" readingOrder="1"/>
    </xf>
    <xf numFmtId="0" fontId="12" fillId="6" borderId="0" xfId="9" applyFont="1" applyFill="1" applyAlignment="1">
      <alignment horizontal="left" wrapText="1" readingOrder="1"/>
    </xf>
    <xf numFmtId="0" fontId="4" fillId="4" borderId="0" xfId="23" quotePrefix="1" applyFont="1" applyFill="1" applyAlignment="1">
      <alignment horizontal="left" vertical="top" wrapText="1"/>
    </xf>
    <xf numFmtId="0" fontId="30" fillId="4" borderId="0" xfId="17" applyFont="1" applyFill="1" applyAlignment="1">
      <alignment vertical="top" wrapText="1"/>
    </xf>
  </cellXfs>
  <cellStyles count="31">
    <cellStyle name="Comma" xfId="30" builtinId="3"/>
    <cellStyle name="Date" xfId="1" xr:uid="{00000000-0005-0000-0000-000000000000}"/>
    <cellStyle name="Fixed" xfId="2" xr:uid="{00000000-0005-0000-0000-000001000000}"/>
    <cellStyle name="Heading1" xfId="3" xr:uid="{00000000-0005-0000-0000-000002000000}"/>
    <cellStyle name="Heading2" xfId="4" xr:uid="{00000000-0005-0000-0000-000003000000}"/>
    <cellStyle name="Hyperlink" xfId="5" builtinId="8"/>
    <cellStyle name="Normal" xfId="0" builtinId="0"/>
    <cellStyle name="Normal 2" xfId="6" xr:uid="{00000000-0005-0000-0000-000006000000}"/>
    <cellStyle name="Normal 2 2" xfId="29" xr:uid="{5BD4F399-EF99-433F-B333-BB26056A4B85}"/>
    <cellStyle name="Normal 3" xfId="26" xr:uid="{00000000-0005-0000-0000-000007000000}"/>
    <cellStyle name="Normal 4" xfId="28" xr:uid="{00000000-0005-0000-0000-000008000000}"/>
    <cellStyle name="Normal_10btab" xfId="7" xr:uid="{00000000-0005-0000-0000-000009000000}"/>
    <cellStyle name="Normal_10ctab" xfId="8" xr:uid="{00000000-0005-0000-0000-00000A000000}"/>
    <cellStyle name="Normal_1atab" xfId="9" xr:uid="{00000000-0005-0000-0000-00000B000000}"/>
    <cellStyle name="Normal_1-macro-stub" xfId="10" xr:uid="{00000000-0005-0000-0000-00000C000000}"/>
    <cellStyle name="Normal_5btab" xfId="11" xr:uid="{00000000-0005-0000-0000-00000D000000}"/>
    <cellStyle name="Normal_8btab" xfId="12" xr:uid="{00000000-0005-0000-0000-00000E000000}"/>
    <cellStyle name="Normal_8ctab" xfId="13" xr:uid="{00000000-0005-0000-0000-00000F000000}"/>
    <cellStyle name="Normal_tab-10B" xfId="14" xr:uid="{00000000-0005-0000-0000-000010000000}"/>
    <cellStyle name="Normal_tab-10C" xfId="15" xr:uid="{00000000-0005-0000-0000-000011000000}"/>
    <cellStyle name="Normal_Us_coal" xfId="16" xr:uid="{00000000-0005-0000-0000-000012000000}"/>
    <cellStyle name="Normal_us_e_s&amp;d" xfId="17" xr:uid="{00000000-0005-0000-0000-000013000000}"/>
    <cellStyle name="Normal_us_elec" xfId="18" xr:uid="{00000000-0005-0000-0000-000014000000}"/>
    <cellStyle name="Normal_us_energy" xfId="19" xr:uid="{00000000-0005-0000-0000-000015000000}"/>
    <cellStyle name="Normal_us_macro" xfId="20" xr:uid="{00000000-0005-0000-0000-000016000000}"/>
    <cellStyle name="Normal_us_ng" xfId="21" xr:uid="{00000000-0005-0000-0000-000017000000}"/>
    <cellStyle name="Normal_us_price" xfId="22" xr:uid="{00000000-0005-0000-0000-000018000000}"/>
    <cellStyle name="Normal_us_psd_m" xfId="23" xr:uid="{00000000-0005-0000-0000-000019000000}"/>
    <cellStyle name="Normal_us_renew" xfId="24" xr:uid="{00000000-0005-0000-0000-00001A000000}"/>
    <cellStyle name="Percent" xfId="27" builtinId="5"/>
    <cellStyle name="Total" xfId="25" builtinId="25" customBuiltin="1"/>
  </cellStyles>
  <dxfs count="9">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s>
  <tableStyles count="0" defaultTableStyle="TableStyleMedium9" defaultPivotStyle="PivotStyleLight16"/>
  <colors>
    <mruColors>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eia.gov/"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64590</xdr:colOff>
      <xdr:row>0</xdr:row>
      <xdr:rowOff>95250</xdr:rowOff>
    </xdr:from>
    <xdr:to>
      <xdr:col>1</xdr:col>
      <xdr:colOff>2875459</xdr:colOff>
      <xdr:row>4</xdr:row>
      <xdr:rowOff>85725</xdr:rowOff>
    </xdr:to>
    <xdr:pic>
      <xdr:nvPicPr>
        <xdr:cNvPr id="1263" name="Picture 13">
          <a:hlinkClick xmlns:r="http://schemas.openxmlformats.org/officeDocument/2006/relationships" r:id="rId1"/>
          <a:extLst>
            <a:ext uri="{FF2B5EF4-FFF2-40B4-BE49-F238E27FC236}">
              <a16:creationId xmlns:a16="http://schemas.microsoft.com/office/drawing/2014/main" id="{00000000-0008-0000-0100-0000EF04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1004390" y="95250"/>
          <a:ext cx="2810869" cy="6254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BV13"/>
  <sheetViews>
    <sheetView workbookViewId="0">
      <selection activeCell="D3" sqref="D3"/>
    </sheetView>
  </sheetViews>
  <sheetFormatPr defaultRowHeight="12.75" x14ac:dyDescent="0.2"/>
  <cols>
    <col min="1" max="1" width="6.42578125" customWidth="1"/>
    <col min="2" max="2" width="14" customWidth="1"/>
    <col min="3" max="3" width="10.5703125" customWidth="1"/>
    <col min="4" max="4" width="8.5703125" customWidth="1"/>
  </cols>
  <sheetData>
    <row r="1" spans="1:74" x14ac:dyDescent="0.2">
      <c r="A1" s="110" t="s">
        <v>136</v>
      </c>
      <c r="D1" s="971" t="s">
        <v>1610</v>
      </c>
      <c r="E1" s="971"/>
      <c r="F1" s="971"/>
    </row>
    <row r="2" spans="1:74" x14ac:dyDescent="0.2">
      <c r="A2" s="310" t="s">
        <v>745</v>
      </c>
      <c r="D2" s="970">
        <v>46204</v>
      </c>
      <c r="E2" s="970"/>
      <c r="F2" s="970"/>
      <c r="G2" s="312" t="str">
        <f>"EIA completed modeling and analysis for this report on "&amp;TEXT(Dates!$D$2,"dddd, mmmm d, yyyy")&amp;"."</f>
        <v>EIA completed modeling and analysis for this report on Wednesday, July 1, 2026.</v>
      </c>
      <c r="H2" s="312"/>
      <c r="I2" s="312"/>
      <c r="J2" s="312"/>
      <c r="K2" s="312"/>
      <c r="L2" s="312"/>
      <c r="M2" s="312"/>
    </row>
    <row r="3" spans="1:74" x14ac:dyDescent="0.2">
      <c r="A3" t="s">
        <v>62</v>
      </c>
      <c r="D3" s="290">
        <f>YEAR(D1)-4</f>
        <v>2022</v>
      </c>
      <c r="G3" s="311"/>
      <c r="H3" s="7"/>
      <c r="I3" s="7"/>
      <c r="J3" s="7"/>
      <c r="K3" s="7"/>
      <c r="L3" s="7"/>
      <c r="M3" s="7"/>
    </row>
    <row r="4" spans="1:74" x14ac:dyDescent="0.2">
      <c r="D4" s="109"/>
    </row>
    <row r="5" spans="1:74" x14ac:dyDescent="0.2">
      <c r="A5" t="s">
        <v>555</v>
      </c>
      <c r="D5" s="109">
        <f>+D3*100+1</f>
        <v>202201</v>
      </c>
    </row>
    <row r="7" spans="1:74" x14ac:dyDescent="0.2">
      <c r="A7" t="s">
        <v>557</v>
      </c>
      <c r="D7" s="109">
        <f>IF(MONTH(D1)&gt;1,100*YEAR(D1)+MONTH(D1)-1,100*(YEAR(D1)-1)+12)</f>
        <v>202606</v>
      </c>
    </row>
    <row r="9" spans="1:74" x14ac:dyDescent="0.2">
      <c r="A9" t="s">
        <v>807</v>
      </c>
      <c r="D9" s="969">
        <v>46204.691250000003</v>
      </c>
      <c r="E9" s="969"/>
    </row>
    <row r="10" spans="1:74" s="117" customFormat="1" x14ac:dyDescent="0.2">
      <c r="A10" s="117" t="s">
        <v>137</v>
      </c>
    </row>
    <row r="11" spans="1:74" s="7" customFormat="1" ht="11.25" x14ac:dyDescent="0.2">
      <c r="A11" s="20"/>
      <c r="B11" s="21" t="s">
        <v>440</v>
      </c>
      <c r="C11" s="18">
        <f>+D5</f>
        <v>202201</v>
      </c>
      <c r="D11" s="22">
        <f>C11+1</f>
        <v>202202</v>
      </c>
      <c r="E11" s="22">
        <f>D11+1</f>
        <v>202203</v>
      </c>
      <c r="F11" s="23">
        <f>E11+1</f>
        <v>202204</v>
      </c>
      <c r="G11" s="23">
        <f t="shared" ref="G11:BR11" si="0">F11+1</f>
        <v>202205</v>
      </c>
      <c r="H11" s="23">
        <f t="shared" si="0"/>
        <v>202206</v>
      </c>
      <c r="I11" s="23">
        <f t="shared" si="0"/>
        <v>202207</v>
      </c>
      <c r="J11" s="23">
        <f t="shared" si="0"/>
        <v>202208</v>
      </c>
      <c r="K11" s="23">
        <f t="shared" si="0"/>
        <v>202209</v>
      </c>
      <c r="L11" s="23">
        <f t="shared" si="0"/>
        <v>202210</v>
      </c>
      <c r="M11" s="23">
        <f t="shared" si="0"/>
        <v>202211</v>
      </c>
      <c r="N11" s="23">
        <f t="shared" si="0"/>
        <v>202212</v>
      </c>
      <c r="O11" s="23">
        <f>+C11+100</f>
        <v>202301</v>
      </c>
      <c r="P11" s="23">
        <f t="shared" si="0"/>
        <v>202302</v>
      </c>
      <c r="Q11" s="23">
        <f t="shared" si="0"/>
        <v>202303</v>
      </c>
      <c r="R11" s="23">
        <f t="shared" si="0"/>
        <v>202304</v>
      </c>
      <c r="S11" s="23">
        <f t="shared" si="0"/>
        <v>202305</v>
      </c>
      <c r="T11" s="23">
        <f t="shared" si="0"/>
        <v>202306</v>
      </c>
      <c r="U11" s="23">
        <f t="shared" si="0"/>
        <v>202307</v>
      </c>
      <c r="V11" s="23">
        <f t="shared" si="0"/>
        <v>202308</v>
      </c>
      <c r="W11" s="23">
        <f t="shared" si="0"/>
        <v>202309</v>
      </c>
      <c r="X11" s="23">
        <f t="shared" si="0"/>
        <v>202310</v>
      </c>
      <c r="Y11" s="23">
        <f t="shared" si="0"/>
        <v>202311</v>
      </c>
      <c r="Z11" s="23">
        <f t="shared" si="0"/>
        <v>202312</v>
      </c>
      <c r="AA11" s="23">
        <f>+O11+100</f>
        <v>202401</v>
      </c>
      <c r="AB11" s="23">
        <f t="shared" si="0"/>
        <v>202402</v>
      </c>
      <c r="AC11" s="23">
        <f t="shared" si="0"/>
        <v>202403</v>
      </c>
      <c r="AD11" s="23">
        <f t="shared" si="0"/>
        <v>202404</v>
      </c>
      <c r="AE11" s="23">
        <f t="shared" si="0"/>
        <v>202405</v>
      </c>
      <c r="AF11" s="23">
        <f t="shared" si="0"/>
        <v>202406</v>
      </c>
      <c r="AG11" s="23">
        <f t="shared" si="0"/>
        <v>202407</v>
      </c>
      <c r="AH11" s="23">
        <f t="shared" si="0"/>
        <v>202408</v>
      </c>
      <c r="AI11" s="23">
        <f t="shared" si="0"/>
        <v>202409</v>
      </c>
      <c r="AJ11" s="23">
        <f t="shared" si="0"/>
        <v>202410</v>
      </c>
      <c r="AK11" s="23">
        <f t="shared" si="0"/>
        <v>202411</v>
      </c>
      <c r="AL11" s="23">
        <f t="shared" si="0"/>
        <v>202412</v>
      </c>
      <c r="AM11" s="23">
        <f>+AA11+100</f>
        <v>202501</v>
      </c>
      <c r="AN11" s="23">
        <f t="shared" si="0"/>
        <v>202502</v>
      </c>
      <c r="AO11" s="23">
        <f t="shared" si="0"/>
        <v>202503</v>
      </c>
      <c r="AP11" s="23">
        <f t="shared" si="0"/>
        <v>202504</v>
      </c>
      <c r="AQ11" s="23">
        <f t="shared" si="0"/>
        <v>202505</v>
      </c>
      <c r="AR11" s="23">
        <f t="shared" si="0"/>
        <v>202506</v>
      </c>
      <c r="AS11" s="23">
        <f t="shared" si="0"/>
        <v>202507</v>
      </c>
      <c r="AT11" s="23">
        <f t="shared" si="0"/>
        <v>202508</v>
      </c>
      <c r="AU11" s="23">
        <f t="shared" si="0"/>
        <v>202509</v>
      </c>
      <c r="AV11" s="23">
        <f t="shared" si="0"/>
        <v>202510</v>
      </c>
      <c r="AW11" s="23">
        <f t="shared" si="0"/>
        <v>202511</v>
      </c>
      <c r="AX11" s="23">
        <f t="shared" si="0"/>
        <v>202512</v>
      </c>
      <c r="AY11" s="23">
        <f>+AM11+100</f>
        <v>202601</v>
      </c>
      <c r="AZ11" s="23">
        <f t="shared" si="0"/>
        <v>202602</v>
      </c>
      <c r="BA11" s="23">
        <f t="shared" si="0"/>
        <v>202603</v>
      </c>
      <c r="BB11" s="23">
        <f t="shared" si="0"/>
        <v>202604</v>
      </c>
      <c r="BC11" s="23">
        <f t="shared" si="0"/>
        <v>202605</v>
      </c>
      <c r="BD11" s="23">
        <f t="shared" si="0"/>
        <v>202606</v>
      </c>
      <c r="BE11" s="23">
        <f t="shared" si="0"/>
        <v>202607</v>
      </c>
      <c r="BF11" s="23">
        <f t="shared" si="0"/>
        <v>202608</v>
      </c>
      <c r="BG11" s="23">
        <f t="shared" si="0"/>
        <v>202609</v>
      </c>
      <c r="BH11" s="23">
        <f t="shared" si="0"/>
        <v>202610</v>
      </c>
      <c r="BI11" s="23">
        <f t="shared" si="0"/>
        <v>202611</v>
      </c>
      <c r="BJ11" s="23">
        <f t="shared" si="0"/>
        <v>202612</v>
      </c>
      <c r="BK11" s="23">
        <f>+AY11+100</f>
        <v>202701</v>
      </c>
      <c r="BL11" s="23">
        <f t="shared" si="0"/>
        <v>202702</v>
      </c>
      <c r="BM11" s="23">
        <f t="shared" si="0"/>
        <v>202703</v>
      </c>
      <c r="BN11" s="23">
        <f t="shared" si="0"/>
        <v>202704</v>
      </c>
      <c r="BO11" s="23">
        <f t="shared" si="0"/>
        <v>202705</v>
      </c>
      <c r="BP11" s="23">
        <f t="shared" si="0"/>
        <v>202706</v>
      </c>
      <c r="BQ11" s="23">
        <f t="shared" si="0"/>
        <v>202707</v>
      </c>
      <c r="BR11" s="23">
        <f t="shared" si="0"/>
        <v>202708</v>
      </c>
      <c r="BS11" s="23">
        <f>BR11+1</f>
        <v>202709</v>
      </c>
      <c r="BT11" s="23">
        <f>BS11+1</f>
        <v>202710</v>
      </c>
      <c r="BU11" s="23">
        <f>BT11+1</f>
        <v>202711</v>
      </c>
      <c r="BV11" s="23">
        <f>BU11+1</f>
        <v>202712</v>
      </c>
    </row>
    <row r="12" spans="1:74" s="7" customFormat="1" ht="11.25" x14ac:dyDescent="0.2">
      <c r="A12" s="20"/>
      <c r="B12" s="24" t="s">
        <v>140</v>
      </c>
      <c r="C12" s="25">
        <v>337</v>
      </c>
      <c r="D12" s="25">
        <v>338</v>
      </c>
      <c r="E12" s="25">
        <v>339</v>
      </c>
      <c r="F12" s="25">
        <v>340</v>
      </c>
      <c r="G12" s="25">
        <v>341</v>
      </c>
      <c r="H12" s="25">
        <v>342</v>
      </c>
      <c r="I12" s="25">
        <v>343</v>
      </c>
      <c r="J12" s="25">
        <v>344</v>
      </c>
      <c r="K12" s="25">
        <v>345</v>
      </c>
      <c r="L12" s="25">
        <v>346</v>
      </c>
      <c r="M12" s="25">
        <v>347</v>
      </c>
      <c r="N12" s="25">
        <v>348</v>
      </c>
      <c r="O12" s="25">
        <v>349</v>
      </c>
      <c r="P12" s="25">
        <v>350</v>
      </c>
      <c r="Q12" s="25">
        <v>351</v>
      </c>
      <c r="R12" s="25">
        <v>352</v>
      </c>
      <c r="S12" s="25">
        <v>353</v>
      </c>
      <c r="T12" s="25">
        <v>354</v>
      </c>
      <c r="U12" s="25">
        <v>355</v>
      </c>
      <c r="V12" s="25">
        <v>356</v>
      </c>
      <c r="W12" s="25">
        <v>357</v>
      </c>
      <c r="X12" s="25">
        <v>358</v>
      </c>
      <c r="Y12" s="25">
        <v>359</v>
      </c>
      <c r="Z12" s="25">
        <v>360</v>
      </c>
      <c r="AA12" s="25">
        <v>361</v>
      </c>
      <c r="AB12" s="25">
        <v>362</v>
      </c>
      <c r="AC12" s="25">
        <v>363</v>
      </c>
      <c r="AD12" s="25">
        <v>364</v>
      </c>
      <c r="AE12" s="25">
        <v>365</v>
      </c>
      <c r="AF12" s="25">
        <v>366</v>
      </c>
      <c r="AG12" s="25">
        <v>367</v>
      </c>
      <c r="AH12" s="25">
        <v>368</v>
      </c>
      <c r="AI12" s="25">
        <v>369</v>
      </c>
      <c r="AJ12" s="25">
        <v>370</v>
      </c>
      <c r="AK12" s="25">
        <v>371</v>
      </c>
      <c r="AL12" s="25">
        <v>372</v>
      </c>
      <c r="AM12" s="25">
        <v>373</v>
      </c>
      <c r="AN12" s="25">
        <v>374</v>
      </c>
      <c r="AO12" s="25">
        <v>375</v>
      </c>
      <c r="AP12" s="25">
        <v>376</v>
      </c>
      <c r="AQ12" s="25">
        <v>377</v>
      </c>
      <c r="AR12" s="25">
        <v>378</v>
      </c>
      <c r="AS12" s="25">
        <v>379</v>
      </c>
      <c r="AT12" s="25">
        <v>380</v>
      </c>
      <c r="AU12" s="25">
        <v>381</v>
      </c>
      <c r="AV12" s="25">
        <v>382</v>
      </c>
      <c r="AW12" s="25">
        <v>383</v>
      </c>
      <c r="AX12" s="25">
        <v>384</v>
      </c>
      <c r="AY12" s="25">
        <v>385</v>
      </c>
      <c r="AZ12" s="25">
        <v>386</v>
      </c>
      <c r="BA12" s="25">
        <v>387</v>
      </c>
      <c r="BB12" s="25">
        <v>388</v>
      </c>
      <c r="BC12" s="25">
        <v>389</v>
      </c>
      <c r="BD12" s="25">
        <v>390</v>
      </c>
      <c r="BE12" s="25">
        <v>391</v>
      </c>
      <c r="BF12" s="25">
        <v>392</v>
      </c>
      <c r="BG12" s="25">
        <v>393</v>
      </c>
      <c r="BH12" s="25">
        <v>394</v>
      </c>
      <c r="BI12" s="25">
        <v>395</v>
      </c>
      <c r="BJ12" s="25">
        <v>396</v>
      </c>
      <c r="BK12" s="25">
        <v>397</v>
      </c>
      <c r="BL12" s="25">
        <v>398</v>
      </c>
      <c r="BM12" s="25">
        <v>399</v>
      </c>
      <c r="BN12" s="25">
        <v>400</v>
      </c>
      <c r="BO12" s="25">
        <v>401</v>
      </c>
      <c r="BP12" s="25">
        <v>402</v>
      </c>
      <c r="BQ12" s="25">
        <v>403</v>
      </c>
      <c r="BR12" s="25">
        <v>404</v>
      </c>
      <c r="BS12" s="25">
        <v>405</v>
      </c>
      <c r="BT12" s="25">
        <v>406</v>
      </c>
      <c r="BU12" s="25">
        <v>407</v>
      </c>
      <c r="BV12" s="25">
        <v>408</v>
      </c>
    </row>
    <row r="13" spans="1:74" s="117" customFormat="1" x14ac:dyDescent="0.2">
      <c r="B13" s="24" t="s">
        <v>556</v>
      </c>
      <c r="C13" s="25">
        <f>IF(C11&lt;=$D$7,1,0)</f>
        <v>1</v>
      </c>
      <c r="D13" s="25">
        <f t="shared" ref="D13:BO13" si="1">IF(D11&lt;=$D$7,1,0)</f>
        <v>1</v>
      </c>
      <c r="E13" s="25">
        <f t="shared" si="1"/>
        <v>1</v>
      </c>
      <c r="F13" s="25">
        <f t="shared" si="1"/>
        <v>1</v>
      </c>
      <c r="G13" s="25">
        <f t="shared" si="1"/>
        <v>1</v>
      </c>
      <c r="H13" s="25">
        <f t="shared" si="1"/>
        <v>1</v>
      </c>
      <c r="I13" s="25">
        <f t="shared" si="1"/>
        <v>1</v>
      </c>
      <c r="J13" s="25">
        <f t="shared" si="1"/>
        <v>1</v>
      </c>
      <c r="K13" s="25">
        <f t="shared" si="1"/>
        <v>1</v>
      </c>
      <c r="L13" s="25">
        <f t="shared" si="1"/>
        <v>1</v>
      </c>
      <c r="M13" s="25">
        <f t="shared" si="1"/>
        <v>1</v>
      </c>
      <c r="N13" s="25">
        <f t="shared" si="1"/>
        <v>1</v>
      </c>
      <c r="O13" s="25">
        <f t="shared" si="1"/>
        <v>1</v>
      </c>
      <c r="P13" s="25">
        <f t="shared" si="1"/>
        <v>1</v>
      </c>
      <c r="Q13" s="25">
        <f t="shared" si="1"/>
        <v>1</v>
      </c>
      <c r="R13" s="25">
        <f t="shared" si="1"/>
        <v>1</v>
      </c>
      <c r="S13" s="25">
        <f t="shared" si="1"/>
        <v>1</v>
      </c>
      <c r="T13" s="25">
        <f t="shared" si="1"/>
        <v>1</v>
      </c>
      <c r="U13" s="25">
        <f t="shared" si="1"/>
        <v>1</v>
      </c>
      <c r="V13" s="25">
        <f t="shared" si="1"/>
        <v>1</v>
      </c>
      <c r="W13" s="25">
        <f t="shared" si="1"/>
        <v>1</v>
      </c>
      <c r="X13" s="25">
        <f t="shared" si="1"/>
        <v>1</v>
      </c>
      <c r="Y13" s="25">
        <f t="shared" si="1"/>
        <v>1</v>
      </c>
      <c r="Z13" s="25">
        <f t="shared" si="1"/>
        <v>1</v>
      </c>
      <c r="AA13" s="25">
        <f t="shared" si="1"/>
        <v>1</v>
      </c>
      <c r="AB13" s="25">
        <f t="shared" si="1"/>
        <v>1</v>
      </c>
      <c r="AC13" s="25">
        <f t="shared" si="1"/>
        <v>1</v>
      </c>
      <c r="AD13" s="25">
        <f t="shared" si="1"/>
        <v>1</v>
      </c>
      <c r="AE13" s="25">
        <f t="shared" si="1"/>
        <v>1</v>
      </c>
      <c r="AF13" s="25">
        <f t="shared" si="1"/>
        <v>1</v>
      </c>
      <c r="AG13" s="25">
        <f t="shared" si="1"/>
        <v>1</v>
      </c>
      <c r="AH13" s="25">
        <f t="shared" si="1"/>
        <v>1</v>
      </c>
      <c r="AI13" s="25">
        <f t="shared" si="1"/>
        <v>1</v>
      </c>
      <c r="AJ13" s="25">
        <f t="shared" si="1"/>
        <v>1</v>
      </c>
      <c r="AK13" s="25">
        <f t="shared" si="1"/>
        <v>1</v>
      </c>
      <c r="AL13" s="25">
        <f t="shared" si="1"/>
        <v>1</v>
      </c>
      <c r="AM13" s="25">
        <f t="shared" si="1"/>
        <v>1</v>
      </c>
      <c r="AN13" s="25">
        <f t="shared" si="1"/>
        <v>1</v>
      </c>
      <c r="AO13" s="25">
        <f t="shared" si="1"/>
        <v>1</v>
      </c>
      <c r="AP13" s="25">
        <f t="shared" si="1"/>
        <v>1</v>
      </c>
      <c r="AQ13" s="25">
        <f t="shared" si="1"/>
        <v>1</v>
      </c>
      <c r="AR13" s="25">
        <f t="shared" si="1"/>
        <v>1</v>
      </c>
      <c r="AS13" s="25">
        <f t="shared" si="1"/>
        <v>1</v>
      </c>
      <c r="AT13" s="25">
        <f t="shared" si="1"/>
        <v>1</v>
      </c>
      <c r="AU13" s="25">
        <f t="shared" si="1"/>
        <v>1</v>
      </c>
      <c r="AV13" s="25">
        <f t="shared" si="1"/>
        <v>1</v>
      </c>
      <c r="AW13" s="25">
        <f t="shared" si="1"/>
        <v>1</v>
      </c>
      <c r="AX13" s="25">
        <f t="shared" si="1"/>
        <v>1</v>
      </c>
      <c r="AY13" s="25">
        <f t="shared" si="1"/>
        <v>1</v>
      </c>
      <c r="AZ13" s="25">
        <f t="shared" si="1"/>
        <v>1</v>
      </c>
      <c r="BA13" s="25">
        <f t="shared" si="1"/>
        <v>1</v>
      </c>
      <c r="BB13" s="25">
        <f t="shared" si="1"/>
        <v>1</v>
      </c>
      <c r="BC13" s="25">
        <f t="shared" si="1"/>
        <v>1</v>
      </c>
      <c r="BD13" s="25">
        <f t="shared" si="1"/>
        <v>1</v>
      </c>
      <c r="BE13" s="25">
        <f t="shared" si="1"/>
        <v>0</v>
      </c>
      <c r="BF13" s="25">
        <f t="shared" si="1"/>
        <v>0</v>
      </c>
      <c r="BG13" s="25">
        <f t="shared" si="1"/>
        <v>0</v>
      </c>
      <c r="BH13" s="25">
        <f t="shared" si="1"/>
        <v>0</v>
      </c>
      <c r="BI13" s="25">
        <f t="shared" si="1"/>
        <v>0</v>
      </c>
      <c r="BJ13" s="25">
        <f t="shared" si="1"/>
        <v>0</v>
      </c>
      <c r="BK13" s="25">
        <f t="shared" si="1"/>
        <v>0</v>
      </c>
      <c r="BL13" s="25">
        <f t="shared" si="1"/>
        <v>0</v>
      </c>
      <c r="BM13" s="25">
        <f t="shared" si="1"/>
        <v>0</v>
      </c>
      <c r="BN13" s="25">
        <f t="shared" si="1"/>
        <v>0</v>
      </c>
      <c r="BO13" s="25">
        <f t="shared" si="1"/>
        <v>0</v>
      </c>
      <c r="BP13" s="25">
        <f t="shared" ref="BP13:BV13" si="2">IF(BP11&lt;=$D$7,1,0)</f>
        <v>0</v>
      </c>
      <c r="BQ13" s="25">
        <f t="shared" si="2"/>
        <v>0</v>
      </c>
      <c r="BR13" s="25">
        <f t="shared" si="2"/>
        <v>0</v>
      </c>
      <c r="BS13" s="25">
        <f t="shared" si="2"/>
        <v>0</v>
      </c>
      <c r="BT13" s="25">
        <f t="shared" si="2"/>
        <v>0</v>
      </c>
      <c r="BU13" s="25">
        <f t="shared" si="2"/>
        <v>0</v>
      </c>
      <c r="BV13" s="25">
        <f t="shared" si="2"/>
        <v>0</v>
      </c>
    </row>
  </sheetData>
  <mergeCells count="3">
    <mergeCell ref="D9:E9"/>
    <mergeCell ref="D2:F2"/>
    <mergeCell ref="D1:F1"/>
  </mergeCells>
  <phoneticPr fontId="4" type="noConversion"/>
  <pageMargins left="0.75" right="0.75" top="1" bottom="1" header="0.5" footer="0.5"/>
  <pageSetup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ransitionEvaluation="1" transitionEntry="1" codeName="Sheet7">
    <pageSetUpPr fitToPage="1"/>
  </sheetPr>
  <dimension ref="A1:BV145"/>
  <sheetViews>
    <sheetView showGridLines="0" zoomScaleNormal="100" workbookViewId="0">
      <pane xSplit="2" ySplit="4" topLeftCell="AR5" activePane="bottomRight" state="frozen"/>
      <selection activeCell="BF63" sqref="BF63"/>
      <selection pane="topRight" activeCell="BF63" sqref="BF63"/>
      <selection pane="bottomLeft" activeCell="BF63" sqref="BF63"/>
      <selection pane="bottomRight" activeCell="B1" sqref="B1:AL1"/>
    </sheetView>
  </sheetViews>
  <sheetFormatPr defaultColWidth="9.5703125" defaultRowHeight="11.25" x14ac:dyDescent="0.2"/>
  <cols>
    <col min="1" max="1" width="14.5703125" style="24" customWidth="1"/>
    <col min="2" max="2" width="44.5703125" style="24" customWidth="1"/>
    <col min="3" max="50" width="6.5703125" style="24" customWidth="1"/>
    <col min="51" max="55" width="6.5703125" style="644" customWidth="1"/>
    <col min="56" max="58" width="6.5703125" style="642" customWidth="1"/>
    <col min="59" max="61" width="6.5703125" style="644" customWidth="1"/>
    <col min="62" max="62" width="6.5703125" style="149" customWidth="1"/>
    <col min="63" max="74" width="6.5703125" style="24" customWidth="1"/>
    <col min="75" max="16384" width="9.5703125" style="24"/>
  </cols>
  <sheetData>
    <row r="1" spans="1:74" ht="13.35" customHeight="1" x14ac:dyDescent="0.2">
      <c r="A1" s="972" t="s">
        <v>477</v>
      </c>
      <c r="B1" s="1040" t="s">
        <v>885</v>
      </c>
      <c r="C1" s="1041"/>
      <c r="D1" s="1041"/>
      <c r="E1" s="1041"/>
      <c r="F1" s="1041"/>
      <c r="G1" s="1041"/>
      <c r="H1" s="1041"/>
      <c r="I1" s="1041"/>
      <c r="J1" s="1041"/>
      <c r="K1" s="1041"/>
      <c r="L1" s="1041"/>
      <c r="M1" s="1041"/>
      <c r="N1" s="1041"/>
      <c r="O1" s="1041"/>
      <c r="P1" s="1041"/>
      <c r="Q1" s="1041"/>
      <c r="R1" s="1041"/>
      <c r="S1" s="1041"/>
      <c r="T1" s="1041"/>
      <c r="U1" s="1041"/>
      <c r="V1" s="1041"/>
      <c r="W1" s="1041"/>
      <c r="X1" s="1041"/>
      <c r="Y1" s="1041"/>
      <c r="Z1" s="1041"/>
      <c r="AA1" s="1041"/>
      <c r="AB1" s="1041"/>
      <c r="AC1" s="1041"/>
      <c r="AD1" s="1041"/>
      <c r="AE1" s="1041"/>
      <c r="AF1" s="1041"/>
      <c r="AG1" s="1041"/>
      <c r="AH1" s="1041"/>
      <c r="AI1" s="1041"/>
      <c r="AJ1" s="1041"/>
      <c r="AK1" s="1041"/>
      <c r="AL1" s="1041"/>
    </row>
    <row r="2" spans="1:74" ht="12.75" x14ac:dyDescent="0.2">
      <c r="A2" s="973"/>
      <c r="B2" s="222" t="str">
        <f>"U.S. Energy Information Administration  |  Short-Term Energy Outlook  - "&amp;Dates!D1</f>
        <v>U.S. Energy Information Administration  |  Short-Term Energy Outlook  - July 2026</v>
      </c>
      <c r="C2" s="223"/>
      <c r="D2" s="223"/>
      <c r="E2" s="223"/>
      <c r="F2" s="223"/>
      <c r="G2" s="223"/>
      <c r="H2" s="223"/>
      <c r="I2" s="223"/>
      <c r="J2" s="223"/>
      <c r="K2" s="223"/>
      <c r="L2" s="223"/>
      <c r="M2" s="223"/>
      <c r="N2" s="223"/>
      <c r="O2" s="223"/>
      <c r="P2" s="223"/>
      <c r="Q2" s="223"/>
      <c r="R2" s="223"/>
      <c r="S2" s="223"/>
      <c r="T2" s="223"/>
      <c r="U2" s="223"/>
      <c r="V2" s="223"/>
      <c r="W2" s="223"/>
      <c r="X2" s="223"/>
      <c r="Y2" s="223"/>
      <c r="Z2" s="223"/>
      <c r="AA2" s="223"/>
      <c r="AB2" s="223"/>
      <c r="AC2" s="223"/>
      <c r="AD2" s="223"/>
      <c r="AE2" s="223"/>
      <c r="AF2" s="223"/>
      <c r="AG2" s="223"/>
      <c r="AH2" s="223"/>
      <c r="AI2" s="223"/>
      <c r="AJ2" s="223"/>
      <c r="AK2" s="223"/>
      <c r="AL2" s="223"/>
    </row>
    <row r="3" spans="1:74" s="7" customFormat="1" ht="12.75" x14ac:dyDescent="0.2">
      <c r="A3" s="316" t="s">
        <v>759</v>
      </c>
      <c r="B3" s="9"/>
      <c r="C3" s="976">
        <f>Dates!D3</f>
        <v>2022</v>
      </c>
      <c r="D3" s="977"/>
      <c r="E3" s="977"/>
      <c r="F3" s="977"/>
      <c r="G3" s="977"/>
      <c r="H3" s="977"/>
      <c r="I3" s="977"/>
      <c r="J3" s="977"/>
      <c r="K3" s="977"/>
      <c r="L3" s="977"/>
      <c r="M3" s="977"/>
      <c r="N3" s="978"/>
      <c r="O3" s="976">
        <f>C3+1</f>
        <v>2023</v>
      </c>
      <c r="P3" s="979"/>
      <c r="Q3" s="979"/>
      <c r="R3" s="979"/>
      <c r="S3" s="979"/>
      <c r="T3" s="979"/>
      <c r="U3" s="979"/>
      <c r="V3" s="979"/>
      <c r="W3" s="979"/>
      <c r="X3" s="977"/>
      <c r="Y3" s="977"/>
      <c r="Z3" s="978"/>
      <c r="AA3" s="980">
        <f>O3+1</f>
        <v>2024</v>
      </c>
      <c r="AB3" s="977"/>
      <c r="AC3" s="977"/>
      <c r="AD3" s="977"/>
      <c r="AE3" s="977"/>
      <c r="AF3" s="977"/>
      <c r="AG3" s="977"/>
      <c r="AH3" s="977"/>
      <c r="AI3" s="977"/>
      <c r="AJ3" s="977"/>
      <c r="AK3" s="977"/>
      <c r="AL3" s="978"/>
      <c r="AM3" s="980">
        <f>AA3+1</f>
        <v>2025</v>
      </c>
      <c r="AN3" s="977"/>
      <c r="AO3" s="977"/>
      <c r="AP3" s="977"/>
      <c r="AQ3" s="977"/>
      <c r="AR3" s="977"/>
      <c r="AS3" s="977"/>
      <c r="AT3" s="977"/>
      <c r="AU3" s="977"/>
      <c r="AV3" s="977"/>
      <c r="AW3" s="977"/>
      <c r="AX3" s="978"/>
      <c r="AY3" s="980">
        <f>AM3+1</f>
        <v>2026</v>
      </c>
      <c r="AZ3" s="981"/>
      <c r="BA3" s="981"/>
      <c r="BB3" s="981"/>
      <c r="BC3" s="981"/>
      <c r="BD3" s="981"/>
      <c r="BE3" s="981"/>
      <c r="BF3" s="981"/>
      <c r="BG3" s="981"/>
      <c r="BH3" s="981"/>
      <c r="BI3" s="981"/>
      <c r="BJ3" s="982"/>
      <c r="BK3" s="980">
        <f>AY3+1</f>
        <v>2027</v>
      </c>
      <c r="BL3" s="977"/>
      <c r="BM3" s="977"/>
      <c r="BN3" s="977"/>
      <c r="BO3" s="977"/>
      <c r="BP3" s="977"/>
      <c r="BQ3" s="977"/>
      <c r="BR3" s="977"/>
      <c r="BS3" s="977"/>
      <c r="BT3" s="977"/>
      <c r="BU3" s="977"/>
      <c r="BV3" s="978"/>
    </row>
    <row r="4" spans="1:74" s="7" customFormat="1" x14ac:dyDescent="0.2">
      <c r="A4" s="322" t="str">
        <f>TEXT(Dates!$D$2,"dddd, mmmm d, yyyy")</f>
        <v>Wednesday, July 1, 2026</v>
      </c>
      <c r="B4" s="11"/>
      <c r="C4" s="12" t="s">
        <v>213</v>
      </c>
      <c r="D4" s="12" t="s">
        <v>214</v>
      </c>
      <c r="E4" s="12" t="s">
        <v>215</v>
      </c>
      <c r="F4" s="12" t="s">
        <v>216</v>
      </c>
      <c r="G4" s="12" t="s">
        <v>217</v>
      </c>
      <c r="H4" s="12" t="s">
        <v>218</v>
      </c>
      <c r="I4" s="12" t="s">
        <v>219</v>
      </c>
      <c r="J4" s="12" t="s">
        <v>220</v>
      </c>
      <c r="K4" s="12" t="s">
        <v>221</v>
      </c>
      <c r="L4" s="12" t="s">
        <v>222</v>
      </c>
      <c r="M4" s="12" t="s">
        <v>223</v>
      </c>
      <c r="N4" s="12" t="s">
        <v>224</v>
      </c>
      <c r="O4" s="12" t="s">
        <v>213</v>
      </c>
      <c r="P4" s="12" t="s">
        <v>214</v>
      </c>
      <c r="Q4" s="12" t="s">
        <v>215</v>
      </c>
      <c r="R4" s="12" t="s">
        <v>216</v>
      </c>
      <c r="S4" s="12" t="s">
        <v>217</v>
      </c>
      <c r="T4" s="12" t="s">
        <v>218</v>
      </c>
      <c r="U4" s="12" t="s">
        <v>219</v>
      </c>
      <c r="V4" s="12" t="s">
        <v>220</v>
      </c>
      <c r="W4" s="12" t="s">
        <v>221</v>
      </c>
      <c r="X4" s="12" t="s">
        <v>222</v>
      </c>
      <c r="Y4" s="12" t="s">
        <v>223</v>
      </c>
      <c r="Z4" s="12" t="s">
        <v>224</v>
      </c>
      <c r="AA4" s="12" t="s">
        <v>213</v>
      </c>
      <c r="AB4" s="12" t="s">
        <v>214</v>
      </c>
      <c r="AC4" s="12" t="s">
        <v>215</v>
      </c>
      <c r="AD4" s="12" t="s">
        <v>216</v>
      </c>
      <c r="AE4" s="12" t="s">
        <v>217</v>
      </c>
      <c r="AF4" s="12" t="s">
        <v>218</v>
      </c>
      <c r="AG4" s="12" t="s">
        <v>219</v>
      </c>
      <c r="AH4" s="12" t="s">
        <v>220</v>
      </c>
      <c r="AI4" s="12" t="s">
        <v>221</v>
      </c>
      <c r="AJ4" s="12" t="s">
        <v>222</v>
      </c>
      <c r="AK4" s="12" t="s">
        <v>223</v>
      </c>
      <c r="AL4" s="12" t="s">
        <v>224</v>
      </c>
      <c r="AM4" s="12" t="s">
        <v>213</v>
      </c>
      <c r="AN4" s="12" t="s">
        <v>214</v>
      </c>
      <c r="AO4" s="12" t="s">
        <v>215</v>
      </c>
      <c r="AP4" s="12" t="s">
        <v>216</v>
      </c>
      <c r="AQ4" s="12" t="s">
        <v>217</v>
      </c>
      <c r="AR4" s="12" t="s">
        <v>218</v>
      </c>
      <c r="AS4" s="12" t="s">
        <v>219</v>
      </c>
      <c r="AT4" s="12" t="s">
        <v>220</v>
      </c>
      <c r="AU4" s="12" t="s">
        <v>221</v>
      </c>
      <c r="AV4" s="12" t="s">
        <v>222</v>
      </c>
      <c r="AW4" s="12" t="s">
        <v>223</v>
      </c>
      <c r="AX4" s="12" t="s">
        <v>224</v>
      </c>
      <c r="AY4" s="630" t="s">
        <v>213</v>
      </c>
      <c r="AZ4" s="630" t="s">
        <v>214</v>
      </c>
      <c r="BA4" s="630" t="s">
        <v>215</v>
      </c>
      <c r="BB4" s="630" t="s">
        <v>216</v>
      </c>
      <c r="BC4" s="630" t="s">
        <v>217</v>
      </c>
      <c r="BD4" s="630" t="s">
        <v>218</v>
      </c>
      <c r="BE4" s="630" t="s">
        <v>219</v>
      </c>
      <c r="BF4" s="630" t="s">
        <v>220</v>
      </c>
      <c r="BG4" s="630" t="s">
        <v>221</v>
      </c>
      <c r="BH4" s="630" t="s">
        <v>222</v>
      </c>
      <c r="BI4" s="630" t="s">
        <v>223</v>
      </c>
      <c r="BJ4" s="12" t="s">
        <v>224</v>
      </c>
      <c r="BK4" s="12" t="s">
        <v>213</v>
      </c>
      <c r="BL4" s="12" t="s">
        <v>214</v>
      </c>
      <c r="BM4" s="12" t="s">
        <v>215</v>
      </c>
      <c r="BN4" s="12" t="s">
        <v>216</v>
      </c>
      <c r="BO4" s="12" t="s">
        <v>217</v>
      </c>
      <c r="BP4" s="12" t="s">
        <v>218</v>
      </c>
      <c r="BQ4" s="12" t="s">
        <v>219</v>
      </c>
      <c r="BR4" s="12" t="s">
        <v>220</v>
      </c>
      <c r="BS4" s="12" t="s">
        <v>221</v>
      </c>
      <c r="BT4" s="12" t="s">
        <v>222</v>
      </c>
      <c r="BU4" s="12" t="s">
        <v>223</v>
      </c>
      <c r="BV4" s="12" t="s">
        <v>224</v>
      </c>
    </row>
    <row r="5" spans="1:74" ht="11.1" customHeight="1" x14ac:dyDescent="0.2">
      <c r="A5" s="269"/>
      <c r="B5" s="31" t="s">
        <v>455</v>
      </c>
      <c r="C5" s="556"/>
      <c r="D5" s="556"/>
      <c r="E5" s="556"/>
      <c r="F5" s="556"/>
      <c r="G5" s="556"/>
      <c r="H5" s="556"/>
      <c r="I5" s="556"/>
      <c r="J5" s="556"/>
      <c r="K5" s="556"/>
      <c r="L5" s="556"/>
      <c r="M5" s="556"/>
      <c r="N5" s="556"/>
      <c r="O5" s="556"/>
      <c r="P5" s="556"/>
      <c r="Q5" s="556"/>
      <c r="R5" s="556"/>
      <c r="S5" s="556"/>
      <c r="T5" s="556"/>
      <c r="U5" s="556"/>
      <c r="V5" s="556"/>
      <c r="W5" s="556"/>
      <c r="X5" s="556"/>
      <c r="Y5" s="556"/>
      <c r="Z5" s="556"/>
      <c r="AA5" s="556"/>
      <c r="AB5" s="556"/>
      <c r="AC5" s="556"/>
      <c r="AD5" s="556"/>
      <c r="AE5" s="556"/>
      <c r="AF5" s="556"/>
      <c r="AG5" s="556"/>
      <c r="AH5" s="556"/>
      <c r="AI5" s="556"/>
      <c r="AJ5" s="556"/>
      <c r="AK5" s="556"/>
      <c r="AL5" s="556"/>
      <c r="AM5" s="556"/>
      <c r="AN5" s="556"/>
      <c r="AO5" s="556"/>
      <c r="AP5" s="556"/>
      <c r="AQ5" s="556"/>
      <c r="AR5" s="556"/>
      <c r="AS5" s="556"/>
      <c r="AT5" s="556"/>
      <c r="AU5" s="556"/>
      <c r="AV5" s="556"/>
      <c r="AW5" s="556"/>
      <c r="AX5" s="556"/>
      <c r="AY5" s="556"/>
      <c r="AZ5" s="889"/>
      <c r="BA5" s="889"/>
      <c r="BB5" s="889"/>
      <c r="BC5" s="889"/>
      <c r="BD5" s="954"/>
      <c r="BE5" s="856"/>
      <c r="BF5" s="856"/>
      <c r="BG5" s="856"/>
      <c r="BH5" s="558"/>
      <c r="BI5" s="558"/>
      <c r="BJ5" s="558"/>
      <c r="BK5" s="558"/>
      <c r="BL5" s="558"/>
      <c r="BM5" s="558"/>
      <c r="BN5" s="558"/>
      <c r="BO5" s="558"/>
      <c r="BP5" s="558"/>
      <c r="BQ5" s="558"/>
      <c r="BR5" s="558"/>
      <c r="BS5" s="558"/>
      <c r="BT5" s="558"/>
      <c r="BU5" s="558"/>
      <c r="BV5" s="558"/>
    </row>
    <row r="6" spans="1:74" s="273" customFormat="1" ht="11.1" customHeight="1" x14ac:dyDescent="0.2">
      <c r="A6" s="543" t="s">
        <v>231</v>
      </c>
      <c r="B6" s="544" t="s">
        <v>1070</v>
      </c>
      <c r="C6" s="102">
        <v>11.450569</v>
      </c>
      <c r="D6" s="102">
        <v>11.465123999999999</v>
      </c>
      <c r="E6" s="102">
        <v>11.888377999999999</v>
      </c>
      <c r="F6" s="102">
        <v>11.82958</v>
      </c>
      <c r="G6" s="102">
        <v>11.757607</v>
      </c>
      <c r="H6" s="102">
        <v>11.919069</v>
      </c>
      <c r="I6" s="102">
        <v>12.008948</v>
      </c>
      <c r="J6" s="102">
        <v>12.134452</v>
      </c>
      <c r="K6" s="102">
        <v>12.429211</v>
      </c>
      <c r="L6" s="102">
        <v>12.441943</v>
      </c>
      <c r="M6" s="102">
        <v>12.493145</v>
      </c>
      <c r="N6" s="102">
        <v>12.201518</v>
      </c>
      <c r="O6" s="102">
        <v>12.640105</v>
      </c>
      <c r="P6" s="102">
        <v>12.620922999999999</v>
      </c>
      <c r="Q6" s="102">
        <v>12.867153999999999</v>
      </c>
      <c r="R6" s="102">
        <v>12.734163000000001</v>
      </c>
      <c r="S6" s="102">
        <v>12.73226</v>
      </c>
      <c r="T6" s="102">
        <v>12.787032999999999</v>
      </c>
      <c r="U6" s="102">
        <v>12.912464</v>
      </c>
      <c r="V6" s="102">
        <v>12.999148999999999</v>
      </c>
      <c r="W6" s="102">
        <v>13.17794</v>
      </c>
      <c r="X6" s="102">
        <v>13.213355</v>
      </c>
      <c r="Y6" s="102">
        <v>13.315652999999999</v>
      </c>
      <c r="Z6" s="102">
        <v>13.29698</v>
      </c>
      <c r="AA6" s="102">
        <v>12.517327999999999</v>
      </c>
      <c r="AB6" s="102">
        <v>13.128899000000001</v>
      </c>
      <c r="AC6" s="102">
        <v>13.190308999999999</v>
      </c>
      <c r="AD6" s="102">
        <v>13.313839</v>
      </c>
      <c r="AE6" s="102">
        <v>13.256073000000001</v>
      </c>
      <c r="AF6" s="102">
        <v>13.251652</v>
      </c>
      <c r="AG6" s="102">
        <v>13.21224</v>
      </c>
      <c r="AH6" s="102">
        <v>13.41051</v>
      </c>
      <c r="AI6" s="102">
        <v>13.170586</v>
      </c>
      <c r="AJ6" s="102">
        <v>13.529911999999999</v>
      </c>
      <c r="AK6" s="102">
        <v>13.395830999999999</v>
      </c>
      <c r="AL6" s="102">
        <v>13.437274</v>
      </c>
      <c r="AM6" s="102">
        <v>13.140373</v>
      </c>
      <c r="AN6" s="102">
        <v>13.239549999999999</v>
      </c>
      <c r="AO6" s="102">
        <v>13.452956</v>
      </c>
      <c r="AP6" s="102">
        <v>13.465611000000001</v>
      </c>
      <c r="AQ6" s="102">
        <v>13.446565</v>
      </c>
      <c r="AR6" s="102">
        <v>13.610484</v>
      </c>
      <c r="AS6" s="102">
        <v>13.707281</v>
      </c>
      <c r="AT6" s="102">
        <v>13.810121000000001</v>
      </c>
      <c r="AU6" s="102">
        <v>13.828156</v>
      </c>
      <c r="AV6" s="102">
        <v>13.863763000000001</v>
      </c>
      <c r="AW6" s="102">
        <v>13.789249</v>
      </c>
      <c r="AX6" s="102">
        <v>13.656661</v>
      </c>
      <c r="AY6" s="102">
        <v>13.305021</v>
      </c>
      <c r="AZ6" s="890">
        <v>13.710654</v>
      </c>
      <c r="BA6" s="890">
        <v>13.717968000000001</v>
      </c>
      <c r="BB6" s="890">
        <v>13.933840999999999</v>
      </c>
      <c r="BC6" s="890">
        <v>13.820234710999999</v>
      </c>
      <c r="BD6" s="890">
        <v>13.890714349</v>
      </c>
      <c r="BE6" s="559">
        <v>13.8416</v>
      </c>
      <c r="BF6" s="559">
        <v>13.8073</v>
      </c>
      <c r="BG6" s="559">
        <v>13.68554</v>
      </c>
      <c r="BH6" s="559">
        <v>13.77244</v>
      </c>
      <c r="BI6" s="559">
        <v>13.918229999999999</v>
      </c>
      <c r="BJ6" s="559">
        <v>13.952199999999999</v>
      </c>
      <c r="BK6" s="559">
        <v>13.9917</v>
      </c>
      <c r="BL6" s="559">
        <v>13.9377</v>
      </c>
      <c r="BM6" s="559">
        <v>14.02215</v>
      </c>
      <c r="BN6" s="559">
        <v>14.049759999999999</v>
      </c>
      <c r="BO6" s="559">
        <v>14.075979999999999</v>
      </c>
      <c r="BP6" s="559">
        <v>14.07328</v>
      </c>
      <c r="BQ6" s="559">
        <v>14.0397</v>
      </c>
      <c r="BR6" s="559">
        <v>14.03223</v>
      </c>
      <c r="BS6" s="559">
        <v>13.911289999999999</v>
      </c>
      <c r="BT6" s="559">
        <v>13.98638</v>
      </c>
      <c r="BU6" s="559">
        <v>14.098599999999999</v>
      </c>
      <c r="BV6" s="559">
        <v>14.139889999999999</v>
      </c>
    </row>
    <row r="7" spans="1:74" ht="11.1" customHeight="1" x14ac:dyDescent="0.2">
      <c r="A7" s="269" t="s">
        <v>232</v>
      </c>
      <c r="B7" s="545" t="s">
        <v>1071</v>
      </c>
      <c r="C7" s="341">
        <v>0.44978899999999999</v>
      </c>
      <c r="D7" s="341">
        <v>0.45063900000000001</v>
      </c>
      <c r="E7" s="341">
        <v>0.43985299999999999</v>
      </c>
      <c r="F7" s="341">
        <v>0.441523</v>
      </c>
      <c r="G7" s="341">
        <v>0.44727099999999997</v>
      </c>
      <c r="H7" s="341">
        <v>0.41863099999999998</v>
      </c>
      <c r="I7" s="341">
        <v>0.43156699999999998</v>
      </c>
      <c r="J7" s="341">
        <v>0.41315099999999999</v>
      </c>
      <c r="K7" s="341">
        <v>0.43018099999999998</v>
      </c>
      <c r="L7" s="341">
        <v>0.43493100000000001</v>
      </c>
      <c r="M7" s="341">
        <v>0.44467699999999999</v>
      </c>
      <c r="N7" s="341">
        <v>0.44663199999999997</v>
      </c>
      <c r="O7" s="341">
        <v>0.44840600000000003</v>
      </c>
      <c r="P7" s="341">
        <v>0.44623099999999999</v>
      </c>
      <c r="Q7" s="341">
        <v>0.43522100000000002</v>
      </c>
      <c r="R7" s="341">
        <v>0.43446699999999999</v>
      </c>
      <c r="S7" s="341">
        <v>0.43016599999999999</v>
      </c>
      <c r="T7" s="341">
        <v>0.42319000000000001</v>
      </c>
      <c r="U7" s="341">
        <v>0.39722000000000002</v>
      </c>
      <c r="V7" s="341">
        <v>0.39592500000000003</v>
      </c>
      <c r="W7" s="341">
        <v>0.415715</v>
      </c>
      <c r="X7" s="341">
        <v>0.42596800000000001</v>
      </c>
      <c r="Y7" s="341">
        <v>0.42787500000000001</v>
      </c>
      <c r="Z7" s="341">
        <v>0.43298599999999998</v>
      </c>
      <c r="AA7" s="341">
        <v>0.427091</v>
      </c>
      <c r="AB7" s="341">
        <v>0.432479</v>
      </c>
      <c r="AC7" s="341">
        <v>0.43356600000000001</v>
      </c>
      <c r="AD7" s="341">
        <v>0.42995699999999998</v>
      </c>
      <c r="AE7" s="341">
        <v>0.41693400000000003</v>
      </c>
      <c r="AF7" s="341">
        <v>0.40057999999999999</v>
      </c>
      <c r="AG7" s="341">
        <v>0.408273</v>
      </c>
      <c r="AH7" s="341">
        <v>0.39613300000000001</v>
      </c>
      <c r="AI7" s="341">
        <v>0.40866999999999998</v>
      </c>
      <c r="AJ7" s="341">
        <v>0.42830200000000002</v>
      </c>
      <c r="AK7" s="341">
        <v>0.43912099999999998</v>
      </c>
      <c r="AL7" s="341">
        <v>0.43429899999999999</v>
      </c>
      <c r="AM7" s="341">
        <v>0.44050400000000001</v>
      </c>
      <c r="AN7" s="341">
        <v>0.438384</v>
      </c>
      <c r="AO7" s="341">
        <v>0.43376199999999998</v>
      </c>
      <c r="AP7" s="341">
        <v>0.43250499999999997</v>
      </c>
      <c r="AQ7" s="341">
        <v>0.43403399999999998</v>
      </c>
      <c r="AR7" s="341">
        <v>0.42234100000000002</v>
      </c>
      <c r="AS7" s="341">
        <v>0.35710999999999998</v>
      </c>
      <c r="AT7" s="341">
        <v>0.38661600000000002</v>
      </c>
      <c r="AU7" s="341">
        <v>0.41804400000000003</v>
      </c>
      <c r="AV7" s="341">
        <v>0.42779099999999998</v>
      </c>
      <c r="AW7" s="341">
        <v>0.42849799999999999</v>
      </c>
      <c r="AX7" s="341">
        <v>0.43277500000000002</v>
      </c>
      <c r="AY7" s="341">
        <v>0.42809599999999998</v>
      </c>
      <c r="AZ7" s="871">
        <v>0.415634</v>
      </c>
      <c r="BA7" s="871">
        <v>0.41729500000000003</v>
      </c>
      <c r="BB7" s="871">
        <v>0.421232</v>
      </c>
      <c r="BC7" s="871">
        <v>0.41599999999999998</v>
      </c>
      <c r="BD7" s="871">
        <v>0.42299999999999999</v>
      </c>
      <c r="BE7" s="352">
        <v>0.40200000000000002</v>
      </c>
      <c r="BF7" s="352">
        <v>0.43099999999999999</v>
      </c>
      <c r="BG7" s="352">
        <v>0.46600000000000003</v>
      </c>
      <c r="BH7" s="352">
        <v>0.504</v>
      </c>
      <c r="BI7" s="352">
        <v>0.51600000000000001</v>
      </c>
      <c r="BJ7" s="352">
        <v>0.51400000000000001</v>
      </c>
      <c r="BK7" s="352">
        <v>0.51800000000000002</v>
      </c>
      <c r="BL7" s="352">
        <v>0.503</v>
      </c>
      <c r="BM7" s="352">
        <v>0.502</v>
      </c>
      <c r="BN7" s="352">
        <v>0.498</v>
      </c>
      <c r="BO7" s="352">
        <v>0.503</v>
      </c>
      <c r="BP7" s="352">
        <v>0.497</v>
      </c>
      <c r="BQ7" s="352">
        <v>0.45600000000000002</v>
      </c>
      <c r="BR7" s="352">
        <v>0.47699999999999998</v>
      </c>
      <c r="BS7" s="352">
        <v>0.48499999999999999</v>
      </c>
      <c r="BT7" s="352">
        <v>0.51</v>
      </c>
      <c r="BU7" s="352">
        <v>0.51200000000000001</v>
      </c>
      <c r="BV7" s="352">
        <v>0.51400000000000001</v>
      </c>
    </row>
    <row r="8" spans="1:74" ht="11.1" customHeight="1" x14ac:dyDescent="0.2">
      <c r="A8" s="269" t="s">
        <v>233</v>
      </c>
      <c r="B8" s="545" t="s">
        <v>1547</v>
      </c>
      <c r="C8" s="341">
        <v>1.684369</v>
      </c>
      <c r="D8" s="341">
        <v>1.6128199999999999</v>
      </c>
      <c r="E8" s="341">
        <v>1.6846140000000001</v>
      </c>
      <c r="F8" s="341">
        <v>1.7537210000000001</v>
      </c>
      <c r="G8" s="341">
        <v>1.6063499999999999</v>
      </c>
      <c r="H8" s="341">
        <v>1.7351289999999999</v>
      </c>
      <c r="I8" s="341">
        <v>1.72783</v>
      </c>
      <c r="J8" s="341">
        <v>1.7611479999999999</v>
      </c>
      <c r="K8" s="341">
        <v>1.8250219999999999</v>
      </c>
      <c r="L8" s="341">
        <v>1.7928269999999999</v>
      </c>
      <c r="M8" s="341">
        <v>1.7971790000000001</v>
      </c>
      <c r="N8" s="341">
        <v>1.788338</v>
      </c>
      <c r="O8" s="341">
        <v>1.9144490000000001</v>
      </c>
      <c r="P8" s="341">
        <v>1.8535539999999999</v>
      </c>
      <c r="Q8" s="341">
        <v>1.8768959999999999</v>
      </c>
      <c r="R8" s="341">
        <v>1.749533</v>
      </c>
      <c r="S8" s="341">
        <v>1.7207699999999999</v>
      </c>
      <c r="T8" s="341">
        <v>1.844633</v>
      </c>
      <c r="U8" s="341">
        <v>1.925478</v>
      </c>
      <c r="V8" s="341">
        <v>1.876298</v>
      </c>
      <c r="W8" s="341">
        <v>1.973946</v>
      </c>
      <c r="X8" s="341">
        <v>1.93459</v>
      </c>
      <c r="Y8" s="341">
        <v>1.8511</v>
      </c>
      <c r="Z8" s="341">
        <v>1.8458589999999999</v>
      </c>
      <c r="AA8" s="341">
        <v>1.7459899999999999</v>
      </c>
      <c r="AB8" s="341">
        <v>1.8082780000000001</v>
      </c>
      <c r="AC8" s="341">
        <v>1.798338</v>
      </c>
      <c r="AD8" s="341">
        <v>1.8586830000000001</v>
      </c>
      <c r="AE8" s="341">
        <v>1.7987629999999999</v>
      </c>
      <c r="AF8" s="341">
        <v>1.814972</v>
      </c>
      <c r="AG8" s="341">
        <v>1.8283700000000001</v>
      </c>
      <c r="AH8" s="341">
        <v>1.839764</v>
      </c>
      <c r="AI8" s="341">
        <v>1.606884</v>
      </c>
      <c r="AJ8" s="341">
        <v>1.810297</v>
      </c>
      <c r="AK8" s="341">
        <v>1.6646700000000001</v>
      </c>
      <c r="AL8" s="341">
        <v>1.8696470000000001</v>
      </c>
      <c r="AM8" s="341">
        <v>1.8013840000000001</v>
      </c>
      <c r="AN8" s="341">
        <v>1.76315</v>
      </c>
      <c r="AO8" s="341">
        <v>1.7911649999999999</v>
      </c>
      <c r="AP8" s="341">
        <v>1.7985679999999999</v>
      </c>
      <c r="AQ8" s="341">
        <v>1.8451850000000001</v>
      </c>
      <c r="AR8" s="341">
        <v>1.912317</v>
      </c>
      <c r="AS8" s="341">
        <v>1.9140980000000001</v>
      </c>
      <c r="AT8" s="341">
        <v>1.98285</v>
      </c>
      <c r="AU8" s="341">
        <v>1.9856560000000001</v>
      </c>
      <c r="AV8" s="341">
        <v>2.0288309999999998</v>
      </c>
      <c r="AW8" s="341">
        <v>1.9517040000000001</v>
      </c>
      <c r="AX8" s="341">
        <v>1.985474</v>
      </c>
      <c r="AY8" s="341">
        <v>2.0597699999999999</v>
      </c>
      <c r="AZ8" s="871">
        <v>1.984332</v>
      </c>
      <c r="BA8" s="871">
        <v>1.987536</v>
      </c>
      <c r="BB8" s="871">
        <v>2.1068579999999999</v>
      </c>
      <c r="BC8" s="871">
        <v>1.9886360708999999</v>
      </c>
      <c r="BD8" s="871">
        <v>2.0588696891999998</v>
      </c>
      <c r="BE8" s="352">
        <v>2.0436996413999999</v>
      </c>
      <c r="BF8" s="352">
        <v>1.989167895</v>
      </c>
      <c r="BG8" s="352">
        <v>1.8290365993</v>
      </c>
      <c r="BH8" s="352">
        <v>1.8627363336</v>
      </c>
      <c r="BI8" s="352">
        <v>1.965780643</v>
      </c>
      <c r="BJ8" s="352">
        <v>1.9975314770999999</v>
      </c>
      <c r="BK8" s="352">
        <v>1.9904956323</v>
      </c>
      <c r="BL8" s="352">
        <v>1.9842949615000001</v>
      </c>
      <c r="BM8" s="352">
        <v>1.9739866751999999</v>
      </c>
      <c r="BN8" s="352">
        <v>1.9624396208999999</v>
      </c>
      <c r="BO8" s="352">
        <v>1.949563001</v>
      </c>
      <c r="BP8" s="352">
        <v>1.9238068237999999</v>
      </c>
      <c r="BQ8" s="352">
        <v>1.905540169</v>
      </c>
      <c r="BR8" s="352">
        <v>1.8539986429999999</v>
      </c>
      <c r="BS8" s="352">
        <v>1.7035292770999999</v>
      </c>
      <c r="BT8" s="352">
        <v>1.7336126691</v>
      </c>
      <c r="BU8" s="352">
        <v>1.8249029342</v>
      </c>
      <c r="BV8" s="352">
        <v>1.8450193489</v>
      </c>
    </row>
    <row r="9" spans="1:74" ht="11.1" customHeight="1" x14ac:dyDescent="0.2">
      <c r="A9" s="269" t="s">
        <v>234</v>
      </c>
      <c r="B9" s="545" t="s">
        <v>1541</v>
      </c>
      <c r="C9" s="341">
        <v>9.3164110000000004</v>
      </c>
      <c r="D9" s="341">
        <v>9.4016649999999995</v>
      </c>
      <c r="E9" s="341">
        <v>9.7639110000000002</v>
      </c>
      <c r="F9" s="341">
        <v>9.6343359999999993</v>
      </c>
      <c r="G9" s="341">
        <v>9.7039860000000004</v>
      </c>
      <c r="H9" s="341">
        <v>9.7653090000000002</v>
      </c>
      <c r="I9" s="341">
        <v>9.8495509999999999</v>
      </c>
      <c r="J9" s="341">
        <v>9.960153</v>
      </c>
      <c r="K9" s="341">
        <v>10.174008000000001</v>
      </c>
      <c r="L9" s="341">
        <v>10.214185000000001</v>
      </c>
      <c r="M9" s="341">
        <v>10.251289</v>
      </c>
      <c r="N9" s="341">
        <v>9.9665479999999995</v>
      </c>
      <c r="O9" s="341">
        <v>10.27725</v>
      </c>
      <c r="P9" s="341">
        <v>10.321137999999999</v>
      </c>
      <c r="Q9" s="341">
        <v>10.555037</v>
      </c>
      <c r="R9" s="341">
        <v>10.550163</v>
      </c>
      <c r="S9" s="341">
        <v>10.581324</v>
      </c>
      <c r="T9" s="341">
        <v>10.519209999999999</v>
      </c>
      <c r="U9" s="341">
        <v>10.589765999999999</v>
      </c>
      <c r="V9" s="341">
        <v>10.726926000000001</v>
      </c>
      <c r="W9" s="341">
        <v>10.788278999999999</v>
      </c>
      <c r="X9" s="341">
        <v>10.852797000000001</v>
      </c>
      <c r="Y9" s="341">
        <v>11.036678</v>
      </c>
      <c r="Z9" s="341">
        <v>11.018134999999999</v>
      </c>
      <c r="AA9" s="341">
        <v>10.344246999999999</v>
      </c>
      <c r="AB9" s="341">
        <v>10.888142</v>
      </c>
      <c r="AC9" s="341">
        <v>10.958405000000001</v>
      </c>
      <c r="AD9" s="341">
        <v>11.025199000000001</v>
      </c>
      <c r="AE9" s="341">
        <v>11.040376</v>
      </c>
      <c r="AF9" s="341">
        <v>11.036099999999999</v>
      </c>
      <c r="AG9" s="341">
        <v>10.975597</v>
      </c>
      <c r="AH9" s="341">
        <v>11.174613000000001</v>
      </c>
      <c r="AI9" s="341">
        <v>11.155032</v>
      </c>
      <c r="AJ9" s="341">
        <v>11.291313000000001</v>
      </c>
      <c r="AK9" s="341">
        <v>11.29204</v>
      </c>
      <c r="AL9" s="341">
        <v>11.133328000000001</v>
      </c>
      <c r="AM9" s="341">
        <v>10.898485000000001</v>
      </c>
      <c r="AN9" s="341">
        <v>11.038016000000001</v>
      </c>
      <c r="AO9" s="341">
        <v>11.228028999999999</v>
      </c>
      <c r="AP9" s="341">
        <v>11.234538000000001</v>
      </c>
      <c r="AQ9" s="341">
        <v>11.167346</v>
      </c>
      <c r="AR9" s="341">
        <v>11.275826</v>
      </c>
      <c r="AS9" s="341">
        <v>11.436073</v>
      </c>
      <c r="AT9" s="341">
        <v>11.440655</v>
      </c>
      <c r="AU9" s="341">
        <v>11.424455999999999</v>
      </c>
      <c r="AV9" s="341">
        <v>11.407140999999999</v>
      </c>
      <c r="AW9" s="341">
        <v>11.409046999999999</v>
      </c>
      <c r="AX9" s="341">
        <v>11.238412</v>
      </c>
      <c r="AY9" s="341">
        <v>10.817155</v>
      </c>
      <c r="AZ9" s="871">
        <v>11.310688000000001</v>
      </c>
      <c r="BA9" s="871">
        <v>11.313136999999999</v>
      </c>
      <c r="BB9" s="871">
        <v>11.405751</v>
      </c>
      <c r="BC9" s="871">
        <v>11.415598640000001</v>
      </c>
      <c r="BD9" s="871">
        <v>11.40884466</v>
      </c>
      <c r="BE9" s="352">
        <v>11.395899999999999</v>
      </c>
      <c r="BF9" s="352">
        <v>11.38714</v>
      </c>
      <c r="BG9" s="352">
        <v>11.390499999999999</v>
      </c>
      <c r="BH9" s="352">
        <v>11.405709999999999</v>
      </c>
      <c r="BI9" s="352">
        <v>11.436450000000001</v>
      </c>
      <c r="BJ9" s="352">
        <v>11.440670000000001</v>
      </c>
      <c r="BK9" s="352">
        <v>11.48321</v>
      </c>
      <c r="BL9" s="352">
        <v>11.4504</v>
      </c>
      <c r="BM9" s="352">
        <v>11.54617</v>
      </c>
      <c r="BN9" s="352">
        <v>11.589320000000001</v>
      </c>
      <c r="BO9" s="352">
        <v>11.623419999999999</v>
      </c>
      <c r="BP9" s="352">
        <v>11.652480000000001</v>
      </c>
      <c r="BQ9" s="352">
        <v>11.67816</v>
      </c>
      <c r="BR9" s="352">
        <v>11.701230000000001</v>
      </c>
      <c r="BS9" s="352">
        <v>11.722759999999999</v>
      </c>
      <c r="BT9" s="352">
        <v>11.74277</v>
      </c>
      <c r="BU9" s="352">
        <v>11.76169</v>
      </c>
      <c r="BV9" s="352">
        <v>11.78088</v>
      </c>
    </row>
    <row r="10" spans="1:74" ht="11.1" customHeight="1" x14ac:dyDescent="0.2">
      <c r="A10" s="269" t="s">
        <v>1072</v>
      </c>
      <c r="B10" s="546" t="s">
        <v>1073</v>
      </c>
      <c r="C10" s="341">
        <v>0.104820708</v>
      </c>
      <c r="D10" s="341">
        <v>0.105359627</v>
      </c>
      <c r="E10" s="341">
        <v>0.110525201</v>
      </c>
      <c r="F10" s="341">
        <v>0.118417104</v>
      </c>
      <c r="G10" s="341">
        <v>0.115828048</v>
      </c>
      <c r="H10" s="341">
        <v>0.113321716</v>
      </c>
      <c r="I10" s="341">
        <v>0.116062924</v>
      </c>
      <c r="J10" s="341">
        <v>0.11362546499999999</v>
      </c>
      <c r="K10" s="341">
        <v>0.113468376</v>
      </c>
      <c r="L10" s="341">
        <v>0.121403935</v>
      </c>
      <c r="M10" s="341">
        <v>0.123897511</v>
      </c>
      <c r="N10" s="341">
        <v>0.122750601</v>
      </c>
      <c r="O10" s="341">
        <v>0.139096685</v>
      </c>
      <c r="P10" s="341">
        <v>0.14496086899999999</v>
      </c>
      <c r="Q10" s="341">
        <v>0.14242149300000001</v>
      </c>
      <c r="R10" s="341">
        <v>0.143484257</v>
      </c>
      <c r="S10" s="341">
        <v>0.14467891999999999</v>
      </c>
      <c r="T10" s="341">
        <v>0.14646589199999999</v>
      </c>
      <c r="U10" s="341">
        <v>0.13694542900000001</v>
      </c>
      <c r="V10" s="341">
        <v>0.13795542599999999</v>
      </c>
      <c r="W10" s="341">
        <v>0.13510991999999999</v>
      </c>
      <c r="X10" s="341">
        <v>0.15564155700000001</v>
      </c>
      <c r="Y10" s="341">
        <v>0.15333459499999999</v>
      </c>
      <c r="Z10" s="341">
        <v>0.146457168</v>
      </c>
      <c r="AA10" s="341">
        <v>0.13906403515999999</v>
      </c>
      <c r="AB10" s="341">
        <v>0.13479852717999999</v>
      </c>
      <c r="AC10" s="341">
        <v>0.13281064061</v>
      </c>
      <c r="AD10" s="341">
        <v>0.14523501807</v>
      </c>
      <c r="AE10" s="341">
        <v>0.14386711399999999</v>
      </c>
      <c r="AF10" s="341">
        <v>0.14102816936000001</v>
      </c>
      <c r="AG10" s="341">
        <v>0.15095659350000001</v>
      </c>
      <c r="AH10" s="341">
        <v>0.14915042512999999</v>
      </c>
      <c r="AI10" s="341">
        <v>0.14728314145999999</v>
      </c>
      <c r="AJ10" s="341">
        <v>0.16410381898000001</v>
      </c>
      <c r="AK10" s="341">
        <v>0.15991530936000001</v>
      </c>
      <c r="AL10" s="341">
        <v>0.15777030350999999</v>
      </c>
      <c r="AM10" s="341">
        <v>0.16834490099999999</v>
      </c>
      <c r="AN10" s="341">
        <v>0.177351025</v>
      </c>
      <c r="AO10" s="341">
        <v>0.179883923</v>
      </c>
      <c r="AP10" s="341">
        <v>0.18566313000000001</v>
      </c>
      <c r="AQ10" s="341">
        <v>0.194233138</v>
      </c>
      <c r="AR10" s="341">
        <v>0.188469465</v>
      </c>
      <c r="AS10" s="341">
        <v>0.20224889200000001</v>
      </c>
      <c r="AT10" s="341">
        <v>0.20588202</v>
      </c>
      <c r="AU10" s="341">
        <v>0.20040016199999999</v>
      </c>
      <c r="AV10" s="341">
        <v>0.20210187299999999</v>
      </c>
      <c r="AW10" s="341">
        <v>0.191156136</v>
      </c>
      <c r="AX10" s="341">
        <v>0.189511123</v>
      </c>
      <c r="AY10" s="341">
        <v>0.178453432</v>
      </c>
      <c r="AZ10" s="871">
        <v>0.19475917000000001</v>
      </c>
      <c r="BA10" s="871">
        <v>0.198437804</v>
      </c>
      <c r="BB10" s="871">
        <v>0.198074997</v>
      </c>
      <c r="BC10" s="871">
        <v>0.19753753399999999</v>
      </c>
      <c r="BD10" s="871">
        <v>0.20019582799999999</v>
      </c>
      <c r="BE10" s="352">
        <v>0.20228647399999999</v>
      </c>
      <c r="BF10" s="352">
        <v>0.203737</v>
      </c>
      <c r="BG10" s="352">
        <v>0.20476214700000001</v>
      </c>
      <c r="BH10" s="352">
        <v>0.205341307</v>
      </c>
      <c r="BI10" s="352">
        <v>0.20588980600000001</v>
      </c>
      <c r="BJ10" s="352">
        <v>0.20594869399999999</v>
      </c>
      <c r="BK10" s="352">
        <v>0.20517728900000001</v>
      </c>
      <c r="BL10" s="352">
        <v>0.20385553100000001</v>
      </c>
      <c r="BM10" s="352">
        <v>0.20268599300000001</v>
      </c>
      <c r="BN10" s="352">
        <v>0.20148674</v>
      </c>
      <c r="BO10" s="352">
        <v>0.20056564199999999</v>
      </c>
      <c r="BP10" s="352">
        <v>0.20002256900000001</v>
      </c>
      <c r="BQ10" s="352">
        <v>0.19980936199999999</v>
      </c>
      <c r="BR10" s="352">
        <v>0.199419609</v>
      </c>
      <c r="BS10" s="352">
        <v>0.198863021</v>
      </c>
      <c r="BT10" s="352">
        <v>0.19845288799999999</v>
      </c>
      <c r="BU10" s="352">
        <v>0.198240061</v>
      </c>
      <c r="BV10" s="352">
        <v>0.198115135</v>
      </c>
    </row>
    <row r="11" spans="1:74" ht="11.1" customHeight="1" x14ac:dyDescent="0.2">
      <c r="A11" s="269" t="s">
        <v>1074</v>
      </c>
      <c r="B11" s="546" t="s">
        <v>1075</v>
      </c>
      <c r="C11" s="341">
        <v>1.1032761740000001</v>
      </c>
      <c r="D11" s="341">
        <v>1.106283447</v>
      </c>
      <c r="E11" s="341">
        <v>1.143159939</v>
      </c>
      <c r="F11" s="341">
        <v>0.92820345199999998</v>
      </c>
      <c r="G11" s="341">
        <v>1.074503108</v>
      </c>
      <c r="H11" s="341">
        <v>1.121638916</v>
      </c>
      <c r="I11" s="341">
        <v>1.093714955</v>
      </c>
      <c r="J11" s="341">
        <v>1.0952954239999999</v>
      </c>
      <c r="K11" s="341">
        <v>1.1431060580000001</v>
      </c>
      <c r="L11" s="341">
        <v>1.135880915</v>
      </c>
      <c r="M11" s="341">
        <v>1.1200695860000001</v>
      </c>
      <c r="N11" s="341">
        <v>0.98338145099999996</v>
      </c>
      <c r="O11" s="341">
        <v>1.0891296239999999</v>
      </c>
      <c r="P11" s="341">
        <v>1.1847426270000001</v>
      </c>
      <c r="Q11" s="341">
        <v>1.151360159</v>
      </c>
      <c r="R11" s="341">
        <v>1.158359887</v>
      </c>
      <c r="S11" s="341">
        <v>1.1618560680000001</v>
      </c>
      <c r="T11" s="341">
        <v>1.194345725</v>
      </c>
      <c r="U11" s="341">
        <v>1.204389172</v>
      </c>
      <c r="V11" s="341">
        <v>1.2439827409999999</v>
      </c>
      <c r="W11" s="341">
        <v>1.3247517559999999</v>
      </c>
      <c r="X11" s="341">
        <v>1.2914911419999999</v>
      </c>
      <c r="Y11" s="341">
        <v>1.316827009</v>
      </c>
      <c r="Z11" s="341">
        <v>1.312111434</v>
      </c>
      <c r="AA11" s="341">
        <v>1.1378855998999999</v>
      </c>
      <c r="AB11" s="341">
        <v>1.2930233928999999</v>
      </c>
      <c r="AC11" s="341">
        <v>1.2733600391</v>
      </c>
      <c r="AD11" s="341">
        <v>1.2865427147999999</v>
      </c>
      <c r="AE11" s="341">
        <v>1.2434852284</v>
      </c>
      <c r="AF11" s="341">
        <v>1.2306706215000001</v>
      </c>
      <c r="AG11" s="341">
        <v>1.2150235317</v>
      </c>
      <c r="AH11" s="341">
        <v>1.2301060148</v>
      </c>
      <c r="AI11" s="341">
        <v>1.2532897738</v>
      </c>
      <c r="AJ11" s="341">
        <v>1.2350314120999999</v>
      </c>
      <c r="AK11" s="341">
        <v>1.2834389363000001</v>
      </c>
      <c r="AL11" s="341">
        <v>1.2476805661999999</v>
      </c>
      <c r="AM11" s="341">
        <v>1.2231872909999999</v>
      </c>
      <c r="AN11" s="341">
        <v>1.191853668</v>
      </c>
      <c r="AO11" s="341">
        <v>1.227651987</v>
      </c>
      <c r="AP11" s="341">
        <v>1.2131937340000001</v>
      </c>
      <c r="AQ11" s="341">
        <v>1.176295034</v>
      </c>
      <c r="AR11" s="341">
        <v>1.214448169</v>
      </c>
      <c r="AS11" s="341">
        <v>1.233439019</v>
      </c>
      <c r="AT11" s="341">
        <v>1.2250196499999999</v>
      </c>
      <c r="AU11" s="341">
        <v>1.2170129620000001</v>
      </c>
      <c r="AV11" s="341">
        <v>1.228543773</v>
      </c>
      <c r="AW11" s="341">
        <v>1.2329050079999999</v>
      </c>
      <c r="AX11" s="341">
        <v>1.1627070719999999</v>
      </c>
      <c r="AY11" s="341">
        <v>1.183807617</v>
      </c>
      <c r="AZ11" s="871">
        <v>1.182423029</v>
      </c>
      <c r="BA11" s="871">
        <v>1.1817242830000001</v>
      </c>
      <c r="BB11" s="871">
        <v>1.1911480539999999</v>
      </c>
      <c r="BC11" s="871">
        <v>1.224343889</v>
      </c>
      <c r="BD11" s="871">
        <v>1.217168808</v>
      </c>
      <c r="BE11" s="352">
        <v>1.2115945370000001</v>
      </c>
      <c r="BF11" s="352">
        <v>1.206621376</v>
      </c>
      <c r="BG11" s="352">
        <v>1.200951259</v>
      </c>
      <c r="BH11" s="352">
        <v>1.193624515</v>
      </c>
      <c r="BI11" s="352">
        <v>1.1836805960000001</v>
      </c>
      <c r="BJ11" s="352">
        <v>1.1730700940000001</v>
      </c>
      <c r="BK11" s="352">
        <v>1.1669338010000001</v>
      </c>
      <c r="BL11" s="352">
        <v>1.155725281</v>
      </c>
      <c r="BM11" s="352">
        <v>1.1708915929999999</v>
      </c>
      <c r="BN11" s="352">
        <v>1.1751846699999999</v>
      </c>
      <c r="BO11" s="352">
        <v>1.1786435959999999</v>
      </c>
      <c r="BP11" s="352">
        <v>1.1820393849999999</v>
      </c>
      <c r="BQ11" s="352">
        <v>1.185557588</v>
      </c>
      <c r="BR11" s="352">
        <v>1.1886312530000001</v>
      </c>
      <c r="BS11" s="352">
        <v>1.1913947140000001</v>
      </c>
      <c r="BT11" s="352">
        <v>1.1939210140000001</v>
      </c>
      <c r="BU11" s="352">
        <v>1.19578221</v>
      </c>
      <c r="BV11" s="352">
        <v>1.1970151410000001</v>
      </c>
    </row>
    <row r="12" spans="1:74" ht="11.1" customHeight="1" x14ac:dyDescent="0.2">
      <c r="A12" s="269" t="s">
        <v>1076</v>
      </c>
      <c r="B12" s="546" t="s">
        <v>1077</v>
      </c>
      <c r="C12" s="341">
        <v>1.0585975729999999</v>
      </c>
      <c r="D12" s="341">
        <v>1.0587358579999999</v>
      </c>
      <c r="E12" s="341">
        <v>1.0634666699999999</v>
      </c>
      <c r="F12" s="341">
        <v>1.0876252710000001</v>
      </c>
      <c r="G12" s="341">
        <v>1.0828306910000001</v>
      </c>
      <c r="H12" s="341">
        <v>1.117658872</v>
      </c>
      <c r="I12" s="341">
        <v>1.101239933</v>
      </c>
      <c r="J12" s="341">
        <v>1.111934081</v>
      </c>
      <c r="K12" s="341">
        <v>1.1297255180000001</v>
      </c>
      <c r="L12" s="341">
        <v>1.1334488190000001</v>
      </c>
      <c r="M12" s="341">
        <v>1.1057775729999999</v>
      </c>
      <c r="N12" s="341">
        <v>1.0770579570000001</v>
      </c>
      <c r="O12" s="341">
        <v>1.1139092719999999</v>
      </c>
      <c r="P12" s="341">
        <v>1.1335982229999999</v>
      </c>
      <c r="Q12" s="341">
        <v>1.174215072</v>
      </c>
      <c r="R12" s="341">
        <v>1.1539976949999999</v>
      </c>
      <c r="S12" s="341">
        <v>1.1802201809999999</v>
      </c>
      <c r="T12" s="341">
        <v>1.1784247080000001</v>
      </c>
      <c r="U12" s="341">
        <v>1.1840709309999999</v>
      </c>
      <c r="V12" s="341">
        <v>1.1614529659999999</v>
      </c>
      <c r="W12" s="341">
        <v>1.1671327</v>
      </c>
      <c r="X12" s="341">
        <v>1.131431495</v>
      </c>
      <c r="Y12" s="341">
        <v>1.1165868670000001</v>
      </c>
      <c r="Z12" s="341">
        <v>1.0756352600000001</v>
      </c>
      <c r="AA12" s="341">
        <v>1.0337294964999999</v>
      </c>
      <c r="AB12" s="341">
        <v>1.0843093905000001</v>
      </c>
      <c r="AC12" s="341">
        <v>1.1041474492000001</v>
      </c>
      <c r="AD12" s="341">
        <v>1.1483414623999999</v>
      </c>
      <c r="AE12" s="341">
        <v>1.1862452006999999</v>
      </c>
      <c r="AF12" s="341">
        <v>1.1867508131</v>
      </c>
      <c r="AG12" s="341">
        <v>1.1608732500000001</v>
      </c>
      <c r="AH12" s="341">
        <v>1.1982299019</v>
      </c>
      <c r="AI12" s="341">
        <v>1.2058864426</v>
      </c>
      <c r="AJ12" s="341">
        <v>1.2129580591</v>
      </c>
      <c r="AK12" s="341">
        <v>1.1650983362</v>
      </c>
      <c r="AL12" s="341">
        <v>1.1338175290000001</v>
      </c>
      <c r="AM12" s="341">
        <v>1.108309051</v>
      </c>
      <c r="AN12" s="341">
        <v>1.1755067699999999</v>
      </c>
      <c r="AO12" s="341">
        <v>1.170387106</v>
      </c>
      <c r="AP12" s="341">
        <v>1.1874346259999999</v>
      </c>
      <c r="AQ12" s="341">
        <v>1.1793425879999999</v>
      </c>
      <c r="AR12" s="341">
        <v>1.1883464420000001</v>
      </c>
      <c r="AS12" s="341">
        <v>1.203078283</v>
      </c>
      <c r="AT12" s="341">
        <v>1.1826042779999999</v>
      </c>
      <c r="AU12" s="341">
        <v>1.1452631339999999</v>
      </c>
      <c r="AV12" s="341">
        <v>1.1102294509999999</v>
      </c>
      <c r="AW12" s="341">
        <v>1.150955317</v>
      </c>
      <c r="AX12" s="341">
        <v>1.1450246669999999</v>
      </c>
      <c r="AY12" s="341">
        <v>1.098063373</v>
      </c>
      <c r="AZ12" s="871">
        <v>1.147656199</v>
      </c>
      <c r="BA12" s="871">
        <v>1.142688148</v>
      </c>
      <c r="BB12" s="871">
        <v>1.1498074389999999</v>
      </c>
      <c r="BC12" s="871">
        <v>1.1649274190000001</v>
      </c>
      <c r="BD12" s="871">
        <v>1.1618703829999999</v>
      </c>
      <c r="BE12" s="352">
        <v>1.157170158</v>
      </c>
      <c r="BF12" s="352">
        <v>1.147167161</v>
      </c>
      <c r="BG12" s="352">
        <v>1.1338018569999999</v>
      </c>
      <c r="BH12" s="352">
        <v>1.1253022100000001</v>
      </c>
      <c r="BI12" s="352">
        <v>1.124615814</v>
      </c>
      <c r="BJ12" s="352">
        <v>1.1314114909999999</v>
      </c>
      <c r="BK12" s="352">
        <v>1.1400161740000001</v>
      </c>
      <c r="BL12" s="352">
        <v>1.1372376559999999</v>
      </c>
      <c r="BM12" s="352">
        <v>1.156760915</v>
      </c>
      <c r="BN12" s="352">
        <v>1.164119594</v>
      </c>
      <c r="BO12" s="352">
        <v>1.171086292</v>
      </c>
      <c r="BP12" s="352">
        <v>1.1770627149999999</v>
      </c>
      <c r="BQ12" s="352">
        <v>1.1826033629999999</v>
      </c>
      <c r="BR12" s="352">
        <v>1.18757406</v>
      </c>
      <c r="BS12" s="352">
        <v>1.192039343</v>
      </c>
      <c r="BT12" s="352">
        <v>1.1964702490000001</v>
      </c>
      <c r="BU12" s="352">
        <v>1.20073195</v>
      </c>
      <c r="BV12" s="352">
        <v>1.2064213050000001</v>
      </c>
    </row>
    <row r="13" spans="1:74" ht="11.1" customHeight="1" x14ac:dyDescent="0.2">
      <c r="A13" s="269" t="s">
        <v>1078</v>
      </c>
      <c r="B13" s="546" t="s">
        <v>1079</v>
      </c>
      <c r="C13" s="341">
        <v>3.8591015999999999E-2</v>
      </c>
      <c r="D13" s="341">
        <v>4.0486987000000002E-2</v>
      </c>
      <c r="E13" s="341">
        <v>4.1948621999999998E-2</v>
      </c>
      <c r="F13" s="341">
        <v>4.1716241000000001E-2</v>
      </c>
      <c r="G13" s="341">
        <v>3.9937118000000001E-2</v>
      </c>
      <c r="H13" s="341">
        <v>3.9032268000000002E-2</v>
      </c>
      <c r="I13" s="341">
        <v>3.8511478000000002E-2</v>
      </c>
      <c r="J13" s="341">
        <v>3.9615733E-2</v>
      </c>
      <c r="K13" s="341">
        <v>4.0739619999999997E-2</v>
      </c>
      <c r="L13" s="341">
        <v>3.9784491999999998E-2</v>
      </c>
      <c r="M13" s="341">
        <v>3.8916259000000002E-2</v>
      </c>
      <c r="N13" s="341">
        <v>3.7622764000000003E-2</v>
      </c>
      <c r="O13" s="341">
        <v>3.9900748999999999E-2</v>
      </c>
      <c r="P13" s="341">
        <v>4.0073690000000002E-2</v>
      </c>
      <c r="Q13" s="341">
        <v>3.9502844000000002E-2</v>
      </c>
      <c r="R13" s="341">
        <v>3.8914263999999997E-2</v>
      </c>
      <c r="S13" s="341">
        <v>3.8796679000000001E-2</v>
      </c>
      <c r="T13" s="341">
        <v>3.5027468999999999E-2</v>
      </c>
      <c r="U13" s="341">
        <v>3.6040994999999999E-2</v>
      </c>
      <c r="V13" s="341">
        <v>3.6388127999999999E-2</v>
      </c>
      <c r="W13" s="341">
        <v>3.6139701000000003E-2</v>
      </c>
      <c r="X13" s="341">
        <v>3.7491007999999999E-2</v>
      </c>
      <c r="Y13" s="341">
        <v>3.7601479E-2</v>
      </c>
      <c r="Z13" s="341">
        <v>3.8523469999999997E-2</v>
      </c>
      <c r="AA13" s="341">
        <v>3.4507071308999999E-2</v>
      </c>
      <c r="AB13" s="341">
        <v>3.6753826700999997E-2</v>
      </c>
      <c r="AC13" s="341">
        <v>3.5761758050000002E-2</v>
      </c>
      <c r="AD13" s="341">
        <v>3.5122623901000002E-2</v>
      </c>
      <c r="AE13" s="341">
        <v>3.3820161991999997E-2</v>
      </c>
      <c r="AF13" s="341">
        <v>3.3509203527E-2</v>
      </c>
      <c r="AG13" s="341">
        <v>3.3299178564999997E-2</v>
      </c>
      <c r="AH13" s="341">
        <v>3.3163012487000001E-2</v>
      </c>
      <c r="AI13" s="341">
        <v>3.3594185238999999E-2</v>
      </c>
      <c r="AJ13" s="341">
        <v>3.4218707289999997E-2</v>
      </c>
      <c r="AK13" s="341">
        <v>3.4877970696000002E-2</v>
      </c>
      <c r="AL13" s="341">
        <v>3.5474276798999997E-2</v>
      </c>
      <c r="AM13" s="341">
        <v>3.4371080999999998E-2</v>
      </c>
      <c r="AN13" s="341">
        <v>3.4559165000000003E-2</v>
      </c>
      <c r="AO13" s="341">
        <v>3.3718739999999997E-2</v>
      </c>
      <c r="AP13" s="341">
        <v>3.3287622000000003E-2</v>
      </c>
      <c r="AQ13" s="341">
        <v>3.2434657999999998E-2</v>
      </c>
      <c r="AR13" s="341">
        <v>3.2641671999999997E-2</v>
      </c>
      <c r="AS13" s="341">
        <v>3.2854698000000002E-2</v>
      </c>
      <c r="AT13" s="341">
        <v>3.3071875000000001E-2</v>
      </c>
      <c r="AU13" s="341">
        <v>3.2973218999999998E-2</v>
      </c>
      <c r="AV13" s="341">
        <v>3.3179819999999999E-2</v>
      </c>
      <c r="AW13" s="341">
        <v>3.2612742E-2</v>
      </c>
      <c r="AX13" s="341">
        <v>3.2472974000000002E-2</v>
      </c>
      <c r="AY13" s="341">
        <v>3.1759962000000003E-2</v>
      </c>
      <c r="AZ13" s="871">
        <v>3.2785830000000002E-2</v>
      </c>
      <c r="BA13" s="871">
        <v>3.2680858E-2</v>
      </c>
      <c r="BB13" s="871">
        <v>3.2665158E-2</v>
      </c>
      <c r="BC13" s="871">
        <v>3.2138075000000002E-2</v>
      </c>
      <c r="BD13" s="871">
        <v>3.2168428999999998E-2</v>
      </c>
      <c r="BE13" s="352">
        <v>3.2246037999999998E-2</v>
      </c>
      <c r="BF13" s="352">
        <v>3.2371835000000002E-2</v>
      </c>
      <c r="BG13" s="352">
        <v>3.2519461E-2</v>
      </c>
      <c r="BH13" s="352">
        <v>3.2693246000000002E-2</v>
      </c>
      <c r="BI13" s="352">
        <v>3.2865508000000002E-2</v>
      </c>
      <c r="BJ13" s="352">
        <v>3.3037578999999997E-2</v>
      </c>
      <c r="BK13" s="352">
        <v>3.3193796999999997E-2</v>
      </c>
      <c r="BL13" s="352">
        <v>3.3257178999999998E-2</v>
      </c>
      <c r="BM13" s="352">
        <v>3.3477662999999998E-2</v>
      </c>
      <c r="BN13" s="352">
        <v>3.3627685999999997E-2</v>
      </c>
      <c r="BO13" s="352">
        <v>3.3781129999999999E-2</v>
      </c>
      <c r="BP13" s="352">
        <v>3.3939630999999998E-2</v>
      </c>
      <c r="BQ13" s="352">
        <v>3.4100355999999998E-2</v>
      </c>
      <c r="BR13" s="352">
        <v>3.4271769000000001E-2</v>
      </c>
      <c r="BS13" s="352">
        <v>3.4443310999999997E-2</v>
      </c>
      <c r="BT13" s="352">
        <v>3.4594736000000001E-2</v>
      </c>
      <c r="BU13" s="352">
        <v>3.4730530000000003E-2</v>
      </c>
      <c r="BV13" s="352">
        <v>3.485311E-2</v>
      </c>
    </row>
    <row r="14" spans="1:74" ht="11.1" customHeight="1" x14ac:dyDescent="0.2">
      <c r="A14" s="269" t="s">
        <v>1080</v>
      </c>
      <c r="B14" s="546" t="s">
        <v>1081</v>
      </c>
      <c r="C14" s="341">
        <v>4.9887474919999999</v>
      </c>
      <c r="D14" s="341">
        <v>5.051857966</v>
      </c>
      <c r="E14" s="341">
        <v>5.2629432310000004</v>
      </c>
      <c r="F14" s="341">
        <v>5.3169028599999999</v>
      </c>
      <c r="G14" s="341">
        <v>5.2795937229999996</v>
      </c>
      <c r="H14" s="341">
        <v>5.268316027</v>
      </c>
      <c r="I14" s="341">
        <v>5.3855824270000001</v>
      </c>
      <c r="J14" s="341">
        <v>5.4887775059999999</v>
      </c>
      <c r="K14" s="341">
        <v>5.63015387</v>
      </c>
      <c r="L14" s="341">
        <v>5.6777378479999996</v>
      </c>
      <c r="M14" s="341">
        <v>5.7169471710000002</v>
      </c>
      <c r="N14" s="341">
        <v>5.7019939490000002</v>
      </c>
      <c r="O14" s="341">
        <v>5.8154249880000002</v>
      </c>
      <c r="P14" s="341">
        <v>5.7404667380000003</v>
      </c>
      <c r="Q14" s="341">
        <v>5.9117565699999997</v>
      </c>
      <c r="R14" s="341">
        <v>5.9022010490000003</v>
      </c>
      <c r="S14" s="341">
        <v>5.8661648069999996</v>
      </c>
      <c r="T14" s="341">
        <v>5.7749683689999998</v>
      </c>
      <c r="U14" s="341">
        <v>5.8605383919999996</v>
      </c>
      <c r="V14" s="341">
        <v>5.9536738930000004</v>
      </c>
      <c r="W14" s="341">
        <v>5.9415254800000001</v>
      </c>
      <c r="X14" s="341">
        <v>6.0012529639999999</v>
      </c>
      <c r="Y14" s="341">
        <v>6.185478475</v>
      </c>
      <c r="Z14" s="341">
        <v>6.2272360530000004</v>
      </c>
      <c r="AA14" s="341">
        <v>5.9315721874999996</v>
      </c>
      <c r="AB14" s="341">
        <v>6.1671052039000003</v>
      </c>
      <c r="AC14" s="341">
        <v>6.2533441601000002</v>
      </c>
      <c r="AD14" s="341">
        <v>6.2500322179000003</v>
      </c>
      <c r="AE14" s="341">
        <v>6.2613082248999996</v>
      </c>
      <c r="AF14" s="341">
        <v>6.3153619777000003</v>
      </c>
      <c r="AG14" s="341">
        <v>6.3152468246</v>
      </c>
      <c r="AH14" s="341">
        <v>6.4397387285000001</v>
      </c>
      <c r="AI14" s="341">
        <v>6.4082745687999996</v>
      </c>
      <c r="AJ14" s="341">
        <v>6.5016712559999998</v>
      </c>
      <c r="AK14" s="341">
        <v>6.4877316907000004</v>
      </c>
      <c r="AL14" s="341">
        <v>6.4217340453</v>
      </c>
      <c r="AM14" s="341">
        <v>6.3031621290000004</v>
      </c>
      <c r="AN14" s="341">
        <v>6.4141544350000004</v>
      </c>
      <c r="AO14" s="341">
        <v>6.5232018539999999</v>
      </c>
      <c r="AP14" s="341">
        <v>6.5259521610000002</v>
      </c>
      <c r="AQ14" s="341">
        <v>6.4988128490000001</v>
      </c>
      <c r="AR14" s="341">
        <v>6.5577288139999999</v>
      </c>
      <c r="AS14" s="341">
        <v>6.6975088679999999</v>
      </c>
      <c r="AT14" s="341">
        <v>6.7263627489999998</v>
      </c>
      <c r="AU14" s="341">
        <v>6.7528134839999998</v>
      </c>
      <c r="AV14" s="341">
        <v>6.7726836810000002</v>
      </c>
      <c r="AW14" s="341">
        <v>6.7722584350000004</v>
      </c>
      <c r="AX14" s="341">
        <v>6.6836231240000004</v>
      </c>
      <c r="AY14" s="341">
        <v>6.3630057320000004</v>
      </c>
      <c r="AZ14" s="871">
        <v>6.7389701280000001</v>
      </c>
      <c r="BA14" s="871">
        <v>6.7168747499999997</v>
      </c>
      <c r="BB14" s="871">
        <v>6.8092239599999997</v>
      </c>
      <c r="BC14" s="871">
        <v>6.7956065939999997</v>
      </c>
      <c r="BD14" s="871">
        <v>6.8003495940000001</v>
      </c>
      <c r="BE14" s="352">
        <v>6.8009456119999996</v>
      </c>
      <c r="BF14" s="352">
        <v>6.8110527919999999</v>
      </c>
      <c r="BG14" s="352">
        <v>6.8344387590000002</v>
      </c>
      <c r="BH14" s="352">
        <v>6.8607227530000001</v>
      </c>
      <c r="BI14" s="352">
        <v>6.8898597940000004</v>
      </c>
      <c r="BJ14" s="352">
        <v>6.8825720009999998</v>
      </c>
      <c r="BK14" s="352">
        <v>6.9083173980000003</v>
      </c>
      <c r="BL14" s="352">
        <v>6.8786545319999997</v>
      </c>
      <c r="BM14" s="352">
        <v>6.9333713829999999</v>
      </c>
      <c r="BN14" s="352">
        <v>6.9622416710000001</v>
      </c>
      <c r="BO14" s="352">
        <v>6.9864921339999997</v>
      </c>
      <c r="BP14" s="352">
        <v>7.0065990280000001</v>
      </c>
      <c r="BQ14" s="352">
        <v>7.0230171710000002</v>
      </c>
      <c r="BR14" s="352">
        <v>7.0386030110000002</v>
      </c>
      <c r="BS14" s="352">
        <v>7.0539983519999998</v>
      </c>
      <c r="BT14" s="352">
        <v>7.0678736070000001</v>
      </c>
      <c r="BU14" s="352">
        <v>7.0807855369999997</v>
      </c>
      <c r="BV14" s="352">
        <v>7.0926315329999996</v>
      </c>
    </row>
    <row r="15" spans="1:74" ht="11.1" customHeight="1" x14ac:dyDescent="0.2">
      <c r="A15" s="269" t="s">
        <v>1082</v>
      </c>
      <c r="B15" s="546" t="s">
        <v>1083</v>
      </c>
      <c r="C15" s="341">
        <v>2.0223024970000001</v>
      </c>
      <c r="D15" s="341">
        <v>2.0388489060000001</v>
      </c>
      <c r="E15" s="341">
        <v>2.1417578210000001</v>
      </c>
      <c r="F15" s="341">
        <v>2.1413608580000001</v>
      </c>
      <c r="G15" s="341">
        <v>2.1112172509999998</v>
      </c>
      <c r="H15" s="341">
        <v>2.1052503200000001</v>
      </c>
      <c r="I15" s="341">
        <v>2.1143478610000002</v>
      </c>
      <c r="J15" s="341">
        <v>2.110781824</v>
      </c>
      <c r="K15" s="341">
        <v>2.11673994</v>
      </c>
      <c r="L15" s="341">
        <v>2.1058416129999999</v>
      </c>
      <c r="M15" s="341">
        <v>2.1455729039999998</v>
      </c>
      <c r="N15" s="341">
        <v>2.043638955</v>
      </c>
      <c r="O15" s="341">
        <v>2.0797115989999999</v>
      </c>
      <c r="P15" s="341">
        <v>2.0772090560000001</v>
      </c>
      <c r="Q15" s="341">
        <v>2.1357053929999998</v>
      </c>
      <c r="R15" s="341">
        <v>2.1531228379999998</v>
      </c>
      <c r="S15" s="341">
        <v>2.1895107029999998</v>
      </c>
      <c r="T15" s="341">
        <v>2.1898843659999998</v>
      </c>
      <c r="U15" s="341">
        <v>2.1676866459999999</v>
      </c>
      <c r="V15" s="341">
        <v>2.1933884899999998</v>
      </c>
      <c r="W15" s="341">
        <v>2.1835227119999998</v>
      </c>
      <c r="X15" s="341">
        <v>2.2354470819999999</v>
      </c>
      <c r="Y15" s="341">
        <v>2.226779676</v>
      </c>
      <c r="Z15" s="341">
        <v>2.2180854490000002</v>
      </c>
      <c r="AA15" s="341">
        <v>2.0673943168000002</v>
      </c>
      <c r="AB15" s="341">
        <v>2.1720335191000002</v>
      </c>
      <c r="AC15" s="341">
        <v>2.1588632089000002</v>
      </c>
      <c r="AD15" s="341">
        <v>2.1598392641999999</v>
      </c>
      <c r="AE15" s="341">
        <v>2.1716151923</v>
      </c>
      <c r="AF15" s="341">
        <v>2.1287099426</v>
      </c>
      <c r="AG15" s="341">
        <v>2.1001274756999999</v>
      </c>
      <c r="AH15" s="341">
        <v>2.1241372524000002</v>
      </c>
      <c r="AI15" s="341">
        <v>2.1066211988000001</v>
      </c>
      <c r="AJ15" s="341">
        <v>2.1432382424999998</v>
      </c>
      <c r="AK15" s="341">
        <v>2.1608996975000001</v>
      </c>
      <c r="AL15" s="341">
        <v>2.1367736967000002</v>
      </c>
      <c r="AM15" s="341">
        <v>2.0610484379999998</v>
      </c>
      <c r="AN15" s="341">
        <v>2.048499772</v>
      </c>
      <c r="AO15" s="341">
        <v>2.0931177239999998</v>
      </c>
      <c r="AP15" s="341">
        <v>2.0889360570000002</v>
      </c>
      <c r="AQ15" s="341">
        <v>2.0861713069999999</v>
      </c>
      <c r="AR15" s="341">
        <v>2.094129336</v>
      </c>
      <c r="AS15" s="341">
        <v>2.0668843699999999</v>
      </c>
      <c r="AT15" s="341">
        <v>2.0676581280000002</v>
      </c>
      <c r="AU15" s="341">
        <v>2.0759738780000001</v>
      </c>
      <c r="AV15" s="341">
        <v>2.060387821</v>
      </c>
      <c r="AW15" s="341">
        <v>2.0336288489999998</v>
      </c>
      <c r="AX15" s="341">
        <v>2.034042951</v>
      </c>
      <c r="AY15" s="341">
        <v>1.9620344940000001</v>
      </c>
      <c r="AZ15" s="871">
        <v>2.0140623959999999</v>
      </c>
      <c r="BA15" s="871">
        <v>2.040701399</v>
      </c>
      <c r="BB15" s="871">
        <v>2.024800999</v>
      </c>
      <c r="BC15" s="871">
        <v>2.0010451300000001</v>
      </c>
      <c r="BD15" s="871">
        <v>1.997091613</v>
      </c>
      <c r="BE15" s="352">
        <v>1.9916558680000001</v>
      </c>
      <c r="BF15" s="352">
        <v>1.986185833</v>
      </c>
      <c r="BG15" s="352">
        <v>1.984026931</v>
      </c>
      <c r="BH15" s="352">
        <v>1.988021941</v>
      </c>
      <c r="BI15" s="352">
        <v>1.9995416029999999</v>
      </c>
      <c r="BJ15" s="352">
        <v>2.0146334320000001</v>
      </c>
      <c r="BK15" s="352">
        <v>2.029570171</v>
      </c>
      <c r="BL15" s="352">
        <v>2.041673635</v>
      </c>
      <c r="BM15" s="352">
        <v>2.0489796409999999</v>
      </c>
      <c r="BN15" s="352">
        <v>2.0526576589999999</v>
      </c>
      <c r="BO15" s="352">
        <v>2.0528473890000001</v>
      </c>
      <c r="BP15" s="352">
        <v>2.052813869</v>
      </c>
      <c r="BQ15" s="352">
        <v>2.0530709890000001</v>
      </c>
      <c r="BR15" s="352">
        <v>2.0527279429999998</v>
      </c>
      <c r="BS15" s="352">
        <v>2.05201966</v>
      </c>
      <c r="BT15" s="352">
        <v>2.0514571830000001</v>
      </c>
      <c r="BU15" s="352">
        <v>2.051422149</v>
      </c>
      <c r="BV15" s="352">
        <v>2.0518392159999999</v>
      </c>
    </row>
    <row r="16" spans="1:74" ht="11.1" customHeight="1" x14ac:dyDescent="0.2">
      <c r="A16" s="269"/>
      <c r="B16" s="547"/>
      <c r="C16" s="341"/>
      <c r="D16" s="341"/>
      <c r="E16" s="341"/>
      <c r="F16" s="341"/>
      <c r="G16" s="341"/>
      <c r="H16" s="341"/>
      <c r="I16" s="341"/>
      <c r="J16" s="341"/>
      <c r="K16" s="341"/>
      <c r="L16" s="341"/>
      <c r="M16" s="341"/>
      <c r="N16" s="341"/>
      <c r="O16" s="341"/>
      <c r="P16" s="341"/>
      <c r="Q16" s="341"/>
      <c r="R16" s="341"/>
      <c r="S16" s="341"/>
      <c r="T16" s="341"/>
      <c r="U16" s="341"/>
      <c r="V16" s="341"/>
      <c r="W16" s="341"/>
      <c r="X16" s="341"/>
      <c r="Y16" s="341"/>
      <c r="Z16" s="341"/>
      <c r="AA16" s="341"/>
      <c r="AB16" s="341"/>
      <c r="AC16" s="341"/>
      <c r="AD16" s="341"/>
      <c r="AE16" s="341"/>
      <c r="AF16" s="341"/>
      <c r="AG16" s="341"/>
      <c r="AH16" s="341"/>
      <c r="AI16" s="341"/>
      <c r="AJ16" s="341"/>
      <c r="AK16" s="341"/>
      <c r="AL16" s="341"/>
      <c r="AM16" s="341"/>
      <c r="AN16" s="341"/>
      <c r="AO16" s="341"/>
      <c r="AP16" s="341"/>
      <c r="AQ16" s="341"/>
      <c r="AR16" s="341"/>
      <c r="AS16" s="341"/>
      <c r="AT16" s="341"/>
      <c r="AU16" s="341"/>
      <c r="AV16" s="341"/>
      <c r="AW16" s="341"/>
      <c r="AX16" s="341"/>
      <c r="AY16" s="341"/>
      <c r="AZ16" s="871"/>
      <c r="BA16" s="871"/>
      <c r="BB16" s="871"/>
      <c r="BC16" s="871"/>
      <c r="BD16" s="871"/>
      <c r="BE16" s="352"/>
      <c r="BF16" s="352"/>
      <c r="BG16" s="352"/>
      <c r="BH16" s="352"/>
      <c r="BI16" s="352"/>
      <c r="BJ16" s="352"/>
      <c r="BK16" s="352"/>
      <c r="BL16" s="352"/>
      <c r="BM16" s="352"/>
      <c r="BN16" s="352"/>
      <c r="BO16" s="352"/>
      <c r="BP16" s="352"/>
      <c r="BQ16" s="352"/>
      <c r="BR16" s="352"/>
      <c r="BS16" s="352"/>
      <c r="BT16" s="352"/>
      <c r="BU16" s="352"/>
      <c r="BV16" s="352"/>
    </row>
    <row r="17" spans="1:74" s="273" customFormat="1" ht="11.1" customHeight="1" x14ac:dyDescent="0.2">
      <c r="A17" s="543" t="s">
        <v>435</v>
      </c>
      <c r="B17" s="544" t="s">
        <v>211</v>
      </c>
      <c r="C17" s="102">
        <v>19.612842355000002</v>
      </c>
      <c r="D17" s="102">
        <v>20.190111464000001</v>
      </c>
      <c r="E17" s="102">
        <v>20.483176676999999</v>
      </c>
      <c r="F17" s="102">
        <v>19.726980099999999</v>
      </c>
      <c r="G17" s="102">
        <v>19.839299709999999</v>
      </c>
      <c r="H17" s="102">
        <v>20.432958267</v>
      </c>
      <c r="I17" s="102">
        <v>19.925094612999999</v>
      </c>
      <c r="J17" s="102">
        <v>20.264698257999999</v>
      </c>
      <c r="K17" s="102">
        <v>20.1285375</v>
      </c>
      <c r="L17" s="102">
        <v>20.006323225999999</v>
      </c>
      <c r="M17" s="102">
        <v>20.214266833</v>
      </c>
      <c r="N17" s="102">
        <v>19.327256548000001</v>
      </c>
      <c r="O17" s="102">
        <v>19.353552580999999</v>
      </c>
      <c r="P17" s="102">
        <v>19.941555464</v>
      </c>
      <c r="Q17" s="102">
        <v>20.207250548000001</v>
      </c>
      <c r="R17" s="102">
        <v>19.971788666999998</v>
      </c>
      <c r="S17" s="102">
        <v>20.323219096999999</v>
      </c>
      <c r="T17" s="102">
        <v>20.755094166999999</v>
      </c>
      <c r="U17" s="102">
        <v>20.042181386999999</v>
      </c>
      <c r="V17" s="102">
        <v>20.767341999999999</v>
      </c>
      <c r="W17" s="102">
        <v>20.154018467</v>
      </c>
      <c r="X17" s="102">
        <v>20.631304709999998</v>
      </c>
      <c r="Y17" s="102">
        <v>20.739070467000001</v>
      </c>
      <c r="Z17" s="102">
        <v>20.39611571</v>
      </c>
      <c r="AA17" s="102">
        <v>19.789404967999999</v>
      </c>
      <c r="AB17" s="102">
        <v>19.972100517000001</v>
      </c>
      <c r="AC17" s="102">
        <v>20.010914031999999</v>
      </c>
      <c r="AD17" s="102">
        <v>20.154661567000002</v>
      </c>
      <c r="AE17" s="102">
        <v>20.887079065000002</v>
      </c>
      <c r="AF17" s="102">
        <v>20.536077367000001</v>
      </c>
      <c r="AG17" s="102">
        <v>20.592636839000001</v>
      </c>
      <c r="AH17" s="102">
        <v>20.983979483999999</v>
      </c>
      <c r="AI17" s="102">
        <v>20.355124366999998</v>
      </c>
      <c r="AJ17" s="102">
        <v>21.247971065000002</v>
      </c>
      <c r="AK17" s="102">
        <v>20.365889766999999</v>
      </c>
      <c r="AL17" s="102">
        <v>20.613660968000001</v>
      </c>
      <c r="AM17" s="102">
        <v>20.706618161000002</v>
      </c>
      <c r="AN17" s="102">
        <v>20.224116036000002</v>
      </c>
      <c r="AO17" s="102">
        <v>19.949541451999998</v>
      </c>
      <c r="AP17" s="102">
        <v>20.211924332999999</v>
      </c>
      <c r="AQ17" s="102">
        <v>20.321401032000001</v>
      </c>
      <c r="AR17" s="102">
        <v>21.006416399999999</v>
      </c>
      <c r="AS17" s="102">
        <v>20.984344516</v>
      </c>
      <c r="AT17" s="102">
        <v>21.195306773999999</v>
      </c>
      <c r="AU17" s="102">
        <v>20.719990967000001</v>
      </c>
      <c r="AV17" s="102">
        <v>20.846366934999999</v>
      </c>
      <c r="AW17" s="102">
        <v>20.226589633</v>
      </c>
      <c r="AX17" s="102">
        <v>20.850832355000001</v>
      </c>
      <c r="AY17" s="102">
        <v>20.648741387000001</v>
      </c>
      <c r="AZ17" s="890">
        <v>21.137621035999999</v>
      </c>
      <c r="BA17" s="890">
        <v>20.381775354999998</v>
      </c>
      <c r="BB17" s="890">
        <v>20.808041433</v>
      </c>
      <c r="BC17" s="890">
        <v>20.321884408999999</v>
      </c>
      <c r="BD17" s="890">
        <v>20.695293476</v>
      </c>
      <c r="BE17" s="559">
        <v>20.789180000000002</v>
      </c>
      <c r="BF17" s="559">
        <v>21.09329</v>
      </c>
      <c r="BG17" s="559">
        <v>20.5579</v>
      </c>
      <c r="BH17" s="559">
        <v>20.906700000000001</v>
      </c>
      <c r="BI17" s="559">
        <v>20.438289999999999</v>
      </c>
      <c r="BJ17" s="559">
        <v>20.648209999999999</v>
      </c>
      <c r="BK17" s="559">
        <v>20.621120000000001</v>
      </c>
      <c r="BL17" s="559">
        <v>20.621670000000002</v>
      </c>
      <c r="BM17" s="559">
        <v>20.435369999999999</v>
      </c>
      <c r="BN17" s="559">
        <v>20.690100000000001</v>
      </c>
      <c r="BO17" s="559">
        <v>20.725729999999999</v>
      </c>
      <c r="BP17" s="559">
        <v>21.044640000000001</v>
      </c>
      <c r="BQ17" s="559">
        <v>20.946850000000001</v>
      </c>
      <c r="BR17" s="559">
        <v>21.262160000000002</v>
      </c>
      <c r="BS17" s="559">
        <v>20.67812</v>
      </c>
      <c r="BT17" s="559">
        <v>21.026209999999999</v>
      </c>
      <c r="BU17" s="559">
        <v>20.587219999999999</v>
      </c>
      <c r="BV17" s="559">
        <v>20.80048</v>
      </c>
    </row>
    <row r="18" spans="1:74" s="273" customFormat="1" ht="11.1" customHeight="1" x14ac:dyDescent="0.2">
      <c r="A18" s="548" t="s">
        <v>237</v>
      </c>
      <c r="B18" s="549" t="s">
        <v>1084</v>
      </c>
      <c r="C18" s="102">
        <v>15.467677</v>
      </c>
      <c r="D18" s="102">
        <v>15.397285999999999</v>
      </c>
      <c r="E18" s="102">
        <v>15.846807</v>
      </c>
      <c r="F18" s="102">
        <v>15.648300000000001</v>
      </c>
      <c r="G18" s="102">
        <v>16.238773999999999</v>
      </c>
      <c r="H18" s="102">
        <v>16.571000000000002</v>
      </c>
      <c r="I18" s="102">
        <v>16.358000000000001</v>
      </c>
      <c r="J18" s="102">
        <v>16.427676999999999</v>
      </c>
      <c r="K18" s="102">
        <v>16.141200000000001</v>
      </c>
      <c r="L18" s="102">
        <v>15.775807</v>
      </c>
      <c r="M18" s="102">
        <v>16.450467</v>
      </c>
      <c r="N18" s="102">
        <v>15.376936000000001</v>
      </c>
      <c r="O18" s="102">
        <v>15.086548000000001</v>
      </c>
      <c r="P18" s="102">
        <v>15.125607</v>
      </c>
      <c r="Q18" s="102">
        <v>15.512516</v>
      </c>
      <c r="R18" s="102">
        <v>15.839833</v>
      </c>
      <c r="S18" s="102">
        <v>16.215032000000001</v>
      </c>
      <c r="T18" s="102">
        <v>16.406133000000001</v>
      </c>
      <c r="U18" s="102">
        <v>16.627967999999999</v>
      </c>
      <c r="V18" s="102">
        <v>16.689484</v>
      </c>
      <c r="W18" s="102">
        <v>16.2393</v>
      </c>
      <c r="X18" s="102">
        <v>15.356903000000001</v>
      </c>
      <c r="Y18" s="102">
        <v>15.937167000000001</v>
      </c>
      <c r="Z18" s="102">
        <v>16.501839</v>
      </c>
      <c r="AA18" s="102">
        <v>15.394838999999999</v>
      </c>
      <c r="AB18" s="102">
        <v>14.881862</v>
      </c>
      <c r="AC18" s="102">
        <v>15.864613</v>
      </c>
      <c r="AD18" s="102">
        <v>15.881767</v>
      </c>
      <c r="AE18" s="102">
        <v>16.718516000000001</v>
      </c>
      <c r="AF18" s="102">
        <v>16.815632999999998</v>
      </c>
      <c r="AG18" s="102">
        <v>16.579903000000002</v>
      </c>
      <c r="AH18" s="102">
        <v>16.853031999999999</v>
      </c>
      <c r="AI18" s="102">
        <v>16.202500000000001</v>
      </c>
      <c r="AJ18" s="102">
        <v>16.116871</v>
      </c>
      <c r="AK18" s="102">
        <v>16.553699999999999</v>
      </c>
      <c r="AL18" s="102">
        <v>16.772129</v>
      </c>
      <c r="AM18" s="102">
        <v>15.737</v>
      </c>
      <c r="AN18" s="102">
        <v>15.357393</v>
      </c>
      <c r="AO18" s="102">
        <v>15.829644999999999</v>
      </c>
      <c r="AP18" s="102">
        <v>16.090599999999998</v>
      </c>
      <c r="AQ18" s="102">
        <v>16.723580999999999</v>
      </c>
      <c r="AR18" s="102">
        <v>17.095267</v>
      </c>
      <c r="AS18" s="102">
        <v>16.999580999999999</v>
      </c>
      <c r="AT18" s="102">
        <v>16.942257999999999</v>
      </c>
      <c r="AU18" s="102">
        <v>16.464433</v>
      </c>
      <c r="AV18" s="102">
        <v>15.525774</v>
      </c>
      <c r="AW18" s="102">
        <v>16.627600000000001</v>
      </c>
      <c r="AX18" s="102">
        <v>16.985451999999999</v>
      </c>
      <c r="AY18" s="102">
        <v>16.334773999999999</v>
      </c>
      <c r="AZ18" s="890">
        <v>15.908321000000001</v>
      </c>
      <c r="BA18" s="890">
        <v>16.39629</v>
      </c>
      <c r="BB18" s="890">
        <v>16.144632999999999</v>
      </c>
      <c r="BC18" s="890">
        <v>16.673419355</v>
      </c>
      <c r="BD18" s="890">
        <v>17.058721667</v>
      </c>
      <c r="BE18" s="559">
        <v>16.720859999999998</v>
      </c>
      <c r="BF18" s="559">
        <v>16.679539999999999</v>
      </c>
      <c r="BG18" s="559">
        <v>16.012910000000002</v>
      </c>
      <c r="BH18" s="559">
        <v>15.48326</v>
      </c>
      <c r="BI18" s="559">
        <v>15.92043</v>
      </c>
      <c r="BJ18" s="559">
        <v>16.076630000000002</v>
      </c>
      <c r="BK18" s="559">
        <v>15.616020000000001</v>
      </c>
      <c r="BL18" s="559">
        <v>15.20496</v>
      </c>
      <c r="BM18" s="559">
        <v>15.51205</v>
      </c>
      <c r="BN18" s="559">
        <v>15.88711</v>
      </c>
      <c r="BO18" s="559">
        <v>16.342829999999999</v>
      </c>
      <c r="BP18" s="559">
        <v>16.535309999999999</v>
      </c>
      <c r="BQ18" s="559">
        <v>16.583400000000001</v>
      </c>
      <c r="BR18" s="559">
        <v>16.527059999999999</v>
      </c>
      <c r="BS18" s="559">
        <v>15.92558</v>
      </c>
      <c r="BT18" s="559">
        <v>15.47903</v>
      </c>
      <c r="BU18" s="559">
        <v>16.014690000000002</v>
      </c>
      <c r="BV18" s="559">
        <v>16.210460000000001</v>
      </c>
    </row>
    <row r="19" spans="1:74" ht="11.1" customHeight="1" x14ac:dyDescent="0.2">
      <c r="A19" s="269" t="s">
        <v>231</v>
      </c>
      <c r="B19" s="550" t="s">
        <v>1070</v>
      </c>
      <c r="C19" s="341">
        <v>11.450569</v>
      </c>
      <c r="D19" s="341">
        <v>11.465123999999999</v>
      </c>
      <c r="E19" s="341">
        <v>11.888377999999999</v>
      </c>
      <c r="F19" s="341">
        <v>11.82958</v>
      </c>
      <c r="G19" s="341">
        <v>11.757607</v>
      </c>
      <c r="H19" s="341">
        <v>11.919069</v>
      </c>
      <c r="I19" s="341">
        <v>12.008948</v>
      </c>
      <c r="J19" s="341">
        <v>12.134452</v>
      </c>
      <c r="K19" s="341">
        <v>12.429211</v>
      </c>
      <c r="L19" s="341">
        <v>12.441943</v>
      </c>
      <c r="M19" s="341">
        <v>12.493145</v>
      </c>
      <c r="N19" s="341">
        <v>12.201518</v>
      </c>
      <c r="O19" s="341">
        <v>12.640105</v>
      </c>
      <c r="P19" s="341">
        <v>12.620922999999999</v>
      </c>
      <c r="Q19" s="341">
        <v>12.867153999999999</v>
      </c>
      <c r="R19" s="341">
        <v>12.734163000000001</v>
      </c>
      <c r="S19" s="341">
        <v>12.73226</v>
      </c>
      <c r="T19" s="341">
        <v>12.787032999999999</v>
      </c>
      <c r="U19" s="341">
        <v>12.912464</v>
      </c>
      <c r="V19" s="341">
        <v>12.999148999999999</v>
      </c>
      <c r="W19" s="341">
        <v>13.17794</v>
      </c>
      <c r="X19" s="341">
        <v>13.213355</v>
      </c>
      <c r="Y19" s="341">
        <v>13.315652999999999</v>
      </c>
      <c r="Z19" s="341">
        <v>13.29698</v>
      </c>
      <c r="AA19" s="341">
        <v>12.517327999999999</v>
      </c>
      <c r="AB19" s="341">
        <v>13.128899000000001</v>
      </c>
      <c r="AC19" s="341">
        <v>13.190308999999999</v>
      </c>
      <c r="AD19" s="341">
        <v>13.313839</v>
      </c>
      <c r="AE19" s="341">
        <v>13.256073000000001</v>
      </c>
      <c r="AF19" s="341">
        <v>13.251652</v>
      </c>
      <c r="AG19" s="341">
        <v>13.21224</v>
      </c>
      <c r="AH19" s="341">
        <v>13.41051</v>
      </c>
      <c r="AI19" s="341">
        <v>13.170586</v>
      </c>
      <c r="AJ19" s="341">
        <v>13.529911999999999</v>
      </c>
      <c r="AK19" s="341">
        <v>13.395830999999999</v>
      </c>
      <c r="AL19" s="341">
        <v>13.437274</v>
      </c>
      <c r="AM19" s="341">
        <v>13.140373</v>
      </c>
      <c r="AN19" s="341">
        <v>13.239549999999999</v>
      </c>
      <c r="AO19" s="341">
        <v>13.452956</v>
      </c>
      <c r="AP19" s="341">
        <v>13.465611000000001</v>
      </c>
      <c r="AQ19" s="341">
        <v>13.446565</v>
      </c>
      <c r="AR19" s="341">
        <v>13.610484</v>
      </c>
      <c r="AS19" s="341">
        <v>13.707281</v>
      </c>
      <c r="AT19" s="341">
        <v>13.810121000000001</v>
      </c>
      <c r="AU19" s="341">
        <v>13.828156</v>
      </c>
      <c r="AV19" s="341">
        <v>13.863763000000001</v>
      </c>
      <c r="AW19" s="341">
        <v>13.789249</v>
      </c>
      <c r="AX19" s="341">
        <v>13.656661</v>
      </c>
      <c r="AY19" s="341">
        <v>13.305021</v>
      </c>
      <c r="AZ19" s="871">
        <v>13.710654</v>
      </c>
      <c r="BA19" s="871">
        <v>13.717968000000001</v>
      </c>
      <c r="BB19" s="871">
        <v>13.933840999999999</v>
      </c>
      <c r="BC19" s="871">
        <v>13.820234710999999</v>
      </c>
      <c r="BD19" s="871">
        <v>13.890714349</v>
      </c>
      <c r="BE19" s="352">
        <v>13.8416</v>
      </c>
      <c r="BF19" s="352">
        <v>13.8073</v>
      </c>
      <c r="BG19" s="352">
        <v>13.68554</v>
      </c>
      <c r="BH19" s="352">
        <v>13.77244</v>
      </c>
      <c r="BI19" s="352">
        <v>13.918229999999999</v>
      </c>
      <c r="BJ19" s="352">
        <v>13.952199999999999</v>
      </c>
      <c r="BK19" s="352">
        <v>13.9917</v>
      </c>
      <c r="BL19" s="352">
        <v>13.9377</v>
      </c>
      <c r="BM19" s="352">
        <v>14.02215</v>
      </c>
      <c r="BN19" s="352">
        <v>14.049759999999999</v>
      </c>
      <c r="BO19" s="352">
        <v>14.075979999999999</v>
      </c>
      <c r="BP19" s="352">
        <v>14.07328</v>
      </c>
      <c r="BQ19" s="352">
        <v>14.0397</v>
      </c>
      <c r="BR19" s="352">
        <v>14.03223</v>
      </c>
      <c r="BS19" s="352">
        <v>13.911289999999999</v>
      </c>
      <c r="BT19" s="352">
        <v>13.98638</v>
      </c>
      <c r="BU19" s="352">
        <v>14.098599999999999</v>
      </c>
      <c r="BV19" s="352">
        <v>14.139889999999999</v>
      </c>
    </row>
    <row r="20" spans="1:74" ht="11.1" customHeight="1" x14ac:dyDescent="0.2">
      <c r="A20" s="270" t="s">
        <v>802</v>
      </c>
      <c r="B20" s="550" t="s">
        <v>1085</v>
      </c>
      <c r="C20" s="341">
        <v>0.25954199999999999</v>
      </c>
      <c r="D20" s="341">
        <v>0.53358000000000005</v>
      </c>
      <c r="E20" s="341">
        <v>0.43973400000000001</v>
      </c>
      <c r="F20" s="341">
        <v>0.41915799999999998</v>
      </c>
      <c r="G20" s="341">
        <v>0.32280300000000001</v>
      </c>
      <c r="H20" s="341">
        <v>0.36192999999999997</v>
      </c>
      <c r="I20" s="341">
        <v>0.40188299999999999</v>
      </c>
      <c r="J20" s="341">
        <v>0.44310500000000003</v>
      </c>
      <c r="K20" s="341">
        <v>0.42931200000000003</v>
      </c>
      <c r="L20" s="341">
        <v>0.58893399999999996</v>
      </c>
      <c r="M20" s="341">
        <v>0.478047</v>
      </c>
      <c r="N20" s="341">
        <v>0.373726</v>
      </c>
      <c r="O20" s="341">
        <v>0.47386699999999998</v>
      </c>
      <c r="P20" s="341">
        <v>0.33417000000000002</v>
      </c>
      <c r="Q20" s="341">
        <v>0.447542</v>
      </c>
      <c r="R20" s="341">
        <v>0.52693100000000004</v>
      </c>
      <c r="S20" s="341">
        <v>0.33610299999999999</v>
      </c>
      <c r="T20" s="341">
        <v>0.55097300000000005</v>
      </c>
      <c r="U20" s="341">
        <v>0.56745699999999999</v>
      </c>
      <c r="V20" s="341">
        <v>0.67401900000000003</v>
      </c>
      <c r="W20" s="341">
        <v>0.69033599999999995</v>
      </c>
      <c r="X20" s="341">
        <v>0.66837999999999997</v>
      </c>
      <c r="Y20" s="341">
        <v>0.55133900000000002</v>
      </c>
      <c r="Z20" s="341">
        <v>0.47212799999999999</v>
      </c>
      <c r="AA20" s="341">
        <v>0.50376699999999996</v>
      </c>
      <c r="AB20" s="341">
        <v>0.54354100000000005</v>
      </c>
      <c r="AC20" s="341">
        <v>0.50770499999999996</v>
      </c>
      <c r="AD20" s="341">
        <v>0.60906300000000002</v>
      </c>
      <c r="AE20" s="341">
        <v>0.56484400000000001</v>
      </c>
      <c r="AF20" s="341">
        <v>0.68176300000000001</v>
      </c>
      <c r="AG20" s="341">
        <v>0.51678999999999997</v>
      </c>
      <c r="AH20" s="341">
        <v>0.64451899999999995</v>
      </c>
      <c r="AI20" s="341">
        <v>0.71692299999999998</v>
      </c>
      <c r="AJ20" s="341">
        <v>0.65523900000000002</v>
      </c>
      <c r="AK20" s="341">
        <v>0.688693</v>
      </c>
      <c r="AL20" s="341">
        <v>0.71265199999999995</v>
      </c>
      <c r="AM20" s="341">
        <v>0.56069199999999997</v>
      </c>
      <c r="AN20" s="341">
        <v>0.70757400000000004</v>
      </c>
      <c r="AO20" s="341">
        <v>0.74473199999999995</v>
      </c>
      <c r="AP20" s="341">
        <v>0.62717000000000001</v>
      </c>
      <c r="AQ20" s="341">
        <v>0.61721099999999995</v>
      </c>
      <c r="AR20" s="341">
        <v>0.39513399999999999</v>
      </c>
      <c r="AS20" s="341">
        <v>0.56908099999999995</v>
      </c>
      <c r="AT20" s="341">
        <v>0.70583399999999996</v>
      </c>
      <c r="AU20" s="341">
        <v>0.84024100000000002</v>
      </c>
      <c r="AV20" s="341">
        <v>0.88958300000000001</v>
      </c>
      <c r="AW20" s="341">
        <v>0.66603199999999996</v>
      </c>
      <c r="AX20" s="341">
        <v>0.67139099999999996</v>
      </c>
      <c r="AY20" s="341">
        <v>0.72292800000000002</v>
      </c>
      <c r="AZ20" s="871">
        <v>0.62765400000000005</v>
      </c>
      <c r="BA20" s="871">
        <v>0.52670399999999995</v>
      </c>
      <c r="BB20" s="871">
        <v>0.37856099999999998</v>
      </c>
      <c r="BC20" s="871">
        <v>0.625</v>
      </c>
      <c r="BD20" s="871">
        <v>0.625</v>
      </c>
      <c r="BE20" s="352">
        <v>0.61652110000000004</v>
      </c>
      <c r="BF20" s="352">
        <v>0.6540686</v>
      </c>
      <c r="BG20" s="352">
        <v>0.68075339999999995</v>
      </c>
      <c r="BH20" s="352">
        <v>0.69161550000000005</v>
      </c>
      <c r="BI20" s="352">
        <v>0.64896390000000004</v>
      </c>
      <c r="BJ20" s="352">
        <v>0.62963650000000004</v>
      </c>
      <c r="BK20" s="352">
        <v>0.66003829999999997</v>
      </c>
      <c r="BL20" s="352">
        <v>0.66067900000000002</v>
      </c>
      <c r="BM20" s="352">
        <v>0.64322599999999996</v>
      </c>
      <c r="BN20" s="352">
        <v>0.63719020000000004</v>
      </c>
      <c r="BO20" s="352">
        <v>0.63440430000000003</v>
      </c>
      <c r="BP20" s="352">
        <v>0.62376889999999996</v>
      </c>
      <c r="BQ20" s="352">
        <v>0.61857169999999995</v>
      </c>
      <c r="BR20" s="352">
        <v>0.63827679999999998</v>
      </c>
      <c r="BS20" s="352">
        <v>0.6557615</v>
      </c>
      <c r="BT20" s="352">
        <v>0.68482109999999996</v>
      </c>
      <c r="BU20" s="352">
        <v>0.65178069999999999</v>
      </c>
      <c r="BV20" s="352">
        <v>0.63735220000000004</v>
      </c>
    </row>
    <row r="21" spans="1:74" ht="11.1" customHeight="1" x14ac:dyDescent="0.2">
      <c r="A21" s="270" t="s">
        <v>429</v>
      </c>
      <c r="B21" s="550" t="s">
        <v>1086</v>
      </c>
      <c r="C21" s="341">
        <v>3.0434760000000001</v>
      </c>
      <c r="D21" s="341">
        <v>2.9154740000000001</v>
      </c>
      <c r="E21" s="341">
        <v>3.2209500000000002</v>
      </c>
      <c r="F21" s="341">
        <v>2.5548730000000002</v>
      </c>
      <c r="G21" s="341">
        <v>2.8580450000000002</v>
      </c>
      <c r="H21" s="341">
        <v>3.0194960000000002</v>
      </c>
      <c r="I21" s="341">
        <v>2.9168850000000002</v>
      </c>
      <c r="J21" s="341">
        <v>2.768659</v>
      </c>
      <c r="K21" s="341">
        <v>2.553353</v>
      </c>
      <c r="L21" s="341">
        <v>2.2373470000000002</v>
      </c>
      <c r="M21" s="341">
        <v>2.1472720000000001</v>
      </c>
      <c r="N21" s="341">
        <v>2.2279429999999998</v>
      </c>
      <c r="O21" s="341">
        <v>2.8911609999999999</v>
      </c>
      <c r="P21" s="341">
        <v>2.5176810000000001</v>
      </c>
      <c r="Q21" s="341">
        <v>1.890619</v>
      </c>
      <c r="R21" s="341">
        <v>2.083383</v>
      </c>
      <c r="S21" s="341">
        <v>2.618525</v>
      </c>
      <c r="T21" s="341">
        <v>2.6042740000000002</v>
      </c>
      <c r="U21" s="341">
        <v>2.3827410000000002</v>
      </c>
      <c r="V21" s="341">
        <v>2.5829580000000001</v>
      </c>
      <c r="W21" s="341">
        <v>2.5461</v>
      </c>
      <c r="X21" s="341">
        <v>2.0019650000000002</v>
      </c>
      <c r="Y21" s="341">
        <v>2.997522</v>
      </c>
      <c r="Z21" s="341">
        <v>1.8000609999999999</v>
      </c>
      <c r="AA21" s="341">
        <v>2.7233450000000001</v>
      </c>
      <c r="AB21" s="341">
        <v>1.9429099999999999</v>
      </c>
      <c r="AC21" s="341">
        <v>1.8470850000000001</v>
      </c>
      <c r="AD21" s="341">
        <v>2.602068</v>
      </c>
      <c r="AE21" s="341">
        <v>2.8264719999999999</v>
      </c>
      <c r="AF21" s="341">
        <v>2.5246909999999998</v>
      </c>
      <c r="AG21" s="341">
        <v>2.8533279999999999</v>
      </c>
      <c r="AH21" s="341">
        <v>2.3408679999999999</v>
      </c>
      <c r="AI21" s="341">
        <v>2.6593429999999998</v>
      </c>
      <c r="AJ21" s="341">
        <v>2.487581</v>
      </c>
      <c r="AK21" s="341">
        <v>2.288926</v>
      </c>
      <c r="AL21" s="341">
        <v>2.805301</v>
      </c>
      <c r="AM21" s="341">
        <v>2.7184330000000001</v>
      </c>
      <c r="AN21" s="341">
        <v>1.7508349999999999</v>
      </c>
      <c r="AO21" s="341">
        <v>1.712612</v>
      </c>
      <c r="AP21" s="341">
        <v>2.1500330000000001</v>
      </c>
      <c r="AQ21" s="341">
        <v>2.6305670000000001</v>
      </c>
      <c r="AR21" s="341">
        <v>2.4022039999999998</v>
      </c>
      <c r="AS21" s="341">
        <v>2.8085179999999998</v>
      </c>
      <c r="AT21" s="341">
        <v>2.2582719999999998</v>
      </c>
      <c r="AU21" s="341">
        <v>2.0629520000000001</v>
      </c>
      <c r="AV21" s="341">
        <v>1.485606</v>
      </c>
      <c r="AW21" s="341">
        <v>1.892361</v>
      </c>
      <c r="AX21" s="341">
        <v>2.2639130000000001</v>
      </c>
      <c r="AY21" s="341">
        <v>2.5470649999999999</v>
      </c>
      <c r="AZ21" s="871">
        <v>2.1120809999999999</v>
      </c>
      <c r="BA21" s="871">
        <v>2.4929670000000002</v>
      </c>
      <c r="BB21" s="871">
        <v>0.66345399999999999</v>
      </c>
      <c r="BC21" s="871">
        <v>0.57922580644999999</v>
      </c>
      <c r="BD21" s="871">
        <v>0.98993373333000001</v>
      </c>
      <c r="BE21" s="352">
        <v>1.2102619999999999</v>
      </c>
      <c r="BF21" s="352">
        <v>2.0458970000000001</v>
      </c>
      <c r="BG21" s="352">
        <v>2.0930339999999998</v>
      </c>
      <c r="BH21" s="352">
        <v>1.658874</v>
      </c>
      <c r="BI21" s="352">
        <v>1.6548389999999999</v>
      </c>
      <c r="BJ21" s="352">
        <v>1.328827</v>
      </c>
      <c r="BK21" s="352">
        <v>1.4098820000000001</v>
      </c>
      <c r="BL21" s="352">
        <v>1.0199370000000001</v>
      </c>
      <c r="BM21" s="352">
        <v>1.217635</v>
      </c>
      <c r="BN21" s="352">
        <v>1.397907</v>
      </c>
      <c r="BO21" s="352">
        <v>1.4717899999999999</v>
      </c>
      <c r="BP21" s="352">
        <v>1.5023629999999999</v>
      </c>
      <c r="BQ21" s="352">
        <v>2.147653</v>
      </c>
      <c r="BR21" s="352">
        <v>2.1164710000000002</v>
      </c>
      <c r="BS21" s="352">
        <v>1.9492</v>
      </c>
      <c r="BT21" s="352">
        <v>1.7853239999999999</v>
      </c>
      <c r="BU21" s="352">
        <v>1.9280079999999999</v>
      </c>
      <c r="BV21" s="352">
        <v>1.757479</v>
      </c>
    </row>
    <row r="22" spans="1:74" ht="11.1" customHeight="1" x14ac:dyDescent="0.2">
      <c r="A22" s="270" t="s">
        <v>431</v>
      </c>
      <c r="B22" s="550" t="s">
        <v>1087</v>
      </c>
      <c r="C22" s="341">
        <v>0.17306451613000001</v>
      </c>
      <c r="D22" s="341">
        <v>0.33732142857000003</v>
      </c>
      <c r="E22" s="341">
        <v>0.41325806452000002</v>
      </c>
      <c r="F22" s="341">
        <v>0.60650000000000004</v>
      </c>
      <c r="G22" s="341">
        <v>0.79861290323</v>
      </c>
      <c r="H22" s="341">
        <v>0.99283333333000001</v>
      </c>
      <c r="I22" s="341">
        <v>0.81670967742</v>
      </c>
      <c r="J22" s="341">
        <v>0.74029032258000005</v>
      </c>
      <c r="K22" s="341">
        <v>0.95546666667000002</v>
      </c>
      <c r="L22" s="341">
        <v>0.57496774194</v>
      </c>
      <c r="M22" s="341">
        <v>0.33833333332999999</v>
      </c>
      <c r="N22" s="341">
        <v>0.52867741935000001</v>
      </c>
      <c r="O22" s="341">
        <v>1.4548387096999999E-2</v>
      </c>
      <c r="P22" s="341">
        <v>0</v>
      </c>
      <c r="Q22" s="341">
        <v>1.3032258065E-2</v>
      </c>
      <c r="R22" s="341">
        <v>0.24840000000000001</v>
      </c>
      <c r="S22" s="341">
        <v>0.30183870967999998</v>
      </c>
      <c r="T22" s="341">
        <v>0.24026666666999999</v>
      </c>
      <c r="U22" s="341">
        <v>-9.5483870968000005E-3</v>
      </c>
      <c r="V22" s="341">
        <v>-9.2774193547999997E-2</v>
      </c>
      <c r="W22" s="341">
        <v>-3.1466666667000001E-2</v>
      </c>
      <c r="X22" s="341">
        <v>0</v>
      </c>
      <c r="Y22" s="341">
        <v>-2.1233333332999999E-2</v>
      </c>
      <c r="Z22" s="341">
        <v>-8.9451612902999994E-2</v>
      </c>
      <c r="AA22" s="341">
        <v>-0.10738709677</v>
      </c>
      <c r="AB22" s="341">
        <v>-0.10155172413999999</v>
      </c>
      <c r="AC22" s="341">
        <v>-9.6000000000000002E-2</v>
      </c>
      <c r="AD22" s="341">
        <v>-9.9433333333000001E-2</v>
      </c>
      <c r="AE22" s="341">
        <v>-0.10483870968</v>
      </c>
      <c r="AF22" s="341">
        <v>-9.6833333332999996E-2</v>
      </c>
      <c r="AG22" s="341">
        <v>-7.6161290322999994E-2</v>
      </c>
      <c r="AH22" s="341">
        <v>-0.13622580644999999</v>
      </c>
      <c r="AI22" s="341">
        <v>-0.10913333333</v>
      </c>
      <c r="AJ22" s="341">
        <v>-0.13832258065</v>
      </c>
      <c r="AK22" s="341">
        <v>-0.15273333333</v>
      </c>
      <c r="AL22" s="341">
        <v>-5.7032258065000001E-2</v>
      </c>
      <c r="AM22" s="341">
        <v>-4.8258064516000003E-2</v>
      </c>
      <c r="AN22" s="341">
        <v>-8.8928571428999997E-3</v>
      </c>
      <c r="AO22" s="341">
        <v>-4.5064516128999997E-2</v>
      </c>
      <c r="AP22" s="341">
        <v>-8.0366666667E-2</v>
      </c>
      <c r="AQ22" s="341">
        <v>-9.4774193547999999E-2</v>
      </c>
      <c r="AR22" s="341">
        <v>-3.1466666667000001E-2</v>
      </c>
      <c r="AS22" s="341">
        <v>8.7096774194000005E-4</v>
      </c>
      <c r="AT22" s="341">
        <v>-6.3387096774000007E-2</v>
      </c>
      <c r="AU22" s="341">
        <v>-6.8066666666999995E-2</v>
      </c>
      <c r="AV22" s="341">
        <v>-8.4225806451999993E-2</v>
      </c>
      <c r="AW22" s="341">
        <v>-7.7600000000000002E-2</v>
      </c>
      <c r="AX22" s="341">
        <v>-4.9741935484000001E-2</v>
      </c>
      <c r="AY22" s="341">
        <v>-5.6387096774000001E-2</v>
      </c>
      <c r="AZ22" s="871">
        <v>-8.2142857142999993E-3</v>
      </c>
      <c r="BA22" s="871">
        <v>1.9903225805999999E-2</v>
      </c>
      <c r="BB22" s="871">
        <v>0.67669999999999997</v>
      </c>
      <c r="BC22" s="871">
        <v>1.3162027650000001</v>
      </c>
      <c r="BD22" s="871">
        <v>1.1066683256000001</v>
      </c>
      <c r="BE22" s="352">
        <v>1.0064519999999999</v>
      </c>
      <c r="BF22" s="352">
        <v>0.20645160000000001</v>
      </c>
      <c r="BG22" s="352">
        <v>0</v>
      </c>
      <c r="BH22" s="352">
        <v>0</v>
      </c>
      <c r="BI22" s="352">
        <v>0</v>
      </c>
      <c r="BJ22" s="352">
        <v>0</v>
      </c>
      <c r="BK22" s="352">
        <v>0</v>
      </c>
      <c r="BL22" s="352">
        <v>0</v>
      </c>
      <c r="BM22" s="352">
        <v>0</v>
      </c>
      <c r="BN22" s="352">
        <v>0</v>
      </c>
      <c r="BO22" s="352">
        <v>0</v>
      </c>
      <c r="BP22" s="352">
        <v>0</v>
      </c>
      <c r="BQ22" s="352">
        <v>-0.55483870000000002</v>
      </c>
      <c r="BR22" s="352">
        <v>-0.55483870000000002</v>
      </c>
      <c r="BS22" s="352">
        <v>-0.57333330000000005</v>
      </c>
      <c r="BT22" s="352">
        <v>-0.55483870000000002</v>
      </c>
      <c r="BU22" s="352">
        <v>-0.57333330000000005</v>
      </c>
      <c r="BV22" s="352">
        <v>-0.55483870000000002</v>
      </c>
    </row>
    <row r="23" spans="1:74" ht="11.1" customHeight="1" x14ac:dyDescent="0.2">
      <c r="A23" s="270" t="s">
        <v>430</v>
      </c>
      <c r="B23" s="550" t="s">
        <v>1088</v>
      </c>
      <c r="C23" s="341">
        <v>0.24096774194000001</v>
      </c>
      <c r="D23" s="341">
        <v>0.18528571428999999</v>
      </c>
      <c r="E23" s="341">
        <v>-0.18325806452000001</v>
      </c>
      <c r="F23" s="341">
        <v>-0.10583333333</v>
      </c>
      <c r="G23" s="341">
        <v>7.4741935484000002E-2</v>
      </c>
      <c r="H23" s="341">
        <v>-9.1133333332999999E-2</v>
      </c>
      <c r="I23" s="341">
        <v>-0.20245161289999999</v>
      </c>
      <c r="J23" s="341">
        <v>0.13838709677</v>
      </c>
      <c r="K23" s="341">
        <v>-0.30716666666999998</v>
      </c>
      <c r="L23" s="341">
        <v>-0.34445161289999998</v>
      </c>
      <c r="M23" s="341">
        <v>0.76856666666999995</v>
      </c>
      <c r="N23" s="341">
        <v>-0.43487096774</v>
      </c>
      <c r="O23" s="341">
        <v>-0.93732258064999996</v>
      </c>
      <c r="P23" s="341">
        <v>-0.47178571428999999</v>
      </c>
      <c r="Q23" s="341">
        <v>0.23064516129000001</v>
      </c>
      <c r="R23" s="341">
        <v>0.18640000000000001</v>
      </c>
      <c r="S23" s="341">
        <v>-3.2774193548E-2</v>
      </c>
      <c r="T23" s="341">
        <v>0.1976</v>
      </c>
      <c r="U23" s="341">
        <v>0.47638709677000002</v>
      </c>
      <c r="V23" s="341">
        <v>0.73051612902999996</v>
      </c>
      <c r="W23" s="341">
        <v>-1.8800000000000001E-2</v>
      </c>
      <c r="X23" s="341">
        <v>-0.26219354838999998</v>
      </c>
      <c r="Y23" s="341">
        <v>-0.52816666667000001</v>
      </c>
      <c r="Z23" s="341">
        <v>0.49506451613000002</v>
      </c>
      <c r="AA23" s="341">
        <v>-5.3677419354999999E-2</v>
      </c>
      <c r="AB23" s="341">
        <v>-0.69593103448000004</v>
      </c>
      <c r="AC23" s="341">
        <v>1.8806451613E-2</v>
      </c>
      <c r="AD23" s="341">
        <v>-0.56153333333</v>
      </c>
      <c r="AE23" s="341">
        <v>0.30883870967999999</v>
      </c>
      <c r="AF23" s="341">
        <v>0.48480000000000001</v>
      </c>
      <c r="AG23" s="341">
        <v>0.41322580645000001</v>
      </c>
      <c r="AH23" s="341">
        <v>0.32293548386999998</v>
      </c>
      <c r="AI23" s="341">
        <v>8.3666666666999998E-2</v>
      </c>
      <c r="AJ23" s="341">
        <v>-0.27787096773999997</v>
      </c>
      <c r="AK23" s="341">
        <v>8.4666666666999998E-2</v>
      </c>
      <c r="AL23" s="341">
        <v>0.25306451612999997</v>
      </c>
      <c r="AM23" s="341">
        <v>-0.17425806452000001</v>
      </c>
      <c r="AN23" s="341">
        <v>-0.39300000000000002</v>
      </c>
      <c r="AO23" s="341">
        <v>-6.1354838709999998E-2</v>
      </c>
      <c r="AP23" s="341">
        <v>-0.11256666667</v>
      </c>
      <c r="AQ23" s="341">
        <v>0.14638709677</v>
      </c>
      <c r="AR23" s="341">
        <v>0.55403333333000004</v>
      </c>
      <c r="AS23" s="341">
        <v>-0.20258064515999999</v>
      </c>
      <c r="AT23" s="341">
        <v>9.3290322580999993E-2</v>
      </c>
      <c r="AU23" s="341">
        <v>0.31469999999999998</v>
      </c>
      <c r="AV23" s="341">
        <v>-0.42390322581000001</v>
      </c>
      <c r="AW23" s="341">
        <v>1.4333333332999999E-2</v>
      </c>
      <c r="AX23" s="341">
        <v>0.30087096773999999</v>
      </c>
      <c r="AY23" s="341">
        <v>0.16429032258000001</v>
      </c>
      <c r="AZ23" s="871">
        <v>-1.02725</v>
      </c>
      <c r="BA23" s="871">
        <v>-0.59732258064999999</v>
      </c>
      <c r="BB23" s="871">
        <v>0.10836666667</v>
      </c>
      <c r="BC23" s="871">
        <v>0.6309124424</v>
      </c>
      <c r="BD23" s="871">
        <v>0.78892182030000002</v>
      </c>
      <c r="BE23" s="352">
        <v>5.9127699999999998E-2</v>
      </c>
      <c r="BF23" s="352">
        <v>2.6455599999999999E-2</v>
      </c>
      <c r="BG23" s="352">
        <v>-0.35198479999999999</v>
      </c>
      <c r="BH23" s="352">
        <v>-0.53149279999999999</v>
      </c>
      <c r="BI23" s="352">
        <v>-0.24742990000000001</v>
      </c>
      <c r="BJ23" s="352">
        <v>0.19566819999999999</v>
      </c>
      <c r="BK23" s="352">
        <v>-0.37740790000000002</v>
      </c>
      <c r="BL23" s="352">
        <v>-0.34434799999999999</v>
      </c>
      <c r="BM23" s="352">
        <v>-0.32405230000000002</v>
      </c>
      <c r="BN23" s="352">
        <v>-0.1584766</v>
      </c>
      <c r="BO23" s="352">
        <v>0.1964003</v>
      </c>
      <c r="BP23" s="352">
        <v>0.35816989999999999</v>
      </c>
      <c r="BQ23" s="352">
        <v>0.3480065</v>
      </c>
      <c r="BR23" s="352">
        <v>0.33556419999999998</v>
      </c>
      <c r="BS23" s="352">
        <v>4.54431E-2</v>
      </c>
      <c r="BT23" s="352">
        <v>-0.32307940000000002</v>
      </c>
      <c r="BU23" s="352">
        <v>-3.2621699999999997E-2</v>
      </c>
      <c r="BV23" s="352">
        <v>0.27004869999999997</v>
      </c>
    </row>
    <row r="24" spans="1:74" ht="11.1" customHeight="1" x14ac:dyDescent="0.2">
      <c r="A24" s="270" t="s">
        <v>236</v>
      </c>
      <c r="B24" s="550" t="s">
        <v>1089</v>
      </c>
      <c r="C24" s="341">
        <v>0.30005774194000001</v>
      </c>
      <c r="D24" s="341">
        <v>-3.9499142857E-2</v>
      </c>
      <c r="E24" s="341">
        <v>6.7745E-2</v>
      </c>
      <c r="F24" s="341">
        <v>0.34402233332999999</v>
      </c>
      <c r="G24" s="341">
        <v>0.42696416128999998</v>
      </c>
      <c r="H24" s="341">
        <v>0.36880499999999999</v>
      </c>
      <c r="I24" s="341">
        <v>0.41602593548</v>
      </c>
      <c r="J24" s="341">
        <v>0.20278358064999999</v>
      </c>
      <c r="K24" s="341">
        <v>8.1023999999999999E-2</v>
      </c>
      <c r="L24" s="341">
        <v>0.27706687096999999</v>
      </c>
      <c r="M24" s="341">
        <v>0.225103</v>
      </c>
      <c r="N24" s="341">
        <v>0.47994254839</v>
      </c>
      <c r="O24" s="341">
        <v>4.1891935483999998E-3</v>
      </c>
      <c r="P24" s="341">
        <v>0.12461871429</v>
      </c>
      <c r="Q24" s="341">
        <v>6.3523580644999994E-2</v>
      </c>
      <c r="R24" s="341">
        <v>6.0555999999999999E-2</v>
      </c>
      <c r="S24" s="341">
        <v>0.25907948387000002</v>
      </c>
      <c r="T24" s="341">
        <v>2.5986333332999999E-2</v>
      </c>
      <c r="U24" s="341">
        <v>0.29846729032000002</v>
      </c>
      <c r="V24" s="341">
        <v>-0.20438393548</v>
      </c>
      <c r="W24" s="341">
        <v>-0.12480933332999999</v>
      </c>
      <c r="X24" s="341">
        <v>-0.26460345160999998</v>
      </c>
      <c r="Y24" s="341">
        <v>-0.37794699999999998</v>
      </c>
      <c r="Z24" s="341">
        <v>0.52705709677000001</v>
      </c>
      <c r="AA24" s="341">
        <v>-0.18853648386999999</v>
      </c>
      <c r="AB24" s="341">
        <v>6.3994758621E-2</v>
      </c>
      <c r="AC24" s="341">
        <v>0.39670754839</v>
      </c>
      <c r="AD24" s="341">
        <v>1.7763666667000001E-2</v>
      </c>
      <c r="AE24" s="341">
        <v>-0.13287299999999999</v>
      </c>
      <c r="AF24" s="341">
        <v>-3.0439666667000001E-2</v>
      </c>
      <c r="AG24" s="341">
        <v>-0.33951951612999998</v>
      </c>
      <c r="AH24" s="341">
        <v>0.27042532258000002</v>
      </c>
      <c r="AI24" s="341">
        <v>-0.31888533333000002</v>
      </c>
      <c r="AJ24" s="341">
        <v>-0.13966745160999999</v>
      </c>
      <c r="AK24" s="341">
        <v>0.24831666666999999</v>
      </c>
      <c r="AL24" s="341">
        <v>-0.37913025806</v>
      </c>
      <c r="AM24" s="341">
        <v>-0.45998187096999998</v>
      </c>
      <c r="AN24" s="341">
        <v>6.1326857142999999E-2</v>
      </c>
      <c r="AO24" s="341">
        <v>2.5764354839000001E-2</v>
      </c>
      <c r="AP24" s="341">
        <v>4.0719333332999999E-2</v>
      </c>
      <c r="AQ24" s="341">
        <v>-2.2374903226000002E-2</v>
      </c>
      <c r="AR24" s="341">
        <v>0.16487833332999999</v>
      </c>
      <c r="AS24" s="341">
        <v>0.11641067742</v>
      </c>
      <c r="AT24" s="341">
        <v>0.13812777419</v>
      </c>
      <c r="AU24" s="341">
        <v>-0.51354933332999997</v>
      </c>
      <c r="AV24" s="341">
        <v>-0.20504896774</v>
      </c>
      <c r="AW24" s="341">
        <v>0.34322466667000001</v>
      </c>
      <c r="AX24" s="341">
        <v>0.14235796774000001</v>
      </c>
      <c r="AY24" s="341">
        <v>-0.34814322581000001</v>
      </c>
      <c r="AZ24" s="871">
        <v>0.49339628570999999</v>
      </c>
      <c r="BA24" s="871">
        <v>0.23607035484</v>
      </c>
      <c r="BB24" s="871">
        <v>0.38371033332999999</v>
      </c>
      <c r="BC24" s="871">
        <v>-0.29815636983999999</v>
      </c>
      <c r="BD24" s="871">
        <v>-0.34251656176</v>
      </c>
      <c r="BE24" s="352">
        <v>-1.30972E-2</v>
      </c>
      <c r="BF24" s="352">
        <v>-6.0638400000000002E-2</v>
      </c>
      <c r="BG24" s="352">
        <v>-9.4425700000000001E-2</v>
      </c>
      <c r="BH24" s="352">
        <v>-0.10817889999999999</v>
      </c>
      <c r="BI24" s="352">
        <v>-5.4174899999999998E-2</v>
      </c>
      <c r="BJ24" s="352">
        <v>-2.9703400000000001E-2</v>
      </c>
      <c r="BK24" s="352">
        <v>-6.8196999999999994E-2</v>
      </c>
      <c r="BL24" s="352">
        <v>-6.9008299999999995E-2</v>
      </c>
      <c r="BM24" s="352">
        <v>-4.6909899999999997E-2</v>
      </c>
      <c r="BN24" s="352">
        <v>-3.92676E-2</v>
      </c>
      <c r="BO24" s="352">
        <v>-3.5740099999999997E-2</v>
      </c>
      <c r="BP24" s="352">
        <v>-2.2274100000000002E-2</v>
      </c>
      <c r="BQ24" s="352">
        <v>-1.5693499999999999E-2</v>
      </c>
      <c r="BR24" s="352">
        <v>-4.0643400000000003E-2</v>
      </c>
      <c r="BS24" s="352">
        <v>-6.2781900000000002E-2</v>
      </c>
      <c r="BT24" s="352">
        <v>-9.9575999999999998E-2</v>
      </c>
      <c r="BU24" s="352">
        <v>-5.7741500000000001E-2</v>
      </c>
      <c r="BV24" s="352">
        <v>-3.9472699999999999E-2</v>
      </c>
    </row>
    <row r="25" spans="1:74" s="273" customFormat="1" ht="11.1" customHeight="1" x14ac:dyDescent="0.2">
      <c r="A25" s="548" t="s">
        <v>239</v>
      </c>
      <c r="B25" s="549" t="s">
        <v>1090</v>
      </c>
      <c r="C25" s="102">
        <v>0.98848599999999998</v>
      </c>
      <c r="D25" s="102">
        <v>0.92403500000000005</v>
      </c>
      <c r="E25" s="102">
        <v>1.004067</v>
      </c>
      <c r="F25" s="102">
        <v>1.0501659999999999</v>
      </c>
      <c r="G25" s="102">
        <v>1.0867089999999999</v>
      </c>
      <c r="H25" s="102">
        <v>1.1109009999999999</v>
      </c>
      <c r="I25" s="102">
        <v>1.100482</v>
      </c>
      <c r="J25" s="102">
        <v>1.01013</v>
      </c>
      <c r="K25" s="102">
        <v>1.081998</v>
      </c>
      <c r="L25" s="102">
        <v>1.0138050000000001</v>
      </c>
      <c r="M25" s="102">
        <v>1.023299</v>
      </c>
      <c r="N25" s="102">
        <v>0.98570899999999995</v>
      </c>
      <c r="O25" s="102">
        <v>1.0314540000000001</v>
      </c>
      <c r="P25" s="102">
        <v>0.95485799999999998</v>
      </c>
      <c r="Q25" s="102">
        <v>0.92438900000000002</v>
      </c>
      <c r="R25" s="102">
        <v>1.008634</v>
      </c>
      <c r="S25" s="102">
        <v>0.93196699999999999</v>
      </c>
      <c r="T25" s="102">
        <v>1.049633</v>
      </c>
      <c r="U25" s="102">
        <v>1.04413</v>
      </c>
      <c r="V25" s="102">
        <v>1.0708070000000001</v>
      </c>
      <c r="W25" s="102">
        <v>1.0710679999999999</v>
      </c>
      <c r="X25" s="102">
        <v>1.0310319999999999</v>
      </c>
      <c r="Y25" s="102">
        <v>1.054665</v>
      </c>
      <c r="Z25" s="102">
        <v>1.065612</v>
      </c>
      <c r="AA25" s="102">
        <v>0.96887199999999996</v>
      </c>
      <c r="AB25" s="102">
        <v>0.83903499999999998</v>
      </c>
      <c r="AC25" s="102">
        <v>0.92435500000000004</v>
      </c>
      <c r="AD25" s="102">
        <v>0.97323400000000004</v>
      </c>
      <c r="AE25" s="102">
        <v>0.97599999999999998</v>
      </c>
      <c r="AF25" s="102">
        <v>0.97896799999999995</v>
      </c>
      <c r="AG25" s="102">
        <v>0.91967699999999997</v>
      </c>
      <c r="AH25" s="102">
        <v>1.0033570000000001</v>
      </c>
      <c r="AI25" s="102">
        <v>0.98699800000000004</v>
      </c>
      <c r="AJ25" s="102">
        <v>1.008645</v>
      </c>
      <c r="AK25" s="102">
        <v>1.0306649999999999</v>
      </c>
      <c r="AL25" s="102">
        <v>1.020035</v>
      </c>
      <c r="AM25" s="102">
        <v>0.96013099999999996</v>
      </c>
      <c r="AN25" s="102">
        <v>0.94250100000000003</v>
      </c>
      <c r="AO25" s="102">
        <v>0.91890300000000003</v>
      </c>
      <c r="AP25" s="102">
        <v>0.93333500000000003</v>
      </c>
      <c r="AQ25" s="102">
        <v>1.065742</v>
      </c>
      <c r="AR25" s="102">
        <v>1.023166</v>
      </c>
      <c r="AS25" s="102">
        <v>1.0159050000000001</v>
      </c>
      <c r="AT25" s="102">
        <v>1.0369360000000001</v>
      </c>
      <c r="AU25" s="102">
        <v>0.98656600000000005</v>
      </c>
      <c r="AV25" s="102">
        <v>0.87158199999999997</v>
      </c>
      <c r="AW25" s="102">
        <v>0.91706699999999997</v>
      </c>
      <c r="AX25" s="102">
        <v>0.99409800000000004</v>
      </c>
      <c r="AY25" s="102">
        <v>0.95867599999999997</v>
      </c>
      <c r="AZ25" s="890">
        <v>0.96760599999999997</v>
      </c>
      <c r="BA25" s="890">
        <v>0.95858299999999996</v>
      </c>
      <c r="BB25" s="890">
        <v>0.9173</v>
      </c>
      <c r="BC25" s="890">
        <v>1.0224690000000001</v>
      </c>
      <c r="BD25" s="890">
        <v>1.0084599999999999</v>
      </c>
      <c r="BE25" s="559">
        <v>1.0077910000000001</v>
      </c>
      <c r="BF25" s="559">
        <v>1.0142279999999999</v>
      </c>
      <c r="BG25" s="559">
        <v>0.96568520000000002</v>
      </c>
      <c r="BH25" s="559">
        <v>0.96190500000000001</v>
      </c>
      <c r="BI25" s="559">
        <v>0.98547660000000004</v>
      </c>
      <c r="BJ25" s="559">
        <v>0.98813399999999996</v>
      </c>
      <c r="BK25" s="559">
        <v>0.969696</v>
      </c>
      <c r="BL25" s="559">
        <v>0.90844190000000002</v>
      </c>
      <c r="BM25" s="559">
        <v>0.91542880000000004</v>
      </c>
      <c r="BN25" s="559">
        <v>0.96192979999999995</v>
      </c>
      <c r="BO25" s="559">
        <v>0.97061520000000001</v>
      </c>
      <c r="BP25" s="559">
        <v>0.99488829999999995</v>
      </c>
      <c r="BQ25" s="559">
        <v>0.99613589999999996</v>
      </c>
      <c r="BR25" s="559">
        <v>1.0062739999999999</v>
      </c>
      <c r="BS25" s="559">
        <v>0.96514730000000004</v>
      </c>
      <c r="BT25" s="559">
        <v>0.96269159999999998</v>
      </c>
      <c r="BU25" s="559">
        <v>0.99136519999999995</v>
      </c>
      <c r="BV25" s="559">
        <v>0.99541210000000002</v>
      </c>
    </row>
    <row r="26" spans="1:74" s="273" customFormat="1" ht="11.1" customHeight="1" x14ac:dyDescent="0.2">
      <c r="A26" s="548" t="s">
        <v>238</v>
      </c>
      <c r="B26" s="549" t="s">
        <v>1091</v>
      </c>
      <c r="C26" s="102">
        <v>5.5083549999999999</v>
      </c>
      <c r="D26" s="102">
        <v>5.5139639999999996</v>
      </c>
      <c r="E26" s="102">
        <v>5.9523549999999998</v>
      </c>
      <c r="F26" s="102">
        <v>5.9173</v>
      </c>
      <c r="G26" s="102">
        <v>5.9610000000000003</v>
      </c>
      <c r="H26" s="102">
        <v>6.008267</v>
      </c>
      <c r="I26" s="102">
        <v>6.1885159999999999</v>
      </c>
      <c r="J26" s="102">
        <v>6.0605479999999998</v>
      </c>
      <c r="K26" s="102">
        <v>6.1540670000000004</v>
      </c>
      <c r="L26" s="102">
        <v>6.1677419999999996</v>
      </c>
      <c r="M26" s="102">
        <v>6.1393000000000004</v>
      </c>
      <c r="N26" s="102">
        <v>5.6004519999999998</v>
      </c>
      <c r="O26" s="102">
        <v>6.0409680000000003</v>
      </c>
      <c r="P26" s="102">
        <v>6.1175360000000003</v>
      </c>
      <c r="Q26" s="102">
        <v>6.3514189999999999</v>
      </c>
      <c r="R26" s="102">
        <v>6.4454330000000004</v>
      </c>
      <c r="S26" s="102">
        <v>6.428839</v>
      </c>
      <c r="T26" s="102">
        <v>6.4082999999999997</v>
      </c>
      <c r="U26" s="102">
        <v>6.5056770000000004</v>
      </c>
      <c r="V26" s="102">
        <v>6.6308389999999999</v>
      </c>
      <c r="W26" s="102">
        <v>6.7954330000000001</v>
      </c>
      <c r="X26" s="102">
        <v>6.8048390000000003</v>
      </c>
      <c r="Y26" s="102">
        <v>6.7828330000000001</v>
      </c>
      <c r="Z26" s="102">
        <v>6.6485479999999999</v>
      </c>
      <c r="AA26" s="102">
        <v>6.1396769999999998</v>
      </c>
      <c r="AB26" s="102">
        <v>6.7073450000000001</v>
      </c>
      <c r="AC26" s="102">
        <v>6.9603229999999998</v>
      </c>
      <c r="AD26" s="102">
        <v>7.0796000000000001</v>
      </c>
      <c r="AE26" s="102">
        <v>7.1399679999999996</v>
      </c>
      <c r="AF26" s="102">
        <v>7.1203000000000003</v>
      </c>
      <c r="AG26" s="102">
        <v>7.0094839999999996</v>
      </c>
      <c r="AH26" s="102">
        <v>7.1390969999999996</v>
      </c>
      <c r="AI26" s="102">
        <v>7.2344999999999997</v>
      </c>
      <c r="AJ26" s="102">
        <v>7.3744189999999996</v>
      </c>
      <c r="AK26" s="102">
        <v>7.3837330000000003</v>
      </c>
      <c r="AL26" s="102">
        <v>7.204161</v>
      </c>
      <c r="AM26" s="102">
        <v>6.7095159999999998</v>
      </c>
      <c r="AN26" s="102">
        <v>6.9413210000000003</v>
      </c>
      <c r="AO26" s="102">
        <v>7.3242580000000004</v>
      </c>
      <c r="AP26" s="102">
        <v>7.3574330000000003</v>
      </c>
      <c r="AQ26" s="102">
        <v>7.4719360000000004</v>
      </c>
      <c r="AR26" s="102">
        <v>7.4839330000000004</v>
      </c>
      <c r="AS26" s="102">
        <v>7.576581</v>
      </c>
      <c r="AT26" s="102">
        <v>7.7120649999999999</v>
      </c>
      <c r="AU26" s="102">
        <v>7.8946670000000001</v>
      </c>
      <c r="AV26" s="102">
        <v>7.7984520000000002</v>
      </c>
      <c r="AW26" s="102">
        <v>7.8491</v>
      </c>
      <c r="AX26" s="102">
        <v>7.6001289999999999</v>
      </c>
      <c r="AY26" s="102">
        <v>7.2125159999999999</v>
      </c>
      <c r="AZ26" s="890">
        <v>7.6536790000000003</v>
      </c>
      <c r="BA26" s="890">
        <v>7.8643229999999997</v>
      </c>
      <c r="BB26" s="890">
        <v>7.902533</v>
      </c>
      <c r="BC26" s="890">
        <v>7.8121842847999998</v>
      </c>
      <c r="BD26" s="890">
        <v>7.7088121024999996</v>
      </c>
      <c r="BE26" s="559">
        <v>7.6702760000000003</v>
      </c>
      <c r="BF26" s="559">
        <v>7.7821759999999998</v>
      </c>
      <c r="BG26" s="559">
        <v>7.85053</v>
      </c>
      <c r="BH26" s="559">
        <v>7.9079050000000004</v>
      </c>
      <c r="BI26" s="559">
        <v>7.9211720000000003</v>
      </c>
      <c r="BJ26" s="559">
        <v>7.7556729999999998</v>
      </c>
      <c r="BK26" s="559">
        <v>7.7603949999999999</v>
      </c>
      <c r="BL26" s="559">
        <v>7.7304729999999999</v>
      </c>
      <c r="BM26" s="559">
        <v>7.9622989999999998</v>
      </c>
      <c r="BN26" s="559">
        <v>8.0864960000000004</v>
      </c>
      <c r="BO26" s="559">
        <v>8.1280420000000007</v>
      </c>
      <c r="BP26" s="559">
        <v>8.1062969999999996</v>
      </c>
      <c r="BQ26" s="559">
        <v>8.0917790000000007</v>
      </c>
      <c r="BR26" s="559">
        <v>8.1687349999999999</v>
      </c>
      <c r="BS26" s="559">
        <v>8.2136899999999997</v>
      </c>
      <c r="BT26" s="559">
        <v>8.2322729999999993</v>
      </c>
      <c r="BU26" s="559">
        <v>8.2281689999999994</v>
      </c>
      <c r="BV26" s="559">
        <v>8.0580149999999993</v>
      </c>
    </row>
    <row r="27" spans="1:74" s="273" customFormat="1" ht="11.1" customHeight="1" x14ac:dyDescent="0.2">
      <c r="A27" s="548" t="s">
        <v>492</v>
      </c>
      <c r="B27" s="549" t="s">
        <v>1092</v>
      </c>
      <c r="C27" s="102">
        <v>1.20608</v>
      </c>
      <c r="D27" s="102">
        <v>1.183184</v>
      </c>
      <c r="E27" s="102">
        <v>1.196663</v>
      </c>
      <c r="F27" s="102">
        <v>1.156757</v>
      </c>
      <c r="G27" s="102">
        <v>1.2056260000000001</v>
      </c>
      <c r="H27" s="102">
        <v>1.2460420000000001</v>
      </c>
      <c r="I27" s="102">
        <v>1.2271460000000001</v>
      </c>
      <c r="J27" s="102">
        <v>1.1889620000000001</v>
      </c>
      <c r="K27" s="102">
        <v>1.125291</v>
      </c>
      <c r="L27" s="102">
        <v>1.2248429999999999</v>
      </c>
      <c r="M27" s="102">
        <v>1.2798020000000001</v>
      </c>
      <c r="N27" s="102">
        <v>1.1911320000000001</v>
      </c>
      <c r="O27" s="102">
        <v>1.238111</v>
      </c>
      <c r="P27" s="102">
        <v>1.237419</v>
      </c>
      <c r="Q27" s="102">
        <v>1.2492559999999999</v>
      </c>
      <c r="R27" s="102">
        <v>1.2379389999999999</v>
      </c>
      <c r="S27" s="102">
        <v>1.2882659999999999</v>
      </c>
      <c r="T27" s="102">
        <v>1.341669</v>
      </c>
      <c r="U27" s="102">
        <v>1.312074</v>
      </c>
      <c r="V27" s="102">
        <v>1.3001560000000001</v>
      </c>
      <c r="W27" s="102">
        <v>1.320495</v>
      </c>
      <c r="X27" s="102">
        <v>1.3107260000000001</v>
      </c>
      <c r="Y27" s="102">
        <v>1.3429819999999999</v>
      </c>
      <c r="Z27" s="102">
        <v>1.403586</v>
      </c>
      <c r="AA27" s="102">
        <v>1.280397</v>
      </c>
      <c r="AB27" s="102">
        <v>1.3743639999999999</v>
      </c>
      <c r="AC27" s="102">
        <v>1.362549</v>
      </c>
      <c r="AD27" s="102">
        <v>1.3026770000000001</v>
      </c>
      <c r="AE27" s="102">
        <v>1.312872</v>
      </c>
      <c r="AF27" s="102">
        <v>1.394882</v>
      </c>
      <c r="AG27" s="102">
        <v>1.4245570000000001</v>
      </c>
      <c r="AH27" s="102">
        <v>1.413205</v>
      </c>
      <c r="AI27" s="102">
        <v>1.378784</v>
      </c>
      <c r="AJ27" s="102">
        <v>1.386541</v>
      </c>
      <c r="AK27" s="102">
        <v>1.465471</v>
      </c>
      <c r="AL27" s="102">
        <v>1.442026</v>
      </c>
      <c r="AM27" s="102">
        <v>1.325928</v>
      </c>
      <c r="AN27" s="102">
        <v>1.338042</v>
      </c>
      <c r="AO27" s="102">
        <v>1.3206439999999999</v>
      </c>
      <c r="AP27" s="102">
        <v>1.286232</v>
      </c>
      <c r="AQ27" s="102">
        <v>1.3317330000000001</v>
      </c>
      <c r="AR27" s="102">
        <v>1.384331</v>
      </c>
      <c r="AS27" s="102">
        <v>1.384404</v>
      </c>
      <c r="AT27" s="102">
        <v>1.3527739999999999</v>
      </c>
      <c r="AU27" s="102">
        <v>1.3742829999999999</v>
      </c>
      <c r="AV27" s="102">
        <v>1.4130990000000001</v>
      </c>
      <c r="AW27" s="102">
        <v>1.4297569999999999</v>
      </c>
      <c r="AX27" s="102">
        <v>1.420563</v>
      </c>
      <c r="AY27" s="102">
        <v>1.321269</v>
      </c>
      <c r="AZ27" s="890">
        <v>1.3874409999999999</v>
      </c>
      <c r="BA27" s="890">
        <v>1.414093</v>
      </c>
      <c r="BB27" s="890">
        <v>1.3720619999999999</v>
      </c>
      <c r="BC27" s="890">
        <v>1.4214751489999999</v>
      </c>
      <c r="BD27" s="890">
        <v>1.4654657167</v>
      </c>
      <c r="BE27" s="559">
        <v>1.482961</v>
      </c>
      <c r="BF27" s="559">
        <v>1.4957929999999999</v>
      </c>
      <c r="BG27" s="559">
        <v>1.4790779999999999</v>
      </c>
      <c r="BH27" s="559">
        <v>1.493519</v>
      </c>
      <c r="BI27" s="559">
        <v>1.544403</v>
      </c>
      <c r="BJ27" s="559">
        <v>1.549102</v>
      </c>
      <c r="BK27" s="559">
        <v>1.524502</v>
      </c>
      <c r="BL27" s="559">
        <v>1.483778</v>
      </c>
      <c r="BM27" s="559">
        <v>1.4924759999999999</v>
      </c>
      <c r="BN27" s="559">
        <v>1.498281</v>
      </c>
      <c r="BO27" s="559">
        <v>1.529693</v>
      </c>
      <c r="BP27" s="559">
        <v>1.5551219999999999</v>
      </c>
      <c r="BQ27" s="559">
        <v>1.5559289999999999</v>
      </c>
      <c r="BR27" s="559">
        <v>1.5620810000000001</v>
      </c>
      <c r="BS27" s="559">
        <v>1.542791</v>
      </c>
      <c r="BT27" s="559">
        <v>1.553879</v>
      </c>
      <c r="BU27" s="559">
        <v>1.5945990000000001</v>
      </c>
      <c r="BV27" s="559">
        <v>1.5919639999999999</v>
      </c>
    </row>
    <row r="28" spans="1:74" ht="11.1" customHeight="1" x14ac:dyDescent="0.2">
      <c r="A28" s="270" t="s">
        <v>468</v>
      </c>
      <c r="B28" s="550" t="s">
        <v>1093</v>
      </c>
      <c r="C28" s="341">
        <v>1.0384089999999999</v>
      </c>
      <c r="D28" s="341">
        <v>1.010856</v>
      </c>
      <c r="E28" s="341">
        <v>1.0187360000000001</v>
      </c>
      <c r="F28" s="341">
        <v>0.96519999999999995</v>
      </c>
      <c r="G28" s="341">
        <v>1.0082469999999999</v>
      </c>
      <c r="H28" s="341">
        <v>1.042924</v>
      </c>
      <c r="I28" s="341">
        <v>1.0160750000000001</v>
      </c>
      <c r="J28" s="341">
        <v>0.98452300000000004</v>
      </c>
      <c r="K28" s="341">
        <v>0.90238600000000002</v>
      </c>
      <c r="L28" s="341">
        <v>1.0142089999999999</v>
      </c>
      <c r="M28" s="341">
        <v>1.052651</v>
      </c>
      <c r="N28" s="341">
        <v>0.96922399999999997</v>
      </c>
      <c r="O28" s="341">
        <v>1.0020690000000001</v>
      </c>
      <c r="P28" s="341">
        <v>0.99927299999999997</v>
      </c>
      <c r="Q28" s="341">
        <v>0.98716800000000005</v>
      </c>
      <c r="R28" s="341">
        <v>0.97206700000000001</v>
      </c>
      <c r="S28" s="341">
        <v>0.99418700000000004</v>
      </c>
      <c r="T28" s="341">
        <v>1.0363119999999999</v>
      </c>
      <c r="U28" s="341">
        <v>1.0327040000000001</v>
      </c>
      <c r="V28" s="341">
        <v>1.0042709999999999</v>
      </c>
      <c r="W28" s="341">
        <v>1.003455</v>
      </c>
      <c r="X28" s="341">
        <v>1.0276730000000001</v>
      </c>
      <c r="Y28" s="341">
        <v>1.0534300000000001</v>
      </c>
      <c r="Z28" s="341">
        <v>1.0815969999999999</v>
      </c>
      <c r="AA28" s="341">
        <v>0.99494000000000005</v>
      </c>
      <c r="AB28" s="341">
        <v>1.074103</v>
      </c>
      <c r="AC28" s="341">
        <v>1.0686929999999999</v>
      </c>
      <c r="AD28" s="341">
        <v>0.98221000000000003</v>
      </c>
      <c r="AE28" s="341">
        <v>1.025274</v>
      </c>
      <c r="AF28" s="341">
        <v>1.043453</v>
      </c>
      <c r="AG28" s="341">
        <v>1.0906309999999999</v>
      </c>
      <c r="AH28" s="341">
        <v>1.080837</v>
      </c>
      <c r="AI28" s="341">
        <v>1.0406550000000001</v>
      </c>
      <c r="AJ28" s="341">
        <v>1.049636</v>
      </c>
      <c r="AK28" s="341">
        <v>1.112771</v>
      </c>
      <c r="AL28" s="341">
        <v>1.102722</v>
      </c>
      <c r="AM28" s="341">
        <v>1.083731</v>
      </c>
      <c r="AN28" s="341">
        <v>1.084055</v>
      </c>
      <c r="AO28" s="341">
        <v>1.054281</v>
      </c>
      <c r="AP28" s="341">
        <v>1.0216229999999999</v>
      </c>
      <c r="AQ28" s="341">
        <v>1.0354099999999999</v>
      </c>
      <c r="AR28" s="341">
        <v>1.0772470000000001</v>
      </c>
      <c r="AS28" s="341">
        <v>1.079399</v>
      </c>
      <c r="AT28" s="341">
        <v>1.080438</v>
      </c>
      <c r="AU28" s="341">
        <v>1.0501819999999999</v>
      </c>
      <c r="AV28" s="341">
        <v>1.1003750000000001</v>
      </c>
      <c r="AW28" s="341">
        <v>1.1174120000000001</v>
      </c>
      <c r="AX28" s="341">
        <v>1.1269149999999999</v>
      </c>
      <c r="AY28" s="341">
        <v>1.088327</v>
      </c>
      <c r="AZ28" s="871">
        <v>1.121394</v>
      </c>
      <c r="BA28" s="871">
        <v>1.1023780000000001</v>
      </c>
      <c r="BB28" s="871">
        <v>1.030829</v>
      </c>
      <c r="BC28" s="871">
        <v>1.0735161289999999</v>
      </c>
      <c r="BD28" s="871">
        <v>1.0954221666999999</v>
      </c>
      <c r="BE28" s="352">
        <v>1.1044849999999999</v>
      </c>
      <c r="BF28" s="352">
        <v>1.1059479999999999</v>
      </c>
      <c r="BG28" s="352">
        <v>1.074511</v>
      </c>
      <c r="BH28" s="352">
        <v>1.087542</v>
      </c>
      <c r="BI28" s="352">
        <v>1.1264419999999999</v>
      </c>
      <c r="BJ28" s="352">
        <v>1.121127</v>
      </c>
      <c r="BK28" s="352">
        <v>1.125629</v>
      </c>
      <c r="BL28" s="352">
        <v>1.0772550000000001</v>
      </c>
      <c r="BM28" s="352">
        <v>1.0773779999999999</v>
      </c>
      <c r="BN28" s="352">
        <v>1.072732</v>
      </c>
      <c r="BO28" s="352">
        <v>1.0969120000000001</v>
      </c>
      <c r="BP28" s="352">
        <v>1.1105849999999999</v>
      </c>
      <c r="BQ28" s="352">
        <v>1.1105449999999999</v>
      </c>
      <c r="BR28" s="352">
        <v>1.1205430000000001</v>
      </c>
      <c r="BS28" s="352">
        <v>1.09768</v>
      </c>
      <c r="BT28" s="352">
        <v>1.114466</v>
      </c>
      <c r="BU28" s="352">
        <v>1.1483909999999999</v>
      </c>
      <c r="BV28" s="352">
        <v>1.139972</v>
      </c>
    </row>
    <row r="29" spans="1:74" s="273" customFormat="1" ht="11.1" customHeight="1" x14ac:dyDescent="0.2">
      <c r="A29" s="548" t="s">
        <v>493</v>
      </c>
      <c r="B29" s="549" t="s">
        <v>1094</v>
      </c>
      <c r="C29" s="102">
        <v>0.22477351612999999</v>
      </c>
      <c r="D29" s="102">
        <v>0.20964453571</v>
      </c>
      <c r="E29" s="102">
        <v>0.21499970968000001</v>
      </c>
      <c r="F29" s="102">
        <v>0.22666776666999999</v>
      </c>
      <c r="G29" s="102">
        <v>0.22458193547999999</v>
      </c>
      <c r="H29" s="102">
        <v>0.23523549999999999</v>
      </c>
      <c r="I29" s="102">
        <v>0.22451516128999999</v>
      </c>
      <c r="J29" s="102">
        <v>0.22219312902999999</v>
      </c>
      <c r="K29" s="102">
        <v>0.22286576666999999</v>
      </c>
      <c r="L29" s="102">
        <v>0.21809729032</v>
      </c>
      <c r="M29" s="102">
        <v>0.22750053333</v>
      </c>
      <c r="N29" s="102">
        <v>0.21345235484</v>
      </c>
      <c r="O29" s="102">
        <v>0.20999974194000001</v>
      </c>
      <c r="P29" s="102">
        <v>0.19571335713999999</v>
      </c>
      <c r="Q29" s="102">
        <v>0.19596929031999999</v>
      </c>
      <c r="R29" s="102">
        <v>0.20706559999999999</v>
      </c>
      <c r="S29" s="102">
        <v>0.22387180644999999</v>
      </c>
      <c r="T29" s="102">
        <v>0.22693443332999999</v>
      </c>
      <c r="U29" s="102">
        <v>0.22922758065000001</v>
      </c>
      <c r="V29" s="102">
        <v>0.22964609677</v>
      </c>
      <c r="W29" s="102">
        <v>0.22953399999999999</v>
      </c>
      <c r="X29" s="102">
        <v>0.22258022581</v>
      </c>
      <c r="Y29" s="102">
        <v>0.23239976667000001</v>
      </c>
      <c r="Z29" s="102">
        <v>0.24009680645000001</v>
      </c>
      <c r="AA29" s="102">
        <v>0.22280467742000001</v>
      </c>
      <c r="AB29" s="102">
        <v>0.19337955171999999</v>
      </c>
      <c r="AC29" s="102">
        <v>0.22074132258000001</v>
      </c>
      <c r="AD29" s="102">
        <v>0.22623326666999999</v>
      </c>
      <c r="AE29" s="102">
        <v>0.22361141935000001</v>
      </c>
      <c r="AF29" s="102">
        <v>0.21826719999999999</v>
      </c>
      <c r="AG29" s="102">
        <v>0.22264435484</v>
      </c>
      <c r="AH29" s="102">
        <v>0.22271148387</v>
      </c>
      <c r="AI29" s="102">
        <v>0.22040109999999999</v>
      </c>
      <c r="AJ29" s="102">
        <v>0.21603245161000001</v>
      </c>
      <c r="AK29" s="102">
        <v>0.2228</v>
      </c>
      <c r="AL29" s="102">
        <v>0.23103238709999999</v>
      </c>
      <c r="AM29" s="102">
        <v>0.21096829032</v>
      </c>
      <c r="AN29" s="102">
        <v>0.20428778571</v>
      </c>
      <c r="AO29" s="102">
        <v>0.2030663871</v>
      </c>
      <c r="AP29" s="102">
        <v>0.20223346667</v>
      </c>
      <c r="AQ29" s="102">
        <v>0.20938764516</v>
      </c>
      <c r="AR29" s="102">
        <v>0.21020036667</v>
      </c>
      <c r="AS29" s="102">
        <v>0.20606635483999999</v>
      </c>
      <c r="AT29" s="102">
        <v>0.20503309677000001</v>
      </c>
      <c r="AU29" s="102">
        <v>0.2117676</v>
      </c>
      <c r="AV29" s="102">
        <v>0.19964393548000001</v>
      </c>
      <c r="AW29" s="102">
        <v>0.22360150000000001</v>
      </c>
      <c r="AX29" s="102">
        <v>0.23574451613</v>
      </c>
      <c r="AY29" s="102">
        <v>0.22799980645000001</v>
      </c>
      <c r="AZ29" s="890">
        <v>0.22103653571000001</v>
      </c>
      <c r="BA29" s="890">
        <v>0.22374093548000001</v>
      </c>
      <c r="BB29" s="890">
        <v>0.2160675</v>
      </c>
      <c r="BC29" s="890">
        <v>0.2209535</v>
      </c>
      <c r="BD29" s="890">
        <v>0.22172410000000001</v>
      </c>
      <c r="BE29" s="559">
        <v>0.22120980000000001</v>
      </c>
      <c r="BF29" s="559">
        <v>0.21806010000000001</v>
      </c>
      <c r="BG29" s="559">
        <v>0.213364</v>
      </c>
      <c r="BH29" s="559">
        <v>0.2093962</v>
      </c>
      <c r="BI29" s="559">
        <v>0.2202866</v>
      </c>
      <c r="BJ29" s="559">
        <v>0.22418869999999999</v>
      </c>
      <c r="BK29" s="559">
        <v>0.20879900000000001</v>
      </c>
      <c r="BL29" s="559">
        <v>0.20348350000000001</v>
      </c>
      <c r="BM29" s="559">
        <v>0.2075215</v>
      </c>
      <c r="BN29" s="559">
        <v>0.2117608</v>
      </c>
      <c r="BO29" s="559">
        <v>0.21368860000000001</v>
      </c>
      <c r="BP29" s="559">
        <v>0.21763750000000001</v>
      </c>
      <c r="BQ29" s="559">
        <v>0.21881339999999999</v>
      </c>
      <c r="BR29" s="559">
        <v>0.21639340000000001</v>
      </c>
      <c r="BS29" s="559">
        <v>0.2119597</v>
      </c>
      <c r="BT29" s="559">
        <v>0.20805280000000001</v>
      </c>
      <c r="BU29" s="559">
        <v>0.21963650000000001</v>
      </c>
      <c r="BV29" s="559">
        <v>0.2239844</v>
      </c>
    </row>
    <row r="30" spans="1:74" s="273" customFormat="1" ht="11.1" customHeight="1" x14ac:dyDescent="0.2">
      <c r="A30" s="548" t="s">
        <v>803</v>
      </c>
      <c r="B30" s="549" t="s">
        <v>1095</v>
      </c>
      <c r="C30" s="102">
        <v>-0.25954300000000002</v>
      </c>
      <c r="D30" s="102">
        <v>-0.53358000000000005</v>
      </c>
      <c r="E30" s="102">
        <v>-0.43973400000000001</v>
      </c>
      <c r="F30" s="102">
        <v>-0.419159</v>
      </c>
      <c r="G30" s="102">
        <v>-0.32280300000000001</v>
      </c>
      <c r="H30" s="102">
        <v>-0.36192999999999997</v>
      </c>
      <c r="I30" s="102">
        <v>-0.40188400000000002</v>
      </c>
      <c r="J30" s="102">
        <v>-0.44310500000000003</v>
      </c>
      <c r="K30" s="102">
        <v>-0.42931200000000003</v>
      </c>
      <c r="L30" s="102">
        <v>-0.58893399999999996</v>
      </c>
      <c r="M30" s="102">
        <v>-0.478047</v>
      </c>
      <c r="N30" s="102">
        <v>-0.373726</v>
      </c>
      <c r="O30" s="102">
        <v>-0.47386699999999998</v>
      </c>
      <c r="P30" s="102">
        <v>-0.33417000000000002</v>
      </c>
      <c r="Q30" s="102">
        <v>-0.447542</v>
      </c>
      <c r="R30" s="102">
        <v>-0.52693000000000001</v>
      </c>
      <c r="S30" s="102">
        <v>-0.33610299999999999</v>
      </c>
      <c r="T30" s="102">
        <v>-0.55097300000000005</v>
      </c>
      <c r="U30" s="102">
        <v>-0.56745699999999999</v>
      </c>
      <c r="V30" s="102">
        <v>-0.67401900000000003</v>
      </c>
      <c r="W30" s="102">
        <v>-0.69033599999999995</v>
      </c>
      <c r="X30" s="102">
        <v>-0.66837999999999997</v>
      </c>
      <c r="Y30" s="102">
        <v>-0.55133900000000002</v>
      </c>
      <c r="Z30" s="102">
        <v>-0.47212799999999999</v>
      </c>
      <c r="AA30" s="102">
        <v>-0.50376699999999996</v>
      </c>
      <c r="AB30" s="102">
        <v>-0.54354100000000005</v>
      </c>
      <c r="AC30" s="102">
        <v>-0.50770499999999996</v>
      </c>
      <c r="AD30" s="102">
        <v>-0.60906300000000002</v>
      </c>
      <c r="AE30" s="102">
        <v>-0.56484400000000001</v>
      </c>
      <c r="AF30" s="102">
        <v>-0.68176300000000001</v>
      </c>
      <c r="AG30" s="102">
        <v>-0.51678999999999997</v>
      </c>
      <c r="AH30" s="102">
        <v>-0.64451800000000004</v>
      </c>
      <c r="AI30" s="102">
        <v>-0.71692400000000001</v>
      </c>
      <c r="AJ30" s="102">
        <v>-0.65524000000000004</v>
      </c>
      <c r="AK30" s="102">
        <v>-0.688693</v>
      </c>
      <c r="AL30" s="102">
        <v>-0.71265199999999995</v>
      </c>
      <c r="AM30" s="102">
        <v>-0.56069199999999997</v>
      </c>
      <c r="AN30" s="102">
        <v>-0.70757499999999995</v>
      </c>
      <c r="AO30" s="102">
        <v>-0.74473299999999998</v>
      </c>
      <c r="AP30" s="102">
        <v>-0.62717000000000001</v>
      </c>
      <c r="AQ30" s="102">
        <v>-0.61721099999999995</v>
      </c>
      <c r="AR30" s="102">
        <v>-0.39513399999999999</v>
      </c>
      <c r="AS30" s="102">
        <v>-0.56908099999999995</v>
      </c>
      <c r="AT30" s="102">
        <v>-0.70583399999999996</v>
      </c>
      <c r="AU30" s="102">
        <v>-0.84024100000000002</v>
      </c>
      <c r="AV30" s="102">
        <v>-0.88958300000000001</v>
      </c>
      <c r="AW30" s="102">
        <v>-0.66603199999999996</v>
      </c>
      <c r="AX30" s="102">
        <v>-0.67139099999999996</v>
      </c>
      <c r="AY30" s="102">
        <v>-0.72292900000000004</v>
      </c>
      <c r="AZ30" s="890">
        <v>-0.62765400000000005</v>
      </c>
      <c r="BA30" s="890">
        <v>-0.52670300000000003</v>
      </c>
      <c r="BB30" s="890">
        <v>-0.37856099999999998</v>
      </c>
      <c r="BC30" s="890">
        <v>-0.625</v>
      </c>
      <c r="BD30" s="890">
        <v>-0.625</v>
      </c>
      <c r="BE30" s="559">
        <v>-0.61652110000000004</v>
      </c>
      <c r="BF30" s="559">
        <v>-0.6540686</v>
      </c>
      <c r="BG30" s="559">
        <v>-0.68075339999999995</v>
      </c>
      <c r="BH30" s="559">
        <v>-0.69161550000000005</v>
      </c>
      <c r="BI30" s="559">
        <v>-0.64896390000000004</v>
      </c>
      <c r="BJ30" s="559">
        <v>-0.62963650000000004</v>
      </c>
      <c r="BK30" s="559">
        <v>-0.66003829999999997</v>
      </c>
      <c r="BL30" s="559">
        <v>-0.66067900000000002</v>
      </c>
      <c r="BM30" s="559">
        <v>-0.64322599999999996</v>
      </c>
      <c r="BN30" s="559">
        <v>-0.63719020000000004</v>
      </c>
      <c r="BO30" s="559">
        <v>-0.63440430000000003</v>
      </c>
      <c r="BP30" s="559">
        <v>-0.62376889999999996</v>
      </c>
      <c r="BQ30" s="559">
        <v>-0.61857169999999995</v>
      </c>
      <c r="BR30" s="559">
        <v>-0.63827679999999998</v>
      </c>
      <c r="BS30" s="559">
        <v>-0.6557615</v>
      </c>
      <c r="BT30" s="559">
        <v>-0.68482109999999996</v>
      </c>
      <c r="BU30" s="559">
        <v>-0.65178069999999999</v>
      </c>
      <c r="BV30" s="559">
        <v>-0.63735220000000004</v>
      </c>
    </row>
    <row r="31" spans="1:74" s="273" customFormat="1" ht="11.1" customHeight="1" x14ac:dyDescent="0.2">
      <c r="A31" s="548" t="s">
        <v>240</v>
      </c>
      <c r="B31" s="549" t="s">
        <v>1096</v>
      </c>
      <c r="C31" s="102">
        <v>-3.556521</v>
      </c>
      <c r="D31" s="102">
        <v>-3.19373</v>
      </c>
      <c r="E31" s="102">
        <v>-3.8422109999999998</v>
      </c>
      <c r="F31" s="102">
        <v>-3.9724819999999998</v>
      </c>
      <c r="G31" s="102">
        <v>-3.8886780000000001</v>
      </c>
      <c r="H31" s="102">
        <v>-4.1925840000000001</v>
      </c>
      <c r="I31" s="102">
        <v>-3.848052</v>
      </c>
      <c r="J31" s="102">
        <v>-4.1486910000000004</v>
      </c>
      <c r="K31" s="102">
        <v>-4.3784879999999999</v>
      </c>
      <c r="L31" s="102">
        <v>-3.667081</v>
      </c>
      <c r="M31" s="102">
        <v>-3.7840470000000002</v>
      </c>
      <c r="N31" s="102">
        <v>-4.236567</v>
      </c>
      <c r="O31" s="102">
        <v>-3.710474</v>
      </c>
      <c r="P31" s="102">
        <v>-3.3660320000000001</v>
      </c>
      <c r="Q31" s="102">
        <v>-4.533042</v>
      </c>
      <c r="R31" s="102">
        <v>-3.5334880000000002</v>
      </c>
      <c r="S31" s="102">
        <v>-3.9949430000000001</v>
      </c>
      <c r="T31" s="102">
        <v>-3.827915</v>
      </c>
      <c r="U31" s="102">
        <v>-4.4119080000000004</v>
      </c>
      <c r="V31" s="102">
        <v>-4.1159499999999998</v>
      </c>
      <c r="W31" s="102">
        <v>-4.0346460000000004</v>
      </c>
      <c r="X31" s="102">
        <v>-4.2948300000000001</v>
      </c>
      <c r="Y31" s="102">
        <v>-4.5761000000000003</v>
      </c>
      <c r="Z31" s="102">
        <v>-4.9017249999999999</v>
      </c>
      <c r="AA31" s="102">
        <v>-4.3889250000000004</v>
      </c>
      <c r="AB31" s="102">
        <v>-4.5148720000000004</v>
      </c>
      <c r="AC31" s="102">
        <v>-4.4985290000000004</v>
      </c>
      <c r="AD31" s="102">
        <v>-4.3389639999999998</v>
      </c>
      <c r="AE31" s="102">
        <v>-4.0532339999999998</v>
      </c>
      <c r="AF31" s="102">
        <v>-4.7291699999999999</v>
      </c>
      <c r="AG31" s="102">
        <v>-4.3846259999999999</v>
      </c>
      <c r="AH31" s="102">
        <v>-5.016286</v>
      </c>
      <c r="AI31" s="102">
        <v>-5.1767649999999996</v>
      </c>
      <c r="AJ31" s="102">
        <v>-5.074675</v>
      </c>
      <c r="AK31" s="102">
        <v>-5.5828680000000004</v>
      </c>
      <c r="AL31" s="102">
        <v>-5.4357949999999997</v>
      </c>
      <c r="AM31" s="102">
        <v>-4.6681720000000002</v>
      </c>
      <c r="AN31" s="102">
        <v>-4.5831749999999998</v>
      </c>
      <c r="AO31" s="102">
        <v>-4.8555840000000003</v>
      </c>
      <c r="AP31" s="102">
        <v>-4.7886329999999999</v>
      </c>
      <c r="AQ31" s="102">
        <v>-4.845879</v>
      </c>
      <c r="AR31" s="102">
        <v>-5.1659709999999999</v>
      </c>
      <c r="AS31" s="102">
        <v>-5.1721089999999998</v>
      </c>
      <c r="AT31" s="102">
        <v>-4.5927309999999997</v>
      </c>
      <c r="AU31" s="102">
        <v>-4.9028739999999997</v>
      </c>
      <c r="AV31" s="102">
        <v>-5.0137869999999998</v>
      </c>
      <c r="AW31" s="102">
        <v>-5.7568020000000004</v>
      </c>
      <c r="AX31" s="102">
        <v>-5.3969240000000003</v>
      </c>
      <c r="AY31" s="102">
        <v>-5.1539580000000003</v>
      </c>
      <c r="AZ31" s="890">
        <v>-5.2715690000000004</v>
      </c>
      <c r="BA31" s="890">
        <v>-6.2062059999999999</v>
      </c>
      <c r="BB31" s="890">
        <v>-6.3785780000000001</v>
      </c>
      <c r="BC31" s="890">
        <v>-6.4050215237000003</v>
      </c>
      <c r="BD31" s="890">
        <v>-5.9173699096999997</v>
      </c>
      <c r="BE31" s="559">
        <v>-5.1921080000000002</v>
      </c>
      <c r="BF31" s="559">
        <v>-4.9356119999999999</v>
      </c>
      <c r="BG31" s="559">
        <v>-4.9257289999999996</v>
      </c>
      <c r="BH31" s="559">
        <v>-4.9362219999999999</v>
      </c>
      <c r="BI31" s="559">
        <v>-5.4028099999999997</v>
      </c>
      <c r="BJ31" s="559">
        <v>-5.4294279999999997</v>
      </c>
      <c r="BK31" s="559">
        <v>-4.5655250000000001</v>
      </c>
      <c r="BL31" s="559">
        <v>-5.1757229999999996</v>
      </c>
      <c r="BM31" s="559">
        <v>-5.0482089999999999</v>
      </c>
      <c r="BN31" s="559">
        <v>-5.0140479999999998</v>
      </c>
      <c r="BO31" s="559">
        <v>-5.032985</v>
      </c>
      <c r="BP31" s="559">
        <v>-5.3001490000000002</v>
      </c>
      <c r="BQ31" s="559">
        <v>-5.3984059999999996</v>
      </c>
      <c r="BR31" s="559">
        <v>-5.333863</v>
      </c>
      <c r="BS31" s="559">
        <v>-5.4152259999999997</v>
      </c>
      <c r="BT31" s="559">
        <v>-5.2709440000000001</v>
      </c>
      <c r="BU31" s="559">
        <v>-5.7127470000000002</v>
      </c>
      <c r="BV31" s="559">
        <v>-5.7726699999999997</v>
      </c>
    </row>
    <row r="32" spans="1:74" ht="11.1" customHeight="1" x14ac:dyDescent="0.2">
      <c r="A32" s="270" t="s">
        <v>530</v>
      </c>
      <c r="B32" s="550" t="s">
        <v>1097</v>
      </c>
      <c r="C32" s="341">
        <v>-2.0427529999999998</v>
      </c>
      <c r="D32" s="341">
        <v>-2.0258090000000002</v>
      </c>
      <c r="E32" s="341">
        <v>-2.133229</v>
      </c>
      <c r="F32" s="341">
        <v>-2.2663540000000002</v>
      </c>
      <c r="G32" s="341">
        <v>-2.3111630000000001</v>
      </c>
      <c r="H32" s="341">
        <v>-2.5179529999999999</v>
      </c>
      <c r="I32" s="341">
        <v>-2.199776</v>
      </c>
      <c r="J32" s="341">
        <v>-2.314905</v>
      </c>
      <c r="K32" s="341">
        <v>-2.233911</v>
      </c>
      <c r="L32" s="341">
        <v>-2.2266379999999999</v>
      </c>
      <c r="M32" s="341">
        <v>-2.176256</v>
      </c>
      <c r="N32" s="341">
        <v>-2.3614280000000001</v>
      </c>
      <c r="O32" s="341">
        <v>-2.3243119999999999</v>
      </c>
      <c r="P32" s="341">
        <v>-2.3556080000000001</v>
      </c>
      <c r="Q32" s="341">
        <v>-2.7403689999999998</v>
      </c>
      <c r="R32" s="341">
        <v>-2.4903870000000001</v>
      </c>
      <c r="S32" s="341">
        <v>-2.4563679999999999</v>
      </c>
      <c r="T32" s="341">
        <v>-2.4911789999999998</v>
      </c>
      <c r="U32" s="341">
        <v>-2.432706</v>
      </c>
      <c r="V32" s="341">
        <v>-2.4560149999999998</v>
      </c>
      <c r="W32" s="341">
        <v>-2.5997840000000001</v>
      </c>
      <c r="X32" s="341">
        <v>-2.5997599999999998</v>
      </c>
      <c r="Y32" s="341">
        <v>-2.605963</v>
      </c>
      <c r="Z32" s="341">
        <v>-2.5784389999999999</v>
      </c>
      <c r="AA32" s="341">
        <v>-2.5116619999999998</v>
      </c>
      <c r="AB32" s="341">
        <v>-2.6802069999999998</v>
      </c>
      <c r="AC32" s="341">
        <v>-2.5867650000000002</v>
      </c>
      <c r="AD32" s="341">
        <v>-2.7236929999999999</v>
      </c>
      <c r="AE32" s="341">
        <v>-2.5670190000000002</v>
      </c>
      <c r="AF32" s="341">
        <v>-2.713762</v>
      </c>
      <c r="AG32" s="341">
        <v>-2.6158489999999999</v>
      </c>
      <c r="AH32" s="341">
        <v>-2.7440329999999999</v>
      </c>
      <c r="AI32" s="341">
        <v>-2.872106</v>
      </c>
      <c r="AJ32" s="341">
        <v>-2.7592370000000002</v>
      </c>
      <c r="AK32" s="341">
        <v>-3.0234839999999998</v>
      </c>
      <c r="AL32" s="341">
        <v>-2.8570869999999999</v>
      </c>
      <c r="AM32" s="341">
        <v>-2.77542</v>
      </c>
      <c r="AN32" s="341">
        <v>-2.8681390000000002</v>
      </c>
      <c r="AO32" s="341">
        <v>-2.8857940000000002</v>
      </c>
      <c r="AP32" s="341">
        <v>-2.9790009999999998</v>
      </c>
      <c r="AQ32" s="341">
        <v>-2.882479</v>
      </c>
      <c r="AR32" s="341">
        <v>-2.8762910000000002</v>
      </c>
      <c r="AS32" s="341">
        <v>-3.064063</v>
      </c>
      <c r="AT32" s="341">
        <v>-2.7047349999999999</v>
      </c>
      <c r="AU32" s="341">
        <v>-3.0787390000000001</v>
      </c>
      <c r="AV32" s="341">
        <v>-2.8850319999999998</v>
      </c>
      <c r="AW32" s="341">
        <v>-3.1537860000000002</v>
      </c>
      <c r="AX32" s="341">
        <v>-2.8560840000000001</v>
      </c>
      <c r="AY32" s="341">
        <v>-2.8986130000000001</v>
      </c>
      <c r="AZ32" s="871">
        <v>-3.0696720000000002</v>
      </c>
      <c r="BA32" s="871">
        <v>-3.2972320000000002</v>
      </c>
      <c r="BB32" s="871">
        <v>-3.459406</v>
      </c>
      <c r="BC32" s="871">
        <v>-3.5057176419</v>
      </c>
      <c r="BD32" s="871">
        <v>-3.4216620999999998</v>
      </c>
      <c r="BE32" s="352">
        <v>-3.1136490000000001</v>
      </c>
      <c r="BF32" s="352">
        <v>-3.0692629999999999</v>
      </c>
      <c r="BG32" s="352">
        <v>-3.0788169999999999</v>
      </c>
      <c r="BH32" s="352">
        <v>-3.0969199999999999</v>
      </c>
      <c r="BI32" s="352">
        <v>-3.2244999999999999</v>
      </c>
      <c r="BJ32" s="352">
        <v>-3.1418140000000001</v>
      </c>
      <c r="BK32" s="352">
        <v>-3.081229</v>
      </c>
      <c r="BL32" s="352">
        <v>-3.2097600000000002</v>
      </c>
      <c r="BM32" s="352">
        <v>-3.1844139999999999</v>
      </c>
      <c r="BN32" s="352">
        <v>-3.2754089999999998</v>
      </c>
      <c r="BO32" s="352">
        <v>-3.3623449999999999</v>
      </c>
      <c r="BP32" s="352">
        <v>-3.4318810000000002</v>
      </c>
      <c r="BQ32" s="352">
        <v>-3.3647710000000002</v>
      </c>
      <c r="BR32" s="352">
        <v>-3.272027</v>
      </c>
      <c r="BS32" s="352">
        <v>-3.343089</v>
      </c>
      <c r="BT32" s="352">
        <v>-3.3187890000000002</v>
      </c>
      <c r="BU32" s="352">
        <v>-3.3888560000000001</v>
      </c>
      <c r="BV32" s="352">
        <v>-3.3460670000000001</v>
      </c>
    </row>
    <row r="33" spans="1:74" ht="11.1" customHeight="1" x14ac:dyDescent="0.2">
      <c r="A33" s="270" t="s">
        <v>98</v>
      </c>
      <c r="B33" s="550" t="s">
        <v>1098</v>
      </c>
      <c r="C33" s="341">
        <v>9.5194000000000001E-2</v>
      </c>
      <c r="D33" s="341">
        <v>0.19190299999999999</v>
      </c>
      <c r="E33" s="341">
        <v>0.220249</v>
      </c>
      <c r="F33" s="341">
        <v>0.40047500000000003</v>
      </c>
      <c r="G33" s="341">
        <v>0.19045999999999999</v>
      </c>
      <c r="H33" s="341">
        <v>0.29161599999999999</v>
      </c>
      <c r="I33" s="341">
        <v>0.41736899999999999</v>
      </c>
      <c r="J33" s="341">
        <v>0.24548500000000001</v>
      </c>
      <c r="K33" s="341">
        <v>0.20273099999999999</v>
      </c>
      <c r="L33" s="341">
        <v>0.35770400000000002</v>
      </c>
      <c r="M33" s="341">
        <v>0.30107099999999998</v>
      </c>
      <c r="N33" s="341">
        <v>0.234906</v>
      </c>
      <c r="O33" s="341">
        <v>0.324015</v>
      </c>
      <c r="P33" s="341">
        <v>0.28340399999999999</v>
      </c>
      <c r="Q33" s="341">
        <v>0.23551900000000001</v>
      </c>
      <c r="R33" s="341">
        <v>0.32553700000000002</v>
      </c>
      <c r="S33" s="341">
        <v>0.13514599999999999</v>
      </c>
      <c r="T33" s="341">
        <v>0.361431</v>
      </c>
      <c r="U33" s="341">
        <v>0.26480999999999999</v>
      </c>
      <c r="V33" s="341">
        <v>0.20915900000000001</v>
      </c>
      <c r="W33" s="341">
        <v>0.13992099999999999</v>
      </c>
      <c r="X33" s="341">
        <v>0.19544900000000001</v>
      </c>
      <c r="Y33" s="341">
        <v>0.18535599999999999</v>
      </c>
      <c r="Z33" s="341">
        <v>0.168544</v>
      </c>
      <c r="AA33" s="341">
        <v>8.4984000000000004E-2</v>
      </c>
      <c r="AB33" s="341">
        <v>4.5814000000000001E-2</v>
      </c>
      <c r="AC33" s="341">
        <v>0.12210600000000001</v>
      </c>
      <c r="AD33" s="341">
        <v>0.19767699999999999</v>
      </c>
      <c r="AE33" s="341">
        <v>0.16572799999999999</v>
      </c>
      <c r="AF33" s="341">
        <v>0.160356</v>
      </c>
      <c r="AG33" s="341">
        <v>0.16420000000000001</v>
      </c>
      <c r="AH33" s="341">
        <v>7.4779999999999999E-2</v>
      </c>
      <c r="AI33" s="341">
        <v>9.1993000000000005E-2</v>
      </c>
      <c r="AJ33" s="341">
        <v>0.107157</v>
      </c>
      <c r="AK33" s="341">
        <v>0.147926</v>
      </c>
      <c r="AL33" s="341">
        <v>0.12403400000000001</v>
      </c>
      <c r="AM33" s="341">
        <v>0.10745399999999999</v>
      </c>
      <c r="AN33" s="341">
        <v>0.166273</v>
      </c>
      <c r="AO33" s="341">
        <v>0.141732</v>
      </c>
      <c r="AP33" s="341">
        <v>4.5494E-2</v>
      </c>
      <c r="AQ33" s="341">
        <v>8.4412000000000001E-2</v>
      </c>
      <c r="AR33" s="341">
        <v>5.5440000000000003E-3</v>
      </c>
      <c r="AS33" s="341">
        <v>0.21718899999999999</v>
      </c>
      <c r="AT33" s="341">
        <v>0.28143400000000002</v>
      </c>
      <c r="AU33" s="341">
        <v>0.41514800000000002</v>
      </c>
      <c r="AV33" s="341">
        <v>0.12286</v>
      </c>
      <c r="AW33" s="341">
        <v>-2.3879000000000001E-2</v>
      </c>
      <c r="AX33" s="341">
        <v>9.9339999999999998E-2</v>
      </c>
      <c r="AY33" s="341">
        <v>7.8587000000000004E-2</v>
      </c>
      <c r="AZ33" s="871">
        <v>-8.0590999999999996E-2</v>
      </c>
      <c r="BA33" s="871">
        <v>-0.141601</v>
      </c>
      <c r="BB33" s="871">
        <v>-0.20089299999999999</v>
      </c>
      <c r="BC33" s="871">
        <v>0.176398</v>
      </c>
      <c r="BD33" s="871">
        <v>0.2225249</v>
      </c>
      <c r="BE33" s="352">
        <v>0.34163300000000002</v>
      </c>
      <c r="BF33" s="352">
        <v>0.2172935</v>
      </c>
      <c r="BG33" s="352">
        <v>0.20764009999999999</v>
      </c>
      <c r="BH33" s="352">
        <v>0.14969360000000001</v>
      </c>
      <c r="BI33" s="352">
        <v>9.67885E-2</v>
      </c>
      <c r="BJ33" s="352">
        <v>6.5377500000000002E-3</v>
      </c>
      <c r="BK33" s="352">
        <v>0.21451890000000001</v>
      </c>
      <c r="BL33" s="352">
        <v>0.1304736</v>
      </c>
      <c r="BM33" s="352">
        <v>0.19618279999999999</v>
      </c>
      <c r="BN33" s="352">
        <v>0.19284899999999999</v>
      </c>
      <c r="BO33" s="352">
        <v>0.18364530000000001</v>
      </c>
      <c r="BP33" s="352">
        <v>0.2286957</v>
      </c>
      <c r="BQ33" s="352">
        <v>0.27061869999999999</v>
      </c>
      <c r="BR33" s="352">
        <v>0.2126818</v>
      </c>
      <c r="BS33" s="352">
        <v>0.23627780000000001</v>
      </c>
      <c r="BT33" s="352">
        <v>0.16618810000000001</v>
      </c>
      <c r="BU33" s="352">
        <v>8.8916099999999998E-2</v>
      </c>
      <c r="BV33" s="352">
        <v>-8.1960899999999996E-3</v>
      </c>
    </row>
    <row r="34" spans="1:74" ht="11.1" customHeight="1" x14ac:dyDescent="0.2">
      <c r="A34" s="270" t="s">
        <v>100</v>
      </c>
      <c r="B34" s="550" t="s">
        <v>1099</v>
      </c>
      <c r="C34" s="341">
        <v>-4.8375000000000001E-2</v>
      </c>
      <c r="D34" s="341">
        <v>-0.109417</v>
      </c>
      <c r="E34" s="341">
        <v>-5.3983000000000003E-2</v>
      </c>
      <c r="F34" s="341">
        <v>-0.13822699999999999</v>
      </c>
      <c r="G34" s="341">
        <v>-9.0316999999999995E-2</v>
      </c>
      <c r="H34" s="341">
        <v>-6.8897E-2</v>
      </c>
      <c r="I34" s="341">
        <v>-7.6219999999999996E-2</v>
      </c>
      <c r="J34" s="341">
        <v>-4.827E-2</v>
      </c>
      <c r="K34" s="341">
        <v>-6.9183999999999996E-2</v>
      </c>
      <c r="L34" s="341">
        <v>-3.8783999999999999E-2</v>
      </c>
      <c r="M34" s="341">
        <v>-1.32E-3</v>
      </c>
      <c r="N34" s="341">
        <v>-1.7961000000000001E-2</v>
      </c>
      <c r="O34" s="341">
        <v>-4.4874999999999998E-2</v>
      </c>
      <c r="P34" s="341">
        <v>-4.2971000000000002E-2</v>
      </c>
      <c r="Q34" s="341">
        <v>-4.4368999999999999E-2</v>
      </c>
      <c r="R34" s="341">
        <v>-8.5799E-2</v>
      </c>
      <c r="S34" s="341">
        <v>-4.6857999999999997E-2</v>
      </c>
      <c r="T34" s="341">
        <v>-5.9906000000000001E-2</v>
      </c>
      <c r="U34" s="341">
        <v>-5.8367000000000002E-2</v>
      </c>
      <c r="V34" s="341">
        <v>-2.2735999999999999E-2</v>
      </c>
      <c r="W34" s="341">
        <v>-4.0777000000000001E-2</v>
      </c>
      <c r="X34" s="341">
        <v>-6.0004000000000002E-2</v>
      </c>
      <c r="Y34" s="341">
        <v>-3.5195999999999998E-2</v>
      </c>
      <c r="Z34" s="341">
        <v>-6.3447000000000003E-2</v>
      </c>
      <c r="AA34" s="341">
        <v>-5.0252999999999999E-2</v>
      </c>
      <c r="AB34" s="341">
        <v>-2.6571000000000001E-2</v>
      </c>
      <c r="AC34" s="341">
        <v>-8.1292000000000003E-2</v>
      </c>
      <c r="AD34" s="341">
        <v>-8.0427999999999999E-2</v>
      </c>
      <c r="AE34" s="341">
        <v>-8.0878000000000005E-2</v>
      </c>
      <c r="AF34" s="341">
        <v>-4.9775E-2</v>
      </c>
      <c r="AG34" s="341">
        <v>-4.8237000000000002E-2</v>
      </c>
      <c r="AH34" s="341">
        <v>-7.4690000000000006E-2</v>
      </c>
      <c r="AI34" s="341">
        <v>-9.2297000000000004E-2</v>
      </c>
      <c r="AJ34" s="341">
        <v>-9.0995999999999994E-2</v>
      </c>
      <c r="AK34" s="341">
        <v>-0.13866600000000001</v>
      </c>
      <c r="AL34" s="341">
        <v>-9.9307999999999994E-2</v>
      </c>
      <c r="AM34" s="341">
        <v>-0.16137599999999999</v>
      </c>
      <c r="AN34" s="341">
        <v>-0.119634</v>
      </c>
      <c r="AO34" s="341">
        <v>-0.16553399999999999</v>
      </c>
      <c r="AP34" s="341">
        <v>-0.18204799999999999</v>
      </c>
      <c r="AQ34" s="341">
        <v>-0.17652300000000001</v>
      </c>
      <c r="AR34" s="341">
        <v>-0.19819999999999999</v>
      </c>
      <c r="AS34" s="341">
        <v>-0.18038100000000001</v>
      </c>
      <c r="AT34" s="341">
        <v>-0.18413599999999999</v>
      </c>
      <c r="AU34" s="341">
        <v>-0.16375400000000001</v>
      </c>
      <c r="AV34" s="341">
        <v>-0.167629</v>
      </c>
      <c r="AW34" s="341">
        <v>-0.21768899999999999</v>
      </c>
      <c r="AX34" s="341">
        <v>-0.19528000000000001</v>
      </c>
      <c r="AY34" s="341">
        <v>-0.181335</v>
      </c>
      <c r="AZ34" s="871">
        <v>-0.221775</v>
      </c>
      <c r="BA34" s="871">
        <v>-0.20175899999999999</v>
      </c>
      <c r="BB34" s="871">
        <v>-0.180982</v>
      </c>
      <c r="BC34" s="871">
        <v>-0.17205785806000001</v>
      </c>
      <c r="BD34" s="871">
        <v>-0.14750352</v>
      </c>
      <c r="BE34" s="352">
        <v>-0.13806769999999999</v>
      </c>
      <c r="BF34" s="352">
        <v>-0.1547704</v>
      </c>
      <c r="BG34" s="352">
        <v>-0.1556102</v>
      </c>
      <c r="BH34" s="352">
        <v>-0.1455207</v>
      </c>
      <c r="BI34" s="352">
        <v>-0.16932929999999999</v>
      </c>
      <c r="BJ34" s="352">
        <v>-0.15974730000000001</v>
      </c>
      <c r="BK34" s="352">
        <v>-0.15494160000000001</v>
      </c>
      <c r="BL34" s="352">
        <v>-0.1386627</v>
      </c>
      <c r="BM34" s="352">
        <v>-0.15562110000000001</v>
      </c>
      <c r="BN34" s="352">
        <v>-0.15397640000000001</v>
      </c>
      <c r="BO34" s="352">
        <v>-0.1532039</v>
      </c>
      <c r="BP34" s="352">
        <v>-0.14637539999999999</v>
      </c>
      <c r="BQ34" s="352">
        <v>-0.13635410000000001</v>
      </c>
      <c r="BR34" s="352">
        <v>-0.15706039999999999</v>
      </c>
      <c r="BS34" s="352">
        <v>-0.15793160000000001</v>
      </c>
      <c r="BT34" s="352">
        <v>-0.1481075</v>
      </c>
      <c r="BU34" s="352">
        <v>-0.1679985</v>
      </c>
      <c r="BV34" s="352">
        <v>-0.15583900000000001</v>
      </c>
    </row>
    <row r="35" spans="1:74" s="33" customFormat="1" ht="11.1" customHeight="1" x14ac:dyDescent="0.2">
      <c r="A35" s="270" t="s">
        <v>1533</v>
      </c>
      <c r="B35" s="550" t="s">
        <v>1114</v>
      </c>
      <c r="C35" s="341">
        <v>-0.394067</v>
      </c>
      <c r="D35" s="341">
        <v>-0.26317699999999999</v>
      </c>
      <c r="E35" s="341">
        <v>-0.27343299999999998</v>
      </c>
      <c r="F35" s="341">
        <v>-0.20913699999999999</v>
      </c>
      <c r="G35" s="341">
        <v>-6.0602999999999997E-2</v>
      </c>
      <c r="H35" s="341">
        <v>-0.17818300000000001</v>
      </c>
      <c r="I35" s="341">
        <v>-0.15037500000000001</v>
      </c>
      <c r="J35" s="341">
        <v>-0.28050199999999997</v>
      </c>
      <c r="K35" s="341">
        <v>-0.53022000000000002</v>
      </c>
      <c r="L35" s="341">
        <v>-0.393988</v>
      </c>
      <c r="M35" s="341">
        <v>-0.49277500000000002</v>
      </c>
      <c r="N35" s="341">
        <v>-0.42933300000000002</v>
      </c>
      <c r="O35" s="341">
        <v>-0.35563600000000001</v>
      </c>
      <c r="P35" s="341">
        <v>-0.17424700000000001</v>
      </c>
      <c r="Q35" s="341">
        <v>-0.30027100000000001</v>
      </c>
      <c r="R35" s="341">
        <v>6.9029999999999994E-2</v>
      </c>
      <c r="S35" s="341">
        <v>2.8399000000000001E-2</v>
      </c>
      <c r="T35" s="341">
        <v>0.14720900000000001</v>
      </c>
      <c r="U35" s="341">
        <v>-0.23891899999999999</v>
      </c>
      <c r="V35" s="341">
        <v>-2.8965999999999999E-2</v>
      </c>
      <c r="W35" s="341">
        <v>-6.9731000000000001E-2</v>
      </c>
      <c r="X35" s="341">
        <v>-0.24712899999999999</v>
      </c>
      <c r="Y35" s="341">
        <v>-0.49370999999999998</v>
      </c>
      <c r="Z35" s="341">
        <v>-0.45594400000000002</v>
      </c>
      <c r="AA35" s="341">
        <v>-0.43420300000000001</v>
      </c>
      <c r="AB35" s="341">
        <v>-0.248973</v>
      </c>
      <c r="AC35" s="341">
        <v>-0.26378499999999999</v>
      </c>
      <c r="AD35" s="341">
        <v>1.5959999999999998E-2</v>
      </c>
      <c r="AE35" s="341">
        <v>6.1641000000000001E-2</v>
      </c>
      <c r="AF35" s="341">
        <v>2.911E-3</v>
      </c>
      <c r="AG35" s="341">
        <v>1.2689999999999999E-3</v>
      </c>
      <c r="AH35" s="341">
        <v>-0.12762599999999999</v>
      </c>
      <c r="AI35" s="341">
        <v>-0.119009</v>
      </c>
      <c r="AJ35" s="341">
        <v>-0.413464</v>
      </c>
      <c r="AK35" s="341">
        <v>-0.49898700000000001</v>
      </c>
      <c r="AL35" s="341">
        <v>-0.45042399999999999</v>
      </c>
      <c r="AM35" s="341">
        <v>-0.32830100000000001</v>
      </c>
      <c r="AN35" s="341">
        <v>-0.37813400000000003</v>
      </c>
      <c r="AO35" s="341">
        <v>-0.22717999999999999</v>
      </c>
      <c r="AP35" s="341">
        <v>-3.3248E-2</v>
      </c>
      <c r="AQ35" s="341">
        <v>-1.2345E-2</v>
      </c>
      <c r="AR35" s="341">
        <v>4.3478999999999997E-2</v>
      </c>
      <c r="AS35" s="341">
        <v>-0.22089400000000001</v>
      </c>
      <c r="AT35" s="341">
        <v>-0.12810299999999999</v>
      </c>
      <c r="AU35" s="341">
        <v>-0.27518300000000001</v>
      </c>
      <c r="AV35" s="341">
        <v>-0.39902300000000002</v>
      </c>
      <c r="AW35" s="341">
        <v>-0.59400299999999995</v>
      </c>
      <c r="AX35" s="341">
        <v>-0.466696</v>
      </c>
      <c r="AY35" s="341">
        <v>-0.550261</v>
      </c>
      <c r="AZ35" s="871">
        <v>-0.50764200000000004</v>
      </c>
      <c r="BA35" s="871">
        <v>-0.466609</v>
      </c>
      <c r="BB35" s="871">
        <v>-0.22433900000000001</v>
      </c>
      <c r="BC35" s="871">
        <v>-0.40220776470000003</v>
      </c>
      <c r="BD35" s="871">
        <v>-0.31549074915000003</v>
      </c>
      <c r="BE35" s="352">
        <v>-0.17718690000000001</v>
      </c>
      <c r="BF35" s="352">
        <v>-0.1319697</v>
      </c>
      <c r="BG35" s="352">
        <v>-0.27488699999999999</v>
      </c>
      <c r="BH35" s="352">
        <v>-0.38024340000000001</v>
      </c>
      <c r="BI35" s="352">
        <v>-0.56455319999999998</v>
      </c>
      <c r="BJ35" s="352">
        <v>-0.44711600000000001</v>
      </c>
      <c r="BK35" s="352">
        <v>-0.3667917</v>
      </c>
      <c r="BL35" s="352">
        <v>-0.54935339999999999</v>
      </c>
      <c r="BM35" s="352">
        <v>-0.34375800000000001</v>
      </c>
      <c r="BN35" s="352">
        <v>-0.1202606</v>
      </c>
      <c r="BO35" s="352">
        <v>-0.1362601</v>
      </c>
      <c r="BP35" s="352">
        <v>-0.13908019999999999</v>
      </c>
      <c r="BQ35" s="352">
        <v>-0.30549470000000001</v>
      </c>
      <c r="BR35" s="352">
        <v>-0.27020899999999998</v>
      </c>
      <c r="BS35" s="352">
        <v>-0.36031000000000002</v>
      </c>
      <c r="BT35" s="352">
        <v>-0.4634028</v>
      </c>
      <c r="BU35" s="352">
        <v>-0.64914629999999995</v>
      </c>
      <c r="BV35" s="352">
        <v>-0.5198197</v>
      </c>
    </row>
    <row r="36" spans="1:74" ht="11.1" customHeight="1" x14ac:dyDescent="0.2">
      <c r="A36" s="270" t="s">
        <v>95</v>
      </c>
      <c r="B36" s="550" t="s">
        <v>1102</v>
      </c>
      <c r="C36" s="341">
        <v>-8.6840000000000007E-3</v>
      </c>
      <c r="D36" s="341">
        <v>-4.0330999999999999E-2</v>
      </c>
      <c r="E36" s="341">
        <v>-5.3242999999999999E-2</v>
      </c>
      <c r="F36" s="341">
        <v>-8.2473000000000005E-2</v>
      </c>
      <c r="G36" s="341">
        <v>-3.2465000000000001E-2</v>
      </c>
      <c r="H36" s="341">
        <v>-6.6168000000000005E-2</v>
      </c>
      <c r="I36" s="341">
        <v>-6.1573000000000003E-2</v>
      </c>
      <c r="J36" s="341">
        <v>-0.120961</v>
      </c>
      <c r="K36" s="341">
        <v>-0.130243</v>
      </c>
      <c r="L36" s="341">
        <v>-1.1627E-2</v>
      </c>
      <c r="M36" s="341">
        <v>-2.9367000000000001E-2</v>
      </c>
      <c r="N36" s="341">
        <v>-5.8277000000000002E-2</v>
      </c>
      <c r="O36" s="341">
        <v>-7.8427999999999998E-2</v>
      </c>
      <c r="P36" s="341">
        <v>1.0213E-2</v>
      </c>
      <c r="Q36" s="341">
        <v>-4.9755000000000001E-2</v>
      </c>
      <c r="R36" s="341">
        <v>1.0439E-2</v>
      </c>
      <c r="S36" s="341">
        <v>2.3484000000000001E-2</v>
      </c>
      <c r="T36" s="341">
        <v>-1.8487E-2</v>
      </c>
      <c r="U36" s="341">
        <v>-2.2041000000000002E-2</v>
      </c>
      <c r="V36" s="341">
        <v>-0.11561299999999999</v>
      </c>
      <c r="W36" s="341">
        <v>-3.0096000000000001E-2</v>
      </c>
      <c r="X36" s="341">
        <v>-4.4408999999999997E-2</v>
      </c>
      <c r="Y36" s="341">
        <v>-9.9853999999999998E-2</v>
      </c>
      <c r="Z36" s="341">
        <v>-0.126359</v>
      </c>
      <c r="AA36" s="341">
        <v>-0.109697</v>
      </c>
      <c r="AB36" s="341">
        <v>-0.15060000000000001</v>
      </c>
      <c r="AC36" s="341">
        <v>-3.5569999999999997E-2</v>
      </c>
      <c r="AD36" s="341">
        <v>-8.6972999999999995E-2</v>
      </c>
      <c r="AE36" s="341">
        <v>-4.6391000000000002E-2</v>
      </c>
      <c r="AF36" s="341">
        <v>-0.107539</v>
      </c>
      <c r="AG36" s="341">
        <v>-8.4948999999999997E-2</v>
      </c>
      <c r="AH36" s="341">
        <v>-0.108705</v>
      </c>
      <c r="AI36" s="341">
        <v>-0.13381299999999999</v>
      </c>
      <c r="AJ36" s="341">
        <v>-0.10829</v>
      </c>
      <c r="AK36" s="341">
        <v>-0.15996099999999999</v>
      </c>
      <c r="AL36" s="341">
        <v>-0.13377500000000001</v>
      </c>
      <c r="AM36" s="341">
        <v>-0.115773</v>
      </c>
      <c r="AN36" s="341">
        <v>-7.7909999999999993E-2</v>
      </c>
      <c r="AO36" s="341">
        <v>-0.13311600000000001</v>
      </c>
      <c r="AP36" s="341">
        <v>-6.1427000000000002E-2</v>
      </c>
      <c r="AQ36" s="341">
        <v>-6.0471999999999998E-2</v>
      </c>
      <c r="AR36" s="341">
        <v>-0.17157500000000001</v>
      </c>
      <c r="AS36" s="341">
        <v>-8.0068E-2</v>
      </c>
      <c r="AT36" s="341">
        <v>-8.9238999999999999E-2</v>
      </c>
      <c r="AU36" s="341">
        <v>-0.14588599999999999</v>
      </c>
      <c r="AV36" s="341">
        <v>-9.4520000000000003E-3</v>
      </c>
      <c r="AW36" s="341">
        <v>-5.45E-2</v>
      </c>
      <c r="AX36" s="341">
        <v>-0.18792</v>
      </c>
      <c r="AY36" s="341">
        <v>-0.15401500000000001</v>
      </c>
      <c r="AZ36" s="871">
        <v>-0.12703300000000001</v>
      </c>
      <c r="BA36" s="871">
        <v>-0.28815000000000002</v>
      </c>
      <c r="BB36" s="871">
        <v>-0.25461899999999998</v>
      </c>
      <c r="BC36" s="871">
        <v>-0.32514285714000002</v>
      </c>
      <c r="BD36" s="871">
        <v>-0.27728787378999997</v>
      </c>
      <c r="BE36" s="352">
        <v>-0.21772569999999999</v>
      </c>
      <c r="BF36" s="352">
        <v>-0.13448570000000001</v>
      </c>
      <c r="BG36" s="352">
        <v>-8.5397200000000006E-2</v>
      </c>
      <c r="BH36" s="352">
        <v>-4.5627000000000003E-3</v>
      </c>
      <c r="BI36" s="352">
        <v>-8.8212499999999999E-2</v>
      </c>
      <c r="BJ36" s="352">
        <v>-8.6882899999999999E-2</v>
      </c>
      <c r="BK36" s="352">
        <v>-1.24007E-3</v>
      </c>
      <c r="BL36" s="352">
        <v>1.1058E-2</v>
      </c>
      <c r="BM36" s="352">
        <v>-0.13934740000000001</v>
      </c>
      <c r="BN36" s="352">
        <v>-0.1141853</v>
      </c>
      <c r="BO36" s="352">
        <v>-5.4533499999999999E-2</v>
      </c>
      <c r="BP36" s="352">
        <v>-8.6215399999999998E-2</v>
      </c>
      <c r="BQ36" s="352">
        <v>-6.6127000000000005E-2</v>
      </c>
      <c r="BR36" s="352">
        <v>-8.0771899999999994E-2</v>
      </c>
      <c r="BS36" s="352">
        <v>-5.4215600000000003E-2</v>
      </c>
      <c r="BT36" s="352">
        <v>1.0207E-4</v>
      </c>
      <c r="BU36" s="352">
        <v>-0.1043003</v>
      </c>
      <c r="BV36" s="352">
        <v>-0.11534270000000001</v>
      </c>
    </row>
    <row r="37" spans="1:74" ht="11.1" customHeight="1" x14ac:dyDescent="0.2">
      <c r="A37" s="270" t="s">
        <v>96</v>
      </c>
      <c r="B37" s="550" t="s">
        <v>1103</v>
      </c>
      <c r="C37" s="341">
        <v>-0.69510400000000006</v>
      </c>
      <c r="D37" s="341">
        <v>-0.48419800000000002</v>
      </c>
      <c r="E37" s="341">
        <v>-1.012964</v>
      </c>
      <c r="F37" s="341">
        <v>-1.1385799999999999</v>
      </c>
      <c r="G37" s="341">
        <v>-1.001911</v>
      </c>
      <c r="H37" s="341">
        <v>-1.093478</v>
      </c>
      <c r="I37" s="341">
        <v>-1.362303</v>
      </c>
      <c r="J37" s="341">
        <v>-1.1848179999999999</v>
      </c>
      <c r="K37" s="341">
        <v>-1.182345</v>
      </c>
      <c r="L37" s="341">
        <v>-0.91573199999999999</v>
      </c>
      <c r="M37" s="341">
        <v>-0.941805</v>
      </c>
      <c r="N37" s="341">
        <v>-1.134962</v>
      </c>
      <c r="O37" s="341">
        <v>-0.61289199999999999</v>
      </c>
      <c r="P37" s="341">
        <v>-0.628077</v>
      </c>
      <c r="Q37" s="341">
        <v>-0.98728099999999996</v>
      </c>
      <c r="R37" s="341">
        <v>-0.86398299999999995</v>
      </c>
      <c r="S37" s="341">
        <v>-0.99500200000000005</v>
      </c>
      <c r="T37" s="341">
        <v>-1.0237149999999999</v>
      </c>
      <c r="U37" s="341">
        <v>-1.1437580000000001</v>
      </c>
      <c r="V37" s="341">
        <v>-1.0732079999999999</v>
      </c>
      <c r="W37" s="341">
        <v>-0.95936200000000005</v>
      </c>
      <c r="X37" s="341">
        <v>-0.97177899999999995</v>
      </c>
      <c r="Y37" s="341">
        <v>-1.0325089999999999</v>
      </c>
      <c r="Z37" s="341">
        <v>-1.0417110000000001</v>
      </c>
      <c r="AA37" s="341">
        <v>-0.83654499999999998</v>
      </c>
      <c r="AB37" s="341">
        <v>-0.79840999999999995</v>
      </c>
      <c r="AC37" s="341">
        <v>-0.91920199999999996</v>
      </c>
      <c r="AD37" s="341">
        <v>-1.1123209999999999</v>
      </c>
      <c r="AE37" s="341">
        <v>-1.118336</v>
      </c>
      <c r="AF37" s="341">
        <v>-1.324832</v>
      </c>
      <c r="AG37" s="341">
        <v>-1.236853</v>
      </c>
      <c r="AH37" s="341">
        <v>-1.357294</v>
      </c>
      <c r="AI37" s="341">
        <v>-1.356606</v>
      </c>
      <c r="AJ37" s="341">
        <v>-1.1291439999999999</v>
      </c>
      <c r="AK37" s="341">
        <v>-1.2364919999999999</v>
      </c>
      <c r="AL37" s="341">
        <v>-1.2962180000000001</v>
      </c>
      <c r="AM37" s="341">
        <v>-1.0123759999999999</v>
      </c>
      <c r="AN37" s="341">
        <v>-0.63463800000000004</v>
      </c>
      <c r="AO37" s="341">
        <v>-0.92863799999999996</v>
      </c>
      <c r="AP37" s="341">
        <v>-1.0645800000000001</v>
      </c>
      <c r="AQ37" s="341">
        <v>-1.1596379999999999</v>
      </c>
      <c r="AR37" s="341">
        <v>-1.2990999999999999</v>
      </c>
      <c r="AS37" s="341">
        <v>-1.2623390000000001</v>
      </c>
      <c r="AT37" s="341">
        <v>-1.180194</v>
      </c>
      <c r="AU37" s="341">
        <v>-1.0976060000000001</v>
      </c>
      <c r="AV37" s="341">
        <v>-1.15499</v>
      </c>
      <c r="AW37" s="341">
        <v>-1.1587670000000001</v>
      </c>
      <c r="AX37" s="341">
        <v>-1.2705869999999999</v>
      </c>
      <c r="AY37" s="341">
        <v>-0.99317200000000005</v>
      </c>
      <c r="AZ37" s="871">
        <v>-0.85132600000000003</v>
      </c>
      <c r="BA37" s="871">
        <v>-1.1898759999999999</v>
      </c>
      <c r="BB37" s="871">
        <v>-1.463576</v>
      </c>
      <c r="BC37" s="871">
        <v>-1.5072488478999999</v>
      </c>
      <c r="BD37" s="871">
        <v>-1.2918949466</v>
      </c>
      <c r="BE37" s="352">
        <v>-1.4247179999999999</v>
      </c>
      <c r="BF37" s="352">
        <v>-1.2188079999999999</v>
      </c>
      <c r="BG37" s="352">
        <v>-1.0969660000000001</v>
      </c>
      <c r="BH37" s="352">
        <v>-1.0324660000000001</v>
      </c>
      <c r="BI37" s="352">
        <v>-1.0706960000000001</v>
      </c>
      <c r="BJ37" s="352">
        <v>-1.105275</v>
      </c>
      <c r="BK37" s="352">
        <v>-0.8157181</v>
      </c>
      <c r="BL37" s="352">
        <v>-0.8961827</v>
      </c>
      <c r="BM37" s="352">
        <v>-0.91923630000000001</v>
      </c>
      <c r="BN37" s="352">
        <v>-1.051741</v>
      </c>
      <c r="BO37" s="352">
        <v>-1.004351</v>
      </c>
      <c r="BP37" s="352">
        <v>-1.1341840000000001</v>
      </c>
      <c r="BQ37" s="352">
        <v>-1.182264</v>
      </c>
      <c r="BR37" s="352">
        <v>-1.183994</v>
      </c>
      <c r="BS37" s="352">
        <v>-1.1610020000000001</v>
      </c>
      <c r="BT37" s="352">
        <v>-0.96912399999999999</v>
      </c>
      <c r="BU37" s="352">
        <v>-1.005617</v>
      </c>
      <c r="BV37" s="352">
        <v>-1.039569</v>
      </c>
    </row>
    <row r="38" spans="1:74" ht="11.1" customHeight="1" x14ac:dyDescent="0.2">
      <c r="A38" s="270" t="s">
        <v>97</v>
      </c>
      <c r="B38" s="550" t="s">
        <v>1104</v>
      </c>
      <c r="C38" s="341">
        <v>7.6065999999999995E-2</v>
      </c>
      <c r="D38" s="341">
        <v>0.133686</v>
      </c>
      <c r="E38" s="341">
        <v>6.7501000000000005E-2</v>
      </c>
      <c r="F38" s="341">
        <v>7.0215E-2</v>
      </c>
      <c r="G38" s="341">
        <v>7.5234999999999996E-2</v>
      </c>
      <c r="H38" s="341">
        <v>0.10524699999999999</v>
      </c>
      <c r="I38" s="341">
        <v>9.3072000000000002E-2</v>
      </c>
      <c r="J38" s="341">
        <v>8.2833000000000004E-2</v>
      </c>
      <c r="K38" s="341">
        <v>0.12843599999999999</v>
      </c>
      <c r="L38" s="341">
        <v>0.10907600000000001</v>
      </c>
      <c r="M38" s="341">
        <v>0.118515</v>
      </c>
      <c r="N38" s="341">
        <v>4.5319999999999999E-2</v>
      </c>
      <c r="O38" s="341">
        <v>5.8857E-2</v>
      </c>
      <c r="P38" s="341">
        <v>7.9787999999999998E-2</v>
      </c>
      <c r="Q38" s="341">
        <v>-0.106298</v>
      </c>
      <c r="R38" s="341">
        <v>-1.6879000000000002E-2</v>
      </c>
      <c r="S38" s="341">
        <v>-3.8336000000000002E-2</v>
      </c>
      <c r="T38" s="341">
        <v>-4.6009000000000001E-2</v>
      </c>
      <c r="U38" s="341">
        <v>-7.6535000000000006E-2</v>
      </c>
      <c r="V38" s="341">
        <v>-3.0096000000000001E-2</v>
      </c>
      <c r="W38" s="341">
        <v>1.8551000000000002E-2</v>
      </c>
      <c r="X38" s="341">
        <v>-7.2459999999999998E-3</v>
      </c>
      <c r="Y38" s="341">
        <v>9.3109999999999998E-3</v>
      </c>
      <c r="Z38" s="341">
        <v>-1.7580999999999999E-2</v>
      </c>
      <c r="AA38" s="341">
        <v>5.0259999999999999E-2</v>
      </c>
      <c r="AB38" s="341">
        <v>-3.7229999999999999E-2</v>
      </c>
      <c r="AC38" s="341">
        <v>-7.5124999999999997E-2</v>
      </c>
      <c r="AD38" s="341">
        <v>-4.0912999999999998E-2</v>
      </c>
      <c r="AE38" s="341">
        <v>8.7340000000000004E-3</v>
      </c>
      <c r="AF38" s="341">
        <v>-5.7866000000000001E-2</v>
      </c>
      <c r="AG38" s="341">
        <v>-5.9607E-2</v>
      </c>
      <c r="AH38" s="341">
        <v>-4.5256999999999999E-2</v>
      </c>
      <c r="AI38" s="341">
        <v>-7.9232999999999998E-2</v>
      </c>
      <c r="AJ38" s="341">
        <v>-1.2333E-2</v>
      </c>
      <c r="AK38" s="341">
        <v>-7.3889999999999997E-3</v>
      </c>
      <c r="AL38" s="341">
        <v>2.6388000000000002E-2</v>
      </c>
      <c r="AM38" s="341">
        <v>7.6229000000000005E-2</v>
      </c>
      <c r="AN38" s="341">
        <v>2.4045E-2</v>
      </c>
      <c r="AO38" s="341">
        <v>-1.7034000000000001E-2</v>
      </c>
      <c r="AP38" s="341">
        <v>3.4809E-2</v>
      </c>
      <c r="AQ38" s="341">
        <v>-9.6305000000000002E-2</v>
      </c>
      <c r="AR38" s="341">
        <v>-6.4243999999999996E-2</v>
      </c>
      <c r="AS38" s="341">
        <v>-7.0959999999999995E-2</v>
      </c>
      <c r="AT38" s="341">
        <v>-2.1661E-2</v>
      </c>
      <c r="AU38" s="341">
        <v>1.5259999999999999E-2</v>
      </c>
      <c r="AV38" s="341">
        <v>2.6377000000000001E-2</v>
      </c>
      <c r="AW38" s="341">
        <v>4.3857E-2</v>
      </c>
      <c r="AX38" s="341">
        <v>6.5014000000000002E-2</v>
      </c>
      <c r="AY38" s="341">
        <v>4.6734999999999999E-2</v>
      </c>
      <c r="AZ38" s="871">
        <v>9.1831999999999997E-2</v>
      </c>
      <c r="BA38" s="871">
        <v>-2.7879999999999999E-2</v>
      </c>
      <c r="BB38" s="871">
        <v>6.1869999999999998E-3</v>
      </c>
      <c r="BC38" s="871">
        <v>-3.5299539170999998E-3</v>
      </c>
      <c r="BD38" s="871">
        <v>-2.3950420202E-2</v>
      </c>
      <c r="BE38" s="352">
        <v>-7.3460799999999996E-3</v>
      </c>
      <c r="BF38" s="352">
        <v>6.8201299999999998E-3</v>
      </c>
      <c r="BG38" s="352">
        <v>3.3701799999999997E-2</v>
      </c>
      <c r="BH38" s="352">
        <v>5.6159399999999998E-2</v>
      </c>
      <c r="BI38" s="352">
        <v>6.1168699999999999E-2</v>
      </c>
      <c r="BJ38" s="352">
        <v>4.8364400000000002E-2</v>
      </c>
      <c r="BK38" s="352">
        <v>9.4023200000000001E-2</v>
      </c>
      <c r="BL38" s="352">
        <v>5.7943599999999998E-2</v>
      </c>
      <c r="BM38" s="352">
        <v>4.3045600000000003E-2</v>
      </c>
      <c r="BN38" s="352">
        <v>4.2789599999999997E-2</v>
      </c>
      <c r="BO38" s="352">
        <v>6.5750000000000003E-2</v>
      </c>
      <c r="BP38" s="352">
        <v>2.1222000000000001E-2</v>
      </c>
      <c r="BQ38" s="352">
        <v>-1.5974800000000001E-2</v>
      </c>
      <c r="BR38" s="352">
        <v>-8.4084899999999994E-3</v>
      </c>
      <c r="BS38" s="352">
        <v>1.71725E-2</v>
      </c>
      <c r="BT38" s="352">
        <v>4.5024399999999999E-2</v>
      </c>
      <c r="BU38" s="352">
        <v>5.3304600000000001E-2</v>
      </c>
      <c r="BV38" s="352">
        <v>4.8437099999999997E-2</v>
      </c>
    </row>
    <row r="39" spans="1:74" ht="11.1" customHeight="1" x14ac:dyDescent="0.2">
      <c r="A39" s="270" t="s">
        <v>101</v>
      </c>
      <c r="B39" s="550" t="s">
        <v>1105</v>
      </c>
      <c r="C39" s="341">
        <v>-0.538798</v>
      </c>
      <c r="D39" s="341">
        <v>-0.596387</v>
      </c>
      <c r="E39" s="341">
        <v>-0.60310900000000001</v>
      </c>
      <c r="F39" s="341">
        <v>-0.60840099999999997</v>
      </c>
      <c r="G39" s="341">
        <v>-0.657914</v>
      </c>
      <c r="H39" s="341">
        <v>-0.66476800000000003</v>
      </c>
      <c r="I39" s="341">
        <v>-0.50824599999999998</v>
      </c>
      <c r="J39" s="341">
        <v>-0.52755300000000005</v>
      </c>
      <c r="K39" s="341">
        <v>-0.56375200000000003</v>
      </c>
      <c r="L39" s="341">
        <v>-0.54709200000000002</v>
      </c>
      <c r="M39" s="341">
        <v>-0.56211</v>
      </c>
      <c r="N39" s="341">
        <v>-0.51483199999999996</v>
      </c>
      <c r="O39" s="341">
        <v>-0.677203</v>
      </c>
      <c r="P39" s="341">
        <v>-0.53853399999999996</v>
      </c>
      <c r="Q39" s="341">
        <v>-0.54021799999999998</v>
      </c>
      <c r="R39" s="341">
        <v>-0.48144599999999999</v>
      </c>
      <c r="S39" s="341">
        <v>-0.64540799999999998</v>
      </c>
      <c r="T39" s="341">
        <v>-0.69725899999999996</v>
      </c>
      <c r="U39" s="341">
        <v>-0.70439200000000002</v>
      </c>
      <c r="V39" s="341">
        <v>-0.59847499999999998</v>
      </c>
      <c r="W39" s="341">
        <v>-0.49336799999999997</v>
      </c>
      <c r="X39" s="341">
        <v>-0.55995200000000001</v>
      </c>
      <c r="Y39" s="341">
        <v>-0.50353499999999995</v>
      </c>
      <c r="Z39" s="341">
        <v>-0.78678800000000004</v>
      </c>
      <c r="AA39" s="341">
        <v>-0.58180900000000002</v>
      </c>
      <c r="AB39" s="341">
        <v>-0.61869499999999999</v>
      </c>
      <c r="AC39" s="341">
        <v>-0.65889600000000004</v>
      </c>
      <c r="AD39" s="341">
        <v>-0.50827299999999997</v>
      </c>
      <c r="AE39" s="341">
        <v>-0.476713</v>
      </c>
      <c r="AF39" s="341">
        <v>-0.63866299999999998</v>
      </c>
      <c r="AG39" s="341">
        <v>-0.50460000000000005</v>
      </c>
      <c r="AH39" s="341">
        <v>-0.63346100000000005</v>
      </c>
      <c r="AI39" s="341">
        <v>-0.61569399999999996</v>
      </c>
      <c r="AJ39" s="341">
        <v>-0.66836799999999996</v>
      </c>
      <c r="AK39" s="341">
        <v>-0.66581500000000005</v>
      </c>
      <c r="AL39" s="341">
        <v>-0.74940499999999999</v>
      </c>
      <c r="AM39" s="341">
        <v>-0.45860899999999999</v>
      </c>
      <c r="AN39" s="341">
        <v>-0.69503800000000004</v>
      </c>
      <c r="AO39" s="341">
        <v>-0.64002000000000003</v>
      </c>
      <c r="AP39" s="341">
        <v>-0.54863200000000001</v>
      </c>
      <c r="AQ39" s="341">
        <v>-0.54252900000000004</v>
      </c>
      <c r="AR39" s="341">
        <v>-0.60558400000000001</v>
      </c>
      <c r="AS39" s="341">
        <v>-0.51059299999999996</v>
      </c>
      <c r="AT39" s="341">
        <v>-0.56609699999999996</v>
      </c>
      <c r="AU39" s="341">
        <v>-0.57211400000000001</v>
      </c>
      <c r="AV39" s="341">
        <v>-0.546898</v>
      </c>
      <c r="AW39" s="341">
        <v>-0.59803499999999998</v>
      </c>
      <c r="AX39" s="341">
        <v>-0.58471099999999998</v>
      </c>
      <c r="AY39" s="341">
        <v>-0.501884</v>
      </c>
      <c r="AZ39" s="871">
        <v>-0.50536199999999998</v>
      </c>
      <c r="BA39" s="871">
        <v>-0.59309900000000004</v>
      </c>
      <c r="BB39" s="871">
        <v>-0.60094999999999998</v>
      </c>
      <c r="BC39" s="871">
        <v>-0.66551459999999996</v>
      </c>
      <c r="BD39" s="871">
        <v>-0.66210519999999995</v>
      </c>
      <c r="BE39" s="352">
        <v>-0.45504709999999998</v>
      </c>
      <c r="BF39" s="352">
        <v>-0.45042880000000002</v>
      </c>
      <c r="BG39" s="352">
        <v>-0.47539389999999998</v>
      </c>
      <c r="BH39" s="352">
        <v>-0.48236200000000001</v>
      </c>
      <c r="BI39" s="352">
        <v>-0.44347710000000001</v>
      </c>
      <c r="BJ39" s="352">
        <v>-0.54349539999999996</v>
      </c>
      <c r="BK39" s="352">
        <v>-0.45414640000000001</v>
      </c>
      <c r="BL39" s="352">
        <v>-0.58123919999999996</v>
      </c>
      <c r="BM39" s="352">
        <v>-0.54506120000000002</v>
      </c>
      <c r="BN39" s="352">
        <v>-0.53411399999999998</v>
      </c>
      <c r="BO39" s="352">
        <v>-0.57168779999999997</v>
      </c>
      <c r="BP39" s="352">
        <v>-0.61233070000000001</v>
      </c>
      <c r="BQ39" s="352">
        <v>-0.59803859999999998</v>
      </c>
      <c r="BR39" s="352">
        <v>-0.57407450000000004</v>
      </c>
      <c r="BS39" s="352">
        <v>-0.59212810000000005</v>
      </c>
      <c r="BT39" s="352">
        <v>-0.58283580000000001</v>
      </c>
      <c r="BU39" s="352">
        <v>-0.53904969999999996</v>
      </c>
      <c r="BV39" s="352">
        <v>-0.63627350000000005</v>
      </c>
    </row>
    <row r="40" spans="1:74" s="273" customFormat="1" ht="11.1" customHeight="1" x14ac:dyDescent="0.2">
      <c r="A40" s="548" t="s">
        <v>432</v>
      </c>
      <c r="B40" s="549" t="s">
        <v>1106</v>
      </c>
      <c r="C40" s="102">
        <v>3.3534838710000001E-2</v>
      </c>
      <c r="D40" s="102">
        <v>0.68930792857000001</v>
      </c>
      <c r="E40" s="102">
        <v>0.55022996773999999</v>
      </c>
      <c r="F40" s="102">
        <v>0.11943033333</v>
      </c>
      <c r="G40" s="102">
        <v>-0.66591022581000003</v>
      </c>
      <c r="H40" s="102">
        <v>-0.18397323333000001</v>
      </c>
      <c r="I40" s="102">
        <v>-0.92362854838999997</v>
      </c>
      <c r="J40" s="102">
        <v>-5.3015870967999999E-2</v>
      </c>
      <c r="K40" s="102">
        <v>0.21091573332999999</v>
      </c>
      <c r="L40" s="102">
        <v>-0.13795606452</v>
      </c>
      <c r="M40" s="102">
        <v>-0.64400769999999996</v>
      </c>
      <c r="N40" s="102">
        <v>0.56986819354999996</v>
      </c>
      <c r="O40" s="102">
        <v>-6.9187161289999993E-2</v>
      </c>
      <c r="P40" s="102">
        <v>1.0624107143E-2</v>
      </c>
      <c r="Q40" s="102">
        <v>0.95428525805999997</v>
      </c>
      <c r="R40" s="102">
        <v>-0.70669793332999997</v>
      </c>
      <c r="S40" s="102">
        <v>-0.43371070967999997</v>
      </c>
      <c r="T40" s="102">
        <v>-0.29868726667000001</v>
      </c>
      <c r="U40" s="102">
        <v>-0.69753019355000001</v>
      </c>
      <c r="V40" s="102">
        <v>-0.36362109676999999</v>
      </c>
      <c r="W40" s="102">
        <v>-0.77682953333000004</v>
      </c>
      <c r="X40" s="102">
        <v>0.86843448387</v>
      </c>
      <c r="Y40" s="102">
        <v>0.51646270000000005</v>
      </c>
      <c r="Z40" s="102">
        <v>-8.9713096773999995E-2</v>
      </c>
      <c r="AA40" s="102">
        <v>0.67550729032000001</v>
      </c>
      <c r="AB40" s="102">
        <v>1.0345279654999999</v>
      </c>
      <c r="AC40" s="102">
        <v>-0.31543329032</v>
      </c>
      <c r="AD40" s="102">
        <v>-0.3608227</v>
      </c>
      <c r="AE40" s="102">
        <v>-0.86581035484000002</v>
      </c>
      <c r="AF40" s="102">
        <v>-0.58103983332999998</v>
      </c>
      <c r="AG40" s="102">
        <v>-0.66221251612999998</v>
      </c>
      <c r="AH40" s="102">
        <v>1.3381000000000001E-2</v>
      </c>
      <c r="AI40" s="102">
        <v>0.22563026667</v>
      </c>
      <c r="AJ40" s="102">
        <v>0.87537761290000005</v>
      </c>
      <c r="AK40" s="102">
        <v>-1.8918233332999999E-2</v>
      </c>
      <c r="AL40" s="102">
        <v>9.2724580644999999E-2</v>
      </c>
      <c r="AM40" s="102">
        <v>0.99193887097</v>
      </c>
      <c r="AN40" s="102">
        <v>0.73132125000000003</v>
      </c>
      <c r="AO40" s="102">
        <v>-4.6657935483999997E-2</v>
      </c>
      <c r="AP40" s="102">
        <v>-0.24210613333</v>
      </c>
      <c r="AQ40" s="102">
        <v>-1.0178886129</v>
      </c>
      <c r="AR40" s="102">
        <v>-0.62937596666999995</v>
      </c>
      <c r="AS40" s="102">
        <v>-0.45700283871000003</v>
      </c>
      <c r="AT40" s="102">
        <v>-0.75519432257999997</v>
      </c>
      <c r="AU40" s="102">
        <v>-0.46861063333000003</v>
      </c>
      <c r="AV40" s="102">
        <v>0.94118599999999997</v>
      </c>
      <c r="AW40" s="102">
        <v>-0.39770186667000001</v>
      </c>
      <c r="AX40" s="102">
        <v>-0.31683916129</v>
      </c>
      <c r="AY40" s="102">
        <v>0.47039358064999998</v>
      </c>
      <c r="AZ40" s="890">
        <v>0.89876049999999996</v>
      </c>
      <c r="BA40" s="890">
        <v>0.25765441935</v>
      </c>
      <c r="BB40" s="890">
        <v>1.0125849333000001</v>
      </c>
      <c r="BC40" s="890">
        <v>0.20140464424000001</v>
      </c>
      <c r="BD40" s="890">
        <v>-0.22552020050999999</v>
      </c>
      <c r="BE40" s="559">
        <v>-0.50529630000000003</v>
      </c>
      <c r="BF40" s="559">
        <v>-0.5068222</v>
      </c>
      <c r="BG40" s="559">
        <v>-0.35718949999999999</v>
      </c>
      <c r="BH40" s="559">
        <v>0.47855330000000001</v>
      </c>
      <c r="BI40" s="559">
        <v>-0.1017053</v>
      </c>
      <c r="BJ40" s="559">
        <v>0.11354259999999999</v>
      </c>
      <c r="BK40" s="559">
        <v>-0.23272770000000001</v>
      </c>
      <c r="BL40" s="559">
        <v>0.92693400000000004</v>
      </c>
      <c r="BM40" s="559">
        <v>3.7025299999999997E-2</v>
      </c>
      <c r="BN40" s="559">
        <v>-0.3042357</v>
      </c>
      <c r="BO40" s="559">
        <v>-0.79175139999999999</v>
      </c>
      <c r="BP40" s="559">
        <v>-0.44070340000000002</v>
      </c>
      <c r="BQ40" s="559">
        <v>-0.48222429999999999</v>
      </c>
      <c r="BR40" s="559">
        <v>-0.24623539999999999</v>
      </c>
      <c r="BS40" s="559">
        <v>-0.1100549</v>
      </c>
      <c r="BT40" s="559">
        <v>0.54604839999999999</v>
      </c>
      <c r="BU40" s="559">
        <v>-9.6707500000000002E-2</v>
      </c>
      <c r="BV40" s="559">
        <v>0.1306592</v>
      </c>
    </row>
    <row r="41" spans="1:74" ht="11.1" customHeight="1" x14ac:dyDescent="0.2">
      <c r="A41" s="270"/>
      <c r="B41" s="544"/>
      <c r="C41" s="341"/>
      <c r="D41" s="341"/>
      <c r="E41" s="341"/>
      <c r="F41" s="341"/>
      <c r="G41" s="341"/>
      <c r="H41" s="341"/>
      <c r="I41" s="341"/>
      <c r="J41" s="341"/>
      <c r="K41" s="341"/>
      <c r="L41" s="341"/>
      <c r="M41" s="341"/>
      <c r="N41" s="341"/>
      <c r="O41" s="341"/>
      <c r="P41" s="341"/>
      <c r="Q41" s="341"/>
      <c r="R41" s="341"/>
      <c r="S41" s="341"/>
      <c r="T41" s="341"/>
      <c r="U41" s="341"/>
      <c r="V41" s="341"/>
      <c r="W41" s="341"/>
      <c r="X41" s="341"/>
      <c r="Y41" s="341"/>
      <c r="Z41" s="341"/>
      <c r="AA41" s="341"/>
      <c r="AB41" s="341"/>
      <c r="AC41" s="341"/>
      <c r="AD41" s="341"/>
      <c r="AE41" s="341"/>
      <c r="AF41" s="341"/>
      <c r="AG41" s="341"/>
      <c r="AH41" s="341"/>
      <c r="AI41" s="341"/>
      <c r="AJ41" s="341"/>
      <c r="AK41" s="341"/>
      <c r="AL41" s="341"/>
      <c r="AM41" s="341"/>
      <c r="AN41" s="341"/>
      <c r="AO41" s="341"/>
      <c r="AP41" s="341"/>
      <c r="AQ41" s="341"/>
      <c r="AR41" s="341"/>
      <c r="AS41" s="341"/>
      <c r="AT41" s="341"/>
      <c r="AU41" s="341"/>
      <c r="AV41" s="341"/>
      <c r="AW41" s="341"/>
      <c r="AX41" s="341"/>
      <c r="AY41" s="341"/>
      <c r="AZ41" s="871"/>
      <c r="BA41" s="871"/>
      <c r="BB41" s="871"/>
      <c r="BC41" s="871"/>
      <c r="BD41" s="871"/>
      <c r="BE41" s="352"/>
      <c r="BF41" s="352"/>
      <c r="BG41" s="352"/>
      <c r="BH41" s="352"/>
      <c r="BI41" s="352"/>
      <c r="BJ41" s="352"/>
      <c r="BK41" s="352"/>
      <c r="BL41" s="352"/>
      <c r="BM41" s="352"/>
      <c r="BN41" s="352"/>
      <c r="BO41" s="352"/>
      <c r="BP41" s="352"/>
      <c r="BQ41" s="352"/>
      <c r="BR41" s="352"/>
      <c r="BS41" s="352"/>
      <c r="BT41" s="352"/>
      <c r="BU41" s="352"/>
      <c r="BV41" s="352"/>
    </row>
    <row r="42" spans="1:74" ht="11.1" customHeight="1" x14ac:dyDescent="0.2">
      <c r="A42" s="269"/>
      <c r="B42" s="31" t="s">
        <v>456</v>
      </c>
      <c r="C42" s="341"/>
      <c r="D42" s="341"/>
      <c r="E42" s="341"/>
      <c r="F42" s="341"/>
      <c r="G42" s="341"/>
      <c r="H42" s="341"/>
      <c r="I42" s="341"/>
      <c r="J42" s="341"/>
      <c r="K42" s="341"/>
      <c r="L42" s="341"/>
      <c r="M42" s="341"/>
      <c r="N42" s="341"/>
      <c r="O42" s="341"/>
      <c r="P42" s="341"/>
      <c r="Q42" s="341"/>
      <c r="R42" s="341"/>
      <c r="S42" s="341"/>
      <c r="T42" s="341"/>
      <c r="U42" s="341"/>
      <c r="V42" s="341"/>
      <c r="W42" s="341"/>
      <c r="X42" s="341"/>
      <c r="Y42" s="341"/>
      <c r="Z42" s="341"/>
      <c r="AA42" s="341"/>
      <c r="AB42" s="341"/>
      <c r="AC42" s="341"/>
      <c r="AD42" s="341"/>
      <c r="AE42" s="341"/>
      <c r="AF42" s="341"/>
      <c r="AG42" s="341"/>
      <c r="AH42" s="341"/>
      <c r="AI42" s="341"/>
      <c r="AJ42" s="341"/>
      <c r="AK42" s="341"/>
      <c r="AL42" s="341"/>
      <c r="AM42" s="341"/>
      <c r="AN42" s="341"/>
      <c r="AO42" s="341"/>
      <c r="AP42" s="341"/>
      <c r="AQ42" s="341"/>
      <c r="AR42" s="341"/>
      <c r="AS42" s="341"/>
      <c r="AT42" s="341"/>
      <c r="AU42" s="341"/>
      <c r="AV42" s="341"/>
      <c r="AW42" s="341"/>
      <c r="AX42" s="341"/>
      <c r="AY42" s="341"/>
      <c r="AZ42" s="871"/>
      <c r="BA42" s="871"/>
      <c r="BB42" s="871"/>
      <c r="BC42" s="871"/>
      <c r="BD42" s="871"/>
      <c r="BE42" s="352"/>
      <c r="BF42" s="352"/>
      <c r="BG42" s="352"/>
      <c r="BH42" s="352"/>
      <c r="BI42" s="352"/>
      <c r="BJ42" s="352"/>
      <c r="BK42" s="352"/>
      <c r="BL42" s="352"/>
      <c r="BM42" s="352"/>
      <c r="BN42" s="352"/>
      <c r="BO42" s="352"/>
      <c r="BP42" s="352"/>
      <c r="BQ42" s="352"/>
      <c r="BR42" s="352"/>
      <c r="BS42" s="352"/>
      <c r="BT42" s="352"/>
      <c r="BU42" s="352"/>
      <c r="BV42" s="352"/>
    </row>
    <row r="43" spans="1:74" s="273" customFormat="1" ht="11.1" customHeight="1" x14ac:dyDescent="0.2">
      <c r="A43" s="548" t="s">
        <v>245</v>
      </c>
      <c r="B43" s="544" t="s">
        <v>1107</v>
      </c>
      <c r="C43" s="102">
        <v>19.613111</v>
      </c>
      <c r="D43" s="102">
        <v>20.190412999999999</v>
      </c>
      <c r="E43" s="102">
        <v>20.483485999999999</v>
      </c>
      <c r="F43" s="102">
        <v>19.727340999999999</v>
      </c>
      <c r="G43" s="102">
        <v>19.839566999999999</v>
      </c>
      <c r="H43" s="102">
        <v>20.433236999999998</v>
      </c>
      <c r="I43" s="102">
        <v>19.925560999999998</v>
      </c>
      <c r="J43" s="102">
        <v>20.265028999999998</v>
      </c>
      <c r="K43" s="102">
        <v>20.129058000000001</v>
      </c>
      <c r="L43" s="102">
        <v>20.006618</v>
      </c>
      <c r="M43" s="102">
        <v>20.214213999999998</v>
      </c>
      <c r="N43" s="102">
        <v>19.327209</v>
      </c>
      <c r="O43" s="102">
        <v>19.353483000000001</v>
      </c>
      <c r="P43" s="102">
        <v>19.941524000000001</v>
      </c>
      <c r="Q43" s="102">
        <v>20.207293</v>
      </c>
      <c r="R43" s="102">
        <v>19.971914999999999</v>
      </c>
      <c r="S43" s="102">
        <v>20.323443000000001</v>
      </c>
      <c r="T43" s="102">
        <v>20.755185999999998</v>
      </c>
      <c r="U43" s="102">
        <v>20.042788999999999</v>
      </c>
      <c r="V43" s="102">
        <v>20.767872000000001</v>
      </c>
      <c r="W43" s="102">
        <v>20.154582999999999</v>
      </c>
      <c r="X43" s="102">
        <v>20.631443999999998</v>
      </c>
      <c r="Y43" s="102">
        <v>20.738980000000002</v>
      </c>
      <c r="Z43" s="102">
        <v>20.396183000000001</v>
      </c>
      <c r="AA43" s="102">
        <v>19.789279000000001</v>
      </c>
      <c r="AB43" s="102">
        <v>19.972377999999999</v>
      </c>
      <c r="AC43" s="102">
        <v>20.011388</v>
      </c>
      <c r="AD43" s="102">
        <v>20.155279</v>
      </c>
      <c r="AE43" s="102">
        <v>20.887834000000002</v>
      </c>
      <c r="AF43" s="102">
        <v>20.536577000000001</v>
      </c>
      <c r="AG43" s="102">
        <v>20.593178000000002</v>
      </c>
      <c r="AH43" s="102">
        <v>20.984949</v>
      </c>
      <c r="AI43" s="102">
        <v>20.356294999999999</v>
      </c>
      <c r="AJ43" s="102">
        <v>21.249372000000001</v>
      </c>
      <c r="AK43" s="102">
        <v>20.367203</v>
      </c>
      <c r="AL43" s="102">
        <v>20.615046</v>
      </c>
      <c r="AM43" s="102">
        <v>20.735623</v>
      </c>
      <c r="AN43" s="102">
        <v>20.225491999999999</v>
      </c>
      <c r="AO43" s="102">
        <v>19.949864000000002</v>
      </c>
      <c r="AP43" s="102">
        <v>20.212610000000002</v>
      </c>
      <c r="AQ43" s="102">
        <v>20.322932000000002</v>
      </c>
      <c r="AR43" s="102">
        <v>21.007194999999999</v>
      </c>
      <c r="AS43" s="102">
        <v>20.984271</v>
      </c>
      <c r="AT43" s="102">
        <v>21.195426000000001</v>
      </c>
      <c r="AU43" s="102">
        <v>20.720071999999998</v>
      </c>
      <c r="AV43" s="102">
        <v>20.846402000000001</v>
      </c>
      <c r="AW43" s="102">
        <v>20.226611999999999</v>
      </c>
      <c r="AX43" s="102">
        <v>20.851362000000002</v>
      </c>
      <c r="AY43" s="102">
        <v>20.649557999999999</v>
      </c>
      <c r="AZ43" s="890">
        <v>21.137712000000001</v>
      </c>
      <c r="BA43" s="890">
        <v>20.383077</v>
      </c>
      <c r="BB43" s="890">
        <v>20.808201</v>
      </c>
      <c r="BC43" s="890">
        <v>20.321919531999999</v>
      </c>
      <c r="BD43" s="890">
        <v>20.695454432999998</v>
      </c>
      <c r="BE43" s="559">
        <v>20.789180000000002</v>
      </c>
      <c r="BF43" s="559">
        <v>21.09329</v>
      </c>
      <c r="BG43" s="559">
        <v>20.5579</v>
      </c>
      <c r="BH43" s="559">
        <v>20.906700000000001</v>
      </c>
      <c r="BI43" s="559">
        <v>20.438289999999999</v>
      </c>
      <c r="BJ43" s="559">
        <v>20.648209999999999</v>
      </c>
      <c r="BK43" s="559">
        <v>20.621120000000001</v>
      </c>
      <c r="BL43" s="559">
        <v>20.621670000000002</v>
      </c>
      <c r="BM43" s="559">
        <v>20.435369999999999</v>
      </c>
      <c r="BN43" s="559">
        <v>20.690100000000001</v>
      </c>
      <c r="BO43" s="559">
        <v>20.725729999999999</v>
      </c>
      <c r="BP43" s="559">
        <v>21.044640000000001</v>
      </c>
      <c r="BQ43" s="559">
        <v>20.946850000000001</v>
      </c>
      <c r="BR43" s="559">
        <v>21.262160000000002</v>
      </c>
      <c r="BS43" s="559">
        <v>20.67812</v>
      </c>
      <c r="BT43" s="559">
        <v>21.026209999999999</v>
      </c>
      <c r="BU43" s="559">
        <v>20.587219999999999</v>
      </c>
      <c r="BV43" s="559">
        <v>20.80048</v>
      </c>
    </row>
    <row r="44" spans="1:74" ht="11.1" customHeight="1" x14ac:dyDescent="0.2">
      <c r="A44" s="269" t="s">
        <v>528</v>
      </c>
      <c r="B44" s="545" t="s">
        <v>1097</v>
      </c>
      <c r="C44" s="341">
        <v>3.979196</v>
      </c>
      <c r="D44" s="341">
        <v>3.729911</v>
      </c>
      <c r="E44" s="341">
        <v>3.5920480000000001</v>
      </c>
      <c r="F44" s="341">
        <v>3.2634910000000001</v>
      </c>
      <c r="G44" s="341">
        <v>3.030122</v>
      </c>
      <c r="H44" s="341">
        <v>3.2429830000000002</v>
      </c>
      <c r="I44" s="341">
        <v>3.3529719999999998</v>
      </c>
      <c r="J44" s="341">
        <v>2.9958999999999998</v>
      </c>
      <c r="K44" s="341">
        <v>3.1597019999999998</v>
      </c>
      <c r="L44" s="341">
        <v>3.225158</v>
      </c>
      <c r="M44" s="341">
        <v>3.4231950000000002</v>
      </c>
      <c r="N44" s="341">
        <v>3.318784</v>
      </c>
      <c r="O44" s="341">
        <v>3.650852</v>
      </c>
      <c r="P44" s="341">
        <v>3.6074359999999999</v>
      </c>
      <c r="Q44" s="341">
        <v>3.3423690000000001</v>
      </c>
      <c r="R44" s="341">
        <v>3.3552409999999999</v>
      </c>
      <c r="S44" s="341">
        <v>3.3240120000000002</v>
      </c>
      <c r="T44" s="341">
        <v>3.2845170000000001</v>
      </c>
      <c r="U44" s="341">
        <v>3.4490159999999999</v>
      </c>
      <c r="V44" s="341">
        <v>3.2286809999999999</v>
      </c>
      <c r="W44" s="341">
        <v>3.2756880000000002</v>
      </c>
      <c r="X44" s="341">
        <v>3.4992489999999998</v>
      </c>
      <c r="Y44" s="341">
        <v>3.8534619999999999</v>
      </c>
      <c r="Z44" s="341">
        <v>4.1855120000000001</v>
      </c>
      <c r="AA44" s="341">
        <v>4.0437820000000002</v>
      </c>
      <c r="AB44" s="341">
        <v>3.8258049999999999</v>
      </c>
      <c r="AC44" s="341">
        <v>3.670636</v>
      </c>
      <c r="AD44" s="341">
        <v>3.4626540000000001</v>
      </c>
      <c r="AE44" s="341">
        <v>3.547717</v>
      </c>
      <c r="AF44" s="341">
        <v>3.4481630000000001</v>
      </c>
      <c r="AG44" s="341">
        <v>3.217689</v>
      </c>
      <c r="AH44" s="341">
        <v>3.5866660000000001</v>
      </c>
      <c r="AI44" s="341">
        <v>3.7537120000000002</v>
      </c>
      <c r="AJ44" s="341">
        <v>3.9982280000000001</v>
      </c>
      <c r="AK44" s="341">
        <v>3.948391</v>
      </c>
      <c r="AL44" s="341">
        <v>4.3865590000000001</v>
      </c>
      <c r="AM44" s="341">
        <v>4.4300920000000001</v>
      </c>
      <c r="AN44" s="341">
        <v>4.0808099999999996</v>
      </c>
      <c r="AO44" s="341">
        <v>3.67008</v>
      </c>
      <c r="AP44" s="341">
        <v>3.4802439999999999</v>
      </c>
      <c r="AQ44" s="341">
        <v>3.479006</v>
      </c>
      <c r="AR44" s="341">
        <v>3.6115780000000002</v>
      </c>
      <c r="AS44" s="341">
        <v>3.6949900000000002</v>
      </c>
      <c r="AT44" s="341">
        <v>4.048603</v>
      </c>
      <c r="AU44" s="341">
        <v>3.7715589999999999</v>
      </c>
      <c r="AV44" s="341">
        <v>3.8871220000000002</v>
      </c>
      <c r="AW44" s="341">
        <v>3.9532820000000002</v>
      </c>
      <c r="AX44" s="341">
        <v>4.3370740000000003</v>
      </c>
      <c r="AY44" s="341">
        <v>4.6002850000000004</v>
      </c>
      <c r="AZ44" s="871">
        <v>4.4203520000000003</v>
      </c>
      <c r="BA44" s="871">
        <v>3.764068</v>
      </c>
      <c r="BB44" s="871">
        <v>3.7254649999999998</v>
      </c>
      <c r="BC44" s="871">
        <v>3.6686273613</v>
      </c>
      <c r="BD44" s="871">
        <v>3.6679730833000002</v>
      </c>
      <c r="BE44" s="352">
        <v>3.7135180000000001</v>
      </c>
      <c r="BF44" s="352">
        <v>3.8129650000000002</v>
      </c>
      <c r="BG44" s="352">
        <v>3.8087939999999998</v>
      </c>
      <c r="BH44" s="352">
        <v>3.9921549999999999</v>
      </c>
      <c r="BI44" s="352">
        <v>4.0786759999999997</v>
      </c>
      <c r="BJ44" s="352">
        <v>4.3771709999999997</v>
      </c>
      <c r="BK44" s="352">
        <v>4.5976309999999998</v>
      </c>
      <c r="BL44" s="352">
        <v>4.423908</v>
      </c>
      <c r="BM44" s="352">
        <v>4.1526719999999999</v>
      </c>
      <c r="BN44" s="352">
        <v>3.9604810000000001</v>
      </c>
      <c r="BO44" s="352">
        <v>3.8462149999999999</v>
      </c>
      <c r="BP44" s="352">
        <v>3.8230780000000002</v>
      </c>
      <c r="BQ44" s="352">
        <v>3.8605019999999999</v>
      </c>
      <c r="BR44" s="352">
        <v>3.9644629999999998</v>
      </c>
      <c r="BS44" s="352">
        <v>3.9148160000000001</v>
      </c>
      <c r="BT44" s="352">
        <v>4.0635190000000003</v>
      </c>
      <c r="BU44" s="352">
        <v>4.1321620000000001</v>
      </c>
      <c r="BV44" s="352">
        <v>4.4221269999999997</v>
      </c>
    </row>
    <row r="45" spans="1:74" ht="11.1" customHeight="1" x14ac:dyDescent="0.2">
      <c r="A45" s="269" t="s">
        <v>754</v>
      </c>
      <c r="B45" s="545" t="s">
        <v>1099</v>
      </c>
      <c r="C45" s="341">
        <v>0.124696</v>
      </c>
      <c r="D45" s="341">
        <v>0.140793</v>
      </c>
      <c r="E45" s="341">
        <v>0.15332200000000001</v>
      </c>
      <c r="F45" s="341">
        <v>0.16320899999999999</v>
      </c>
      <c r="G45" s="341">
        <v>0.15617400000000001</v>
      </c>
      <c r="H45" s="341">
        <v>0.20013500000000001</v>
      </c>
      <c r="I45" s="341">
        <v>0.16460900000000001</v>
      </c>
      <c r="J45" s="341">
        <v>0.183194</v>
      </c>
      <c r="K45" s="341">
        <v>0.170406</v>
      </c>
      <c r="L45" s="341">
        <v>0.19822300000000001</v>
      </c>
      <c r="M45" s="341">
        <v>0.19029499999999999</v>
      </c>
      <c r="N45" s="341">
        <v>0.1867</v>
      </c>
      <c r="O45" s="341">
        <v>0.19962099999999999</v>
      </c>
      <c r="P45" s="341">
        <v>0.213065</v>
      </c>
      <c r="Q45" s="341">
        <v>0.23675199999999999</v>
      </c>
      <c r="R45" s="341">
        <v>0.23368700000000001</v>
      </c>
      <c r="S45" s="341">
        <v>0.312475</v>
      </c>
      <c r="T45" s="341">
        <v>0.297842</v>
      </c>
      <c r="U45" s="341">
        <v>0.26063500000000001</v>
      </c>
      <c r="V45" s="341">
        <v>0.28934100000000001</v>
      </c>
      <c r="W45" s="341">
        <v>0.30568499999999998</v>
      </c>
      <c r="X45" s="341">
        <v>0.28571000000000002</v>
      </c>
      <c r="Y45" s="341">
        <v>0.25357600000000002</v>
      </c>
      <c r="Z45" s="341">
        <v>0.31811499999999998</v>
      </c>
      <c r="AA45" s="341">
        <v>0.260042</v>
      </c>
      <c r="AB45" s="341">
        <v>0.33938099999999999</v>
      </c>
      <c r="AC45" s="341">
        <v>0.299736</v>
      </c>
      <c r="AD45" s="341">
        <v>0.32794400000000001</v>
      </c>
      <c r="AE45" s="341">
        <v>0.32777800000000001</v>
      </c>
      <c r="AF45" s="341">
        <v>0.34833999999999998</v>
      </c>
      <c r="AG45" s="341">
        <v>0.36960599999999999</v>
      </c>
      <c r="AH45" s="341">
        <v>0.32306000000000001</v>
      </c>
      <c r="AI45" s="341">
        <v>0.33768700000000001</v>
      </c>
      <c r="AJ45" s="341">
        <v>0.33503500000000003</v>
      </c>
      <c r="AK45" s="341">
        <v>0.334731</v>
      </c>
      <c r="AL45" s="341">
        <v>0.315689</v>
      </c>
      <c r="AM45" s="341">
        <v>0.19112299999999999</v>
      </c>
      <c r="AN45" s="341">
        <v>0.24505399999999999</v>
      </c>
      <c r="AO45" s="341">
        <v>0.228883</v>
      </c>
      <c r="AP45" s="341">
        <v>0.234954</v>
      </c>
      <c r="AQ45" s="341">
        <v>0.213868</v>
      </c>
      <c r="AR45" s="341">
        <v>0.18539</v>
      </c>
      <c r="AS45" s="341">
        <v>0.21416399999999999</v>
      </c>
      <c r="AT45" s="341">
        <v>0.207953</v>
      </c>
      <c r="AU45" s="341">
        <v>0.228296</v>
      </c>
      <c r="AV45" s="341">
        <v>0.241229</v>
      </c>
      <c r="AW45" s="341">
        <v>0.24051900000000001</v>
      </c>
      <c r="AX45" s="341">
        <v>0.24777299999999999</v>
      </c>
      <c r="AY45" s="341">
        <v>0.165051</v>
      </c>
      <c r="AZ45" s="871">
        <v>0.221994</v>
      </c>
      <c r="BA45" s="871">
        <v>0.247283</v>
      </c>
      <c r="BB45" s="871">
        <v>0.27556999999999998</v>
      </c>
      <c r="BC45" s="871">
        <v>0.28685840000000001</v>
      </c>
      <c r="BD45" s="871">
        <v>0.31037710000000002</v>
      </c>
      <c r="BE45" s="352">
        <v>0.33235399999999998</v>
      </c>
      <c r="BF45" s="352">
        <v>0.34512910000000002</v>
      </c>
      <c r="BG45" s="352">
        <v>0.35703839999999998</v>
      </c>
      <c r="BH45" s="352">
        <v>0.36272090000000001</v>
      </c>
      <c r="BI45" s="352">
        <v>0.36925980000000003</v>
      </c>
      <c r="BJ45" s="352">
        <v>0.38233440000000002</v>
      </c>
      <c r="BK45" s="352">
        <v>0.35783209999999999</v>
      </c>
      <c r="BL45" s="352">
        <v>0.38219330000000001</v>
      </c>
      <c r="BM45" s="352">
        <v>0.38490429999999998</v>
      </c>
      <c r="BN45" s="352">
        <v>0.39495269999999999</v>
      </c>
      <c r="BO45" s="352">
        <v>0.41006569999999998</v>
      </c>
      <c r="BP45" s="352">
        <v>0.41409109999999999</v>
      </c>
      <c r="BQ45" s="352">
        <v>0.41646329999999998</v>
      </c>
      <c r="BR45" s="352">
        <v>0.414242</v>
      </c>
      <c r="BS45" s="352">
        <v>0.41611019999999999</v>
      </c>
      <c r="BT45" s="352">
        <v>0.41430420000000001</v>
      </c>
      <c r="BU45" s="352">
        <v>0.41203299999999998</v>
      </c>
      <c r="BV45" s="352">
        <v>0.42042370000000001</v>
      </c>
    </row>
    <row r="46" spans="1:74" ht="11.1" customHeight="1" x14ac:dyDescent="0.2">
      <c r="A46" s="270" t="s">
        <v>241</v>
      </c>
      <c r="B46" s="545" t="s">
        <v>1108</v>
      </c>
      <c r="C46" s="341">
        <v>8.0618730000000003</v>
      </c>
      <c r="D46" s="341">
        <v>8.6501760000000001</v>
      </c>
      <c r="E46" s="341">
        <v>9.0051249999999996</v>
      </c>
      <c r="F46" s="341">
        <v>8.7987420000000007</v>
      </c>
      <c r="G46" s="341">
        <v>9.1191099999999992</v>
      </c>
      <c r="H46" s="341">
        <v>9.075113</v>
      </c>
      <c r="I46" s="341">
        <v>8.8115620000000003</v>
      </c>
      <c r="J46" s="341">
        <v>9.1153639999999996</v>
      </c>
      <c r="K46" s="341">
        <v>8.8466349999999991</v>
      </c>
      <c r="L46" s="341">
        <v>8.8067969999999995</v>
      </c>
      <c r="M46" s="341">
        <v>8.8268369999999994</v>
      </c>
      <c r="N46" s="341">
        <v>8.5959120000000002</v>
      </c>
      <c r="O46" s="341">
        <v>8.2910260000000005</v>
      </c>
      <c r="P46" s="341">
        <v>8.694903</v>
      </c>
      <c r="Q46" s="341">
        <v>9.0769289999999998</v>
      </c>
      <c r="R46" s="341">
        <v>8.9440740000000005</v>
      </c>
      <c r="S46" s="341">
        <v>9.0798850000000009</v>
      </c>
      <c r="T46" s="341">
        <v>9.3657190000000003</v>
      </c>
      <c r="U46" s="341">
        <v>8.9790080000000003</v>
      </c>
      <c r="V46" s="341">
        <v>9.2444869999999995</v>
      </c>
      <c r="W46" s="341">
        <v>8.8430999999999997</v>
      </c>
      <c r="X46" s="341">
        <v>9.0998470000000005</v>
      </c>
      <c r="Y46" s="341">
        <v>8.9098400000000009</v>
      </c>
      <c r="Z46" s="341">
        <v>8.7958689999999997</v>
      </c>
      <c r="AA46" s="341">
        <v>8.2903669999999998</v>
      </c>
      <c r="AB46" s="341">
        <v>8.6591609999999992</v>
      </c>
      <c r="AC46" s="341">
        <v>8.9370569999999994</v>
      </c>
      <c r="AD46" s="341">
        <v>8.8692729999999997</v>
      </c>
      <c r="AE46" s="341">
        <v>9.3909450000000003</v>
      </c>
      <c r="AF46" s="341">
        <v>9.1993849999999995</v>
      </c>
      <c r="AG46" s="341">
        <v>9.317653</v>
      </c>
      <c r="AH46" s="341">
        <v>9.2571440000000003</v>
      </c>
      <c r="AI46" s="341">
        <v>8.9833510000000008</v>
      </c>
      <c r="AJ46" s="341">
        <v>9.0698410000000003</v>
      </c>
      <c r="AK46" s="341">
        <v>8.8323289999999997</v>
      </c>
      <c r="AL46" s="341">
        <v>8.7726059999999997</v>
      </c>
      <c r="AM46" s="341">
        <v>8.4827619999999992</v>
      </c>
      <c r="AN46" s="341">
        <v>8.6814389999999992</v>
      </c>
      <c r="AO46" s="341">
        <v>8.7645619999999997</v>
      </c>
      <c r="AP46" s="341">
        <v>8.9098159999999993</v>
      </c>
      <c r="AQ46" s="341">
        <v>9.0566650000000006</v>
      </c>
      <c r="AR46" s="341">
        <v>9.2615859999999994</v>
      </c>
      <c r="AS46" s="341">
        <v>9.1501429999999999</v>
      </c>
      <c r="AT46" s="341">
        <v>9.2259340000000005</v>
      </c>
      <c r="AU46" s="341">
        <v>8.9742069999999998</v>
      </c>
      <c r="AV46" s="341">
        <v>8.8882809999999992</v>
      </c>
      <c r="AW46" s="341">
        <v>8.6798490000000008</v>
      </c>
      <c r="AX46" s="341">
        <v>8.7805590000000002</v>
      </c>
      <c r="AY46" s="341">
        <v>8.2578759999999996</v>
      </c>
      <c r="AZ46" s="871">
        <v>8.5861909999999995</v>
      </c>
      <c r="BA46" s="871">
        <v>8.8531440000000003</v>
      </c>
      <c r="BB46" s="871">
        <v>9.1226760000000002</v>
      </c>
      <c r="BC46" s="871">
        <v>8.9019354838999991</v>
      </c>
      <c r="BD46" s="871">
        <v>9.0371173332999994</v>
      </c>
      <c r="BE46" s="352">
        <v>9.0036339999999999</v>
      </c>
      <c r="BF46" s="352">
        <v>9.0792570000000001</v>
      </c>
      <c r="BG46" s="352">
        <v>8.7766959999999994</v>
      </c>
      <c r="BH46" s="352">
        <v>8.8531359999999992</v>
      </c>
      <c r="BI46" s="352">
        <v>8.6006900000000002</v>
      </c>
      <c r="BJ46" s="352">
        <v>8.6370380000000004</v>
      </c>
      <c r="BK46" s="352">
        <v>8.2990290000000009</v>
      </c>
      <c r="BL46" s="352">
        <v>8.5222519999999999</v>
      </c>
      <c r="BM46" s="352">
        <v>8.5920690000000004</v>
      </c>
      <c r="BN46" s="352">
        <v>8.8438649999999992</v>
      </c>
      <c r="BO46" s="352">
        <v>8.9573830000000001</v>
      </c>
      <c r="BP46" s="352">
        <v>9.0175239999999999</v>
      </c>
      <c r="BQ46" s="352">
        <v>8.9327769999999997</v>
      </c>
      <c r="BR46" s="352">
        <v>9.0095390000000002</v>
      </c>
      <c r="BS46" s="352">
        <v>8.7062449999999991</v>
      </c>
      <c r="BT46" s="352">
        <v>8.8120689999999993</v>
      </c>
      <c r="BU46" s="352">
        <v>8.5608400000000007</v>
      </c>
      <c r="BV46" s="352">
        <v>8.6153420000000001</v>
      </c>
    </row>
    <row r="47" spans="1:74" ht="11.1" customHeight="1" x14ac:dyDescent="0.2">
      <c r="A47" s="270" t="s">
        <v>242</v>
      </c>
      <c r="B47" s="545" t="s">
        <v>1102</v>
      </c>
      <c r="C47" s="341">
        <v>1.4183330000000001</v>
      </c>
      <c r="D47" s="341">
        <v>1.4180699999999999</v>
      </c>
      <c r="E47" s="341">
        <v>1.520051</v>
      </c>
      <c r="F47" s="341">
        <v>1.547018</v>
      </c>
      <c r="G47" s="341">
        <v>1.5911839999999999</v>
      </c>
      <c r="H47" s="341">
        <v>1.685743</v>
      </c>
      <c r="I47" s="341">
        <v>1.6025430000000001</v>
      </c>
      <c r="J47" s="341">
        <v>1.6536759999999999</v>
      </c>
      <c r="K47" s="341">
        <v>1.5342340000000001</v>
      </c>
      <c r="L47" s="341">
        <v>1.558341</v>
      </c>
      <c r="M47" s="341">
        <v>1.5844929999999999</v>
      </c>
      <c r="N47" s="341">
        <v>1.5927659999999999</v>
      </c>
      <c r="O47" s="341">
        <v>1.5276590000000001</v>
      </c>
      <c r="P47" s="341">
        <v>1.5157719999999999</v>
      </c>
      <c r="Q47" s="341">
        <v>1.6129869999999999</v>
      </c>
      <c r="R47" s="341">
        <v>1.6057699999999999</v>
      </c>
      <c r="S47" s="341">
        <v>1.669672</v>
      </c>
      <c r="T47" s="341">
        <v>1.7554289999999999</v>
      </c>
      <c r="U47" s="341">
        <v>1.7529840000000001</v>
      </c>
      <c r="V47" s="341">
        <v>1.7075039999999999</v>
      </c>
      <c r="W47" s="341">
        <v>1.6913800000000001</v>
      </c>
      <c r="X47" s="341">
        <v>1.6971130000000001</v>
      </c>
      <c r="Y47" s="341">
        <v>1.623478</v>
      </c>
      <c r="Z47" s="341">
        <v>1.6681969999999999</v>
      </c>
      <c r="AA47" s="341">
        <v>1.532138</v>
      </c>
      <c r="AB47" s="341">
        <v>1.5519259999999999</v>
      </c>
      <c r="AC47" s="341">
        <v>1.6509990000000001</v>
      </c>
      <c r="AD47" s="341">
        <v>1.6781109999999999</v>
      </c>
      <c r="AE47" s="341">
        <v>1.7416210000000001</v>
      </c>
      <c r="AF47" s="341">
        <v>1.772489</v>
      </c>
      <c r="AG47" s="341">
        <v>1.8023439999999999</v>
      </c>
      <c r="AH47" s="341">
        <v>1.783857</v>
      </c>
      <c r="AI47" s="341">
        <v>1.676355</v>
      </c>
      <c r="AJ47" s="341">
        <v>1.711578</v>
      </c>
      <c r="AK47" s="341">
        <v>1.668849</v>
      </c>
      <c r="AL47" s="341">
        <v>1.7039010000000001</v>
      </c>
      <c r="AM47" s="341">
        <v>1.620217</v>
      </c>
      <c r="AN47" s="341">
        <v>1.538648</v>
      </c>
      <c r="AO47" s="341">
        <v>1.6365510000000001</v>
      </c>
      <c r="AP47" s="341">
        <v>1.764119</v>
      </c>
      <c r="AQ47" s="341">
        <v>1.763469</v>
      </c>
      <c r="AR47" s="341">
        <v>1.846859</v>
      </c>
      <c r="AS47" s="341">
        <v>1.8447089999999999</v>
      </c>
      <c r="AT47" s="341">
        <v>1.8187310000000001</v>
      </c>
      <c r="AU47" s="341">
        <v>1.6632150000000001</v>
      </c>
      <c r="AV47" s="341">
        <v>1.7854220000000001</v>
      </c>
      <c r="AW47" s="341">
        <v>1.6740790000000001</v>
      </c>
      <c r="AX47" s="341">
        <v>1.728926</v>
      </c>
      <c r="AY47" s="341">
        <v>1.6457079999999999</v>
      </c>
      <c r="AZ47" s="871">
        <v>1.6241080000000001</v>
      </c>
      <c r="BA47" s="871">
        <v>1.6817949999999999</v>
      </c>
      <c r="BB47" s="871">
        <v>1.813636</v>
      </c>
      <c r="BC47" s="871">
        <v>1.7143870967999999</v>
      </c>
      <c r="BD47" s="871">
        <v>1.7986966666999999</v>
      </c>
      <c r="BE47" s="352">
        <v>1.8327359999999999</v>
      </c>
      <c r="BF47" s="352">
        <v>1.785479</v>
      </c>
      <c r="BG47" s="352">
        <v>1.686164</v>
      </c>
      <c r="BH47" s="352">
        <v>1.7165239999999999</v>
      </c>
      <c r="BI47" s="352">
        <v>1.6409640000000001</v>
      </c>
      <c r="BJ47" s="352">
        <v>1.698461</v>
      </c>
      <c r="BK47" s="352">
        <v>1.700356</v>
      </c>
      <c r="BL47" s="352">
        <v>1.669322</v>
      </c>
      <c r="BM47" s="352">
        <v>1.6081730000000001</v>
      </c>
      <c r="BN47" s="352">
        <v>1.7594179999999999</v>
      </c>
      <c r="BO47" s="352">
        <v>1.745922</v>
      </c>
      <c r="BP47" s="352">
        <v>1.8368580000000001</v>
      </c>
      <c r="BQ47" s="352">
        <v>1.853162</v>
      </c>
      <c r="BR47" s="352">
        <v>1.8054349999999999</v>
      </c>
      <c r="BS47" s="352">
        <v>1.7051449999999999</v>
      </c>
      <c r="BT47" s="352">
        <v>1.7330490000000001</v>
      </c>
      <c r="BU47" s="352">
        <v>1.6572210000000001</v>
      </c>
      <c r="BV47" s="352">
        <v>1.7154</v>
      </c>
    </row>
    <row r="48" spans="1:74" ht="11.1" customHeight="1" x14ac:dyDescent="0.2">
      <c r="A48" s="270" t="s">
        <v>243</v>
      </c>
      <c r="B48" s="545" t="s">
        <v>1103</v>
      </c>
      <c r="C48" s="341">
        <v>4.1287419999999999</v>
      </c>
      <c r="D48" s="341">
        <v>4.3648769999999999</v>
      </c>
      <c r="E48" s="341">
        <v>4.1832260000000003</v>
      </c>
      <c r="F48" s="341">
        <v>3.9756010000000002</v>
      </c>
      <c r="G48" s="341">
        <v>3.8757510000000002</v>
      </c>
      <c r="H48" s="341">
        <v>4.0492489999999997</v>
      </c>
      <c r="I48" s="341">
        <v>3.72153</v>
      </c>
      <c r="J48" s="341">
        <v>3.9404870000000001</v>
      </c>
      <c r="K48" s="341">
        <v>4.0874629999999996</v>
      </c>
      <c r="L48" s="341">
        <v>4.1628230000000004</v>
      </c>
      <c r="M48" s="341">
        <v>4.0594900000000003</v>
      </c>
      <c r="N48" s="341">
        <v>3.7927200000000001</v>
      </c>
      <c r="O48" s="341">
        <v>3.9668009999999998</v>
      </c>
      <c r="P48" s="341">
        <v>3.9985900000000001</v>
      </c>
      <c r="Q48" s="341">
        <v>4.11348</v>
      </c>
      <c r="R48" s="341">
        <v>3.878568</v>
      </c>
      <c r="S48" s="341">
        <v>3.9190770000000001</v>
      </c>
      <c r="T48" s="341">
        <v>3.9775459999999998</v>
      </c>
      <c r="U48" s="341">
        <v>3.5832959999999998</v>
      </c>
      <c r="V48" s="341">
        <v>4.0520769999999997</v>
      </c>
      <c r="W48" s="341">
        <v>3.8577789999999998</v>
      </c>
      <c r="X48" s="341">
        <v>4.0606920000000004</v>
      </c>
      <c r="Y48" s="341">
        <v>3.9502809999999999</v>
      </c>
      <c r="Z48" s="341">
        <v>3.6433080000000002</v>
      </c>
      <c r="AA48" s="341">
        <v>3.8555299999999999</v>
      </c>
      <c r="AB48" s="341">
        <v>3.899823</v>
      </c>
      <c r="AC48" s="341">
        <v>3.6926580000000002</v>
      </c>
      <c r="AD48" s="341">
        <v>3.792583</v>
      </c>
      <c r="AE48" s="341">
        <v>3.7688809999999999</v>
      </c>
      <c r="AF48" s="341">
        <v>3.6625909999999999</v>
      </c>
      <c r="AG48" s="341">
        <v>3.699125</v>
      </c>
      <c r="AH48" s="341">
        <v>3.8887130000000001</v>
      </c>
      <c r="AI48" s="341">
        <v>3.6871510000000001</v>
      </c>
      <c r="AJ48" s="341">
        <v>4.1307429999999998</v>
      </c>
      <c r="AK48" s="341">
        <v>3.6799059999999999</v>
      </c>
      <c r="AL48" s="341">
        <v>3.7427899999999998</v>
      </c>
      <c r="AM48" s="341">
        <v>4.0643890000000003</v>
      </c>
      <c r="AN48" s="341">
        <v>3.9966400000000002</v>
      </c>
      <c r="AO48" s="341">
        <v>3.8940049999999999</v>
      </c>
      <c r="AP48" s="341">
        <v>3.8829660000000001</v>
      </c>
      <c r="AQ48" s="341">
        <v>3.7890160000000002</v>
      </c>
      <c r="AR48" s="341">
        <v>3.96461</v>
      </c>
      <c r="AS48" s="341">
        <v>3.8036560000000001</v>
      </c>
      <c r="AT48" s="341">
        <v>3.7723789999999999</v>
      </c>
      <c r="AU48" s="341">
        <v>3.8910830000000001</v>
      </c>
      <c r="AV48" s="341">
        <v>4.0740939999999997</v>
      </c>
      <c r="AW48" s="341">
        <v>3.7955559999999999</v>
      </c>
      <c r="AX48" s="341">
        <v>3.8120159999999998</v>
      </c>
      <c r="AY48" s="341">
        <v>4.0252689999999998</v>
      </c>
      <c r="AZ48" s="871">
        <v>4.2133830000000003</v>
      </c>
      <c r="BA48" s="871">
        <v>3.9036040000000001</v>
      </c>
      <c r="BB48" s="871">
        <v>3.8866839999999998</v>
      </c>
      <c r="BC48" s="871">
        <v>3.6746451613</v>
      </c>
      <c r="BD48" s="871">
        <v>3.7113548333000002</v>
      </c>
      <c r="BE48" s="352">
        <v>3.748672</v>
      </c>
      <c r="BF48" s="352">
        <v>3.8668629999999999</v>
      </c>
      <c r="BG48" s="352">
        <v>3.8650630000000001</v>
      </c>
      <c r="BH48" s="352">
        <v>4.0344629999999997</v>
      </c>
      <c r="BI48" s="352">
        <v>3.8144840000000002</v>
      </c>
      <c r="BJ48" s="352">
        <v>3.742712</v>
      </c>
      <c r="BK48" s="352">
        <v>3.8589639999999998</v>
      </c>
      <c r="BL48" s="352">
        <v>3.932461</v>
      </c>
      <c r="BM48" s="352">
        <v>3.9068399999999999</v>
      </c>
      <c r="BN48" s="352">
        <v>3.8518729999999999</v>
      </c>
      <c r="BO48" s="352">
        <v>3.784748</v>
      </c>
      <c r="BP48" s="352">
        <v>3.8708909999999999</v>
      </c>
      <c r="BQ48" s="352">
        <v>3.7449499999999998</v>
      </c>
      <c r="BR48" s="352">
        <v>3.8837090000000001</v>
      </c>
      <c r="BS48" s="352">
        <v>3.88971</v>
      </c>
      <c r="BT48" s="352">
        <v>4.0625210000000003</v>
      </c>
      <c r="BU48" s="352">
        <v>3.888493</v>
      </c>
      <c r="BV48" s="352">
        <v>3.8063669999999998</v>
      </c>
    </row>
    <row r="49" spans="1:74" ht="11.1" customHeight="1" x14ac:dyDescent="0.2">
      <c r="A49" s="270" t="s">
        <v>244</v>
      </c>
      <c r="B49" s="545" t="s">
        <v>1104</v>
      </c>
      <c r="C49" s="341">
        <v>0.30448599999999998</v>
      </c>
      <c r="D49" s="341">
        <v>0.32711499999999999</v>
      </c>
      <c r="E49" s="341">
        <v>0.36624200000000001</v>
      </c>
      <c r="F49" s="341">
        <v>0.25531399999999999</v>
      </c>
      <c r="G49" s="341">
        <v>0.32062200000000002</v>
      </c>
      <c r="H49" s="341">
        <v>0.31841399999999997</v>
      </c>
      <c r="I49" s="341">
        <v>0.31223400000000001</v>
      </c>
      <c r="J49" s="341">
        <v>0.37602600000000003</v>
      </c>
      <c r="K49" s="341">
        <v>0.46470299999999998</v>
      </c>
      <c r="L49" s="341">
        <v>0.27733400000000002</v>
      </c>
      <c r="M49" s="341">
        <v>0.359348</v>
      </c>
      <c r="N49" s="341">
        <v>0.27338499999999999</v>
      </c>
      <c r="O49" s="341">
        <v>0.276308</v>
      </c>
      <c r="P49" s="341">
        <v>0.38368099999999999</v>
      </c>
      <c r="Q49" s="341">
        <v>0.22673399999999999</v>
      </c>
      <c r="R49" s="341">
        <v>0.17765400000000001</v>
      </c>
      <c r="S49" s="341">
        <v>0.21356800000000001</v>
      </c>
      <c r="T49" s="341">
        <v>0.27285799999999999</v>
      </c>
      <c r="U49" s="341">
        <v>0.25130400000000003</v>
      </c>
      <c r="V49" s="341">
        <v>0.32096799999999998</v>
      </c>
      <c r="W49" s="341">
        <v>0.22011800000000001</v>
      </c>
      <c r="X49" s="341">
        <v>0.269399</v>
      </c>
      <c r="Y49" s="341">
        <v>0.35794399999999998</v>
      </c>
      <c r="Z49" s="341">
        <v>0.32625799999999999</v>
      </c>
      <c r="AA49" s="341">
        <v>0.278808</v>
      </c>
      <c r="AB49" s="341">
        <v>0.29376999999999998</v>
      </c>
      <c r="AC49" s="341">
        <v>0.29977900000000002</v>
      </c>
      <c r="AD49" s="341">
        <v>0.32258700000000001</v>
      </c>
      <c r="AE49" s="341">
        <v>0.29302499999999998</v>
      </c>
      <c r="AF49" s="341">
        <v>0.29483399999999998</v>
      </c>
      <c r="AG49" s="341">
        <v>0.29348999999999997</v>
      </c>
      <c r="AH49" s="341">
        <v>0.285356</v>
      </c>
      <c r="AI49" s="341">
        <v>0.22136700000000001</v>
      </c>
      <c r="AJ49" s="341">
        <v>0.31566699999999998</v>
      </c>
      <c r="AK49" s="341">
        <v>0.30704399999999998</v>
      </c>
      <c r="AL49" s="341">
        <v>0.30642000000000003</v>
      </c>
      <c r="AM49" s="341">
        <v>0.35706700000000002</v>
      </c>
      <c r="AN49" s="341">
        <v>0.31647399999999998</v>
      </c>
      <c r="AO49" s="341">
        <v>0.29544900000000002</v>
      </c>
      <c r="AP49" s="341">
        <v>0.29317599999999999</v>
      </c>
      <c r="AQ49" s="341">
        <v>0.20153399999999999</v>
      </c>
      <c r="AR49" s="341">
        <v>0.29595700000000003</v>
      </c>
      <c r="AS49" s="341">
        <v>0.34726600000000002</v>
      </c>
      <c r="AT49" s="341">
        <v>0.26366099999999998</v>
      </c>
      <c r="AU49" s="341">
        <v>0.369593</v>
      </c>
      <c r="AV49" s="341">
        <v>0.30986000000000002</v>
      </c>
      <c r="AW49" s="341">
        <v>0.35362399999999999</v>
      </c>
      <c r="AX49" s="341">
        <v>0.37785400000000002</v>
      </c>
      <c r="AY49" s="341">
        <v>0.30692900000000001</v>
      </c>
      <c r="AZ49" s="871">
        <v>0.363367</v>
      </c>
      <c r="BA49" s="871">
        <v>0.30041000000000001</v>
      </c>
      <c r="BB49" s="871">
        <v>0.37725399999999998</v>
      </c>
      <c r="BC49" s="871">
        <v>0.31151612902999998</v>
      </c>
      <c r="BD49" s="871">
        <v>0.34094361667</v>
      </c>
      <c r="BE49" s="352">
        <v>0.30956250000000002</v>
      </c>
      <c r="BF49" s="352">
        <v>0.29600169999999998</v>
      </c>
      <c r="BG49" s="352">
        <v>0.30877529999999997</v>
      </c>
      <c r="BH49" s="352">
        <v>0.30248950000000002</v>
      </c>
      <c r="BI49" s="352">
        <v>0.30452249999999997</v>
      </c>
      <c r="BJ49" s="352">
        <v>0.30959209999999998</v>
      </c>
      <c r="BK49" s="352">
        <v>0.32317010000000002</v>
      </c>
      <c r="BL49" s="352">
        <v>0.31297209999999998</v>
      </c>
      <c r="BM49" s="352">
        <v>0.30581589999999997</v>
      </c>
      <c r="BN49" s="352">
        <v>0.30372979999999999</v>
      </c>
      <c r="BO49" s="352">
        <v>0.29513529999999999</v>
      </c>
      <c r="BP49" s="352">
        <v>0.3006375</v>
      </c>
      <c r="BQ49" s="352">
        <v>0.29780889999999999</v>
      </c>
      <c r="BR49" s="352">
        <v>0.29242319999999999</v>
      </c>
      <c r="BS49" s="352">
        <v>0.30964069999999999</v>
      </c>
      <c r="BT49" s="352">
        <v>0.31052610000000003</v>
      </c>
      <c r="BU49" s="352">
        <v>0.31854890000000002</v>
      </c>
      <c r="BV49" s="352">
        <v>0.3336286</v>
      </c>
    </row>
    <row r="50" spans="1:74" ht="11.1" customHeight="1" x14ac:dyDescent="0.2">
      <c r="A50" s="270" t="s">
        <v>433</v>
      </c>
      <c r="B50" s="545" t="s">
        <v>1105</v>
      </c>
      <c r="C50" s="341">
        <v>1.595785</v>
      </c>
      <c r="D50" s="341">
        <v>1.5594710000000001</v>
      </c>
      <c r="E50" s="341">
        <v>1.6634720000000001</v>
      </c>
      <c r="F50" s="341">
        <v>1.7239660000000001</v>
      </c>
      <c r="G50" s="341">
        <v>1.746604</v>
      </c>
      <c r="H50" s="341">
        <v>1.8615999999999999</v>
      </c>
      <c r="I50" s="341">
        <v>1.9601109999999999</v>
      </c>
      <c r="J50" s="341">
        <v>2.0003820000000001</v>
      </c>
      <c r="K50" s="341">
        <v>1.865915</v>
      </c>
      <c r="L50" s="341">
        <v>1.7779419999999999</v>
      </c>
      <c r="M50" s="341">
        <v>1.770556</v>
      </c>
      <c r="N50" s="341">
        <v>1.5669420000000001</v>
      </c>
      <c r="O50" s="341">
        <v>1.4412160000000001</v>
      </c>
      <c r="P50" s="341">
        <v>1.5280769999999999</v>
      </c>
      <c r="Q50" s="341">
        <v>1.598042</v>
      </c>
      <c r="R50" s="341">
        <v>1.776921</v>
      </c>
      <c r="S50" s="341">
        <v>1.804754</v>
      </c>
      <c r="T50" s="341">
        <v>1.801275</v>
      </c>
      <c r="U50" s="341">
        <v>1.7665459999999999</v>
      </c>
      <c r="V50" s="341">
        <v>1.924814</v>
      </c>
      <c r="W50" s="341">
        <v>1.960833</v>
      </c>
      <c r="X50" s="341">
        <v>1.7194339999999999</v>
      </c>
      <c r="Y50" s="341">
        <v>1.7903990000000001</v>
      </c>
      <c r="Z50" s="341">
        <v>1.4589240000000001</v>
      </c>
      <c r="AA50" s="341">
        <v>1.5286120000000001</v>
      </c>
      <c r="AB50" s="341">
        <v>1.402512</v>
      </c>
      <c r="AC50" s="341">
        <v>1.460523</v>
      </c>
      <c r="AD50" s="341">
        <v>1.7021269999999999</v>
      </c>
      <c r="AE50" s="341">
        <v>1.8178669999999999</v>
      </c>
      <c r="AF50" s="341">
        <v>1.810775</v>
      </c>
      <c r="AG50" s="341">
        <v>1.8932709999999999</v>
      </c>
      <c r="AH50" s="341">
        <v>1.8601529999999999</v>
      </c>
      <c r="AI50" s="341">
        <v>1.696672</v>
      </c>
      <c r="AJ50" s="341">
        <v>1.68828</v>
      </c>
      <c r="AK50" s="341">
        <v>1.595953</v>
      </c>
      <c r="AL50" s="341">
        <v>1.387081</v>
      </c>
      <c r="AM50" s="341">
        <v>1.5899730000000001</v>
      </c>
      <c r="AN50" s="341">
        <v>1.3664270000000001</v>
      </c>
      <c r="AO50" s="341">
        <v>1.460334</v>
      </c>
      <c r="AP50" s="341">
        <v>1.647335</v>
      </c>
      <c r="AQ50" s="341">
        <v>1.819374</v>
      </c>
      <c r="AR50" s="341">
        <v>1.841215</v>
      </c>
      <c r="AS50" s="341">
        <v>1.929343</v>
      </c>
      <c r="AT50" s="341">
        <v>1.8581650000000001</v>
      </c>
      <c r="AU50" s="341">
        <v>1.822119</v>
      </c>
      <c r="AV50" s="341">
        <v>1.6603939999999999</v>
      </c>
      <c r="AW50" s="341">
        <v>1.529703</v>
      </c>
      <c r="AX50" s="341">
        <v>1.5671600000000001</v>
      </c>
      <c r="AY50" s="341">
        <v>1.6484399999999999</v>
      </c>
      <c r="AZ50" s="871">
        <v>1.7083170000000001</v>
      </c>
      <c r="BA50" s="871">
        <v>1.632773</v>
      </c>
      <c r="BB50" s="871">
        <v>1.606916</v>
      </c>
      <c r="BC50" s="871">
        <v>1.7639499000000001</v>
      </c>
      <c r="BD50" s="871">
        <v>1.8289918000000001</v>
      </c>
      <c r="BE50" s="352">
        <v>1.8486990000000001</v>
      </c>
      <c r="BF50" s="352">
        <v>1.9075979999999999</v>
      </c>
      <c r="BG50" s="352">
        <v>1.755368</v>
      </c>
      <c r="BH50" s="352">
        <v>1.645214</v>
      </c>
      <c r="BI50" s="352">
        <v>1.6296930000000001</v>
      </c>
      <c r="BJ50" s="352">
        <v>1.5008999999999999</v>
      </c>
      <c r="BK50" s="352">
        <v>1.4841390000000001</v>
      </c>
      <c r="BL50" s="352">
        <v>1.378558</v>
      </c>
      <c r="BM50" s="352">
        <v>1.4848939999999999</v>
      </c>
      <c r="BN50" s="352">
        <v>1.575785</v>
      </c>
      <c r="BO50" s="352">
        <v>1.686261</v>
      </c>
      <c r="BP50" s="352">
        <v>1.781555</v>
      </c>
      <c r="BQ50" s="352">
        <v>1.8411900000000001</v>
      </c>
      <c r="BR50" s="352">
        <v>1.892353</v>
      </c>
      <c r="BS50" s="352">
        <v>1.736456</v>
      </c>
      <c r="BT50" s="352">
        <v>1.6302239999999999</v>
      </c>
      <c r="BU50" s="352">
        <v>1.6179250000000001</v>
      </c>
      <c r="BV50" s="352">
        <v>1.487187</v>
      </c>
    </row>
    <row r="51" spans="1:74" ht="11.1" customHeight="1" x14ac:dyDescent="0.2">
      <c r="A51" s="270"/>
      <c r="B51" s="551"/>
      <c r="C51" s="343"/>
      <c r="D51" s="343"/>
      <c r="E51" s="343"/>
      <c r="F51" s="343"/>
      <c r="G51" s="343"/>
      <c r="H51" s="343"/>
      <c r="I51" s="343"/>
      <c r="J51" s="343"/>
      <c r="K51" s="343"/>
      <c r="L51" s="343"/>
      <c r="M51" s="343"/>
      <c r="N51" s="343"/>
      <c r="O51" s="343"/>
      <c r="P51" s="343"/>
      <c r="Q51" s="343"/>
      <c r="R51" s="343"/>
      <c r="S51" s="343"/>
      <c r="T51" s="343"/>
      <c r="U51" s="343"/>
      <c r="V51" s="343"/>
      <c r="W51" s="343"/>
      <c r="X51" s="343"/>
      <c r="Y51" s="343"/>
      <c r="Z51" s="343"/>
      <c r="AA51" s="343"/>
      <c r="AB51" s="343"/>
      <c r="AC51" s="343"/>
      <c r="AD51" s="343"/>
      <c r="AE51" s="343"/>
      <c r="AF51" s="343"/>
      <c r="AG51" s="343"/>
      <c r="AH51" s="343"/>
      <c r="AI51" s="343"/>
      <c r="AJ51" s="343"/>
      <c r="AK51" s="343"/>
      <c r="AL51" s="343"/>
      <c r="AM51" s="343"/>
      <c r="AN51" s="343"/>
      <c r="AO51" s="343"/>
      <c r="AP51" s="343"/>
      <c r="AQ51" s="343"/>
      <c r="AR51" s="343"/>
      <c r="AS51" s="343"/>
      <c r="AT51" s="343"/>
      <c r="AU51" s="343"/>
      <c r="AV51" s="343"/>
      <c r="AW51" s="343"/>
      <c r="AX51" s="343"/>
      <c r="AY51" s="343"/>
      <c r="AZ51" s="873"/>
      <c r="BA51" s="873"/>
      <c r="BB51" s="873"/>
      <c r="BC51" s="873"/>
      <c r="BD51" s="873"/>
      <c r="BE51" s="354"/>
      <c r="BF51" s="354"/>
      <c r="BG51" s="354"/>
      <c r="BH51" s="354"/>
      <c r="BI51" s="354"/>
      <c r="BJ51" s="354"/>
      <c r="BK51" s="354"/>
      <c r="BL51" s="354"/>
      <c r="BM51" s="354"/>
      <c r="BN51" s="354"/>
      <c r="BO51" s="354"/>
      <c r="BP51" s="354"/>
      <c r="BQ51" s="354"/>
      <c r="BR51" s="354"/>
      <c r="BS51" s="354"/>
      <c r="BT51" s="354"/>
      <c r="BU51" s="354"/>
      <c r="BV51" s="354"/>
    </row>
    <row r="52" spans="1:74" s="273" customFormat="1" ht="11.1" customHeight="1" x14ac:dyDescent="0.2">
      <c r="A52" s="548" t="s">
        <v>434</v>
      </c>
      <c r="B52" s="94" t="s">
        <v>1110</v>
      </c>
      <c r="C52" s="102">
        <v>-0.51304499999999997</v>
      </c>
      <c r="D52" s="102">
        <v>-0.278256</v>
      </c>
      <c r="E52" s="102">
        <v>-0.62126099999999995</v>
      </c>
      <c r="F52" s="102">
        <v>-1.4176089999999999</v>
      </c>
      <c r="G52" s="102">
        <v>-1.0306329999999999</v>
      </c>
      <c r="H52" s="102">
        <v>-1.1730879999999999</v>
      </c>
      <c r="I52" s="102">
        <v>-0.93116699999999997</v>
      </c>
      <c r="J52" s="102">
        <v>-1.3800319999999999</v>
      </c>
      <c r="K52" s="102">
        <v>-1.825135</v>
      </c>
      <c r="L52" s="102">
        <v>-1.4297340000000001</v>
      </c>
      <c r="M52" s="102">
        <v>-1.6367750000000001</v>
      </c>
      <c r="N52" s="102">
        <v>-2.0086240000000002</v>
      </c>
      <c r="O52" s="102">
        <v>-0.81931299999999996</v>
      </c>
      <c r="P52" s="102">
        <v>-0.84835099999999997</v>
      </c>
      <c r="Q52" s="102">
        <v>-2.642423</v>
      </c>
      <c r="R52" s="102">
        <v>-1.450105</v>
      </c>
      <c r="S52" s="102">
        <v>-1.3764179999999999</v>
      </c>
      <c r="T52" s="102">
        <v>-1.223641</v>
      </c>
      <c r="U52" s="102">
        <v>-2.0291670000000002</v>
      </c>
      <c r="V52" s="102">
        <v>-1.5329919999999999</v>
      </c>
      <c r="W52" s="102">
        <v>-1.4885459999999999</v>
      </c>
      <c r="X52" s="102">
        <v>-2.2928649999999999</v>
      </c>
      <c r="Y52" s="102">
        <v>-1.578578</v>
      </c>
      <c r="Z52" s="102">
        <v>-3.101664</v>
      </c>
      <c r="AA52" s="102">
        <v>-1.6655800000000001</v>
      </c>
      <c r="AB52" s="102">
        <v>-2.5719620000000001</v>
      </c>
      <c r="AC52" s="102">
        <v>-2.6514440000000001</v>
      </c>
      <c r="AD52" s="102">
        <v>-1.736896</v>
      </c>
      <c r="AE52" s="102">
        <v>-1.2267619999999999</v>
      </c>
      <c r="AF52" s="102">
        <v>-2.2044790000000001</v>
      </c>
      <c r="AG52" s="102">
        <v>-1.531298</v>
      </c>
      <c r="AH52" s="102">
        <v>-2.6754180000000001</v>
      </c>
      <c r="AI52" s="102">
        <v>-2.5174219999999998</v>
      </c>
      <c r="AJ52" s="102">
        <v>-2.587094</v>
      </c>
      <c r="AK52" s="102">
        <v>-3.2939419999999999</v>
      </c>
      <c r="AL52" s="102">
        <v>-2.6304940000000001</v>
      </c>
      <c r="AM52" s="102">
        <v>-1.9497390000000001</v>
      </c>
      <c r="AN52" s="102">
        <v>-2.8323399999999999</v>
      </c>
      <c r="AO52" s="102">
        <v>-3.1429719999999999</v>
      </c>
      <c r="AP52" s="102">
        <v>-2.6385999999999998</v>
      </c>
      <c r="AQ52" s="102">
        <v>-2.2153119999999999</v>
      </c>
      <c r="AR52" s="102">
        <v>-2.7637670000000001</v>
      </c>
      <c r="AS52" s="102">
        <v>-2.363591</v>
      </c>
      <c r="AT52" s="102">
        <v>-2.3344589999999998</v>
      </c>
      <c r="AU52" s="102">
        <v>-2.8399220000000001</v>
      </c>
      <c r="AV52" s="102">
        <v>-3.528181</v>
      </c>
      <c r="AW52" s="102">
        <v>-3.8644409999999998</v>
      </c>
      <c r="AX52" s="102">
        <v>-3.1330110000000002</v>
      </c>
      <c r="AY52" s="102">
        <v>-2.6068929999999999</v>
      </c>
      <c r="AZ52" s="890">
        <v>-3.1594880000000001</v>
      </c>
      <c r="BA52" s="890">
        <v>-3.7132390000000002</v>
      </c>
      <c r="BB52" s="890">
        <v>-5.7151240000000003</v>
      </c>
      <c r="BC52" s="890">
        <v>-5.8257957172000001</v>
      </c>
      <c r="BD52" s="890">
        <v>-4.9274361763999996</v>
      </c>
      <c r="BE52" s="559">
        <v>-3.981846</v>
      </c>
      <c r="BF52" s="559">
        <v>-2.8897149999999998</v>
      </c>
      <c r="BG52" s="559">
        <v>-2.8326950000000002</v>
      </c>
      <c r="BH52" s="559">
        <v>-3.2773479999999999</v>
      </c>
      <c r="BI52" s="559">
        <v>-3.7479719999999999</v>
      </c>
      <c r="BJ52" s="559">
        <v>-4.1006</v>
      </c>
      <c r="BK52" s="559">
        <v>-3.155643</v>
      </c>
      <c r="BL52" s="559">
        <v>-4.155786</v>
      </c>
      <c r="BM52" s="559">
        <v>-3.8305739999999999</v>
      </c>
      <c r="BN52" s="559">
        <v>-3.6161409999999998</v>
      </c>
      <c r="BO52" s="559">
        <v>-3.5611959999999998</v>
      </c>
      <c r="BP52" s="559">
        <v>-3.7977859999999999</v>
      </c>
      <c r="BQ52" s="559">
        <v>-3.250753</v>
      </c>
      <c r="BR52" s="559">
        <v>-3.2173929999999999</v>
      </c>
      <c r="BS52" s="559">
        <v>-3.4660259999999998</v>
      </c>
      <c r="BT52" s="559">
        <v>-3.4856210000000001</v>
      </c>
      <c r="BU52" s="559">
        <v>-3.7847379999999999</v>
      </c>
      <c r="BV52" s="559">
        <v>-4.0151909999999997</v>
      </c>
    </row>
    <row r="53" spans="1:74" ht="11.1" customHeight="1" x14ac:dyDescent="0.2">
      <c r="A53" s="270"/>
      <c r="B53" s="552"/>
      <c r="C53" s="343"/>
      <c r="D53" s="343"/>
      <c r="E53" s="343"/>
      <c r="F53" s="343"/>
      <c r="G53" s="343"/>
      <c r="H53" s="343"/>
      <c r="I53" s="343"/>
      <c r="J53" s="343"/>
      <c r="K53" s="343"/>
      <c r="L53" s="343"/>
      <c r="M53" s="343"/>
      <c r="N53" s="343"/>
      <c r="O53" s="343"/>
      <c r="P53" s="343"/>
      <c r="Q53" s="343"/>
      <c r="R53" s="343"/>
      <c r="S53" s="343"/>
      <c r="T53" s="343"/>
      <c r="U53" s="343"/>
      <c r="V53" s="343"/>
      <c r="W53" s="343"/>
      <c r="X53" s="343"/>
      <c r="Y53" s="343"/>
      <c r="Z53" s="343"/>
      <c r="AA53" s="343"/>
      <c r="AB53" s="343"/>
      <c r="AC53" s="343"/>
      <c r="AD53" s="343"/>
      <c r="AE53" s="343"/>
      <c r="AF53" s="343"/>
      <c r="AG53" s="343"/>
      <c r="AH53" s="343"/>
      <c r="AI53" s="343"/>
      <c r="AJ53" s="343"/>
      <c r="AK53" s="343"/>
      <c r="AL53" s="343"/>
      <c r="AM53" s="343"/>
      <c r="AN53" s="343"/>
      <c r="AO53" s="343"/>
      <c r="AP53" s="343"/>
      <c r="AQ53" s="343"/>
      <c r="AR53" s="343"/>
      <c r="AS53" s="343"/>
      <c r="AT53" s="343"/>
      <c r="AU53" s="343"/>
      <c r="AV53" s="343"/>
      <c r="AW53" s="343"/>
      <c r="AX53" s="343"/>
      <c r="AY53" s="343"/>
      <c r="AZ53" s="873"/>
      <c r="BA53" s="873"/>
      <c r="BB53" s="873"/>
      <c r="BC53" s="873"/>
      <c r="BD53" s="873"/>
      <c r="BE53" s="354"/>
      <c r="BF53" s="354"/>
      <c r="BG53" s="354"/>
      <c r="BH53" s="354"/>
      <c r="BI53" s="354"/>
      <c r="BJ53" s="354"/>
      <c r="BK53" s="354"/>
      <c r="BL53" s="354"/>
      <c r="BM53" s="354"/>
      <c r="BN53" s="354"/>
      <c r="BO53" s="354"/>
      <c r="BP53" s="354"/>
      <c r="BQ53" s="354"/>
      <c r="BR53" s="354"/>
      <c r="BS53" s="354"/>
      <c r="BT53" s="354"/>
      <c r="BU53" s="354"/>
      <c r="BV53" s="354"/>
    </row>
    <row r="54" spans="1:74" ht="11.1" customHeight="1" x14ac:dyDescent="0.2">
      <c r="A54" s="269"/>
      <c r="B54" s="553" t="s">
        <v>1111</v>
      </c>
      <c r="C54" s="343"/>
      <c r="D54" s="343"/>
      <c r="E54" s="343"/>
      <c r="F54" s="343"/>
      <c r="G54" s="343"/>
      <c r="H54" s="343"/>
      <c r="I54" s="343"/>
      <c r="J54" s="343"/>
      <c r="K54" s="343"/>
      <c r="L54" s="343"/>
      <c r="M54" s="343"/>
      <c r="N54" s="343"/>
      <c r="O54" s="343"/>
      <c r="P54" s="343"/>
      <c r="Q54" s="343"/>
      <c r="R54" s="343"/>
      <c r="S54" s="343"/>
      <c r="T54" s="343"/>
      <c r="U54" s="343"/>
      <c r="V54" s="343"/>
      <c r="W54" s="343"/>
      <c r="X54" s="343"/>
      <c r="Y54" s="343"/>
      <c r="Z54" s="343"/>
      <c r="AA54" s="343"/>
      <c r="AB54" s="343"/>
      <c r="AC54" s="343"/>
      <c r="AD54" s="343"/>
      <c r="AE54" s="343"/>
      <c r="AF54" s="343"/>
      <c r="AG54" s="343"/>
      <c r="AH54" s="343"/>
      <c r="AI54" s="343"/>
      <c r="AJ54" s="343"/>
      <c r="AK54" s="343"/>
      <c r="AL54" s="343"/>
      <c r="AM54" s="343"/>
      <c r="AN54" s="343"/>
      <c r="AO54" s="343"/>
      <c r="AP54" s="343"/>
      <c r="AQ54" s="343"/>
      <c r="AR54" s="343"/>
      <c r="AS54" s="343"/>
      <c r="AT54" s="343"/>
      <c r="AU54" s="343"/>
      <c r="AV54" s="343"/>
      <c r="AW54" s="343"/>
      <c r="AX54" s="343"/>
      <c r="AY54" s="343"/>
      <c r="AZ54" s="873"/>
      <c r="BA54" s="873"/>
      <c r="BB54" s="873"/>
      <c r="BC54" s="873"/>
      <c r="BD54" s="873"/>
      <c r="BE54" s="354"/>
      <c r="BF54" s="354"/>
      <c r="BG54" s="354"/>
      <c r="BH54" s="354"/>
      <c r="BI54" s="354"/>
      <c r="BJ54" s="354"/>
      <c r="BK54" s="354"/>
      <c r="BL54" s="354"/>
      <c r="BM54" s="354"/>
      <c r="BN54" s="354"/>
      <c r="BO54" s="354"/>
      <c r="BP54" s="354"/>
      <c r="BQ54" s="354"/>
      <c r="BR54" s="354"/>
      <c r="BS54" s="354"/>
      <c r="BT54" s="354"/>
      <c r="BU54" s="354"/>
      <c r="BV54" s="354"/>
    </row>
    <row r="55" spans="1:74" s="273" customFormat="1" ht="11.1" customHeight="1" x14ac:dyDescent="0.2">
      <c r="A55" s="548" t="s">
        <v>249</v>
      </c>
      <c r="B55" s="544" t="s">
        <v>1112</v>
      </c>
      <c r="C55" s="301">
        <v>1190.10285</v>
      </c>
      <c r="D55" s="301">
        <v>1165.6142279999999</v>
      </c>
      <c r="E55" s="301">
        <v>1154.2380989999999</v>
      </c>
      <c r="F55" s="301">
        <v>1153.830189</v>
      </c>
      <c r="G55" s="301">
        <v>1172.1564060000001</v>
      </c>
      <c r="H55" s="301">
        <v>1180.4096030000001</v>
      </c>
      <c r="I55" s="301">
        <v>1215.318088</v>
      </c>
      <c r="J55" s="301">
        <v>1212.6715799999999</v>
      </c>
      <c r="K55" s="301">
        <v>1215.5591079999999</v>
      </c>
      <c r="L55" s="301">
        <v>1230.5137460000001</v>
      </c>
      <c r="M55" s="301">
        <v>1226.776977</v>
      </c>
      <c r="N55" s="301">
        <v>1222.5920630000001</v>
      </c>
      <c r="O55" s="301">
        <v>1253.7938650000001</v>
      </c>
      <c r="P55" s="301">
        <v>1266.7063900000001</v>
      </c>
      <c r="Q55" s="301">
        <v>1229.9735470000001</v>
      </c>
      <c r="R55" s="301">
        <v>1245.5824849999999</v>
      </c>
      <c r="S55" s="301">
        <v>1260.0435170000001</v>
      </c>
      <c r="T55" s="301">
        <v>1263.076135</v>
      </c>
      <c r="U55" s="301">
        <v>1269.9315710000001</v>
      </c>
      <c r="V55" s="301">
        <v>1258.5578250000001</v>
      </c>
      <c r="W55" s="301">
        <v>1282.4267110000001</v>
      </c>
      <c r="X55" s="301">
        <v>1263.6332420000001</v>
      </c>
      <c r="Y55" s="301">
        <v>1263.984361</v>
      </c>
      <c r="Z55" s="301">
        <v>1251.418467</v>
      </c>
      <c r="AA55" s="301">
        <v>1232.1417409999999</v>
      </c>
      <c r="AB55" s="301">
        <v>1222.3224299999999</v>
      </c>
      <c r="AC55" s="301">
        <v>1231.5178619999999</v>
      </c>
      <c r="AD55" s="301">
        <v>1259.188543</v>
      </c>
      <c r="AE55" s="301">
        <v>1276.4546640000001</v>
      </c>
      <c r="AF55" s="301">
        <v>1279.3418590000001</v>
      </c>
      <c r="AG55" s="301">
        <v>1287.0604470000001</v>
      </c>
      <c r="AH55" s="301">
        <v>1276.634636</v>
      </c>
      <c r="AI55" s="301">
        <v>1267.355728</v>
      </c>
      <c r="AJ55" s="301">
        <v>1248.833022</v>
      </c>
      <c r="AK55" s="301">
        <v>1246.8605689999999</v>
      </c>
      <c r="AL55" s="301">
        <v>1236.1411069999999</v>
      </c>
      <c r="AM55" s="301">
        <v>1210.7930019999999</v>
      </c>
      <c r="AN55" s="301">
        <v>1201.320007</v>
      </c>
      <c r="AO55" s="301">
        <v>1204.6684029999999</v>
      </c>
      <c r="AP55" s="301">
        <v>1215.308587</v>
      </c>
      <c r="AQ55" s="301">
        <v>1242.3251339999999</v>
      </c>
      <c r="AR55" s="301">
        <v>1244.585413</v>
      </c>
      <c r="AS55" s="301">
        <v>1265.0325009999999</v>
      </c>
      <c r="AT55" s="301">
        <v>1285.5515250000001</v>
      </c>
      <c r="AU55" s="301">
        <v>1290.168844</v>
      </c>
      <c r="AV55" s="301">
        <v>1274.1330780000001</v>
      </c>
      <c r="AW55" s="301">
        <v>1285.6341339999999</v>
      </c>
      <c r="AX55" s="301">
        <v>1286.129148</v>
      </c>
      <c r="AY55" s="301">
        <v>1266.453947</v>
      </c>
      <c r="AZ55" s="891">
        <v>1270.051653</v>
      </c>
      <c r="BA55" s="891">
        <v>1280.5813659999999</v>
      </c>
      <c r="BB55" s="891">
        <v>1246.952818</v>
      </c>
      <c r="BC55" s="891">
        <v>1221.1509883000001</v>
      </c>
      <c r="BD55" s="891">
        <v>1204.2489396999999</v>
      </c>
      <c r="BE55" s="462">
        <v>1218.08</v>
      </c>
      <c r="BF55" s="462">
        <v>1232.972</v>
      </c>
      <c r="BG55" s="462">
        <v>1254.2470000000001</v>
      </c>
      <c r="BH55" s="462">
        <v>1255.8879999999999</v>
      </c>
      <c r="BI55" s="462">
        <v>1266.3620000000001</v>
      </c>
      <c r="BJ55" s="462">
        <v>1256.7760000000001</v>
      </c>
      <c r="BK55" s="462">
        <v>1275.691</v>
      </c>
      <c r="BL55" s="462">
        <v>1259.3779999999999</v>
      </c>
      <c r="BM55" s="462">
        <v>1268.2760000000001</v>
      </c>
      <c r="BN55" s="462">
        <v>1282.1569999999999</v>
      </c>
      <c r="BO55" s="462">
        <v>1300.6130000000001</v>
      </c>
      <c r="BP55" s="462">
        <v>1303.0889999999999</v>
      </c>
      <c r="BQ55" s="462">
        <v>1307.25</v>
      </c>
      <c r="BR55" s="462">
        <v>1304.481</v>
      </c>
      <c r="BS55" s="462">
        <v>1306.4190000000001</v>
      </c>
      <c r="BT55" s="462">
        <v>1299.5070000000001</v>
      </c>
      <c r="BU55" s="462">
        <v>1303.3869999999999</v>
      </c>
      <c r="BV55" s="462">
        <v>1290.9649999999999</v>
      </c>
    </row>
    <row r="56" spans="1:74" ht="11.1" customHeight="1" x14ac:dyDescent="0.2">
      <c r="A56" s="270" t="s">
        <v>246</v>
      </c>
      <c r="B56" s="545" t="s">
        <v>1113</v>
      </c>
      <c r="C56" s="468">
        <v>413.714</v>
      </c>
      <c r="D56" s="468">
        <v>408.52600000000001</v>
      </c>
      <c r="E56" s="468">
        <v>414.20699999999999</v>
      </c>
      <c r="F56" s="468">
        <v>417.38200000000001</v>
      </c>
      <c r="G56" s="468">
        <v>415.065</v>
      </c>
      <c r="H56" s="468">
        <v>417.79899999999998</v>
      </c>
      <c r="I56" s="468">
        <v>424.07499999999999</v>
      </c>
      <c r="J56" s="468">
        <v>419.78500000000003</v>
      </c>
      <c r="K56" s="468">
        <v>429</v>
      </c>
      <c r="L56" s="468">
        <v>439.678</v>
      </c>
      <c r="M56" s="468">
        <v>416.62099999999998</v>
      </c>
      <c r="N56" s="468">
        <v>430.10199999999998</v>
      </c>
      <c r="O56" s="468">
        <v>459.15899999999999</v>
      </c>
      <c r="P56" s="468">
        <v>472.36900000000003</v>
      </c>
      <c r="Q56" s="468">
        <v>465.21899999999999</v>
      </c>
      <c r="R56" s="468">
        <v>459.62700000000001</v>
      </c>
      <c r="S56" s="468">
        <v>460.64299999999997</v>
      </c>
      <c r="T56" s="468">
        <v>454.71499999999997</v>
      </c>
      <c r="U56" s="468">
        <v>439.947</v>
      </c>
      <c r="V56" s="468">
        <v>417.30099999999999</v>
      </c>
      <c r="W56" s="468">
        <v>417.86500000000001</v>
      </c>
      <c r="X56" s="468">
        <v>425.99299999999999</v>
      </c>
      <c r="Y56" s="468">
        <v>441.83800000000002</v>
      </c>
      <c r="Z56" s="468">
        <v>426.49099999999999</v>
      </c>
      <c r="AA56" s="468">
        <v>428.15499999999997</v>
      </c>
      <c r="AB56" s="468">
        <v>448.33699999999999</v>
      </c>
      <c r="AC56" s="468">
        <v>447.75400000000002</v>
      </c>
      <c r="AD56" s="468">
        <v>464.6</v>
      </c>
      <c r="AE56" s="468">
        <v>455.02600000000001</v>
      </c>
      <c r="AF56" s="468">
        <v>440.48200000000003</v>
      </c>
      <c r="AG56" s="468">
        <v>427.67200000000003</v>
      </c>
      <c r="AH56" s="468">
        <v>417.661</v>
      </c>
      <c r="AI56" s="468">
        <v>415.15100000000001</v>
      </c>
      <c r="AJ56" s="468">
        <v>423.76499999999999</v>
      </c>
      <c r="AK56" s="468">
        <v>421.22500000000002</v>
      </c>
      <c r="AL56" s="468">
        <v>413.38</v>
      </c>
      <c r="AM56" s="468">
        <v>418.78199999999998</v>
      </c>
      <c r="AN56" s="468">
        <v>429.786</v>
      </c>
      <c r="AO56" s="468">
        <v>431.68799999999999</v>
      </c>
      <c r="AP56" s="468">
        <v>435.065</v>
      </c>
      <c r="AQ56" s="468">
        <v>430.52699999999999</v>
      </c>
      <c r="AR56" s="468">
        <v>413.90600000000001</v>
      </c>
      <c r="AS56" s="468">
        <v>420.18599999999998</v>
      </c>
      <c r="AT56" s="468">
        <v>417.29399999999998</v>
      </c>
      <c r="AU56" s="468">
        <v>407.85300000000001</v>
      </c>
      <c r="AV56" s="468">
        <v>420.99400000000003</v>
      </c>
      <c r="AW56" s="468">
        <v>420.56400000000002</v>
      </c>
      <c r="AX56" s="468">
        <v>411.23700000000002</v>
      </c>
      <c r="AY56" s="468">
        <v>406.14400000000001</v>
      </c>
      <c r="AZ56" s="892">
        <v>434.90699999999998</v>
      </c>
      <c r="BA56" s="892">
        <v>453.42399999999998</v>
      </c>
      <c r="BB56" s="892">
        <v>450.173</v>
      </c>
      <c r="BC56" s="892">
        <v>430.61471428999999</v>
      </c>
      <c r="BD56" s="892">
        <v>406.94705968</v>
      </c>
      <c r="BE56" s="456">
        <v>405.11410000000001</v>
      </c>
      <c r="BF56" s="456">
        <v>404.29399999999998</v>
      </c>
      <c r="BG56" s="456">
        <v>414.8535</v>
      </c>
      <c r="BH56" s="456">
        <v>431.32979999999998</v>
      </c>
      <c r="BI56" s="456">
        <v>438.7527</v>
      </c>
      <c r="BJ56" s="456">
        <v>432.68700000000001</v>
      </c>
      <c r="BK56" s="456">
        <v>444.38659999999999</v>
      </c>
      <c r="BL56" s="456">
        <v>454.02839999999998</v>
      </c>
      <c r="BM56" s="456">
        <v>464.07400000000001</v>
      </c>
      <c r="BN56" s="456">
        <v>468.82830000000001</v>
      </c>
      <c r="BO56" s="456">
        <v>462.73989999999998</v>
      </c>
      <c r="BP56" s="456">
        <v>451.9948</v>
      </c>
      <c r="BQ56" s="456">
        <v>441.20659999999998</v>
      </c>
      <c r="BR56" s="456">
        <v>430.80410000000001</v>
      </c>
      <c r="BS56" s="456">
        <v>429.44080000000002</v>
      </c>
      <c r="BT56" s="456">
        <v>439.4563</v>
      </c>
      <c r="BU56" s="456">
        <v>440.43490000000003</v>
      </c>
      <c r="BV56" s="456">
        <v>432.0634</v>
      </c>
    </row>
    <row r="57" spans="1:74" ht="11.1" customHeight="1" x14ac:dyDescent="0.2">
      <c r="A57" s="270" t="s">
        <v>529</v>
      </c>
      <c r="B57" s="545" t="s">
        <v>1097</v>
      </c>
      <c r="C57" s="468">
        <v>160.87744900000001</v>
      </c>
      <c r="D57" s="468">
        <v>141.07776200000001</v>
      </c>
      <c r="E57" s="468">
        <v>142.11115699999999</v>
      </c>
      <c r="F57" s="468">
        <v>154.29309699999999</v>
      </c>
      <c r="G57" s="468">
        <v>177.48304099999999</v>
      </c>
      <c r="H57" s="468">
        <v>186.72917699999999</v>
      </c>
      <c r="I57" s="468">
        <v>208.541369</v>
      </c>
      <c r="J57" s="468">
        <v>230.774023</v>
      </c>
      <c r="K57" s="468">
        <v>243.70535000000001</v>
      </c>
      <c r="L57" s="468">
        <v>243.01998399999999</v>
      </c>
      <c r="M57" s="468">
        <v>236.15490500000001</v>
      </c>
      <c r="N57" s="468">
        <v>211.14952099999999</v>
      </c>
      <c r="O57" s="468">
        <v>187.896445</v>
      </c>
      <c r="P57" s="468">
        <v>174.685643</v>
      </c>
      <c r="Q57" s="468">
        <v>173.949138</v>
      </c>
      <c r="R57" s="468">
        <v>187.93352400000001</v>
      </c>
      <c r="S57" s="468">
        <v>207.05935700000001</v>
      </c>
      <c r="T57" s="468">
        <v>225.71730600000001</v>
      </c>
      <c r="U57" s="468">
        <v>242.93247600000001</v>
      </c>
      <c r="V57" s="468">
        <v>266.99305399999997</v>
      </c>
      <c r="W57" s="468">
        <v>277.21147300000001</v>
      </c>
      <c r="X57" s="468">
        <v>274.01406400000002</v>
      </c>
      <c r="Y57" s="468">
        <v>254.801704</v>
      </c>
      <c r="Z57" s="468">
        <v>223.298676</v>
      </c>
      <c r="AA57" s="468">
        <v>184.50430299999999</v>
      </c>
      <c r="AB57" s="468">
        <v>163.40231499999999</v>
      </c>
      <c r="AC57" s="468">
        <v>170.228511</v>
      </c>
      <c r="AD57" s="468">
        <v>188.35041899999999</v>
      </c>
      <c r="AE57" s="468">
        <v>214.47302400000001</v>
      </c>
      <c r="AF57" s="468">
        <v>234.75323700000001</v>
      </c>
      <c r="AG57" s="468">
        <v>264.55737699999997</v>
      </c>
      <c r="AH57" s="468">
        <v>277.91525100000001</v>
      </c>
      <c r="AI57" s="468">
        <v>276.85161099999999</v>
      </c>
      <c r="AJ57" s="468">
        <v>269.48558000000003</v>
      </c>
      <c r="AK57" s="468">
        <v>253.66751099999999</v>
      </c>
      <c r="AL57" s="468">
        <v>225.71036000000001</v>
      </c>
      <c r="AM57" s="468">
        <v>184.688322</v>
      </c>
      <c r="AN57" s="468">
        <v>163.02121600000001</v>
      </c>
      <c r="AO57" s="468">
        <v>173.54224300000001</v>
      </c>
      <c r="AP57" s="468">
        <v>194.55259599999999</v>
      </c>
      <c r="AQ57" s="468">
        <v>225.49050600000001</v>
      </c>
      <c r="AR57" s="468">
        <v>252.639779</v>
      </c>
      <c r="AS57" s="468">
        <v>273.53508599999998</v>
      </c>
      <c r="AT57" s="468">
        <v>294.75440800000001</v>
      </c>
      <c r="AU57" s="468">
        <v>304.587783</v>
      </c>
      <c r="AV57" s="468">
        <v>305.49192599999998</v>
      </c>
      <c r="AW57" s="468">
        <v>292.18212899999997</v>
      </c>
      <c r="AX57" s="468">
        <v>271.65562199999999</v>
      </c>
      <c r="AY57" s="468">
        <v>232.48222699999999</v>
      </c>
      <c r="AZ57" s="892">
        <v>216.44171900000001</v>
      </c>
      <c r="BA57" s="892">
        <v>222.43143900000001</v>
      </c>
      <c r="BB57" s="892">
        <v>230.61070900000001</v>
      </c>
      <c r="BC57" s="892">
        <v>240.75457143</v>
      </c>
      <c r="BD57" s="892">
        <v>249.510243</v>
      </c>
      <c r="BE57" s="456">
        <v>267.12529999999998</v>
      </c>
      <c r="BF57" s="456">
        <v>285.02440000000001</v>
      </c>
      <c r="BG57" s="456">
        <v>293.8938</v>
      </c>
      <c r="BH57" s="456">
        <v>291.44049999999999</v>
      </c>
      <c r="BI57" s="456">
        <v>278.26010000000002</v>
      </c>
      <c r="BJ57" s="456">
        <v>253.67</v>
      </c>
      <c r="BK57" s="456">
        <v>226.96469999999999</v>
      </c>
      <c r="BL57" s="456">
        <v>207.22210000000001</v>
      </c>
      <c r="BM57" s="456">
        <v>210.5521</v>
      </c>
      <c r="BN57" s="456">
        <v>226.46860000000001</v>
      </c>
      <c r="BO57" s="456">
        <v>248.7347</v>
      </c>
      <c r="BP57" s="456">
        <v>267.35910000000001</v>
      </c>
      <c r="BQ57" s="456">
        <v>286.1925</v>
      </c>
      <c r="BR57" s="456">
        <v>305.01749999999998</v>
      </c>
      <c r="BS57" s="456">
        <v>313.73910000000001</v>
      </c>
      <c r="BT57" s="456">
        <v>312.52719999999999</v>
      </c>
      <c r="BU57" s="456">
        <v>301.94479999999999</v>
      </c>
      <c r="BV57" s="456">
        <v>278.89940000000001</v>
      </c>
    </row>
    <row r="58" spans="1:74" ht="11.1" customHeight="1" x14ac:dyDescent="0.2">
      <c r="A58" s="270" t="s">
        <v>436</v>
      </c>
      <c r="B58" s="545" t="s">
        <v>1098</v>
      </c>
      <c r="C58" s="468">
        <v>82.852000000000004</v>
      </c>
      <c r="D58" s="468">
        <v>85.337999999999994</v>
      </c>
      <c r="E58" s="468">
        <v>88.066999999999993</v>
      </c>
      <c r="F58" s="468">
        <v>88.513000000000005</v>
      </c>
      <c r="G58" s="468">
        <v>89.183999999999997</v>
      </c>
      <c r="H58" s="468">
        <v>88.864000000000004</v>
      </c>
      <c r="I58" s="468">
        <v>87.632000000000005</v>
      </c>
      <c r="J58" s="468">
        <v>86.415999999999997</v>
      </c>
      <c r="K58" s="468">
        <v>82.31</v>
      </c>
      <c r="L58" s="468">
        <v>85.152000000000001</v>
      </c>
      <c r="M58" s="468">
        <v>84.174000000000007</v>
      </c>
      <c r="N58" s="468">
        <v>86.382000000000005</v>
      </c>
      <c r="O58" s="468">
        <v>85.494</v>
      </c>
      <c r="P58" s="468">
        <v>87.653999999999996</v>
      </c>
      <c r="Q58" s="468">
        <v>88.863</v>
      </c>
      <c r="R58" s="468">
        <v>91.912999999999997</v>
      </c>
      <c r="S58" s="468">
        <v>88.903000000000006</v>
      </c>
      <c r="T58" s="468">
        <v>87.274000000000001</v>
      </c>
      <c r="U58" s="468">
        <v>87.143000000000001</v>
      </c>
      <c r="V58" s="468">
        <v>86.353999999999999</v>
      </c>
      <c r="W58" s="468">
        <v>88.43</v>
      </c>
      <c r="X58" s="468">
        <v>91.561000000000007</v>
      </c>
      <c r="Y58" s="468">
        <v>89.683999999999997</v>
      </c>
      <c r="Z58" s="468">
        <v>84.177999999999997</v>
      </c>
      <c r="AA58" s="468">
        <v>81.593000000000004</v>
      </c>
      <c r="AB58" s="468">
        <v>91.123999999999995</v>
      </c>
      <c r="AC58" s="468">
        <v>91.197000000000003</v>
      </c>
      <c r="AD58" s="468">
        <v>90.691999999999993</v>
      </c>
      <c r="AE58" s="468">
        <v>90.694999999999993</v>
      </c>
      <c r="AF58" s="468">
        <v>87.381</v>
      </c>
      <c r="AG58" s="468">
        <v>82.977999999999994</v>
      </c>
      <c r="AH58" s="468">
        <v>79.902000000000001</v>
      </c>
      <c r="AI58" s="468">
        <v>79.796999999999997</v>
      </c>
      <c r="AJ58" s="468">
        <v>82.641999999999996</v>
      </c>
      <c r="AK58" s="468">
        <v>81.861000000000004</v>
      </c>
      <c r="AL58" s="468">
        <v>76.522000000000006</v>
      </c>
      <c r="AM58" s="468">
        <v>78.774000000000001</v>
      </c>
      <c r="AN58" s="468">
        <v>83.484999999999999</v>
      </c>
      <c r="AO58" s="468">
        <v>87.486999999999995</v>
      </c>
      <c r="AP58" s="468">
        <v>90.465000000000003</v>
      </c>
      <c r="AQ58" s="468">
        <v>87.314999999999998</v>
      </c>
      <c r="AR58" s="468">
        <v>83.195999999999998</v>
      </c>
      <c r="AS58" s="468">
        <v>81.216999999999999</v>
      </c>
      <c r="AT58" s="468">
        <v>82.65</v>
      </c>
      <c r="AU58" s="468">
        <v>85.388000000000005</v>
      </c>
      <c r="AV58" s="468">
        <v>87.563999999999993</v>
      </c>
      <c r="AW58" s="468">
        <v>85.090999999999994</v>
      </c>
      <c r="AX58" s="468">
        <v>81.209000000000003</v>
      </c>
      <c r="AY58" s="468">
        <v>82.698999999999998</v>
      </c>
      <c r="AZ58" s="892">
        <v>84.378</v>
      </c>
      <c r="BA58" s="892">
        <v>82.486999999999995</v>
      </c>
      <c r="BB58" s="892">
        <v>80.22</v>
      </c>
      <c r="BC58" s="892">
        <v>77.555285713999993</v>
      </c>
      <c r="BD58" s="892">
        <v>74.043944945999996</v>
      </c>
      <c r="BE58" s="456">
        <v>75.439520000000002</v>
      </c>
      <c r="BF58" s="456">
        <v>75.836830000000006</v>
      </c>
      <c r="BG58" s="456">
        <v>78.532229999999998</v>
      </c>
      <c r="BH58" s="456">
        <v>81.678719999999998</v>
      </c>
      <c r="BI58" s="456">
        <v>80.819320000000005</v>
      </c>
      <c r="BJ58" s="456">
        <v>76.934690000000003</v>
      </c>
      <c r="BK58" s="456">
        <v>82.426869999999994</v>
      </c>
      <c r="BL58" s="456">
        <v>85.084779999999995</v>
      </c>
      <c r="BM58" s="456">
        <v>87.659379999999999</v>
      </c>
      <c r="BN58" s="456">
        <v>88.491820000000004</v>
      </c>
      <c r="BO58" s="456">
        <v>87.590680000000006</v>
      </c>
      <c r="BP58" s="456">
        <v>86.133690000000001</v>
      </c>
      <c r="BQ58" s="456">
        <v>84.747150000000005</v>
      </c>
      <c r="BR58" s="456">
        <v>82.811049999999994</v>
      </c>
      <c r="BS58" s="456">
        <v>83.441270000000003</v>
      </c>
      <c r="BT58" s="456">
        <v>85.570080000000004</v>
      </c>
      <c r="BU58" s="456">
        <v>83.769940000000005</v>
      </c>
      <c r="BV58" s="456">
        <v>79.107479999999995</v>
      </c>
    </row>
    <row r="59" spans="1:74" ht="11.1" customHeight="1" x14ac:dyDescent="0.2">
      <c r="A59" s="270" t="s">
        <v>438</v>
      </c>
      <c r="B59" s="545" t="s">
        <v>1099</v>
      </c>
      <c r="C59" s="468">
        <v>33.352336999999999</v>
      </c>
      <c r="D59" s="468">
        <v>34.035051000000003</v>
      </c>
      <c r="E59" s="468">
        <v>34.398493000000002</v>
      </c>
      <c r="F59" s="468">
        <v>31.637782999999999</v>
      </c>
      <c r="G59" s="468">
        <v>30.775500999999998</v>
      </c>
      <c r="H59" s="468">
        <v>29.736238</v>
      </c>
      <c r="I59" s="468">
        <v>30.787911999999999</v>
      </c>
      <c r="J59" s="468">
        <v>29.152491999999999</v>
      </c>
      <c r="K59" s="468">
        <v>27.261168000000001</v>
      </c>
      <c r="L59" s="468">
        <v>27.034628999999999</v>
      </c>
      <c r="M59" s="468">
        <v>30.159193999999999</v>
      </c>
      <c r="N59" s="468">
        <v>31.550449</v>
      </c>
      <c r="O59" s="468">
        <v>33.576895</v>
      </c>
      <c r="P59" s="468">
        <v>35.218246000000001</v>
      </c>
      <c r="Q59" s="468">
        <v>34.493988999999999</v>
      </c>
      <c r="R59" s="468">
        <v>33.599620999999999</v>
      </c>
      <c r="S59" s="468">
        <v>31.587306999999999</v>
      </c>
      <c r="T59" s="468">
        <v>30.189724999999999</v>
      </c>
      <c r="U59" s="468">
        <v>31.095637</v>
      </c>
      <c r="V59" s="468">
        <v>29.822569999999999</v>
      </c>
      <c r="W59" s="468">
        <v>30.321832000000001</v>
      </c>
      <c r="X59" s="468">
        <v>28.726247999999998</v>
      </c>
      <c r="Y59" s="468">
        <v>30.770309999999998</v>
      </c>
      <c r="Z59" s="468">
        <v>33.117010000000001</v>
      </c>
      <c r="AA59" s="468">
        <v>35.942928999999999</v>
      </c>
      <c r="AB59" s="468">
        <v>37.526290000000003</v>
      </c>
      <c r="AC59" s="468">
        <v>38.312677999999998</v>
      </c>
      <c r="AD59" s="468">
        <v>37.252282999999998</v>
      </c>
      <c r="AE59" s="468">
        <v>33.379196999999998</v>
      </c>
      <c r="AF59" s="468">
        <v>33.644088000000004</v>
      </c>
      <c r="AG59" s="468">
        <v>33.386699</v>
      </c>
      <c r="AH59" s="468">
        <v>34.016787999999998</v>
      </c>
      <c r="AI59" s="468">
        <v>33.488401000000003</v>
      </c>
      <c r="AJ59" s="468">
        <v>31.892177</v>
      </c>
      <c r="AK59" s="468">
        <v>32.432687999999999</v>
      </c>
      <c r="AL59" s="468">
        <v>35.008186000000002</v>
      </c>
      <c r="AM59" s="468">
        <v>36.474736</v>
      </c>
      <c r="AN59" s="468">
        <v>37.371895000000002</v>
      </c>
      <c r="AO59" s="468">
        <v>37.215085000000002</v>
      </c>
      <c r="AP59" s="468">
        <v>33.782297</v>
      </c>
      <c r="AQ59" s="468">
        <v>33.618547</v>
      </c>
      <c r="AR59" s="468">
        <v>33.485298999999998</v>
      </c>
      <c r="AS59" s="468">
        <v>33.463737999999999</v>
      </c>
      <c r="AT59" s="468">
        <v>32.754359000000001</v>
      </c>
      <c r="AU59" s="468">
        <v>33.185785000000003</v>
      </c>
      <c r="AV59" s="468">
        <v>33.414484999999999</v>
      </c>
      <c r="AW59" s="468">
        <v>34.731118000000002</v>
      </c>
      <c r="AX59" s="468">
        <v>34.383135000000003</v>
      </c>
      <c r="AY59" s="468">
        <v>37.477558999999999</v>
      </c>
      <c r="AZ59" s="892">
        <v>38.515189999999997</v>
      </c>
      <c r="BA59" s="892">
        <v>38.087322999999998</v>
      </c>
      <c r="BB59" s="892">
        <v>36.690215000000002</v>
      </c>
      <c r="BC59" s="892">
        <v>35.662542600000002</v>
      </c>
      <c r="BD59" s="892">
        <v>35.592475110999999</v>
      </c>
      <c r="BE59" s="456">
        <v>35.614179999999998</v>
      </c>
      <c r="BF59" s="456">
        <v>34.959420000000001</v>
      </c>
      <c r="BG59" s="456">
        <v>34.705530000000003</v>
      </c>
      <c r="BH59" s="456">
        <v>34.310769999999998</v>
      </c>
      <c r="BI59" s="456">
        <v>35.501739999999998</v>
      </c>
      <c r="BJ59" s="456">
        <v>36.754100000000001</v>
      </c>
      <c r="BK59" s="456">
        <v>39.36233</v>
      </c>
      <c r="BL59" s="456">
        <v>39.769950000000001</v>
      </c>
      <c r="BM59" s="456">
        <v>39.836379999999998</v>
      </c>
      <c r="BN59" s="456">
        <v>38.931579999999997</v>
      </c>
      <c r="BO59" s="456">
        <v>37.675980000000003</v>
      </c>
      <c r="BP59" s="456">
        <v>36.960360000000001</v>
      </c>
      <c r="BQ59" s="456">
        <v>36.976010000000002</v>
      </c>
      <c r="BR59" s="456">
        <v>36.376069999999999</v>
      </c>
      <c r="BS59" s="456">
        <v>36.136389999999999</v>
      </c>
      <c r="BT59" s="456">
        <v>35.766950000000001</v>
      </c>
      <c r="BU59" s="456">
        <v>37.077539999999999</v>
      </c>
      <c r="BV59" s="456">
        <v>38.443669999999997</v>
      </c>
    </row>
    <row r="60" spans="1:74" ht="11.1" customHeight="1" x14ac:dyDescent="0.2">
      <c r="A60" s="270" t="s">
        <v>230</v>
      </c>
      <c r="B60" s="545" t="s">
        <v>1114</v>
      </c>
      <c r="C60" s="468">
        <v>251.78143700000001</v>
      </c>
      <c r="D60" s="468">
        <v>250.26103599999999</v>
      </c>
      <c r="E60" s="468">
        <v>238.50202100000001</v>
      </c>
      <c r="F60" s="468">
        <v>230.01925299999999</v>
      </c>
      <c r="G60" s="468">
        <v>220.72221500000001</v>
      </c>
      <c r="H60" s="468">
        <v>221.01629</v>
      </c>
      <c r="I60" s="468">
        <v>225.133026</v>
      </c>
      <c r="J60" s="468">
        <v>215.59122500000001</v>
      </c>
      <c r="K60" s="468">
        <v>209.51571100000001</v>
      </c>
      <c r="L60" s="468">
        <v>210.44437199999999</v>
      </c>
      <c r="M60" s="468">
        <v>221.35419999999999</v>
      </c>
      <c r="N60" s="468">
        <v>224.41015400000001</v>
      </c>
      <c r="O60" s="468">
        <v>239.63172499999999</v>
      </c>
      <c r="P60" s="468">
        <v>242.635672</v>
      </c>
      <c r="Q60" s="468">
        <v>225.20362700000001</v>
      </c>
      <c r="R60" s="468">
        <v>223.64209</v>
      </c>
      <c r="S60" s="468">
        <v>222.14595199999999</v>
      </c>
      <c r="T60" s="468">
        <v>222.055801</v>
      </c>
      <c r="U60" s="468">
        <v>220.87479500000001</v>
      </c>
      <c r="V60" s="468">
        <v>219.15346</v>
      </c>
      <c r="W60" s="468">
        <v>227.885199</v>
      </c>
      <c r="X60" s="468">
        <v>218.728658</v>
      </c>
      <c r="Y60" s="468">
        <v>221.53345100000001</v>
      </c>
      <c r="Z60" s="468">
        <v>240.716757</v>
      </c>
      <c r="AA60" s="468">
        <v>252.09595899999999</v>
      </c>
      <c r="AB60" s="468">
        <v>240.68621099999999</v>
      </c>
      <c r="AC60" s="468">
        <v>233.531848</v>
      </c>
      <c r="AD60" s="468">
        <v>233.70503299999999</v>
      </c>
      <c r="AE60" s="468">
        <v>231.654179</v>
      </c>
      <c r="AF60" s="468">
        <v>232.51895099999999</v>
      </c>
      <c r="AG60" s="468">
        <v>224.38041699999999</v>
      </c>
      <c r="AH60" s="468">
        <v>220.700153</v>
      </c>
      <c r="AI60" s="468">
        <v>219.772919</v>
      </c>
      <c r="AJ60" s="468">
        <v>212.574747</v>
      </c>
      <c r="AK60" s="468">
        <v>221.03006099999999</v>
      </c>
      <c r="AL60" s="468">
        <v>238.21676099999999</v>
      </c>
      <c r="AM60" s="468">
        <v>251.069999</v>
      </c>
      <c r="AN60" s="468">
        <v>243.69924399999999</v>
      </c>
      <c r="AO60" s="468">
        <v>233.762238</v>
      </c>
      <c r="AP60" s="468">
        <v>228.244021</v>
      </c>
      <c r="AQ60" s="468">
        <v>229.03829999999999</v>
      </c>
      <c r="AR60" s="468">
        <v>232.826528</v>
      </c>
      <c r="AS60" s="468">
        <v>229.508984</v>
      </c>
      <c r="AT60" s="468">
        <v>222.48826</v>
      </c>
      <c r="AU60" s="468">
        <v>223.20902699999999</v>
      </c>
      <c r="AV60" s="468">
        <v>209.433145</v>
      </c>
      <c r="AW60" s="468">
        <v>219.54405600000001</v>
      </c>
      <c r="AX60" s="468">
        <v>243.79028099999999</v>
      </c>
      <c r="AY60" s="468">
        <v>261.03430400000002</v>
      </c>
      <c r="AZ60" s="892">
        <v>253.92224999999999</v>
      </c>
      <c r="BA60" s="892">
        <v>242.99495899999999</v>
      </c>
      <c r="BB60" s="892">
        <v>221.69891699999999</v>
      </c>
      <c r="BC60" s="892">
        <v>215.03428571000001</v>
      </c>
      <c r="BD60" s="892">
        <v>213.58174413</v>
      </c>
      <c r="BE60" s="456">
        <v>214.68129999999999</v>
      </c>
      <c r="BF60" s="456">
        <v>214.59960000000001</v>
      </c>
      <c r="BG60" s="456">
        <v>215.59520000000001</v>
      </c>
      <c r="BH60" s="456">
        <v>211.23429999999999</v>
      </c>
      <c r="BI60" s="456">
        <v>218.23910000000001</v>
      </c>
      <c r="BJ60" s="456">
        <v>232.5087</v>
      </c>
      <c r="BK60" s="456">
        <v>248.64789999999999</v>
      </c>
      <c r="BL60" s="456">
        <v>242.50899999999999</v>
      </c>
      <c r="BM60" s="456">
        <v>234.3417</v>
      </c>
      <c r="BN60" s="456">
        <v>231.78540000000001</v>
      </c>
      <c r="BO60" s="456">
        <v>228.90799999999999</v>
      </c>
      <c r="BP60" s="456">
        <v>228.60769999999999</v>
      </c>
      <c r="BQ60" s="456">
        <v>225.8391</v>
      </c>
      <c r="BR60" s="456">
        <v>220.50030000000001</v>
      </c>
      <c r="BS60" s="456">
        <v>220.74979999999999</v>
      </c>
      <c r="BT60" s="456">
        <v>214.9417</v>
      </c>
      <c r="BU60" s="456">
        <v>220.9478</v>
      </c>
      <c r="BV60" s="456">
        <v>234.04949999999999</v>
      </c>
    </row>
    <row r="61" spans="1:74" ht="11.1" customHeight="1" x14ac:dyDescent="0.2">
      <c r="A61" s="270" t="s">
        <v>247</v>
      </c>
      <c r="B61" s="545" t="s">
        <v>1102</v>
      </c>
      <c r="C61" s="468">
        <v>38.582630000000002</v>
      </c>
      <c r="D61" s="468">
        <v>39.857602999999997</v>
      </c>
      <c r="E61" s="468">
        <v>35.606813000000002</v>
      </c>
      <c r="F61" s="468">
        <v>37.708813999999997</v>
      </c>
      <c r="G61" s="468">
        <v>41.341512000000002</v>
      </c>
      <c r="H61" s="468">
        <v>39.375874000000003</v>
      </c>
      <c r="I61" s="468">
        <v>41.230307000000003</v>
      </c>
      <c r="J61" s="468">
        <v>38.408996000000002</v>
      </c>
      <c r="K61" s="468">
        <v>36.520041999999997</v>
      </c>
      <c r="L61" s="468">
        <v>36.459811999999999</v>
      </c>
      <c r="M61" s="468">
        <v>37.811636</v>
      </c>
      <c r="N61" s="468">
        <v>35.038728999999996</v>
      </c>
      <c r="O61" s="468">
        <v>35.568530000000003</v>
      </c>
      <c r="P61" s="468">
        <v>37.254086000000001</v>
      </c>
      <c r="Q61" s="468">
        <v>37.772772000000003</v>
      </c>
      <c r="R61" s="468">
        <v>40.968086</v>
      </c>
      <c r="S61" s="468">
        <v>42.351891999999999</v>
      </c>
      <c r="T61" s="468">
        <v>42.415795000000003</v>
      </c>
      <c r="U61" s="468">
        <v>42.581170999999998</v>
      </c>
      <c r="V61" s="468">
        <v>42.612389999999998</v>
      </c>
      <c r="W61" s="468">
        <v>43.462268999999999</v>
      </c>
      <c r="X61" s="468">
        <v>39.437100999999998</v>
      </c>
      <c r="Y61" s="468">
        <v>38.730170999999999</v>
      </c>
      <c r="Z61" s="468">
        <v>39.776125</v>
      </c>
      <c r="AA61" s="468">
        <v>41.317742000000003</v>
      </c>
      <c r="AB61" s="468">
        <v>39.641218000000002</v>
      </c>
      <c r="AC61" s="468">
        <v>41.871274999999997</v>
      </c>
      <c r="AD61" s="468">
        <v>41.554355999999999</v>
      </c>
      <c r="AE61" s="468">
        <v>43.026643</v>
      </c>
      <c r="AF61" s="468">
        <v>44.541206000000003</v>
      </c>
      <c r="AG61" s="468">
        <v>45.605637999999999</v>
      </c>
      <c r="AH61" s="468">
        <v>46.089159000000002</v>
      </c>
      <c r="AI61" s="468">
        <v>45.384037999999997</v>
      </c>
      <c r="AJ61" s="468">
        <v>43.642904000000001</v>
      </c>
      <c r="AK61" s="468">
        <v>43.591135999999999</v>
      </c>
      <c r="AL61" s="468">
        <v>43.710596000000002</v>
      </c>
      <c r="AM61" s="468">
        <v>43.405684999999998</v>
      </c>
      <c r="AN61" s="468">
        <v>44.179327999999998</v>
      </c>
      <c r="AO61" s="468">
        <v>41.725836999999999</v>
      </c>
      <c r="AP61" s="468">
        <v>41.761969000000001</v>
      </c>
      <c r="AQ61" s="468">
        <v>45.054830000000003</v>
      </c>
      <c r="AR61" s="468">
        <v>44.422803000000002</v>
      </c>
      <c r="AS61" s="468">
        <v>44.26972</v>
      </c>
      <c r="AT61" s="468">
        <v>43.725661000000002</v>
      </c>
      <c r="AU61" s="468">
        <v>44.140624000000003</v>
      </c>
      <c r="AV61" s="468">
        <v>41.680509000000001</v>
      </c>
      <c r="AW61" s="468">
        <v>45.736134999999997</v>
      </c>
      <c r="AX61" s="468">
        <v>44.391750999999999</v>
      </c>
      <c r="AY61" s="468">
        <v>43.566063999999997</v>
      </c>
      <c r="AZ61" s="892">
        <v>43.459581</v>
      </c>
      <c r="BA61" s="892">
        <v>44.554805999999999</v>
      </c>
      <c r="BB61" s="892">
        <v>44.240910999999997</v>
      </c>
      <c r="BC61" s="892">
        <v>45.694571429</v>
      </c>
      <c r="BD61" s="892">
        <v>47.677960214999999</v>
      </c>
      <c r="BE61" s="456">
        <v>45.75217</v>
      </c>
      <c r="BF61" s="456">
        <v>45.176049999999996</v>
      </c>
      <c r="BG61" s="456">
        <v>45.145949999999999</v>
      </c>
      <c r="BH61" s="456">
        <v>43.287730000000003</v>
      </c>
      <c r="BI61" s="456">
        <v>43.532559999999997</v>
      </c>
      <c r="BJ61" s="456">
        <v>42.836669999999998</v>
      </c>
      <c r="BK61" s="456">
        <v>42.661859999999997</v>
      </c>
      <c r="BL61" s="456">
        <v>42.767339999999997</v>
      </c>
      <c r="BM61" s="456">
        <v>43.433500000000002</v>
      </c>
      <c r="BN61" s="456">
        <v>42.548000000000002</v>
      </c>
      <c r="BO61" s="456">
        <v>44.697980000000001</v>
      </c>
      <c r="BP61" s="456">
        <v>44.460819999999998</v>
      </c>
      <c r="BQ61" s="456">
        <v>43.926439999999999</v>
      </c>
      <c r="BR61" s="456">
        <v>43.395780000000002</v>
      </c>
      <c r="BS61" s="456">
        <v>43.688009999999998</v>
      </c>
      <c r="BT61" s="456">
        <v>42.170140000000004</v>
      </c>
      <c r="BU61" s="456">
        <v>42.658619999999999</v>
      </c>
      <c r="BV61" s="456">
        <v>42.080820000000003</v>
      </c>
    </row>
    <row r="62" spans="1:74" ht="11.1" customHeight="1" x14ac:dyDescent="0.2">
      <c r="A62" s="270" t="s">
        <v>212</v>
      </c>
      <c r="B62" s="545" t="s">
        <v>1103</v>
      </c>
      <c r="C62" s="468">
        <v>125.281997</v>
      </c>
      <c r="D62" s="468">
        <v>120.609776</v>
      </c>
      <c r="E62" s="468">
        <v>114.65761500000001</v>
      </c>
      <c r="F62" s="468">
        <v>106.291242</v>
      </c>
      <c r="G62" s="468">
        <v>109.712137</v>
      </c>
      <c r="H62" s="468">
        <v>111.329024</v>
      </c>
      <c r="I62" s="468">
        <v>112.59147400000001</v>
      </c>
      <c r="J62" s="468">
        <v>113.121844</v>
      </c>
      <c r="K62" s="468">
        <v>110.53083700000001</v>
      </c>
      <c r="L62" s="468">
        <v>110.49194900000001</v>
      </c>
      <c r="M62" s="468">
        <v>120.60104200000001</v>
      </c>
      <c r="N62" s="468">
        <v>118.89921</v>
      </c>
      <c r="O62" s="468">
        <v>122.69627</v>
      </c>
      <c r="P62" s="468">
        <v>124.661743</v>
      </c>
      <c r="Q62" s="468">
        <v>111.693021</v>
      </c>
      <c r="R62" s="468">
        <v>111.71016400000001</v>
      </c>
      <c r="S62" s="468">
        <v>112.76200900000001</v>
      </c>
      <c r="T62" s="468">
        <v>111.99350800000001</v>
      </c>
      <c r="U62" s="468">
        <v>119.786492</v>
      </c>
      <c r="V62" s="468">
        <v>116.450351</v>
      </c>
      <c r="W62" s="468">
        <v>118.841938</v>
      </c>
      <c r="X62" s="468">
        <v>109.617171</v>
      </c>
      <c r="Y62" s="468">
        <v>113.160725</v>
      </c>
      <c r="Z62" s="468">
        <v>130.48589899999999</v>
      </c>
      <c r="AA62" s="468">
        <v>128.940808</v>
      </c>
      <c r="AB62" s="468">
        <v>117.92239600000001</v>
      </c>
      <c r="AC62" s="468">
        <v>121.54455</v>
      </c>
      <c r="AD62" s="468">
        <v>118.118452</v>
      </c>
      <c r="AE62" s="468">
        <v>121.933621</v>
      </c>
      <c r="AF62" s="468">
        <v>123.628377</v>
      </c>
      <c r="AG62" s="468">
        <v>129.87731600000001</v>
      </c>
      <c r="AH62" s="468">
        <v>126.210285</v>
      </c>
      <c r="AI62" s="468">
        <v>124.645759</v>
      </c>
      <c r="AJ62" s="468">
        <v>117.206614</v>
      </c>
      <c r="AK62" s="468">
        <v>125.21517299999999</v>
      </c>
      <c r="AL62" s="468">
        <v>130.42120399999999</v>
      </c>
      <c r="AM62" s="468">
        <v>119.93326</v>
      </c>
      <c r="AN62" s="468">
        <v>119.388324</v>
      </c>
      <c r="AO62" s="468">
        <v>116.82599999999999</v>
      </c>
      <c r="AP62" s="468">
        <v>110.512704</v>
      </c>
      <c r="AQ62" s="468">
        <v>112.303951</v>
      </c>
      <c r="AR62" s="468">
        <v>108.42900400000001</v>
      </c>
      <c r="AS62" s="468">
        <v>112.565973</v>
      </c>
      <c r="AT62" s="468">
        <v>122.750837</v>
      </c>
      <c r="AU62" s="468">
        <v>125.235625</v>
      </c>
      <c r="AV62" s="468">
        <v>112.212013</v>
      </c>
      <c r="AW62" s="468">
        <v>120.582696</v>
      </c>
      <c r="AX62" s="468">
        <v>128.23035899999999</v>
      </c>
      <c r="AY62" s="468">
        <v>127.181793</v>
      </c>
      <c r="AZ62" s="892">
        <v>121.39591299999999</v>
      </c>
      <c r="BA62" s="892">
        <v>118.649839</v>
      </c>
      <c r="BB62" s="892">
        <v>106.047066</v>
      </c>
      <c r="BC62" s="892">
        <v>102.21528571</v>
      </c>
      <c r="BD62" s="892">
        <v>108.36365732</v>
      </c>
      <c r="BE62" s="456">
        <v>108.5591</v>
      </c>
      <c r="BF62" s="456">
        <v>110.748</v>
      </c>
      <c r="BG62" s="456">
        <v>111.25490000000001</v>
      </c>
      <c r="BH62" s="456">
        <v>103.9744</v>
      </c>
      <c r="BI62" s="456">
        <v>110.0154</v>
      </c>
      <c r="BJ62" s="456">
        <v>117.048</v>
      </c>
      <c r="BK62" s="456">
        <v>120.6833</v>
      </c>
      <c r="BL62" s="456">
        <v>113.80759999999999</v>
      </c>
      <c r="BM62" s="456">
        <v>111.3848</v>
      </c>
      <c r="BN62" s="456">
        <v>106.81789999999999</v>
      </c>
      <c r="BO62" s="456">
        <v>110.851</v>
      </c>
      <c r="BP62" s="456">
        <v>110.9661</v>
      </c>
      <c r="BQ62" s="456">
        <v>115.1365</v>
      </c>
      <c r="BR62" s="456">
        <v>116.3711</v>
      </c>
      <c r="BS62" s="456">
        <v>112.65389999999999</v>
      </c>
      <c r="BT62" s="456">
        <v>104.70310000000001</v>
      </c>
      <c r="BU62" s="456">
        <v>110.1319</v>
      </c>
      <c r="BV62" s="456">
        <v>117.3553</v>
      </c>
    </row>
    <row r="63" spans="1:74" ht="11.1" customHeight="1" x14ac:dyDescent="0.2">
      <c r="A63" s="270" t="s">
        <v>248</v>
      </c>
      <c r="B63" s="545" t="s">
        <v>1104</v>
      </c>
      <c r="C63" s="468">
        <v>27.07</v>
      </c>
      <c r="D63" s="468">
        <v>28.038</v>
      </c>
      <c r="E63" s="468">
        <v>28.094999999999999</v>
      </c>
      <c r="F63" s="468">
        <v>29.492999999999999</v>
      </c>
      <c r="G63" s="468">
        <v>29.484999999999999</v>
      </c>
      <c r="H63" s="468">
        <v>29.251000000000001</v>
      </c>
      <c r="I63" s="468">
        <v>29.196000000000002</v>
      </c>
      <c r="J63" s="468">
        <v>28.606999999999999</v>
      </c>
      <c r="K63" s="468">
        <v>27.390999999999998</v>
      </c>
      <c r="L63" s="468">
        <v>30.023</v>
      </c>
      <c r="M63" s="468">
        <v>29.364999999999998</v>
      </c>
      <c r="N63" s="468">
        <v>30.739000000000001</v>
      </c>
      <c r="O63" s="468">
        <v>32.103999999999999</v>
      </c>
      <c r="P63" s="468">
        <v>31.321000000000002</v>
      </c>
      <c r="Q63" s="468">
        <v>29.559000000000001</v>
      </c>
      <c r="R63" s="468">
        <v>32.341999999999999</v>
      </c>
      <c r="S63" s="468">
        <v>33.143999999999998</v>
      </c>
      <c r="T63" s="468">
        <v>30.472999999999999</v>
      </c>
      <c r="U63" s="468">
        <v>28.509</v>
      </c>
      <c r="V63" s="468">
        <v>25.972000000000001</v>
      </c>
      <c r="W63" s="468">
        <v>27.774999999999999</v>
      </c>
      <c r="X63" s="468">
        <v>27.588000000000001</v>
      </c>
      <c r="Y63" s="468">
        <v>25.844000000000001</v>
      </c>
      <c r="Z63" s="468">
        <v>24.094000000000001</v>
      </c>
      <c r="AA63" s="468">
        <v>26.939</v>
      </c>
      <c r="AB63" s="468">
        <v>28.901</v>
      </c>
      <c r="AC63" s="468">
        <v>29.875</v>
      </c>
      <c r="AD63" s="468">
        <v>27.853000000000002</v>
      </c>
      <c r="AE63" s="468">
        <v>29.042999999999999</v>
      </c>
      <c r="AF63" s="468">
        <v>27.314</v>
      </c>
      <c r="AG63" s="468">
        <v>25.893999999999998</v>
      </c>
      <c r="AH63" s="468">
        <v>25.021000000000001</v>
      </c>
      <c r="AI63" s="468">
        <v>23.95</v>
      </c>
      <c r="AJ63" s="468">
        <v>23.771000000000001</v>
      </c>
      <c r="AK63" s="468">
        <v>22.359000000000002</v>
      </c>
      <c r="AL63" s="468">
        <v>22.741</v>
      </c>
      <c r="AM63" s="468">
        <v>23.739000000000001</v>
      </c>
      <c r="AN63" s="468">
        <v>24.625</v>
      </c>
      <c r="AO63" s="468">
        <v>24.803000000000001</v>
      </c>
      <c r="AP63" s="468">
        <v>24.550999999999998</v>
      </c>
      <c r="AQ63" s="468">
        <v>23.998000000000001</v>
      </c>
      <c r="AR63" s="468">
        <v>22.661999999999999</v>
      </c>
      <c r="AS63" s="468">
        <v>19.972000000000001</v>
      </c>
      <c r="AT63" s="468">
        <v>21.231000000000002</v>
      </c>
      <c r="AU63" s="468">
        <v>20.587</v>
      </c>
      <c r="AV63" s="468">
        <v>21.754999999999999</v>
      </c>
      <c r="AW63" s="468">
        <v>22.324999999999999</v>
      </c>
      <c r="AX63" s="468">
        <v>22.097000000000001</v>
      </c>
      <c r="AY63" s="468">
        <v>23.210999999999999</v>
      </c>
      <c r="AZ63" s="892">
        <v>24.199000000000002</v>
      </c>
      <c r="BA63" s="892">
        <v>24.728999999999999</v>
      </c>
      <c r="BB63" s="892">
        <v>23.454999999999998</v>
      </c>
      <c r="BC63" s="892">
        <v>22.542571428999999</v>
      </c>
      <c r="BD63" s="892">
        <v>20.508175323</v>
      </c>
      <c r="BE63" s="456">
        <v>19.609359999999999</v>
      </c>
      <c r="BF63" s="456">
        <v>19.244779999999999</v>
      </c>
      <c r="BG63" s="456">
        <v>19.178529999999999</v>
      </c>
      <c r="BH63" s="456">
        <v>19.868790000000001</v>
      </c>
      <c r="BI63" s="456">
        <v>20.311140000000002</v>
      </c>
      <c r="BJ63" s="456">
        <v>19.747199999999999</v>
      </c>
      <c r="BK63" s="456">
        <v>20.88036</v>
      </c>
      <c r="BL63" s="456">
        <v>21.422080000000001</v>
      </c>
      <c r="BM63" s="456">
        <v>21.926649999999999</v>
      </c>
      <c r="BN63" s="456">
        <v>21.81429</v>
      </c>
      <c r="BO63" s="456">
        <v>22.78397</v>
      </c>
      <c r="BP63" s="456">
        <v>22.261279999999999</v>
      </c>
      <c r="BQ63" s="456">
        <v>21.163519999999998</v>
      </c>
      <c r="BR63" s="456">
        <v>20.682580000000002</v>
      </c>
      <c r="BS63" s="456">
        <v>20.43929</v>
      </c>
      <c r="BT63" s="456">
        <v>20.941690000000001</v>
      </c>
      <c r="BU63" s="456">
        <v>21.196950000000001</v>
      </c>
      <c r="BV63" s="456">
        <v>20.435559999999999</v>
      </c>
    </row>
    <row r="64" spans="1:74" ht="11.1" customHeight="1" x14ac:dyDescent="0.2">
      <c r="A64" s="270" t="s">
        <v>439</v>
      </c>
      <c r="B64" s="545" t="s">
        <v>1105</v>
      </c>
      <c r="C64" s="468">
        <v>56.591000000000001</v>
      </c>
      <c r="D64" s="468">
        <v>57.871000000000002</v>
      </c>
      <c r="E64" s="468">
        <v>58.593000000000004</v>
      </c>
      <c r="F64" s="468">
        <v>58.491999999999997</v>
      </c>
      <c r="G64" s="468">
        <v>58.387999999999998</v>
      </c>
      <c r="H64" s="468">
        <v>56.308999999999997</v>
      </c>
      <c r="I64" s="468">
        <v>56.131</v>
      </c>
      <c r="J64" s="468">
        <v>50.814999999999998</v>
      </c>
      <c r="K64" s="468">
        <v>49.325000000000003</v>
      </c>
      <c r="L64" s="468">
        <v>48.21</v>
      </c>
      <c r="M64" s="468">
        <v>50.536000000000001</v>
      </c>
      <c r="N64" s="468">
        <v>54.320999999999998</v>
      </c>
      <c r="O64" s="468">
        <v>57.667000000000002</v>
      </c>
      <c r="P64" s="468">
        <v>60.906999999999996</v>
      </c>
      <c r="Q64" s="468">
        <v>63.22</v>
      </c>
      <c r="R64" s="468">
        <v>63.847000000000001</v>
      </c>
      <c r="S64" s="468">
        <v>61.447000000000003</v>
      </c>
      <c r="T64" s="468">
        <v>58.241999999999997</v>
      </c>
      <c r="U64" s="468">
        <v>57.061999999999998</v>
      </c>
      <c r="V64" s="468">
        <v>53.899000000000001</v>
      </c>
      <c r="W64" s="468">
        <v>50.634</v>
      </c>
      <c r="X64" s="468">
        <v>47.968000000000004</v>
      </c>
      <c r="Y64" s="468">
        <v>47.622</v>
      </c>
      <c r="Z64" s="468">
        <v>49.261000000000003</v>
      </c>
      <c r="AA64" s="468">
        <v>52.652999999999999</v>
      </c>
      <c r="AB64" s="468">
        <v>54.781999999999996</v>
      </c>
      <c r="AC64" s="468">
        <v>57.203000000000003</v>
      </c>
      <c r="AD64" s="468">
        <v>57.063000000000002</v>
      </c>
      <c r="AE64" s="468">
        <v>57.223999999999997</v>
      </c>
      <c r="AF64" s="468">
        <v>55.079000000000001</v>
      </c>
      <c r="AG64" s="468">
        <v>52.709000000000003</v>
      </c>
      <c r="AH64" s="468">
        <v>49.119</v>
      </c>
      <c r="AI64" s="468">
        <v>48.314999999999998</v>
      </c>
      <c r="AJ64" s="468">
        <v>43.853000000000002</v>
      </c>
      <c r="AK64" s="468">
        <v>45.478999999999999</v>
      </c>
      <c r="AL64" s="468">
        <v>50.430999999999997</v>
      </c>
      <c r="AM64" s="468">
        <v>53.926000000000002</v>
      </c>
      <c r="AN64" s="468">
        <v>55.764000000000003</v>
      </c>
      <c r="AO64" s="468">
        <v>57.619</v>
      </c>
      <c r="AP64" s="468">
        <v>56.374000000000002</v>
      </c>
      <c r="AQ64" s="468">
        <v>54.978999999999999</v>
      </c>
      <c r="AR64" s="468">
        <v>53.018000000000001</v>
      </c>
      <c r="AS64" s="468">
        <v>50.314</v>
      </c>
      <c r="AT64" s="468">
        <v>47.902999999999999</v>
      </c>
      <c r="AU64" s="468">
        <v>45.981999999999999</v>
      </c>
      <c r="AV64" s="468">
        <v>41.588000000000001</v>
      </c>
      <c r="AW64" s="468">
        <v>44.878</v>
      </c>
      <c r="AX64" s="468">
        <v>49.134999999999998</v>
      </c>
      <c r="AY64" s="468">
        <v>52.658000000000001</v>
      </c>
      <c r="AZ64" s="892">
        <v>52.832999999999998</v>
      </c>
      <c r="BA64" s="892">
        <v>53.222999999999999</v>
      </c>
      <c r="BB64" s="892">
        <v>53.817</v>
      </c>
      <c r="BC64" s="892">
        <v>51.077159999999999</v>
      </c>
      <c r="BD64" s="892">
        <v>48.023679999999999</v>
      </c>
      <c r="BE64" s="456">
        <v>46.185130000000001</v>
      </c>
      <c r="BF64" s="456">
        <v>43.088520000000003</v>
      </c>
      <c r="BG64" s="456">
        <v>41.087090000000003</v>
      </c>
      <c r="BH64" s="456">
        <v>38.762839999999997</v>
      </c>
      <c r="BI64" s="456">
        <v>40.929900000000004</v>
      </c>
      <c r="BJ64" s="456">
        <v>44.590069999999997</v>
      </c>
      <c r="BK64" s="456">
        <v>49.67662</v>
      </c>
      <c r="BL64" s="456">
        <v>52.766910000000003</v>
      </c>
      <c r="BM64" s="456">
        <v>55.06756</v>
      </c>
      <c r="BN64" s="456">
        <v>56.471539999999997</v>
      </c>
      <c r="BO64" s="456">
        <v>56.63111</v>
      </c>
      <c r="BP64" s="456">
        <v>54.345460000000003</v>
      </c>
      <c r="BQ64" s="456">
        <v>52.062170000000002</v>
      </c>
      <c r="BR64" s="456">
        <v>48.522399999999998</v>
      </c>
      <c r="BS64" s="456">
        <v>46.130679999999998</v>
      </c>
      <c r="BT64" s="456">
        <v>43.430050000000001</v>
      </c>
      <c r="BU64" s="456">
        <v>45.22466</v>
      </c>
      <c r="BV64" s="456">
        <v>48.530009999999997</v>
      </c>
    </row>
    <row r="65" spans="1:74" ht="11.1" customHeight="1" x14ac:dyDescent="0.2">
      <c r="A65" s="270"/>
      <c r="B65" s="554"/>
      <c r="C65" s="452"/>
      <c r="D65" s="452"/>
      <c r="E65" s="452"/>
      <c r="F65" s="452"/>
      <c r="G65" s="452"/>
      <c r="H65" s="452"/>
      <c r="I65" s="452"/>
      <c r="J65" s="452"/>
      <c r="K65" s="452"/>
      <c r="L65" s="452"/>
      <c r="M65" s="452"/>
      <c r="N65" s="452"/>
      <c r="O65" s="452"/>
      <c r="P65" s="452"/>
      <c r="Q65" s="452"/>
      <c r="R65" s="452"/>
      <c r="S65" s="452"/>
      <c r="T65" s="452"/>
      <c r="U65" s="452"/>
      <c r="V65" s="452"/>
      <c r="W65" s="452"/>
      <c r="X65" s="452"/>
      <c r="Y65" s="452"/>
      <c r="Z65" s="452"/>
      <c r="AA65" s="452"/>
      <c r="AB65" s="452"/>
      <c r="AC65" s="452"/>
      <c r="AD65" s="452"/>
      <c r="AE65" s="452"/>
      <c r="AF65" s="452"/>
      <c r="AG65" s="452"/>
      <c r="AH65" s="452"/>
      <c r="AI65" s="452"/>
      <c r="AJ65" s="452"/>
      <c r="AK65" s="452"/>
      <c r="AL65" s="452"/>
      <c r="AM65" s="452"/>
      <c r="AN65" s="452"/>
      <c r="AO65" s="452"/>
      <c r="AP65" s="452"/>
      <c r="AQ65" s="452"/>
      <c r="AR65" s="452"/>
      <c r="AS65" s="452"/>
      <c r="AT65" s="452"/>
      <c r="AU65" s="452"/>
      <c r="AV65" s="452"/>
      <c r="AW65" s="452"/>
      <c r="AX65" s="452"/>
      <c r="AY65" s="452"/>
      <c r="AZ65" s="892"/>
      <c r="BA65" s="892"/>
      <c r="BB65" s="892"/>
      <c r="BC65" s="892"/>
      <c r="BD65" s="892"/>
      <c r="BE65" s="456"/>
      <c r="BF65" s="456"/>
      <c r="BG65" s="456"/>
      <c r="BH65" s="456"/>
      <c r="BI65" s="456"/>
      <c r="BJ65" s="456"/>
      <c r="BK65" s="456"/>
      <c r="BL65" s="456"/>
      <c r="BM65" s="456"/>
      <c r="BN65" s="456"/>
      <c r="BO65" s="456"/>
      <c r="BP65" s="456"/>
      <c r="BQ65" s="456"/>
      <c r="BR65" s="456"/>
      <c r="BS65" s="456"/>
      <c r="BT65" s="456"/>
      <c r="BU65" s="456"/>
      <c r="BV65" s="456"/>
    </row>
    <row r="66" spans="1:74" s="273" customFormat="1" ht="11.1" customHeight="1" x14ac:dyDescent="0.2">
      <c r="A66" s="548" t="s">
        <v>250</v>
      </c>
      <c r="B66" s="555" t="s">
        <v>1115</v>
      </c>
      <c r="C66" s="300">
        <v>588.31700000000001</v>
      </c>
      <c r="D66" s="300">
        <v>578.87199999999996</v>
      </c>
      <c r="E66" s="300">
        <v>566.06100000000004</v>
      </c>
      <c r="F66" s="300">
        <v>547.86599999999999</v>
      </c>
      <c r="G66" s="300">
        <v>523.10900000000004</v>
      </c>
      <c r="H66" s="300">
        <v>493.32400000000001</v>
      </c>
      <c r="I66" s="300">
        <v>468.00599999999997</v>
      </c>
      <c r="J66" s="300">
        <v>445.05700000000002</v>
      </c>
      <c r="K66" s="300">
        <v>416.39299999999997</v>
      </c>
      <c r="L66" s="300">
        <v>398.56900000000002</v>
      </c>
      <c r="M66" s="300">
        <v>388.41899999999998</v>
      </c>
      <c r="N66" s="300">
        <v>372.03</v>
      </c>
      <c r="O66" s="300">
        <v>371.57900000000001</v>
      </c>
      <c r="P66" s="300">
        <v>371.57900000000001</v>
      </c>
      <c r="Q66" s="300">
        <v>371.17500000000001</v>
      </c>
      <c r="R66" s="300">
        <v>363.72300000000001</v>
      </c>
      <c r="S66" s="300">
        <v>354.36599999999999</v>
      </c>
      <c r="T66" s="300">
        <v>347.15800000000002</v>
      </c>
      <c r="U66" s="300">
        <v>347.45400000000001</v>
      </c>
      <c r="V66" s="300">
        <v>350.33</v>
      </c>
      <c r="W66" s="300">
        <v>351.274</v>
      </c>
      <c r="X66" s="300">
        <v>351.274</v>
      </c>
      <c r="Y66" s="300">
        <v>351.911</v>
      </c>
      <c r="Z66" s="300">
        <v>354.68400000000003</v>
      </c>
      <c r="AA66" s="300">
        <v>358.01299999999998</v>
      </c>
      <c r="AB66" s="300">
        <v>360.95800000000003</v>
      </c>
      <c r="AC66" s="300">
        <v>363.93400000000003</v>
      </c>
      <c r="AD66" s="300">
        <v>366.91699999999997</v>
      </c>
      <c r="AE66" s="300">
        <v>370.16699999999997</v>
      </c>
      <c r="AF66" s="300">
        <v>373.072</v>
      </c>
      <c r="AG66" s="300">
        <v>375.43299999999999</v>
      </c>
      <c r="AH66" s="300">
        <v>379.65600000000001</v>
      </c>
      <c r="AI66" s="300">
        <v>382.93</v>
      </c>
      <c r="AJ66" s="300">
        <v>387.21800000000002</v>
      </c>
      <c r="AK66" s="300">
        <v>391.8</v>
      </c>
      <c r="AL66" s="300">
        <v>393.56799999999998</v>
      </c>
      <c r="AM66" s="300">
        <v>395.06400000000002</v>
      </c>
      <c r="AN66" s="300">
        <v>395.31299999999999</v>
      </c>
      <c r="AO66" s="300">
        <v>396.71</v>
      </c>
      <c r="AP66" s="300">
        <v>399.12099999999998</v>
      </c>
      <c r="AQ66" s="300">
        <v>402.05900000000003</v>
      </c>
      <c r="AR66" s="300">
        <v>403.00299999999999</v>
      </c>
      <c r="AS66" s="300">
        <v>402.976</v>
      </c>
      <c r="AT66" s="300">
        <v>404.94099999999997</v>
      </c>
      <c r="AU66" s="300">
        <v>406.983</v>
      </c>
      <c r="AV66" s="300">
        <v>409.59399999999999</v>
      </c>
      <c r="AW66" s="300">
        <v>411.92200000000003</v>
      </c>
      <c r="AX66" s="300">
        <v>413.464</v>
      </c>
      <c r="AY66" s="300">
        <v>415.21199999999999</v>
      </c>
      <c r="AZ66" s="893">
        <v>415.44200000000001</v>
      </c>
      <c r="BA66" s="893">
        <v>414.82499999999999</v>
      </c>
      <c r="BB66" s="893">
        <v>394.524</v>
      </c>
      <c r="BC66" s="893">
        <v>353.72171429000002</v>
      </c>
      <c r="BD66" s="893">
        <v>320.52166452</v>
      </c>
      <c r="BE66" s="461">
        <v>289.32170000000002</v>
      </c>
      <c r="BF66" s="461">
        <v>282.92169999999999</v>
      </c>
      <c r="BG66" s="461">
        <v>282.92169999999999</v>
      </c>
      <c r="BH66" s="461">
        <v>282.92169999999999</v>
      </c>
      <c r="BI66" s="461">
        <v>282.92169999999999</v>
      </c>
      <c r="BJ66" s="461">
        <v>282.92169999999999</v>
      </c>
      <c r="BK66" s="461">
        <v>282.92169999999999</v>
      </c>
      <c r="BL66" s="461">
        <v>282.92169999999999</v>
      </c>
      <c r="BM66" s="461">
        <v>282.92169999999999</v>
      </c>
      <c r="BN66" s="461">
        <v>282.92169999999999</v>
      </c>
      <c r="BO66" s="461">
        <v>282.92169999999999</v>
      </c>
      <c r="BP66" s="461">
        <v>282.92169999999999</v>
      </c>
      <c r="BQ66" s="461">
        <v>300.12169999999998</v>
      </c>
      <c r="BR66" s="461">
        <v>317.32170000000002</v>
      </c>
      <c r="BS66" s="461">
        <v>334.52170000000001</v>
      </c>
      <c r="BT66" s="461">
        <v>351.7217</v>
      </c>
      <c r="BU66" s="461">
        <v>368.92169999999999</v>
      </c>
      <c r="BV66" s="461">
        <v>386.12169999999998</v>
      </c>
    </row>
    <row r="67" spans="1:74" s="164" customFormat="1" ht="12" customHeight="1" x14ac:dyDescent="0.2">
      <c r="A67" s="163"/>
      <c r="B67" s="785" t="s">
        <v>1061</v>
      </c>
      <c r="C67" s="783"/>
      <c r="D67" s="783"/>
      <c r="E67" s="783"/>
      <c r="F67" s="783"/>
      <c r="G67" s="783"/>
      <c r="H67" s="783"/>
      <c r="I67" s="783"/>
      <c r="J67" s="783"/>
      <c r="K67" s="783"/>
      <c r="L67" s="783"/>
      <c r="M67" s="783"/>
      <c r="N67" s="783"/>
      <c r="O67" s="783"/>
      <c r="P67" s="783"/>
      <c r="Q67" s="761"/>
      <c r="R67" s="303"/>
      <c r="AY67" s="643"/>
      <c r="AZ67" s="643"/>
      <c r="BA67" s="643"/>
      <c r="BB67" s="643"/>
      <c r="BC67" s="643"/>
      <c r="BD67" s="643"/>
      <c r="BE67" s="643"/>
      <c r="BF67" s="643"/>
      <c r="BG67" s="643"/>
      <c r="BH67" s="643"/>
      <c r="BI67" s="643"/>
      <c r="BJ67" s="218"/>
    </row>
    <row r="68" spans="1:74" s="164" customFormat="1" x14ac:dyDescent="0.2">
      <c r="A68" s="163"/>
      <c r="B68" s="1037" t="s">
        <v>1544</v>
      </c>
      <c r="C68" s="1037"/>
      <c r="D68" s="1037"/>
      <c r="E68" s="1037"/>
      <c r="F68" s="1037"/>
      <c r="G68" s="1037"/>
      <c r="H68" s="1037"/>
      <c r="I68" s="1037"/>
      <c r="J68" s="1037"/>
      <c r="K68" s="1037"/>
      <c r="L68" s="1037"/>
      <c r="M68" s="1037"/>
      <c r="N68" s="1037"/>
      <c r="O68" s="1037"/>
      <c r="P68" s="1037"/>
      <c r="Q68" s="1037"/>
      <c r="R68" s="303"/>
      <c r="AY68" s="643"/>
      <c r="AZ68" s="643"/>
      <c r="BA68" s="643"/>
      <c r="BB68" s="643"/>
      <c r="BC68" s="643"/>
      <c r="BD68" s="643"/>
      <c r="BE68" s="643"/>
      <c r="BF68" s="643"/>
      <c r="BG68" s="643"/>
      <c r="BH68" s="643"/>
      <c r="BI68" s="643"/>
      <c r="BJ68" s="218"/>
    </row>
    <row r="69" spans="1:74" s="164" customFormat="1" ht="12" customHeight="1" x14ac:dyDescent="0.2">
      <c r="A69" s="163"/>
      <c r="B69" s="1039" t="s">
        <v>1062</v>
      </c>
      <c r="C69" s="1039"/>
      <c r="D69" s="1039"/>
      <c r="E69" s="1039"/>
      <c r="F69" s="1039"/>
      <c r="G69" s="1039"/>
      <c r="H69" s="1039"/>
      <c r="I69" s="1039"/>
      <c r="J69" s="1039"/>
      <c r="K69" s="1039"/>
      <c r="L69" s="1039"/>
      <c r="M69" s="1039"/>
      <c r="N69" s="1039"/>
      <c r="O69" s="1039"/>
      <c r="P69" s="1039"/>
      <c r="Q69" s="1039"/>
      <c r="R69" s="303"/>
      <c r="AY69" s="643"/>
      <c r="AZ69" s="643"/>
      <c r="BA69" s="643"/>
      <c r="BB69" s="643"/>
      <c r="BC69" s="643"/>
      <c r="BD69" s="643"/>
      <c r="BE69" s="643"/>
      <c r="BF69" s="643"/>
      <c r="BG69" s="643"/>
      <c r="BH69" s="643"/>
      <c r="BI69" s="643"/>
      <c r="BJ69" s="218"/>
    </row>
    <row r="70" spans="1:74" s="164" customFormat="1" ht="12" customHeight="1" x14ac:dyDescent="0.2">
      <c r="A70" s="163"/>
      <c r="B70" s="785" t="s">
        <v>1063</v>
      </c>
      <c r="C70" s="783"/>
      <c r="D70" s="783"/>
      <c r="E70" s="783"/>
      <c r="F70" s="783"/>
      <c r="G70" s="783"/>
      <c r="H70" s="783"/>
      <c r="I70" s="783"/>
      <c r="J70" s="783"/>
      <c r="K70" s="783"/>
      <c r="L70" s="783"/>
      <c r="M70" s="783"/>
      <c r="N70" s="783"/>
      <c r="O70" s="783"/>
      <c r="P70" s="783"/>
      <c r="Q70" s="761"/>
      <c r="R70" s="303"/>
      <c r="AY70" s="643"/>
      <c r="AZ70" s="643"/>
      <c r="BA70" s="643"/>
      <c r="BB70" s="643"/>
      <c r="BC70" s="643"/>
      <c r="BD70" s="643"/>
      <c r="BE70" s="643"/>
      <c r="BF70" s="643"/>
      <c r="BG70" s="643"/>
      <c r="BH70" s="643"/>
      <c r="BI70" s="643"/>
      <c r="BJ70" s="218"/>
    </row>
    <row r="71" spans="1:74" s="164" customFormat="1" x14ac:dyDescent="0.2">
      <c r="A71" s="163"/>
      <c r="B71" s="787" t="s">
        <v>1064</v>
      </c>
      <c r="C71" s="787"/>
      <c r="D71" s="787"/>
      <c r="E71" s="787"/>
      <c r="F71" s="787"/>
      <c r="G71" s="787"/>
      <c r="H71" s="787"/>
      <c r="I71" s="787"/>
      <c r="J71" s="787"/>
      <c r="K71" s="787"/>
      <c r="L71" s="787"/>
      <c r="M71" s="787"/>
      <c r="N71" s="787"/>
      <c r="O71" s="787"/>
      <c r="P71" s="787"/>
      <c r="Q71" s="787"/>
      <c r="R71" s="303"/>
      <c r="AY71" s="643"/>
      <c r="AZ71" s="643"/>
      <c r="BA71" s="643"/>
      <c r="BB71" s="643"/>
      <c r="BC71" s="643"/>
      <c r="BD71" s="643"/>
      <c r="BE71" s="643"/>
      <c r="BF71" s="643"/>
      <c r="BG71" s="643"/>
      <c r="BH71" s="643"/>
      <c r="BI71" s="643"/>
      <c r="BJ71" s="218"/>
    </row>
    <row r="72" spans="1:74" s="164" customFormat="1" ht="12" customHeight="1" x14ac:dyDescent="0.2">
      <c r="A72" s="163"/>
      <c r="B72" s="1039" t="s">
        <v>1065</v>
      </c>
      <c r="C72" s="1039"/>
      <c r="D72" s="1039"/>
      <c r="E72" s="1039"/>
      <c r="F72" s="1039"/>
      <c r="G72" s="1039"/>
      <c r="H72" s="1039"/>
      <c r="I72" s="1039"/>
      <c r="J72" s="1039"/>
      <c r="K72" s="1039"/>
      <c r="L72" s="1039"/>
      <c r="M72" s="1039"/>
      <c r="N72" s="1039"/>
      <c r="O72" s="1039"/>
      <c r="P72" s="1039"/>
      <c r="Q72" s="1039"/>
      <c r="R72" s="303"/>
      <c r="AY72" s="643"/>
      <c r="AZ72" s="643"/>
      <c r="BA72" s="643"/>
      <c r="BB72" s="643"/>
      <c r="BC72" s="643"/>
      <c r="BD72" s="643"/>
      <c r="BE72" s="643"/>
      <c r="BF72" s="643"/>
      <c r="BG72" s="643"/>
      <c r="BH72" s="643"/>
      <c r="BI72" s="643"/>
      <c r="BJ72" s="218"/>
    </row>
    <row r="73" spans="1:74" s="164" customFormat="1" ht="23.25" customHeight="1" x14ac:dyDescent="0.2">
      <c r="A73" s="163"/>
      <c r="B73" s="1037" t="s">
        <v>1066</v>
      </c>
      <c r="C73" s="1037"/>
      <c r="D73" s="1037"/>
      <c r="E73" s="1037"/>
      <c r="F73" s="1037"/>
      <c r="G73" s="1037"/>
      <c r="H73" s="1037"/>
      <c r="I73" s="1037"/>
      <c r="J73" s="1037"/>
      <c r="K73" s="1037"/>
      <c r="L73" s="1037"/>
      <c r="M73" s="1037"/>
      <c r="N73" s="1037"/>
      <c r="O73" s="1037"/>
      <c r="P73" s="1037"/>
      <c r="Q73" s="1037"/>
      <c r="R73" s="303"/>
      <c r="AY73" s="643"/>
      <c r="AZ73" s="643"/>
      <c r="BA73" s="643"/>
      <c r="BB73" s="643"/>
      <c r="BC73" s="643"/>
      <c r="BD73" s="643"/>
      <c r="BE73" s="643"/>
      <c r="BF73" s="643"/>
      <c r="BG73" s="643"/>
      <c r="BH73" s="643"/>
      <c r="BI73" s="643"/>
      <c r="BJ73" s="218"/>
    </row>
    <row r="74" spans="1:74" s="164" customFormat="1" x14ac:dyDescent="0.2">
      <c r="A74" s="163"/>
      <c r="B74" s="1037" t="s">
        <v>1067</v>
      </c>
      <c r="C74" s="1037"/>
      <c r="D74" s="1037"/>
      <c r="E74" s="1037"/>
      <c r="F74" s="1037"/>
      <c r="G74" s="1037"/>
      <c r="H74" s="1037"/>
      <c r="I74" s="1037"/>
      <c r="J74" s="1037"/>
      <c r="K74" s="1037"/>
      <c r="L74" s="1037"/>
      <c r="M74" s="1037"/>
      <c r="N74" s="1037"/>
      <c r="O74" s="1037"/>
      <c r="P74" s="1037"/>
      <c r="Q74" s="1037"/>
      <c r="R74" s="1037"/>
      <c r="AY74" s="643"/>
      <c r="AZ74" s="643"/>
      <c r="BA74" s="643"/>
      <c r="BB74" s="643"/>
      <c r="BC74" s="643"/>
      <c r="BD74" s="643"/>
      <c r="BE74" s="643"/>
      <c r="BF74" s="643"/>
      <c r="BG74" s="643"/>
      <c r="BH74" s="643"/>
      <c r="BI74" s="643"/>
      <c r="BJ74" s="218"/>
    </row>
    <row r="75" spans="1:74" s="164" customFormat="1" x14ac:dyDescent="0.2">
      <c r="A75" s="163"/>
      <c r="B75" s="1037" t="s">
        <v>1068</v>
      </c>
      <c r="C75" s="1037"/>
      <c r="D75" s="1037"/>
      <c r="E75" s="1037"/>
      <c r="F75" s="1037"/>
      <c r="G75" s="1037"/>
      <c r="H75" s="1037"/>
      <c r="I75" s="1037"/>
      <c r="J75" s="1037"/>
      <c r="K75" s="1037"/>
      <c r="L75" s="1037"/>
      <c r="M75" s="1037"/>
      <c r="N75" s="1037"/>
      <c r="O75" s="1037"/>
      <c r="P75" s="1037"/>
      <c r="Q75" s="1037"/>
      <c r="R75" s="303"/>
      <c r="AY75" s="643"/>
      <c r="AZ75" s="643"/>
      <c r="BA75" s="643"/>
      <c r="BB75" s="643"/>
      <c r="BC75" s="643"/>
      <c r="BD75" s="643"/>
      <c r="BE75" s="643"/>
      <c r="BF75" s="643"/>
      <c r="BG75" s="643"/>
      <c r="BH75" s="643"/>
      <c r="BI75" s="643"/>
      <c r="BJ75" s="218"/>
    </row>
    <row r="76" spans="1:74" s="164" customFormat="1" ht="12" customHeight="1" x14ac:dyDescent="0.2">
      <c r="A76" s="163"/>
      <c r="B76" s="773" t="s">
        <v>808</v>
      </c>
      <c r="C76"/>
      <c r="D76"/>
      <c r="E76"/>
      <c r="F76"/>
      <c r="G76"/>
      <c r="H76"/>
      <c r="I76"/>
      <c r="J76"/>
      <c r="K76"/>
      <c r="L76"/>
      <c r="M76"/>
      <c r="N76"/>
      <c r="O76"/>
      <c r="P76"/>
      <c r="Q76"/>
      <c r="R76" s="303"/>
      <c r="AY76" s="643"/>
      <c r="AZ76" s="643"/>
      <c r="BA76" s="643"/>
      <c r="BB76" s="643"/>
      <c r="BC76" s="643"/>
      <c r="BD76" s="643"/>
      <c r="BE76" s="643"/>
      <c r="BF76" s="643"/>
      <c r="BG76" s="643"/>
      <c r="BH76" s="643"/>
      <c r="BI76" s="643"/>
      <c r="BJ76" s="218"/>
    </row>
    <row r="77" spans="1:74" s="336" customFormat="1" ht="12" customHeight="1" x14ac:dyDescent="0.2">
      <c r="A77" s="335"/>
      <c r="B77" s="988" t="str">
        <f>Dates!$G$2</f>
        <v>EIA completed modeling and analysis for this report on Wednesday, July 1, 2026.</v>
      </c>
      <c r="C77" s="975"/>
      <c r="D77" s="975"/>
      <c r="E77" s="975"/>
      <c r="F77" s="975"/>
      <c r="G77" s="975"/>
      <c r="H77" s="975"/>
      <c r="I77" s="975"/>
      <c r="J77" s="975"/>
      <c r="K77" s="975"/>
      <c r="L77" s="975"/>
      <c r="M77" s="975"/>
      <c r="N77" s="975"/>
      <c r="O77" s="975"/>
      <c r="P77" s="975"/>
      <c r="Q77" s="975"/>
      <c r="R77" s="303"/>
      <c r="AY77" s="339"/>
      <c r="AZ77" s="339"/>
      <c r="BA77" s="339"/>
      <c r="BB77" s="339"/>
      <c r="BC77" s="339"/>
      <c r="BD77" s="339"/>
      <c r="BE77" s="339"/>
      <c r="BF77" s="339"/>
      <c r="BG77" s="339"/>
      <c r="BH77" s="339"/>
      <c r="BI77" s="339"/>
    </row>
    <row r="78" spans="1:74" s="164" customFormat="1" ht="12" customHeight="1" x14ac:dyDescent="0.2">
      <c r="A78" s="163"/>
      <c r="B78" s="983" t="s">
        <v>481</v>
      </c>
      <c r="C78" s="975"/>
      <c r="D78" s="975"/>
      <c r="E78" s="975"/>
      <c r="F78" s="975"/>
      <c r="G78" s="975"/>
      <c r="H78" s="975"/>
      <c r="I78" s="975"/>
      <c r="J78" s="975"/>
      <c r="K78" s="975"/>
      <c r="L78" s="975"/>
      <c r="M78" s="975"/>
      <c r="N78" s="975"/>
      <c r="O78" s="975"/>
      <c r="P78" s="975"/>
      <c r="Q78" s="975"/>
      <c r="R78" s="239"/>
      <c r="AY78" s="643"/>
      <c r="AZ78" s="643"/>
      <c r="BA78" s="643"/>
      <c r="BB78" s="643"/>
      <c r="BC78" s="643"/>
      <c r="BD78" s="643"/>
      <c r="BE78" s="643"/>
      <c r="BF78" s="643"/>
      <c r="BG78" s="643"/>
      <c r="BH78" s="643"/>
      <c r="BI78" s="643"/>
      <c r="BJ78" s="218"/>
    </row>
    <row r="79" spans="1:74" s="164" customFormat="1" ht="12" customHeight="1" x14ac:dyDescent="0.2">
      <c r="A79" s="163"/>
      <c r="B79" s="997" t="s">
        <v>1402</v>
      </c>
      <c r="C79" s="984"/>
      <c r="D79" s="984"/>
      <c r="E79" s="984"/>
      <c r="F79" s="984"/>
      <c r="G79" s="984"/>
      <c r="H79" s="984"/>
      <c r="I79" s="984"/>
      <c r="J79" s="984"/>
      <c r="K79" s="984"/>
      <c r="L79" s="984"/>
      <c r="M79" s="984"/>
      <c r="N79" s="984"/>
      <c r="O79" s="984"/>
      <c r="P79" s="984"/>
      <c r="Q79" s="984"/>
      <c r="R79" s="239"/>
      <c r="AY79" s="643"/>
      <c r="AZ79" s="643"/>
      <c r="BA79" s="643"/>
      <c r="BB79" s="643"/>
      <c r="BC79" s="643"/>
      <c r="BD79" s="643"/>
      <c r="BE79" s="643"/>
      <c r="BF79" s="643"/>
      <c r="BG79" s="643"/>
      <c r="BH79" s="643"/>
      <c r="BI79" s="643"/>
      <c r="BJ79" s="218"/>
    </row>
    <row r="80" spans="1:74" s="164" customFormat="1" ht="12" customHeight="1" x14ac:dyDescent="0.2">
      <c r="A80" s="163"/>
      <c r="B80" s="992" t="s">
        <v>489</v>
      </c>
      <c r="C80" s="994"/>
      <c r="D80" s="994"/>
      <c r="E80" s="994"/>
      <c r="F80" s="994"/>
      <c r="G80" s="994"/>
      <c r="H80" s="994"/>
      <c r="I80" s="994"/>
      <c r="J80" s="994"/>
      <c r="K80" s="994"/>
      <c r="L80" s="994"/>
      <c r="M80" s="994"/>
      <c r="N80" s="994"/>
      <c r="O80" s="994"/>
      <c r="P80" s="994"/>
      <c r="Q80" s="1038"/>
      <c r="R80" s="239"/>
      <c r="AY80" s="643"/>
      <c r="AZ80" s="643"/>
      <c r="BA80" s="643"/>
      <c r="BB80" s="643"/>
      <c r="BC80" s="643"/>
      <c r="BD80" s="643"/>
      <c r="BE80" s="643"/>
      <c r="BF80" s="643"/>
      <c r="BG80" s="643"/>
      <c r="BH80" s="643"/>
      <c r="BI80" s="643"/>
      <c r="BJ80" s="218"/>
    </row>
    <row r="81" spans="1:74" s="164" customFormat="1" ht="12" customHeight="1" x14ac:dyDescent="0.2">
      <c r="A81" s="163"/>
      <c r="B81" s="773" t="s">
        <v>821</v>
      </c>
      <c r="C81" s="783"/>
      <c r="D81" s="783"/>
      <c r="E81" s="783"/>
      <c r="F81" s="783"/>
      <c r="G81" s="783"/>
      <c r="H81" s="783"/>
      <c r="I81" s="783"/>
      <c r="J81" s="783"/>
      <c r="K81" s="783"/>
      <c r="L81" s="783"/>
      <c r="M81" s="783"/>
      <c r="N81" s="783"/>
      <c r="O81" s="783"/>
      <c r="P81" s="783"/>
      <c r="Q81" s="761"/>
      <c r="R81" s="239"/>
      <c r="AY81" s="643"/>
      <c r="AZ81" s="643"/>
      <c r="BA81" s="643"/>
      <c r="BB81" s="643"/>
      <c r="BC81" s="643"/>
      <c r="BD81" s="643"/>
      <c r="BE81" s="643"/>
      <c r="BF81" s="643"/>
      <c r="BG81" s="643"/>
      <c r="BH81" s="643"/>
      <c r="BI81" s="643"/>
      <c r="BJ81" s="218"/>
    </row>
    <row r="82" spans="1:74" s="164" customFormat="1" ht="11.45" customHeight="1" x14ac:dyDescent="0.2">
      <c r="A82" s="163"/>
      <c r="B82" s="1036" t="s">
        <v>1594</v>
      </c>
      <c r="C82" s="1036"/>
      <c r="D82" s="1036"/>
      <c r="E82" s="1036"/>
      <c r="F82" s="1036"/>
      <c r="G82" s="1036"/>
      <c r="H82" s="1036"/>
      <c r="I82" s="1036"/>
      <c r="J82" s="1036"/>
      <c r="K82" s="1036"/>
      <c r="L82" s="1036"/>
      <c r="M82" s="1036"/>
      <c r="N82" s="1036"/>
      <c r="O82" s="1036"/>
      <c r="P82" s="1036"/>
      <c r="Q82" s="1036"/>
      <c r="R82" s="239"/>
      <c r="AY82" s="643"/>
      <c r="AZ82" s="643"/>
      <c r="BA82" s="643"/>
      <c r="BB82" s="643"/>
      <c r="BC82" s="643"/>
      <c r="BD82" s="643"/>
      <c r="BE82" s="643"/>
      <c r="BF82" s="643"/>
      <c r="BG82" s="643"/>
      <c r="BH82" s="643"/>
      <c r="BI82" s="643"/>
      <c r="BJ82" s="218"/>
    </row>
    <row r="83" spans="1:74" s="165" customFormat="1" ht="12" customHeight="1" x14ac:dyDescent="0.2">
      <c r="A83" s="158"/>
      <c r="B83" s="784" t="s">
        <v>1069</v>
      </c>
      <c r="C83" s="239"/>
      <c r="D83" s="239"/>
      <c r="E83" s="239"/>
      <c r="F83" s="239"/>
      <c r="G83" s="273"/>
      <c r="H83" s="239"/>
      <c r="I83" s="239"/>
      <c r="J83" s="239"/>
      <c r="K83" s="239"/>
      <c r="L83" s="239"/>
      <c r="M83" s="239"/>
      <c r="N83" s="239"/>
      <c r="O83" s="239"/>
      <c r="P83" s="239"/>
      <c r="Q83" s="239"/>
      <c r="R83" s="239"/>
      <c r="AY83" s="643"/>
      <c r="AZ83" s="643"/>
      <c r="BA83" s="643"/>
      <c r="BB83" s="643"/>
      <c r="BC83" s="643"/>
      <c r="BD83" s="643"/>
      <c r="BE83" s="643"/>
      <c r="BF83" s="643"/>
      <c r="BG83" s="643"/>
      <c r="BH83" s="643"/>
      <c r="BI83" s="643"/>
      <c r="BJ83" s="219"/>
    </row>
    <row r="84" spans="1:74" x14ac:dyDescent="0.2">
      <c r="BD84" s="644"/>
      <c r="BE84" s="644"/>
      <c r="BF84" s="644"/>
      <c r="BK84" s="149"/>
      <c r="BL84" s="149"/>
      <c r="BM84" s="149"/>
      <c r="BN84" s="149"/>
      <c r="BO84" s="149"/>
      <c r="BP84" s="149"/>
      <c r="BQ84" s="149"/>
      <c r="BR84" s="149"/>
      <c r="BS84" s="149"/>
      <c r="BT84" s="149"/>
      <c r="BU84" s="149"/>
      <c r="BV84" s="149"/>
    </row>
    <row r="85" spans="1:74" x14ac:dyDescent="0.2">
      <c r="BD85" s="644"/>
      <c r="BE85" s="644"/>
      <c r="BF85" s="644"/>
      <c r="BK85" s="149"/>
      <c r="BL85" s="149"/>
      <c r="BM85" s="149"/>
      <c r="BN85" s="149"/>
      <c r="BO85" s="149"/>
      <c r="BP85" s="149"/>
      <c r="BQ85" s="149"/>
      <c r="BR85" s="149"/>
      <c r="BS85" s="149"/>
      <c r="BT85" s="149"/>
      <c r="BU85" s="149"/>
      <c r="BV85" s="149"/>
    </row>
    <row r="86" spans="1:74" x14ac:dyDescent="0.2">
      <c r="BD86" s="644"/>
      <c r="BE86" s="644"/>
      <c r="BF86" s="644"/>
      <c r="BK86" s="149"/>
      <c r="BL86" s="149"/>
      <c r="BM86" s="149"/>
      <c r="BN86" s="149"/>
      <c r="BO86" s="149"/>
      <c r="BP86" s="149"/>
      <c r="BQ86" s="149"/>
      <c r="BR86" s="149"/>
      <c r="BS86" s="149"/>
      <c r="BT86" s="149"/>
      <c r="BU86" s="149"/>
      <c r="BV86" s="149"/>
    </row>
    <row r="87" spans="1:74" x14ac:dyDescent="0.2">
      <c r="BD87" s="644"/>
      <c r="BE87" s="644"/>
      <c r="BF87" s="644"/>
      <c r="BK87" s="149"/>
      <c r="BL87" s="149"/>
      <c r="BM87" s="149"/>
      <c r="BN87" s="149"/>
      <c r="BO87" s="149"/>
      <c r="BP87" s="149"/>
      <c r="BQ87" s="149"/>
      <c r="BR87" s="149"/>
      <c r="BS87" s="149"/>
      <c r="BT87" s="149"/>
      <c r="BU87" s="149"/>
      <c r="BV87" s="149"/>
    </row>
    <row r="88" spans="1:74" x14ac:dyDescent="0.2">
      <c r="BD88" s="644"/>
      <c r="BE88" s="644"/>
      <c r="BF88" s="644"/>
      <c r="BK88" s="149"/>
      <c r="BL88" s="149"/>
      <c r="BM88" s="149"/>
      <c r="BN88" s="149"/>
      <c r="BO88" s="149"/>
      <c r="BP88" s="149"/>
      <c r="BQ88" s="149"/>
      <c r="BR88" s="149"/>
      <c r="BS88" s="149"/>
      <c r="BT88" s="149"/>
      <c r="BU88" s="149"/>
      <c r="BV88" s="149"/>
    </row>
    <row r="89" spans="1:74" x14ac:dyDescent="0.2">
      <c r="BD89" s="644"/>
      <c r="BE89" s="644"/>
      <c r="BF89" s="644"/>
      <c r="BK89" s="149"/>
      <c r="BL89" s="149"/>
      <c r="BM89" s="149"/>
      <c r="BN89" s="149"/>
      <c r="BO89" s="149"/>
      <c r="BP89" s="149"/>
      <c r="BQ89" s="149"/>
      <c r="BR89" s="149"/>
      <c r="BS89" s="149"/>
      <c r="BT89" s="149"/>
      <c r="BU89" s="149"/>
      <c r="BV89" s="149"/>
    </row>
    <row r="90" spans="1:74" x14ac:dyDescent="0.2">
      <c r="BD90" s="644"/>
      <c r="BE90" s="644"/>
      <c r="BF90" s="644"/>
      <c r="BK90" s="149"/>
      <c r="BL90" s="149"/>
      <c r="BM90" s="149"/>
      <c r="BN90" s="149"/>
      <c r="BO90" s="149"/>
      <c r="BP90" s="149"/>
      <c r="BQ90" s="149"/>
      <c r="BR90" s="149"/>
      <c r="BS90" s="149"/>
      <c r="BT90" s="149"/>
      <c r="BU90" s="149"/>
      <c r="BV90" s="149"/>
    </row>
    <row r="91" spans="1:74" x14ac:dyDescent="0.2">
      <c r="BD91" s="644"/>
      <c r="BE91" s="644"/>
      <c r="BF91" s="644"/>
      <c r="BK91" s="149"/>
      <c r="BL91" s="149"/>
      <c r="BM91" s="149"/>
      <c r="BN91" s="149"/>
      <c r="BO91" s="149"/>
      <c r="BP91" s="149"/>
      <c r="BQ91" s="149"/>
      <c r="BR91" s="149"/>
      <c r="BS91" s="149"/>
      <c r="BT91" s="149"/>
      <c r="BU91" s="149"/>
      <c r="BV91" s="149"/>
    </row>
    <row r="92" spans="1:74" x14ac:dyDescent="0.2">
      <c r="BD92" s="644"/>
      <c r="BE92" s="644"/>
      <c r="BF92" s="644"/>
      <c r="BK92" s="149"/>
      <c r="BL92" s="149"/>
      <c r="BM92" s="149"/>
      <c r="BN92" s="149"/>
      <c r="BO92" s="149"/>
      <c r="BP92" s="149"/>
      <c r="BQ92" s="149"/>
      <c r="BR92" s="149"/>
      <c r="BS92" s="149"/>
      <c r="BT92" s="149"/>
      <c r="BU92" s="149"/>
      <c r="BV92" s="149"/>
    </row>
    <row r="93" spans="1:74" x14ac:dyDescent="0.2">
      <c r="BD93" s="644"/>
      <c r="BE93" s="644"/>
      <c r="BF93" s="644"/>
      <c r="BK93" s="149"/>
      <c r="BL93" s="149"/>
      <c r="BM93" s="149"/>
      <c r="BN93" s="149"/>
      <c r="BO93" s="149"/>
      <c r="BP93" s="149"/>
      <c r="BQ93" s="149"/>
      <c r="BR93" s="149"/>
      <c r="BS93" s="149"/>
      <c r="BT93" s="149"/>
      <c r="BU93" s="149"/>
      <c r="BV93" s="149"/>
    </row>
    <row r="94" spans="1:74" x14ac:dyDescent="0.2">
      <c r="BD94" s="644"/>
      <c r="BE94" s="644"/>
      <c r="BF94" s="644"/>
      <c r="BK94" s="149"/>
      <c r="BL94" s="149"/>
      <c r="BM94" s="149"/>
      <c r="BN94" s="149"/>
      <c r="BO94" s="149"/>
      <c r="BP94" s="149"/>
      <c r="BQ94" s="149"/>
      <c r="BR94" s="149"/>
      <c r="BS94" s="149"/>
      <c r="BT94" s="149"/>
      <c r="BU94" s="149"/>
      <c r="BV94" s="149"/>
    </row>
    <row r="95" spans="1:74" x14ac:dyDescent="0.2">
      <c r="BD95" s="644"/>
      <c r="BE95" s="644"/>
      <c r="BF95" s="644"/>
      <c r="BK95" s="149"/>
      <c r="BL95" s="149"/>
      <c r="BM95" s="149"/>
      <c r="BN95" s="149"/>
      <c r="BO95" s="149"/>
      <c r="BP95" s="149"/>
      <c r="BQ95" s="149"/>
      <c r="BR95" s="149"/>
      <c r="BS95" s="149"/>
      <c r="BT95" s="149"/>
      <c r="BU95" s="149"/>
      <c r="BV95" s="149"/>
    </row>
    <row r="96" spans="1:74" x14ac:dyDescent="0.2">
      <c r="BD96" s="644"/>
      <c r="BE96" s="644"/>
      <c r="BF96" s="644"/>
      <c r="BK96" s="149"/>
      <c r="BL96" s="149"/>
      <c r="BM96" s="149"/>
      <c r="BN96" s="149"/>
      <c r="BO96" s="149"/>
      <c r="BP96" s="149"/>
      <c r="BQ96" s="149"/>
      <c r="BR96" s="149"/>
      <c r="BS96" s="149"/>
      <c r="BT96" s="149"/>
      <c r="BU96" s="149"/>
      <c r="BV96" s="149"/>
    </row>
    <row r="97" spans="56:74" x14ac:dyDescent="0.2">
      <c r="BD97" s="644"/>
      <c r="BE97" s="644"/>
      <c r="BF97" s="644"/>
      <c r="BK97" s="149"/>
      <c r="BL97" s="149"/>
      <c r="BM97" s="149"/>
      <c r="BN97" s="149"/>
      <c r="BO97" s="149"/>
      <c r="BP97" s="149"/>
      <c r="BQ97" s="149"/>
      <c r="BR97" s="149"/>
      <c r="BS97" s="149"/>
      <c r="BT97" s="149"/>
      <c r="BU97" s="149"/>
      <c r="BV97" s="149"/>
    </row>
    <row r="98" spans="56:74" x14ac:dyDescent="0.2">
      <c r="BD98" s="644"/>
      <c r="BE98" s="644"/>
      <c r="BF98" s="644"/>
      <c r="BK98" s="149"/>
      <c r="BL98" s="149"/>
      <c r="BM98" s="149"/>
      <c r="BN98" s="149"/>
      <c r="BO98" s="149"/>
      <c r="BP98" s="149"/>
      <c r="BQ98" s="149"/>
      <c r="BR98" s="149"/>
      <c r="BS98" s="149"/>
      <c r="BT98" s="149"/>
      <c r="BU98" s="149"/>
      <c r="BV98" s="149"/>
    </row>
    <row r="99" spans="56:74" x14ac:dyDescent="0.2">
      <c r="BD99" s="644"/>
      <c r="BE99" s="644"/>
      <c r="BF99" s="644"/>
      <c r="BK99" s="149"/>
      <c r="BL99" s="149"/>
      <c r="BM99" s="149"/>
      <c r="BN99" s="149"/>
      <c r="BO99" s="149"/>
      <c r="BP99" s="149"/>
      <c r="BQ99" s="149"/>
      <c r="BR99" s="149"/>
      <c r="BS99" s="149"/>
      <c r="BT99" s="149"/>
      <c r="BU99" s="149"/>
      <c r="BV99" s="149"/>
    </row>
    <row r="100" spans="56:74" x14ac:dyDescent="0.2">
      <c r="BD100" s="644"/>
      <c r="BE100" s="644"/>
      <c r="BF100" s="644"/>
      <c r="BK100" s="149"/>
      <c r="BL100" s="149"/>
      <c r="BM100" s="149"/>
      <c r="BN100" s="149"/>
      <c r="BO100" s="149"/>
      <c r="BP100" s="149"/>
      <c r="BQ100" s="149"/>
      <c r="BR100" s="149"/>
      <c r="BS100" s="149"/>
      <c r="BT100" s="149"/>
      <c r="BU100" s="149"/>
      <c r="BV100" s="149"/>
    </row>
    <row r="101" spans="56:74" x14ac:dyDescent="0.2">
      <c r="BD101" s="644"/>
      <c r="BE101" s="644"/>
      <c r="BF101" s="644"/>
      <c r="BK101" s="149"/>
      <c r="BL101" s="149"/>
      <c r="BM101" s="149"/>
      <c r="BN101" s="149"/>
      <c r="BO101" s="149"/>
      <c r="BP101" s="149"/>
      <c r="BQ101" s="149"/>
      <c r="BR101" s="149"/>
      <c r="BS101" s="149"/>
      <c r="BT101" s="149"/>
      <c r="BU101" s="149"/>
      <c r="BV101" s="149"/>
    </row>
    <row r="102" spans="56:74" x14ac:dyDescent="0.2">
      <c r="BD102" s="644"/>
      <c r="BE102" s="644"/>
      <c r="BF102" s="644"/>
      <c r="BK102" s="149"/>
      <c r="BL102" s="149"/>
      <c r="BM102" s="149"/>
      <c r="BN102" s="149"/>
      <c r="BO102" s="149"/>
      <c r="BP102" s="149"/>
      <c r="BQ102" s="149"/>
      <c r="BR102" s="149"/>
      <c r="BS102" s="149"/>
      <c r="BT102" s="149"/>
      <c r="BU102" s="149"/>
      <c r="BV102" s="149"/>
    </row>
    <row r="103" spans="56:74" x14ac:dyDescent="0.2">
      <c r="BD103" s="644"/>
      <c r="BE103" s="644"/>
      <c r="BF103" s="644"/>
      <c r="BK103" s="149"/>
      <c r="BL103" s="149"/>
      <c r="BM103" s="149"/>
      <c r="BN103" s="149"/>
      <c r="BO103" s="149"/>
      <c r="BP103" s="149"/>
      <c r="BQ103" s="149"/>
      <c r="BR103" s="149"/>
      <c r="BS103" s="149"/>
      <c r="BT103" s="149"/>
      <c r="BU103" s="149"/>
      <c r="BV103" s="149"/>
    </row>
    <row r="104" spans="56:74" x14ac:dyDescent="0.2">
      <c r="BD104" s="644"/>
      <c r="BE104" s="644"/>
      <c r="BF104" s="644"/>
      <c r="BK104" s="149"/>
      <c r="BL104" s="149"/>
      <c r="BM104" s="149"/>
      <c r="BN104" s="149"/>
      <c r="BO104" s="149"/>
      <c r="BP104" s="149"/>
      <c r="BQ104" s="149"/>
      <c r="BR104" s="149"/>
      <c r="BS104" s="149"/>
      <c r="BT104" s="149"/>
      <c r="BU104" s="149"/>
      <c r="BV104" s="149"/>
    </row>
    <row r="105" spans="56:74" x14ac:dyDescent="0.2">
      <c r="BD105" s="644"/>
      <c r="BE105" s="644"/>
      <c r="BF105" s="644"/>
      <c r="BK105" s="149"/>
      <c r="BL105" s="149"/>
      <c r="BM105" s="149"/>
      <c r="BN105" s="149"/>
      <c r="BO105" s="149"/>
      <c r="BP105" s="149"/>
      <c r="BQ105" s="149"/>
      <c r="BR105" s="149"/>
      <c r="BS105" s="149"/>
      <c r="BT105" s="149"/>
      <c r="BU105" s="149"/>
      <c r="BV105" s="149"/>
    </row>
    <row r="106" spans="56:74" x14ac:dyDescent="0.2">
      <c r="BD106" s="644"/>
      <c r="BE106" s="644"/>
      <c r="BF106" s="644"/>
      <c r="BK106" s="149"/>
      <c r="BL106" s="149"/>
      <c r="BM106" s="149"/>
      <c r="BN106" s="149"/>
      <c r="BO106" s="149"/>
      <c r="BP106" s="149"/>
      <c r="BQ106" s="149"/>
      <c r="BR106" s="149"/>
      <c r="BS106" s="149"/>
      <c r="BT106" s="149"/>
      <c r="BU106" s="149"/>
      <c r="BV106" s="149"/>
    </row>
    <row r="107" spans="56:74" x14ac:dyDescent="0.2">
      <c r="BD107" s="644"/>
      <c r="BE107" s="644"/>
      <c r="BF107" s="644"/>
      <c r="BK107" s="149"/>
      <c r="BL107" s="149"/>
      <c r="BM107" s="149"/>
      <c r="BN107" s="149"/>
      <c r="BO107" s="149"/>
      <c r="BP107" s="149"/>
      <c r="BQ107" s="149"/>
      <c r="BR107" s="149"/>
      <c r="BS107" s="149"/>
      <c r="BT107" s="149"/>
      <c r="BU107" s="149"/>
      <c r="BV107" s="149"/>
    </row>
    <row r="108" spans="56:74" x14ac:dyDescent="0.2">
      <c r="BD108" s="644"/>
      <c r="BE108" s="644"/>
      <c r="BF108" s="644"/>
      <c r="BK108" s="149"/>
      <c r="BL108" s="149"/>
      <c r="BM108" s="149"/>
      <c r="BN108" s="149"/>
      <c r="BO108" s="149"/>
      <c r="BP108" s="149"/>
      <c r="BQ108" s="149"/>
      <c r="BR108" s="149"/>
      <c r="BS108" s="149"/>
      <c r="BT108" s="149"/>
      <c r="BU108" s="149"/>
      <c r="BV108" s="149"/>
    </row>
    <row r="109" spans="56:74" x14ac:dyDescent="0.2">
      <c r="BK109" s="149"/>
      <c r="BL109" s="149"/>
      <c r="BM109" s="149"/>
      <c r="BN109" s="149"/>
      <c r="BO109" s="149"/>
      <c r="BP109" s="149"/>
      <c r="BQ109" s="149"/>
      <c r="BR109" s="149"/>
      <c r="BS109" s="149"/>
      <c r="BT109" s="149"/>
      <c r="BU109" s="149"/>
      <c r="BV109" s="149"/>
    </row>
    <row r="110" spans="56:74" x14ac:dyDescent="0.2">
      <c r="BK110" s="149"/>
      <c r="BL110" s="149"/>
      <c r="BM110" s="149"/>
      <c r="BN110" s="149"/>
      <c r="BO110" s="149"/>
      <c r="BP110" s="149"/>
      <c r="BQ110" s="149"/>
      <c r="BR110" s="149"/>
      <c r="BS110" s="149"/>
      <c r="BT110" s="149"/>
      <c r="BU110" s="149"/>
      <c r="BV110" s="149"/>
    </row>
    <row r="111" spans="56:74" x14ac:dyDescent="0.2">
      <c r="BK111" s="149"/>
      <c r="BL111" s="149"/>
      <c r="BM111" s="149"/>
      <c r="BN111" s="149"/>
      <c r="BO111" s="149"/>
      <c r="BP111" s="149"/>
      <c r="BQ111" s="149"/>
      <c r="BR111" s="149"/>
      <c r="BS111" s="149"/>
      <c r="BT111" s="149"/>
      <c r="BU111" s="149"/>
      <c r="BV111" s="149"/>
    </row>
    <row r="112" spans="56:74" x14ac:dyDescent="0.2">
      <c r="BK112" s="149"/>
      <c r="BL112" s="149"/>
      <c r="BM112" s="149"/>
      <c r="BN112" s="149"/>
      <c r="BO112" s="149"/>
      <c r="BP112" s="149"/>
      <c r="BQ112" s="149"/>
      <c r="BR112" s="149"/>
      <c r="BS112" s="149"/>
      <c r="BT112" s="149"/>
      <c r="BU112" s="149"/>
      <c r="BV112" s="149"/>
    </row>
    <row r="113" spans="63:74" x14ac:dyDescent="0.2">
      <c r="BK113" s="149"/>
      <c r="BL113" s="149"/>
      <c r="BM113" s="149"/>
      <c r="BN113" s="149"/>
      <c r="BO113" s="149"/>
      <c r="BP113" s="149"/>
      <c r="BQ113" s="149"/>
      <c r="BR113" s="149"/>
      <c r="BS113" s="149"/>
      <c r="BT113" s="149"/>
      <c r="BU113" s="149"/>
      <c r="BV113" s="149"/>
    </row>
    <row r="114" spans="63:74" x14ac:dyDescent="0.2">
      <c r="BK114" s="149"/>
      <c r="BL114" s="149"/>
      <c r="BM114" s="149"/>
      <c r="BN114" s="149"/>
      <c r="BO114" s="149"/>
      <c r="BP114" s="149"/>
      <c r="BQ114" s="149"/>
      <c r="BR114" s="149"/>
      <c r="BS114" s="149"/>
      <c r="BT114" s="149"/>
      <c r="BU114" s="149"/>
      <c r="BV114" s="149"/>
    </row>
    <row r="115" spans="63:74" x14ac:dyDescent="0.2">
      <c r="BK115" s="149"/>
      <c r="BL115" s="149"/>
      <c r="BM115" s="149"/>
      <c r="BN115" s="149"/>
      <c r="BO115" s="149"/>
      <c r="BP115" s="149"/>
      <c r="BQ115" s="149"/>
      <c r="BR115" s="149"/>
      <c r="BS115" s="149"/>
      <c r="BT115" s="149"/>
      <c r="BU115" s="149"/>
      <c r="BV115" s="149"/>
    </row>
    <row r="116" spans="63:74" x14ac:dyDescent="0.2">
      <c r="BK116" s="149"/>
      <c r="BL116" s="149"/>
      <c r="BM116" s="149"/>
      <c r="BN116" s="149"/>
      <c r="BO116" s="149"/>
      <c r="BP116" s="149"/>
      <c r="BQ116" s="149"/>
      <c r="BR116" s="149"/>
      <c r="BS116" s="149"/>
      <c r="BT116" s="149"/>
      <c r="BU116" s="149"/>
      <c r="BV116" s="149"/>
    </row>
    <row r="117" spans="63:74" x14ac:dyDescent="0.2">
      <c r="BK117" s="149"/>
      <c r="BL117" s="149"/>
      <c r="BM117" s="149"/>
      <c r="BN117" s="149"/>
      <c r="BO117" s="149"/>
      <c r="BP117" s="149"/>
      <c r="BQ117" s="149"/>
      <c r="BR117" s="149"/>
      <c r="BS117" s="149"/>
      <c r="BT117" s="149"/>
      <c r="BU117" s="149"/>
      <c r="BV117" s="149"/>
    </row>
    <row r="118" spans="63:74" x14ac:dyDescent="0.2">
      <c r="BK118" s="149"/>
      <c r="BL118" s="149"/>
      <c r="BM118" s="149"/>
      <c r="BN118" s="149"/>
      <c r="BO118" s="149"/>
      <c r="BP118" s="149"/>
      <c r="BQ118" s="149"/>
      <c r="BR118" s="149"/>
      <c r="BS118" s="149"/>
      <c r="BT118" s="149"/>
      <c r="BU118" s="149"/>
      <c r="BV118" s="149"/>
    </row>
    <row r="119" spans="63:74" x14ac:dyDescent="0.2">
      <c r="BK119" s="149"/>
      <c r="BL119" s="149"/>
      <c r="BM119" s="149"/>
      <c r="BN119" s="149"/>
      <c r="BO119" s="149"/>
      <c r="BP119" s="149"/>
      <c r="BQ119" s="149"/>
      <c r="BR119" s="149"/>
      <c r="BS119" s="149"/>
      <c r="BT119" s="149"/>
      <c r="BU119" s="149"/>
      <c r="BV119" s="149"/>
    </row>
    <row r="120" spans="63:74" x14ac:dyDescent="0.2">
      <c r="BK120" s="149"/>
      <c r="BL120" s="149"/>
      <c r="BM120" s="149"/>
      <c r="BN120" s="149"/>
      <c r="BO120" s="149"/>
      <c r="BP120" s="149"/>
      <c r="BQ120" s="149"/>
      <c r="BR120" s="149"/>
      <c r="BS120" s="149"/>
      <c r="BT120" s="149"/>
      <c r="BU120" s="149"/>
      <c r="BV120" s="149"/>
    </row>
    <row r="121" spans="63:74" x14ac:dyDescent="0.2">
      <c r="BK121" s="149"/>
      <c r="BL121" s="149"/>
      <c r="BM121" s="149"/>
      <c r="BN121" s="149"/>
      <c r="BO121" s="149"/>
      <c r="BP121" s="149"/>
      <c r="BQ121" s="149"/>
      <c r="BR121" s="149"/>
      <c r="BS121" s="149"/>
      <c r="BT121" s="149"/>
      <c r="BU121" s="149"/>
      <c r="BV121" s="149"/>
    </row>
    <row r="122" spans="63:74" x14ac:dyDescent="0.2">
      <c r="BK122" s="149"/>
      <c r="BL122" s="149"/>
      <c r="BM122" s="149"/>
      <c r="BN122" s="149"/>
      <c r="BO122" s="149"/>
      <c r="BP122" s="149"/>
      <c r="BQ122" s="149"/>
      <c r="BR122" s="149"/>
      <c r="BS122" s="149"/>
      <c r="BT122" s="149"/>
      <c r="BU122" s="149"/>
      <c r="BV122" s="149"/>
    </row>
    <row r="123" spans="63:74" x14ac:dyDescent="0.2">
      <c r="BK123" s="149"/>
      <c r="BL123" s="149"/>
      <c r="BM123" s="149"/>
      <c r="BN123" s="149"/>
      <c r="BO123" s="149"/>
      <c r="BP123" s="149"/>
      <c r="BQ123" s="149"/>
      <c r="BR123" s="149"/>
      <c r="BS123" s="149"/>
      <c r="BT123" s="149"/>
      <c r="BU123" s="149"/>
      <c r="BV123" s="149"/>
    </row>
    <row r="124" spans="63:74" x14ac:dyDescent="0.2">
      <c r="BK124" s="149"/>
      <c r="BL124" s="149"/>
      <c r="BM124" s="149"/>
      <c r="BN124" s="149"/>
      <c r="BO124" s="149"/>
      <c r="BP124" s="149"/>
      <c r="BQ124" s="149"/>
      <c r="BR124" s="149"/>
      <c r="BS124" s="149"/>
      <c r="BT124" s="149"/>
      <c r="BU124" s="149"/>
      <c r="BV124" s="149"/>
    </row>
    <row r="125" spans="63:74" x14ac:dyDescent="0.2">
      <c r="BK125" s="149"/>
      <c r="BL125" s="149"/>
      <c r="BM125" s="149"/>
      <c r="BN125" s="149"/>
      <c r="BO125" s="149"/>
      <c r="BP125" s="149"/>
      <c r="BQ125" s="149"/>
      <c r="BR125" s="149"/>
      <c r="BS125" s="149"/>
      <c r="BT125" s="149"/>
      <c r="BU125" s="149"/>
      <c r="BV125" s="149"/>
    </row>
    <row r="126" spans="63:74" x14ac:dyDescent="0.2">
      <c r="BK126" s="149"/>
      <c r="BL126" s="149"/>
      <c r="BM126" s="149"/>
      <c r="BN126" s="149"/>
      <c r="BO126" s="149"/>
      <c r="BP126" s="149"/>
      <c r="BQ126" s="149"/>
      <c r="BR126" s="149"/>
      <c r="BS126" s="149"/>
      <c r="BT126" s="149"/>
      <c r="BU126" s="149"/>
      <c r="BV126" s="149"/>
    </row>
    <row r="127" spans="63:74" x14ac:dyDescent="0.2">
      <c r="BK127" s="149"/>
      <c r="BL127" s="149"/>
      <c r="BM127" s="149"/>
      <c r="BN127" s="149"/>
      <c r="BO127" s="149"/>
      <c r="BP127" s="149"/>
      <c r="BQ127" s="149"/>
      <c r="BR127" s="149"/>
      <c r="BS127" s="149"/>
      <c r="BT127" s="149"/>
      <c r="BU127" s="149"/>
      <c r="BV127" s="149"/>
    </row>
    <row r="128" spans="63:74" x14ac:dyDescent="0.2">
      <c r="BK128" s="149"/>
      <c r="BL128" s="149"/>
      <c r="BM128" s="149"/>
      <c r="BN128" s="149"/>
      <c r="BO128" s="149"/>
      <c r="BP128" s="149"/>
      <c r="BQ128" s="149"/>
      <c r="BR128" s="149"/>
      <c r="BS128" s="149"/>
      <c r="BT128" s="149"/>
      <c r="BU128" s="149"/>
      <c r="BV128" s="149"/>
    </row>
    <row r="129" spans="63:74" x14ac:dyDescent="0.2">
      <c r="BK129" s="149"/>
      <c r="BL129" s="149"/>
      <c r="BM129" s="149"/>
      <c r="BN129" s="149"/>
      <c r="BO129" s="149"/>
      <c r="BP129" s="149"/>
      <c r="BQ129" s="149"/>
      <c r="BR129" s="149"/>
      <c r="BS129" s="149"/>
      <c r="BT129" s="149"/>
      <c r="BU129" s="149"/>
      <c r="BV129" s="149"/>
    </row>
    <row r="130" spans="63:74" x14ac:dyDescent="0.2">
      <c r="BK130" s="149"/>
      <c r="BL130" s="149"/>
      <c r="BM130" s="149"/>
      <c r="BN130" s="149"/>
      <c r="BO130" s="149"/>
      <c r="BP130" s="149"/>
      <c r="BQ130" s="149"/>
      <c r="BR130" s="149"/>
      <c r="BS130" s="149"/>
      <c r="BT130" s="149"/>
      <c r="BU130" s="149"/>
      <c r="BV130" s="149"/>
    </row>
    <row r="131" spans="63:74" x14ac:dyDescent="0.2">
      <c r="BK131" s="149"/>
      <c r="BL131" s="149"/>
      <c r="BM131" s="149"/>
      <c r="BN131" s="149"/>
      <c r="BO131" s="149"/>
      <c r="BP131" s="149"/>
      <c r="BQ131" s="149"/>
      <c r="BR131" s="149"/>
      <c r="BS131" s="149"/>
      <c r="BT131" s="149"/>
      <c r="BU131" s="149"/>
      <c r="BV131" s="149"/>
    </row>
    <row r="132" spans="63:74" x14ac:dyDescent="0.2">
      <c r="BK132" s="149"/>
      <c r="BL132" s="149"/>
      <c r="BM132" s="149"/>
      <c r="BN132" s="149"/>
      <c r="BO132" s="149"/>
      <c r="BP132" s="149"/>
      <c r="BQ132" s="149"/>
      <c r="BR132" s="149"/>
      <c r="BS132" s="149"/>
      <c r="BT132" s="149"/>
      <c r="BU132" s="149"/>
      <c r="BV132" s="149"/>
    </row>
    <row r="133" spans="63:74" x14ac:dyDescent="0.2">
      <c r="BK133" s="149"/>
      <c r="BL133" s="149"/>
      <c r="BM133" s="149"/>
      <c r="BN133" s="149"/>
      <c r="BO133" s="149"/>
      <c r="BP133" s="149"/>
      <c r="BQ133" s="149"/>
      <c r="BR133" s="149"/>
      <c r="BS133" s="149"/>
      <c r="BT133" s="149"/>
      <c r="BU133" s="149"/>
      <c r="BV133" s="149"/>
    </row>
    <row r="134" spans="63:74" x14ac:dyDescent="0.2">
      <c r="BK134" s="149"/>
      <c r="BL134" s="149"/>
      <c r="BM134" s="149"/>
      <c r="BN134" s="149"/>
      <c r="BO134" s="149"/>
      <c r="BP134" s="149"/>
      <c r="BQ134" s="149"/>
      <c r="BR134" s="149"/>
      <c r="BS134" s="149"/>
      <c r="BT134" s="149"/>
      <c r="BU134" s="149"/>
      <c r="BV134" s="149"/>
    </row>
    <row r="135" spans="63:74" x14ac:dyDescent="0.2">
      <c r="BK135" s="149"/>
      <c r="BL135" s="149"/>
      <c r="BM135" s="149"/>
      <c r="BN135" s="149"/>
      <c r="BO135" s="149"/>
      <c r="BP135" s="149"/>
      <c r="BQ135" s="149"/>
      <c r="BR135" s="149"/>
      <c r="BS135" s="149"/>
      <c r="BT135" s="149"/>
      <c r="BU135" s="149"/>
      <c r="BV135" s="149"/>
    </row>
    <row r="136" spans="63:74" x14ac:dyDescent="0.2">
      <c r="BK136" s="149"/>
      <c r="BL136" s="149"/>
      <c r="BM136" s="149"/>
      <c r="BN136" s="149"/>
      <c r="BO136" s="149"/>
      <c r="BP136" s="149"/>
      <c r="BQ136" s="149"/>
      <c r="BR136" s="149"/>
      <c r="BS136" s="149"/>
      <c r="BT136" s="149"/>
      <c r="BU136" s="149"/>
      <c r="BV136" s="149"/>
    </row>
    <row r="137" spans="63:74" x14ac:dyDescent="0.2">
      <c r="BK137" s="149"/>
      <c r="BL137" s="149"/>
      <c r="BM137" s="149"/>
      <c r="BN137" s="149"/>
      <c r="BO137" s="149"/>
      <c r="BP137" s="149"/>
      <c r="BQ137" s="149"/>
      <c r="BR137" s="149"/>
      <c r="BS137" s="149"/>
      <c r="BT137" s="149"/>
      <c r="BU137" s="149"/>
      <c r="BV137" s="149"/>
    </row>
    <row r="138" spans="63:74" x14ac:dyDescent="0.2">
      <c r="BK138" s="149"/>
      <c r="BL138" s="149"/>
      <c r="BM138" s="149"/>
      <c r="BN138" s="149"/>
      <c r="BO138" s="149"/>
      <c r="BP138" s="149"/>
      <c r="BQ138" s="149"/>
      <c r="BR138" s="149"/>
      <c r="BS138" s="149"/>
      <c r="BT138" s="149"/>
      <c r="BU138" s="149"/>
      <c r="BV138" s="149"/>
    </row>
    <row r="139" spans="63:74" x14ac:dyDescent="0.2">
      <c r="BK139" s="149"/>
      <c r="BL139" s="149"/>
      <c r="BM139" s="149"/>
      <c r="BN139" s="149"/>
      <c r="BO139" s="149"/>
      <c r="BP139" s="149"/>
      <c r="BQ139" s="149"/>
      <c r="BR139" s="149"/>
      <c r="BS139" s="149"/>
      <c r="BT139" s="149"/>
      <c r="BU139" s="149"/>
      <c r="BV139" s="149"/>
    </row>
    <row r="140" spans="63:74" x14ac:dyDescent="0.2">
      <c r="BK140" s="149"/>
      <c r="BL140" s="149"/>
      <c r="BM140" s="149"/>
      <c r="BN140" s="149"/>
      <c r="BO140" s="149"/>
      <c r="BP140" s="149"/>
      <c r="BQ140" s="149"/>
      <c r="BR140" s="149"/>
      <c r="BS140" s="149"/>
      <c r="BT140" s="149"/>
      <c r="BU140" s="149"/>
      <c r="BV140" s="149"/>
    </row>
    <row r="141" spans="63:74" x14ac:dyDescent="0.2">
      <c r="BK141" s="149"/>
      <c r="BL141" s="149"/>
      <c r="BM141" s="149"/>
      <c r="BN141" s="149"/>
      <c r="BO141" s="149"/>
      <c r="BP141" s="149"/>
      <c r="BQ141" s="149"/>
      <c r="BR141" s="149"/>
      <c r="BS141" s="149"/>
      <c r="BT141" s="149"/>
      <c r="BU141" s="149"/>
      <c r="BV141" s="149"/>
    </row>
    <row r="142" spans="63:74" x14ac:dyDescent="0.2">
      <c r="BK142" s="149"/>
      <c r="BL142" s="149"/>
      <c r="BM142" s="149"/>
      <c r="BN142" s="149"/>
      <c r="BO142" s="149"/>
      <c r="BP142" s="149"/>
      <c r="BQ142" s="149"/>
      <c r="BR142" s="149"/>
      <c r="BS142" s="149"/>
      <c r="BT142" s="149"/>
      <c r="BU142" s="149"/>
      <c r="BV142" s="149"/>
    </row>
    <row r="143" spans="63:74" x14ac:dyDescent="0.2">
      <c r="BK143" s="149"/>
      <c r="BL143" s="149"/>
      <c r="BM143" s="149"/>
      <c r="BN143" s="149"/>
      <c r="BO143" s="149"/>
      <c r="BP143" s="149"/>
      <c r="BQ143" s="149"/>
      <c r="BR143" s="149"/>
      <c r="BS143" s="149"/>
      <c r="BT143" s="149"/>
      <c r="BU143" s="149"/>
      <c r="BV143" s="149"/>
    </row>
    <row r="144" spans="63:74" x14ac:dyDescent="0.2">
      <c r="BK144" s="149"/>
      <c r="BL144" s="149"/>
      <c r="BM144" s="149"/>
      <c r="BN144" s="149"/>
      <c r="BO144" s="149"/>
      <c r="BP144" s="149"/>
      <c r="BQ144" s="149"/>
      <c r="BR144" s="149"/>
      <c r="BS144" s="149"/>
      <c r="BT144" s="149"/>
      <c r="BU144" s="149"/>
      <c r="BV144" s="149"/>
    </row>
    <row r="145" spans="63:74" x14ac:dyDescent="0.2">
      <c r="BK145" s="149"/>
      <c r="BL145" s="149"/>
      <c r="BM145" s="149"/>
      <c r="BN145" s="149"/>
      <c r="BO145" s="149"/>
      <c r="BP145" s="149"/>
      <c r="BQ145" s="149"/>
      <c r="BR145" s="149"/>
      <c r="BS145" s="149"/>
      <c r="BT145" s="149"/>
      <c r="BU145" s="149"/>
      <c r="BV145" s="149"/>
    </row>
  </sheetData>
  <mergeCells count="19">
    <mergeCell ref="B74:R74"/>
    <mergeCell ref="BK3:BV3"/>
    <mergeCell ref="AY3:BJ3"/>
    <mergeCell ref="AM3:AX3"/>
    <mergeCell ref="B73:Q73"/>
    <mergeCell ref="B72:Q72"/>
    <mergeCell ref="A1:A2"/>
    <mergeCell ref="B68:Q68"/>
    <mergeCell ref="B69:Q69"/>
    <mergeCell ref="B1:AL1"/>
    <mergeCell ref="C3:N3"/>
    <mergeCell ref="O3:Z3"/>
    <mergeCell ref="AA3:AL3"/>
    <mergeCell ref="B82:Q82"/>
    <mergeCell ref="B75:Q75"/>
    <mergeCell ref="B80:Q80"/>
    <mergeCell ref="B78:Q78"/>
    <mergeCell ref="B79:Q79"/>
    <mergeCell ref="B77:Q77"/>
  </mergeCells>
  <phoneticPr fontId="7" type="noConversion"/>
  <hyperlinks>
    <hyperlink ref="A1:A2" location="Contents!A1" display="Table of Contents" xr:uid="{00000000-0004-0000-0800-000000000000}"/>
  </hyperlinks>
  <pageMargins left="0.25" right="0.25" top="0.25" bottom="0.25" header="1" footer="1"/>
  <pageSetup scale="37" orientation="portrait"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23">
    <pageSetUpPr fitToPage="1"/>
  </sheetPr>
  <dimension ref="A1:FJ174"/>
  <sheetViews>
    <sheetView zoomScaleNormal="100" workbookViewId="0">
      <pane xSplit="2" ySplit="4" topLeftCell="AX5" activePane="bottomRight" state="frozen"/>
      <selection activeCell="BF63" sqref="BF63"/>
      <selection pane="topRight" activeCell="BF63" sqref="BF63"/>
      <selection pane="bottomLeft" activeCell="BF63" sqref="BF63"/>
      <selection pane="bottomRight" activeCell="B1" sqref="B1:AL1"/>
    </sheetView>
  </sheetViews>
  <sheetFormatPr defaultColWidth="9.5703125" defaultRowHeight="11.25" x14ac:dyDescent="0.2"/>
  <cols>
    <col min="1" max="1" width="12" style="84" customWidth="1"/>
    <col min="2" max="2" width="50" style="84" customWidth="1"/>
    <col min="3" max="3" width="7.5703125" style="84" customWidth="1"/>
    <col min="4" max="50" width="6.5703125" style="84" customWidth="1"/>
    <col min="51" max="55" width="6.5703125" style="644" customWidth="1"/>
    <col min="56" max="58" width="6.5703125" style="642" customWidth="1"/>
    <col min="59" max="59" width="6.5703125" style="644" customWidth="1"/>
    <col min="60" max="60" width="6.5703125" style="846" customWidth="1"/>
    <col min="61" max="61" width="6.5703125" style="644" customWidth="1"/>
    <col min="62" max="62" width="6.5703125" style="148" customWidth="1"/>
    <col min="63" max="74" width="6.5703125" style="84" customWidth="1"/>
    <col min="75" max="75" width="9.5703125" style="84"/>
    <col min="76" max="77" width="11.5703125" style="84" bestFit="1" customWidth="1"/>
    <col min="78" max="16384" width="9.5703125" style="84"/>
  </cols>
  <sheetData>
    <row r="1" spans="1:166" ht="13.35" customHeight="1" x14ac:dyDescent="0.2">
      <c r="A1" s="972" t="s">
        <v>477</v>
      </c>
      <c r="B1" s="1048" t="s">
        <v>534</v>
      </c>
      <c r="C1" s="1049"/>
      <c r="D1" s="1049"/>
      <c r="E1" s="1049"/>
      <c r="F1" s="1049"/>
      <c r="G1" s="1049"/>
      <c r="H1" s="1049"/>
      <c r="I1" s="1049"/>
      <c r="J1" s="1049"/>
      <c r="K1" s="1049"/>
      <c r="L1" s="1049"/>
      <c r="M1" s="1049"/>
      <c r="N1" s="1049"/>
      <c r="O1" s="1049"/>
      <c r="P1" s="1049"/>
      <c r="Q1" s="1049"/>
      <c r="R1" s="1049"/>
      <c r="S1" s="1049"/>
      <c r="T1" s="1049"/>
      <c r="U1" s="1049"/>
      <c r="V1" s="1049"/>
      <c r="W1" s="1049"/>
      <c r="X1" s="1049"/>
      <c r="Y1" s="1049"/>
      <c r="Z1" s="1049"/>
      <c r="AA1" s="1049"/>
      <c r="AB1" s="1049"/>
      <c r="AC1" s="1049"/>
      <c r="AD1" s="1049"/>
      <c r="AE1" s="1049"/>
      <c r="AF1" s="1049"/>
      <c r="AG1" s="1049"/>
      <c r="AH1" s="1049"/>
      <c r="AI1" s="1049"/>
      <c r="AJ1" s="1049"/>
      <c r="AK1" s="1049"/>
      <c r="AL1" s="1049"/>
    </row>
    <row r="2" spans="1:166" ht="12.75" x14ac:dyDescent="0.2">
      <c r="A2" s="973"/>
      <c r="B2" s="222" t="str">
        <f>"U.S. Energy Information Administration  |  Short-Term Energy Outlook  - "&amp;Dates!D1</f>
        <v>U.S. Energy Information Administration  |  Short-Term Energy Outlook  - July 2026</v>
      </c>
      <c r="C2" s="223"/>
      <c r="D2" s="223"/>
      <c r="E2" s="223"/>
      <c r="F2" s="223"/>
      <c r="G2" s="223"/>
      <c r="H2" s="223"/>
      <c r="I2" s="297"/>
      <c r="J2" s="297"/>
      <c r="K2" s="297"/>
      <c r="L2" s="297"/>
      <c r="M2" s="297"/>
      <c r="N2" s="297"/>
      <c r="O2" s="297"/>
      <c r="P2" s="297"/>
      <c r="Q2" s="297"/>
      <c r="R2" s="297"/>
      <c r="S2" s="297"/>
      <c r="T2" s="297"/>
      <c r="U2" s="297"/>
      <c r="V2" s="297"/>
      <c r="W2" s="297"/>
      <c r="X2" s="297"/>
      <c r="Y2" s="297"/>
      <c r="Z2" s="297"/>
      <c r="AA2" s="297"/>
      <c r="AB2" s="297"/>
      <c r="AC2" s="297"/>
      <c r="AD2" s="297"/>
      <c r="AE2" s="297"/>
      <c r="AF2" s="297"/>
      <c r="AG2" s="297"/>
      <c r="AH2" s="297"/>
      <c r="AI2" s="297"/>
      <c r="AJ2" s="297"/>
      <c r="AK2" s="297"/>
      <c r="AL2" s="297"/>
      <c r="AM2" s="307"/>
      <c r="AN2" s="307"/>
      <c r="AO2" s="307"/>
      <c r="AP2" s="307"/>
      <c r="AQ2" s="307"/>
      <c r="AR2" s="307"/>
      <c r="AS2" s="307"/>
      <c r="AT2" s="307"/>
      <c r="BW2" s="7"/>
    </row>
    <row r="3" spans="1:166" s="7" customFormat="1" ht="12.75" x14ac:dyDescent="0.2">
      <c r="A3" s="316" t="s">
        <v>759</v>
      </c>
      <c r="B3" s="308"/>
      <c r="C3" s="976">
        <f>Dates!D3</f>
        <v>2022</v>
      </c>
      <c r="D3" s="977"/>
      <c r="E3" s="977"/>
      <c r="F3" s="977"/>
      <c r="G3" s="977"/>
      <c r="H3" s="977"/>
      <c r="I3" s="977"/>
      <c r="J3" s="977"/>
      <c r="K3" s="977"/>
      <c r="L3" s="977"/>
      <c r="M3" s="977"/>
      <c r="N3" s="978"/>
      <c r="O3" s="976">
        <f>C3+1</f>
        <v>2023</v>
      </c>
      <c r="P3" s="979"/>
      <c r="Q3" s="979"/>
      <c r="R3" s="979"/>
      <c r="S3" s="979"/>
      <c r="T3" s="979"/>
      <c r="U3" s="979"/>
      <c r="V3" s="979"/>
      <c r="W3" s="979"/>
      <c r="X3" s="977"/>
      <c r="Y3" s="977"/>
      <c r="Z3" s="978"/>
      <c r="AA3" s="980">
        <f>O3+1</f>
        <v>2024</v>
      </c>
      <c r="AB3" s="977"/>
      <c r="AC3" s="977"/>
      <c r="AD3" s="977"/>
      <c r="AE3" s="977"/>
      <c r="AF3" s="977"/>
      <c r="AG3" s="977"/>
      <c r="AH3" s="977"/>
      <c r="AI3" s="977"/>
      <c r="AJ3" s="977"/>
      <c r="AK3" s="977"/>
      <c r="AL3" s="978"/>
      <c r="AM3" s="980">
        <f>AA3+1</f>
        <v>2025</v>
      </c>
      <c r="AN3" s="977"/>
      <c r="AO3" s="977"/>
      <c r="AP3" s="977"/>
      <c r="AQ3" s="977"/>
      <c r="AR3" s="977"/>
      <c r="AS3" s="977"/>
      <c r="AT3" s="977"/>
      <c r="AU3" s="977"/>
      <c r="AV3" s="977"/>
      <c r="AW3" s="977"/>
      <c r="AX3" s="978"/>
      <c r="AY3" s="980">
        <f>AM3+1</f>
        <v>2026</v>
      </c>
      <c r="AZ3" s="981"/>
      <c r="BA3" s="981"/>
      <c r="BB3" s="981"/>
      <c r="BC3" s="981"/>
      <c r="BD3" s="981"/>
      <c r="BE3" s="981"/>
      <c r="BF3" s="981"/>
      <c r="BG3" s="981"/>
      <c r="BH3" s="981"/>
      <c r="BI3" s="981"/>
      <c r="BJ3" s="982"/>
      <c r="BK3" s="980">
        <f>AY3+1</f>
        <v>2027</v>
      </c>
      <c r="BL3" s="977"/>
      <c r="BM3" s="977"/>
      <c r="BN3" s="977"/>
      <c r="BO3" s="977"/>
      <c r="BP3" s="977"/>
      <c r="BQ3" s="977"/>
      <c r="BR3" s="977"/>
      <c r="BS3" s="977"/>
      <c r="BT3" s="977"/>
      <c r="BU3" s="977"/>
      <c r="BV3" s="978"/>
      <c r="BW3" s="84"/>
      <c r="BX3" s="84"/>
      <c r="BY3" s="84"/>
      <c r="BZ3" s="84"/>
      <c r="CA3" s="84"/>
      <c r="CB3" s="84"/>
      <c r="CC3" s="84"/>
      <c r="CD3" s="84"/>
      <c r="CE3" s="84"/>
      <c r="CF3" s="84"/>
      <c r="CG3" s="84"/>
      <c r="CH3" s="84"/>
      <c r="CI3" s="84"/>
      <c r="CJ3" s="84"/>
      <c r="CK3" s="84"/>
      <c r="CL3" s="84"/>
      <c r="CM3" s="84"/>
      <c r="CN3" s="84"/>
      <c r="CO3" s="84"/>
      <c r="CP3" s="84"/>
      <c r="CQ3" s="84"/>
      <c r="CR3" s="84"/>
      <c r="CS3" s="84"/>
      <c r="CT3" s="84"/>
      <c r="CU3" s="84"/>
      <c r="CV3" s="84"/>
      <c r="CW3" s="84"/>
      <c r="CX3" s="84"/>
      <c r="CY3" s="84"/>
      <c r="CZ3" s="84"/>
      <c r="DA3" s="84"/>
      <c r="DB3" s="84"/>
      <c r="DC3" s="84"/>
      <c r="DD3" s="84"/>
      <c r="DE3" s="84"/>
      <c r="DF3" s="84"/>
      <c r="DG3" s="84"/>
      <c r="DH3" s="84"/>
      <c r="DI3" s="84"/>
      <c r="DJ3" s="84"/>
      <c r="DK3" s="84"/>
      <c r="DL3" s="84"/>
      <c r="DM3" s="84"/>
      <c r="DN3" s="84"/>
      <c r="DO3" s="84"/>
      <c r="DP3" s="84"/>
      <c r="DQ3" s="84"/>
      <c r="DR3" s="84"/>
      <c r="DS3" s="84"/>
      <c r="DT3" s="84"/>
      <c r="DU3" s="84"/>
      <c r="DV3" s="84"/>
      <c r="DW3" s="84"/>
      <c r="DX3" s="84"/>
      <c r="DY3" s="84"/>
      <c r="DZ3" s="84"/>
      <c r="EA3" s="84"/>
      <c r="EB3" s="84"/>
      <c r="EC3" s="84"/>
      <c r="ED3" s="84"/>
      <c r="EE3" s="84"/>
      <c r="EF3" s="84"/>
      <c r="EG3" s="84"/>
      <c r="EH3" s="84"/>
      <c r="EI3" s="84"/>
      <c r="EJ3" s="84"/>
      <c r="EK3" s="84"/>
      <c r="EL3" s="84"/>
      <c r="EM3" s="84"/>
      <c r="EN3" s="84"/>
      <c r="EO3" s="84"/>
      <c r="EP3" s="84"/>
      <c r="EQ3" s="84"/>
      <c r="ER3" s="84"/>
      <c r="ES3" s="84"/>
      <c r="ET3" s="84"/>
      <c r="EU3" s="84"/>
      <c r="EV3" s="84"/>
      <c r="EW3" s="84"/>
      <c r="EX3" s="84"/>
      <c r="EY3" s="84"/>
      <c r="EZ3" s="84"/>
      <c r="FA3" s="84"/>
      <c r="FB3" s="84"/>
      <c r="FC3" s="84"/>
      <c r="FD3" s="84"/>
      <c r="FE3" s="84"/>
      <c r="FF3" s="84"/>
      <c r="FG3" s="84"/>
      <c r="FH3" s="84"/>
      <c r="FI3" s="84"/>
      <c r="FJ3" s="84"/>
    </row>
    <row r="4" spans="1:166" s="7" customFormat="1" x14ac:dyDescent="0.2">
      <c r="A4" s="322" t="str">
        <f>TEXT(Dates!$D$2,"dddd, mmmm d, yyyy")</f>
        <v>Wednesday, July 1, 2026</v>
      </c>
      <c r="B4" s="331"/>
      <c r="C4" s="12" t="s">
        <v>213</v>
      </c>
      <c r="D4" s="12" t="s">
        <v>214</v>
      </c>
      <c r="E4" s="12" t="s">
        <v>215</v>
      </c>
      <c r="F4" s="12" t="s">
        <v>216</v>
      </c>
      <c r="G4" s="12" t="s">
        <v>217</v>
      </c>
      <c r="H4" s="12" t="s">
        <v>218</v>
      </c>
      <c r="I4" s="12" t="s">
        <v>219</v>
      </c>
      <c r="J4" s="12" t="s">
        <v>220</v>
      </c>
      <c r="K4" s="12" t="s">
        <v>221</v>
      </c>
      <c r="L4" s="12" t="s">
        <v>222</v>
      </c>
      <c r="M4" s="12" t="s">
        <v>223</v>
      </c>
      <c r="N4" s="12" t="s">
        <v>224</v>
      </c>
      <c r="O4" s="12" t="s">
        <v>213</v>
      </c>
      <c r="P4" s="12" t="s">
        <v>214</v>
      </c>
      <c r="Q4" s="12" t="s">
        <v>215</v>
      </c>
      <c r="R4" s="12" t="s">
        <v>216</v>
      </c>
      <c r="S4" s="12" t="s">
        <v>217</v>
      </c>
      <c r="T4" s="12" t="s">
        <v>218</v>
      </c>
      <c r="U4" s="12" t="s">
        <v>219</v>
      </c>
      <c r="V4" s="12" t="s">
        <v>220</v>
      </c>
      <c r="W4" s="12" t="s">
        <v>221</v>
      </c>
      <c r="X4" s="12" t="s">
        <v>222</v>
      </c>
      <c r="Y4" s="12" t="s">
        <v>223</v>
      </c>
      <c r="Z4" s="12" t="s">
        <v>224</v>
      </c>
      <c r="AA4" s="12" t="s">
        <v>213</v>
      </c>
      <c r="AB4" s="12" t="s">
        <v>214</v>
      </c>
      <c r="AC4" s="12" t="s">
        <v>215</v>
      </c>
      <c r="AD4" s="12" t="s">
        <v>216</v>
      </c>
      <c r="AE4" s="12" t="s">
        <v>217</v>
      </c>
      <c r="AF4" s="12" t="s">
        <v>218</v>
      </c>
      <c r="AG4" s="12" t="s">
        <v>219</v>
      </c>
      <c r="AH4" s="12" t="s">
        <v>220</v>
      </c>
      <c r="AI4" s="12" t="s">
        <v>221</v>
      </c>
      <c r="AJ4" s="12" t="s">
        <v>222</v>
      </c>
      <c r="AK4" s="12" t="s">
        <v>223</v>
      </c>
      <c r="AL4" s="12" t="s">
        <v>224</v>
      </c>
      <c r="AM4" s="12" t="s">
        <v>213</v>
      </c>
      <c r="AN4" s="12" t="s">
        <v>214</v>
      </c>
      <c r="AO4" s="12" t="s">
        <v>215</v>
      </c>
      <c r="AP4" s="12" t="s">
        <v>216</v>
      </c>
      <c r="AQ4" s="12" t="s">
        <v>217</v>
      </c>
      <c r="AR4" s="12" t="s">
        <v>218</v>
      </c>
      <c r="AS4" s="12" t="s">
        <v>219</v>
      </c>
      <c r="AT4" s="12" t="s">
        <v>220</v>
      </c>
      <c r="AU4" s="12" t="s">
        <v>221</v>
      </c>
      <c r="AV4" s="12" t="s">
        <v>222</v>
      </c>
      <c r="AW4" s="12" t="s">
        <v>223</v>
      </c>
      <c r="AX4" s="12" t="s">
        <v>224</v>
      </c>
      <c r="AY4" s="630" t="s">
        <v>213</v>
      </c>
      <c r="AZ4" s="630" t="s">
        <v>214</v>
      </c>
      <c r="BA4" s="630" t="s">
        <v>215</v>
      </c>
      <c r="BB4" s="630" t="s">
        <v>216</v>
      </c>
      <c r="BC4" s="630" t="s">
        <v>217</v>
      </c>
      <c r="BD4" s="630" t="s">
        <v>218</v>
      </c>
      <c r="BE4" s="630" t="s">
        <v>219</v>
      </c>
      <c r="BF4" s="630" t="s">
        <v>220</v>
      </c>
      <c r="BG4" s="630" t="s">
        <v>221</v>
      </c>
      <c r="BH4" s="630" t="s">
        <v>222</v>
      </c>
      <c r="BI4" s="630" t="s">
        <v>223</v>
      </c>
      <c r="BJ4" s="12" t="s">
        <v>224</v>
      </c>
      <c r="BK4" s="12" t="s">
        <v>213</v>
      </c>
      <c r="BL4" s="12" t="s">
        <v>214</v>
      </c>
      <c r="BM4" s="12" t="s">
        <v>215</v>
      </c>
      <c r="BN4" s="12" t="s">
        <v>216</v>
      </c>
      <c r="BO4" s="12" t="s">
        <v>217</v>
      </c>
      <c r="BP4" s="12" t="s">
        <v>218</v>
      </c>
      <c r="BQ4" s="12" t="s">
        <v>219</v>
      </c>
      <c r="BR4" s="12" t="s">
        <v>220</v>
      </c>
      <c r="BS4" s="12" t="s">
        <v>221</v>
      </c>
      <c r="BT4" s="12" t="s">
        <v>222</v>
      </c>
      <c r="BU4" s="12" t="s">
        <v>223</v>
      </c>
      <c r="BV4" s="12" t="s">
        <v>224</v>
      </c>
      <c r="BW4" s="84"/>
      <c r="BX4" s="84"/>
      <c r="BY4" s="84"/>
      <c r="BZ4" s="84"/>
      <c r="CA4" s="84"/>
      <c r="CB4" s="84"/>
      <c r="CC4" s="84"/>
      <c r="CD4" s="84"/>
      <c r="CE4" s="84"/>
      <c r="CF4" s="84"/>
      <c r="CG4" s="84"/>
      <c r="CH4" s="84"/>
      <c r="CI4" s="84"/>
      <c r="CJ4" s="84"/>
      <c r="CK4" s="84"/>
      <c r="CL4" s="84"/>
      <c r="CM4" s="84"/>
      <c r="CN4" s="84"/>
      <c r="CO4" s="84"/>
      <c r="CP4" s="84"/>
      <c r="CQ4" s="84"/>
      <c r="CR4" s="84"/>
      <c r="CS4" s="84"/>
      <c r="CT4" s="84"/>
      <c r="CU4" s="84"/>
      <c r="CV4" s="84"/>
      <c r="CW4" s="84"/>
      <c r="CX4" s="84"/>
      <c r="CY4" s="84"/>
      <c r="CZ4" s="84"/>
      <c r="DA4" s="84"/>
      <c r="DB4" s="84"/>
      <c r="DC4" s="84"/>
      <c r="DD4" s="84"/>
      <c r="DE4" s="84"/>
      <c r="DF4" s="84"/>
      <c r="DG4" s="84"/>
      <c r="DH4" s="84"/>
      <c r="DI4" s="84"/>
      <c r="DJ4" s="84"/>
      <c r="DK4" s="84"/>
      <c r="DL4" s="84"/>
      <c r="DM4" s="84"/>
      <c r="DN4" s="84"/>
      <c r="DO4" s="84"/>
      <c r="DP4" s="84"/>
      <c r="DQ4" s="84"/>
      <c r="DR4" s="84"/>
      <c r="DS4" s="84"/>
      <c r="DT4" s="84"/>
      <c r="DU4" s="84"/>
      <c r="DV4" s="84"/>
      <c r="DW4" s="84"/>
      <c r="DX4" s="84"/>
      <c r="DY4" s="84"/>
      <c r="DZ4" s="84"/>
      <c r="EA4" s="84"/>
      <c r="EB4" s="84"/>
      <c r="EC4" s="84"/>
      <c r="ED4" s="84"/>
      <c r="EE4" s="84"/>
      <c r="EF4" s="84"/>
      <c r="EG4" s="84"/>
      <c r="EH4" s="84"/>
      <c r="EI4" s="84"/>
      <c r="EJ4" s="84"/>
      <c r="EK4" s="84"/>
      <c r="EL4" s="84"/>
      <c r="EM4" s="84"/>
      <c r="EN4" s="84"/>
      <c r="EO4" s="84"/>
      <c r="EP4" s="84"/>
      <c r="EQ4" s="84"/>
      <c r="ER4" s="84"/>
      <c r="ES4" s="84"/>
      <c r="ET4" s="84"/>
      <c r="EU4" s="84"/>
      <c r="EV4" s="84"/>
      <c r="EW4" s="84"/>
    </row>
    <row r="5" spans="1:166" x14ac:dyDescent="0.2">
      <c r="A5" s="269"/>
      <c r="B5" s="85" t="s">
        <v>1116</v>
      </c>
      <c r="C5" s="573"/>
      <c r="D5" s="573"/>
      <c r="E5" s="573"/>
      <c r="F5" s="573"/>
      <c r="G5" s="573"/>
      <c r="H5" s="573"/>
      <c r="I5" s="573"/>
      <c r="J5" s="573"/>
      <c r="K5" s="573"/>
      <c r="L5" s="573"/>
      <c r="M5" s="573"/>
      <c r="N5" s="573"/>
      <c r="O5" s="573"/>
      <c r="P5" s="573"/>
      <c r="Q5" s="573"/>
      <c r="R5" s="573"/>
      <c r="S5" s="573"/>
      <c r="T5" s="573"/>
      <c r="U5" s="573"/>
      <c r="V5" s="573"/>
      <c r="W5" s="573"/>
      <c r="X5" s="573"/>
      <c r="Y5" s="573"/>
      <c r="Z5" s="573"/>
      <c r="AA5" s="573"/>
      <c r="AB5" s="573"/>
      <c r="AC5" s="573"/>
      <c r="AD5" s="573"/>
      <c r="AE5" s="573"/>
      <c r="AF5" s="573"/>
      <c r="AG5" s="573"/>
      <c r="AH5" s="573"/>
      <c r="AI5" s="573"/>
      <c r="AJ5" s="573"/>
      <c r="AK5" s="573"/>
      <c r="AL5" s="573"/>
      <c r="AM5" s="573"/>
      <c r="AN5" s="573"/>
      <c r="AO5" s="573"/>
      <c r="AP5" s="573"/>
      <c r="AQ5" s="573"/>
      <c r="AR5" s="573"/>
      <c r="AS5" s="573"/>
      <c r="AT5" s="573"/>
      <c r="AU5" s="573"/>
      <c r="AV5" s="573"/>
      <c r="AW5" s="573"/>
      <c r="AX5" s="573"/>
      <c r="AY5" s="573"/>
      <c r="AZ5" s="645"/>
      <c r="BA5" s="645"/>
      <c r="BB5" s="645"/>
      <c r="BC5" s="645"/>
      <c r="BD5" s="955"/>
      <c r="BE5" s="857"/>
      <c r="BF5" s="857"/>
      <c r="BG5" s="857"/>
      <c r="BH5" s="857"/>
      <c r="BI5" s="857"/>
      <c r="BJ5" s="575"/>
      <c r="BK5" s="575"/>
      <c r="BL5" s="575"/>
      <c r="BM5" s="575"/>
      <c r="BN5" s="575"/>
      <c r="BO5" s="575"/>
      <c r="BP5" s="575"/>
      <c r="BQ5" s="575"/>
      <c r="BR5" s="575"/>
      <c r="BS5" s="575"/>
      <c r="BT5" s="575"/>
      <c r="BU5" s="575"/>
      <c r="BV5" s="575"/>
    </row>
    <row r="6" spans="1:166" s="274" customFormat="1" x14ac:dyDescent="0.2">
      <c r="A6" s="548" t="s">
        <v>1117</v>
      </c>
      <c r="B6" s="560" t="s">
        <v>1118</v>
      </c>
      <c r="C6" s="100">
        <v>5.867877</v>
      </c>
      <c r="D6" s="100">
        <v>5.9469430000000001</v>
      </c>
      <c r="E6" s="100">
        <v>6.5612909999999998</v>
      </c>
      <c r="F6" s="100">
        <v>6.7072250000000002</v>
      </c>
      <c r="G6" s="100">
        <v>6.7886579999999999</v>
      </c>
      <c r="H6" s="100">
        <v>6.8460890000000001</v>
      </c>
      <c r="I6" s="100">
        <v>7.0129770000000002</v>
      </c>
      <c r="J6" s="100">
        <v>6.8380910000000004</v>
      </c>
      <c r="K6" s="100">
        <v>6.7443049999999998</v>
      </c>
      <c r="L6" s="100">
        <v>6.5489170000000003</v>
      </c>
      <c r="M6" s="100">
        <v>6.4530580000000004</v>
      </c>
      <c r="N6" s="100">
        <v>5.9152459999999998</v>
      </c>
      <c r="O6" s="100">
        <v>6.3693999999999997</v>
      </c>
      <c r="P6" s="100">
        <v>6.5037830000000003</v>
      </c>
      <c r="Q6" s="100">
        <v>6.9613259999999997</v>
      </c>
      <c r="R6" s="100">
        <v>7.2295350000000003</v>
      </c>
      <c r="S6" s="100">
        <v>7.2482350000000002</v>
      </c>
      <c r="T6" s="100">
        <v>7.2311019999999999</v>
      </c>
      <c r="U6" s="100">
        <v>7.2910519999999996</v>
      </c>
      <c r="V6" s="100">
        <v>7.4324139999999996</v>
      </c>
      <c r="W6" s="100">
        <v>7.3852010000000003</v>
      </c>
      <c r="X6" s="100">
        <v>7.195379</v>
      </c>
      <c r="Y6" s="100">
        <v>7.0917289999999999</v>
      </c>
      <c r="Z6" s="100">
        <v>6.9698250000000002</v>
      </c>
      <c r="AA6" s="100">
        <v>6.4543429999999997</v>
      </c>
      <c r="AB6" s="100">
        <v>7.0298429999999996</v>
      </c>
      <c r="AC6" s="100">
        <v>7.5672959999999998</v>
      </c>
      <c r="AD6" s="100">
        <v>7.854095</v>
      </c>
      <c r="AE6" s="100">
        <v>7.9508400000000004</v>
      </c>
      <c r="AF6" s="100">
        <v>7.9186379999999996</v>
      </c>
      <c r="AG6" s="100">
        <v>7.7625830000000002</v>
      </c>
      <c r="AH6" s="100">
        <v>7.9082730000000003</v>
      </c>
      <c r="AI6" s="100">
        <v>7.8156270000000001</v>
      </c>
      <c r="AJ6" s="100">
        <v>7.7467379999999997</v>
      </c>
      <c r="AK6" s="100">
        <v>7.6679040000000001</v>
      </c>
      <c r="AL6" s="100">
        <v>7.4912929999999998</v>
      </c>
      <c r="AM6" s="100">
        <v>6.9759060000000002</v>
      </c>
      <c r="AN6" s="100">
        <v>7.3167460000000002</v>
      </c>
      <c r="AO6" s="100">
        <v>7.9289069999999997</v>
      </c>
      <c r="AP6" s="100">
        <v>8.089499</v>
      </c>
      <c r="AQ6" s="100">
        <v>8.2530570000000001</v>
      </c>
      <c r="AR6" s="100">
        <v>8.2843009999999992</v>
      </c>
      <c r="AS6" s="100">
        <v>8.3728920000000002</v>
      </c>
      <c r="AT6" s="100">
        <v>8.4716520000000006</v>
      </c>
      <c r="AU6" s="100">
        <v>8.4631030000000003</v>
      </c>
      <c r="AV6" s="100">
        <v>8.1474299999999999</v>
      </c>
      <c r="AW6" s="100">
        <v>8.1446850000000008</v>
      </c>
      <c r="AX6" s="100">
        <v>7.9195469999999997</v>
      </c>
      <c r="AY6" s="100">
        <v>7.5341610000000001</v>
      </c>
      <c r="AZ6" s="890">
        <v>8.0644659999999995</v>
      </c>
      <c r="BA6" s="890">
        <v>8.4421440000000008</v>
      </c>
      <c r="BB6" s="890">
        <v>8.5957989999999995</v>
      </c>
      <c r="BC6" s="890">
        <v>8.6324757848000004</v>
      </c>
      <c r="BD6" s="890">
        <v>8.5184175025000002</v>
      </c>
      <c r="BE6" s="559">
        <v>8.4492340000000006</v>
      </c>
      <c r="BF6" s="559">
        <v>8.5313289999999995</v>
      </c>
      <c r="BG6" s="559">
        <v>8.3930109999999996</v>
      </c>
      <c r="BH6" s="559">
        <v>8.2766749999999991</v>
      </c>
      <c r="BI6" s="559">
        <v>8.1815809999999995</v>
      </c>
      <c r="BJ6" s="559">
        <v>8.0376359999999991</v>
      </c>
      <c r="BK6" s="559">
        <v>8.0700109999999992</v>
      </c>
      <c r="BL6" s="559">
        <v>8.0953850000000003</v>
      </c>
      <c r="BM6" s="559">
        <v>8.5405999999999995</v>
      </c>
      <c r="BN6" s="559">
        <v>8.8133239999999997</v>
      </c>
      <c r="BO6" s="559">
        <v>8.9355100000000007</v>
      </c>
      <c r="BP6" s="559">
        <v>8.9100230000000007</v>
      </c>
      <c r="BQ6" s="559">
        <v>8.8785139999999991</v>
      </c>
      <c r="BR6" s="559">
        <v>8.9249790000000004</v>
      </c>
      <c r="BS6" s="559">
        <v>8.7672419999999995</v>
      </c>
      <c r="BT6" s="559">
        <v>8.6098800000000004</v>
      </c>
      <c r="BU6" s="559">
        <v>8.4971709999999998</v>
      </c>
      <c r="BV6" s="559">
        <v>8.3487299999999998</v>
      </c>
    </row>
    <row r="7" spans="1:166" s="274" customFormat="1" x14ac:dyDescent="0.2">
      <c r="A7" s="548" t="s">
        <v>238</v>
      </c>
      <c r="B7" s="561" t="s">
        <v>1119</v>
      </c>
      <c r="C7" s="100">
        <v>5.5083549999999999</v>
      </c>
      <c r="D7" s="100">
        <v>5.5139639999999996</v>
      </c>
      <c r="E7" s="100">
        <v>5.9523549999999998</v>
      </c>
      <c r="F7" s="100">
        <v>5.9173</v>
      </c>
      <c r="G7" s="100">
        <v>5.9610000000000003</v>
      </c>
      <c r="H7" s="100">
        <v>6.008267</v>
      </c>
      <c r="I7" s="100">
        <v>6.1885159999999999</v>
      </c>
      <c r="J7" s="100">
        <v>6.0605479999999998</v>
      </c>
      <c r="K7" s="100">
        <v>6.1540670000000004</v>
      </c>
      <c r="L7" s="100">
        <v>6.1677419999999996</v>
      </c>
      <c r="M7" s="100">
        <v>6.1393000000000004</v>
      </c>
      <c r="N7" s="100">
        <v>5.6004519999999998</v>
      </c>
      <c r="O7" s="100">
        <v>6.0409680000000003</v>
      </c>
      <c r="P7" s="100">
        <v>6.1175360000000003</v>
      </c>
      <c r="Q7" s="100">
        <v>6.3514189999999999</v>
      </c>
      <c r="R7" s="100">
        <v>6.4454330000000004</v>
      </c>
      <c r="S7" s="100">
        <v>6.428839</v>
      </c>
      <c r="T7" s="100">
        <v>6.4082999999999997</v>
      </c>
      <c r="U7" s="100">
        <v>6.5056770000000004</v>
      </c>
      <c r="V7" s="100">
        <v>6.6308389999999999</v>
      </c>
      <c r="W7" s="100">
        <v>6.7954330000000001</v>
      </c>
      <c r="X7" s="100">
        <v>6.8048390000000003</v>
      </c>
      <c r="Y7" s="100">
        <v>6.7828330000000001</v>
      </c>
      <c r="Z7" s="100">
        <v>6.6485479999999999</v>
      </c>
      <c r="AA7" s="100">
        <v>6.1396769999999998</v>
      </c>
      <c r="AB7" s="100">
        <v>6.7073450000000001</v>
      </c>
      <c r="AC7" s="100">
        <v>6.9603229999999998</v>
      </c>
      <c r="AD7" s="100">
        <v>7.0796000000000001</v>
      </c>
      <c r="AE7" s="100">
        <v>7.1399679999999996</v>
      </c>
      <c r="AF7" s="100">
        <v>7.1203000000000003</v>
      </c>
      <c r="AG7" s="100">
        <v>7.0094839999999996</v>
      </c>
      <c r="AH7" s="100">
        <v>7.1390969999999996</v>
      </c>
      <c r="AI7" s="100">
        <v>7.2344999999999997</v>
      </c>
      <c r="AJ7" s="100">
        <v>7.3744189999999996</v>
      </c>
      <c r="AK7" s="100">
        <v>7.3837330000000003</v>
      </c>
      <c r="AL7" s="100">
        <v>7.204161</v>
      </c>
      <c r="AM7" s="100">
        <v>6.7095159999999998</v>
      </c>
      <c r="AN7" s="100">
        <v>6.9413210000000003</v>
      </c>
      <c r="AO7" s="100">
        <v>7.3242580000000004</v>
      </c>
      <c r="AP7" s="100">
        <v>7.3574330000000003</v>
      </c>
      <c r="AQ7" s="100">
        <v>7.4719360000000004</v>
      </c>
      <c r="AR7" s="100">
        <v>7.4839330000000004</v>
      </c>
      <c r="AS7" s="100">
        <v>7.576581</v>
      </c>
      <c r="AT7" s="100">
        <v>7.7120649999999999</v>
      </c>
      <c r="AU7" s="100">
        <v>7.8946670000000001</v>
      </c>
      <c r="AV7" s="100">
        <v>7.7984520000000002</v>
      </c>
      <c r="AW7" s="100">
        <v>7.8491</v>
      </c>
      <c r="AX7" s="100">
        <v>7.6001289999999999</v>
      </c>
      <c r="AY7" s="100">
        <v>7.2125159999999999</v>
      </c>
      <c r="AZ7" s="890">
        <v>7.6536790000000003</v>
      </c>
      <c r="BA7" s="890">
        <v>7.8643229999999997</v>
      </c>
      <c r="BB7" s="890">
        <v>7.902533</v>
      </c>
      <c r="BC7" s="890">
        <v>7.8121842847999998</v>
      </c>
      <c r="BD7" s="890">
        <v>7.7088121024999996</v>
      </c>
      <c r="BE7" s="559">
        <v>7.6702760000000003</v>
      </c>
      <c r="BF7" s="559">
        <v>7.7821759999999998</v>
      </c>
      <c r="BG7" s="559">
        <v>7.85053</v>
      </c>
      <c r="BH7" s="559">
        <v>7.9079050000000004</v>
      </c>
      <c r="BI7" s="559">
        <v>7.9211720000000003</v>
      </c>
      <c r="BJ7" s="559">
        <v>7.7556729999999998</v>
      </c>
      <c r="BK7" s="559">
        <v>7.7603949999999999</v>
      </c>
      <c r="BL7" s="559">
        <v>7.7304729999999999</v>
      </c>
      <c r="BM7" s="559">
        <v>7.9622989999999998</v>
      </c>
      <c r="BN7" s="559">
        <v>8.0864960000000004</v>
      </c>
      <c r="BO7" s="559">
        <v>8.1280420000000007</v>
      </c>
      <c r="BP7" s="559">
        <v>8.1062969999999996</v>
      </c>
      <c r="BQ7" s="559">
        <v>8.0917790000000007</v>
      </c>
      <c r="BR7" s="559">
        <v>8.1687349999999999</v>
      </c>
      <c r="BS7" s="559">
        <v>8.2136899999999997</v>
      </c>
      <c r="BT7" s="559">
        <v>8.2322729999999993</v>
      </c>
      <c r="BU7" s="559">
        <v>8.2281689999999994</v>
      </c>
      <c r="BV7" s="559">
        <v>8.0580149999999993</v>
      </c>
    </row>
    <row r="8" spans="1:166" x14ac:dyDescent="0.2">
      <c r="A8" s="270" t="s">
        <v>512</v>
      </c>
      <c r="B8" s="562" t="s">
        <v>1120</v>
      </c>
      <c r="C8" s="429">
        <v>2.256097</v>
      </c>
      <c r="D8" s="429">
        <v>2.2515710000000002</v>
      </c>
      <c r="E8" s="429">
        <v>2.5298069999999999</v>
      </c>
      <c r="F8" s="429">
        <v>2.4696669999999998</v>
      </c>
      <c r="G8" s="429">
        <v>2.4485809999999999</v>
      </c>
      <c r="H8" s="429">
        <v>2.441033</v>
      </c>
      <c r="I8" s="429">
        <v>2.5109360000000001</v>
      </c>
      <c r="J8" s="429">
        <v>2.3745479999999999</v>
      </c>
      <c r="K8" s="429">
        <v>2.387</v>
      </c>
      <c r="L8" s="429">
        <v>2.4591940000000001</v>
      </c>
      <c r="M8" s="429">
        <v>2.5308329999999999</v>
      </c>
      <c r="N8" s="429">
        <v>2.198645</v>
      </c>
      <c r="O8" s="429">
        <v>2.4480970000000002</v>
      </c>
      <c r="P8" s="429">
        <v>2.5409290000000002</v>
      </c>
      <c r="Q8" s="429">
        <v>2.6789679999999998</v>
      </c>
      <c r="R8" s="429">
        <v>2.6986669999999999</v>
      </c>
      <c r="S8" s="429">
        <v>2.6495479999999998</v>
      </c>
      <c r="T8" s="429">
        <v>2.5817999999999999</v>
      </c>
      <c r="U8" s="429">
        <v>2.5965479999999999</v>
      </c>
      <c r="V8" s="429">
        <v>2.6425480000000001</v>
      </c>
      <c r="W8" s="429">
        <v>2.7669329999999999</v>
      </c>
      <c r="X8" s="429">
        <v>2.8027739999999999</v>
      </c>
      <c r="Y8" s="429">
        <v>2.7574000000000001</v>
      </c>
      <c r="Z8" s="429">
        <v>2.6545160000000001</v>
      </c>
      <c r="AA8" s="429">
        <v>2.3898069999999998</v>
      </c>
      <c r="AB8" s="429">
        <v>2.6868620000000001</v>
      </c>
      <c r="AC8" s="429">
        <v>2.8931610000000001</v>
      </c>
      <c r="AD8" s="429">
        <v>2.9713669999999999</v>
      </c>
      <c r="AE8" s="429">
        <v>2.9750649999999998</v>
      </c>
      <c r="AF8" s="429">
        <v>2.900833</v>
      </c>
      <c r="AG8" s="429">
        <v>2.7694839999999998</v>
      </c>
      <c r="AH8" s="429">
        <v>2.7995480000000001</v>
      </c>
      <c r="AI8" s="429">
        <v>2.9447000000000001</v>
      </c>
      <c r="AJ8" s="429">
        <v>3.032581</v>
      </c>
      <c r="AK8" s="429">
        <v>3.09</v>
      </c>
      <c r="AL8" s="429">
        <v>2.9617420000000001</v>
      </c>
      <c r="AM8" s="429">
        <v>2.6888709999999998</v>
      </c>
      <c r="AN8" s="429">
        <v>2.817536</v>
      </c>
      <c r="AO8" s="429">
        <v>3.0921609999999999</v>
      </c>
      <c r="AP8" s="429">
        <v>3.0697000000000001</v>
      </c>
      <c r="AQ8" s="429">
        <v>3.127065</v>
      </c>
      <c r="AR8" s="429">
        <v>3.076333</v>
      </c>
      <c r="AS8" s="429">
        <v>3.0878389999999998</v>
      </c>
      <c r="AT8" s="429">
        <v>3.1579030000000001</v>
      </c>
      <c r="AU8" s="429">
        <v>3.312567</v>
      </c>
      <c r="AV8" s="429">
        <v>3.2943549999999999</v>
      </c>
      <c r="AW8" s="429">
        <v>3.3285999999999998</v>
      </c>
      <c r="AX8" s="429">
        <v>3.13971</v>
      </c>
      <c r="AY8" s="429">
        <v>2.9732259999999999</v>
      </c>
      <c r="AZ8" s="871">
        <v>3.2008209999999999</v>
      </c>
      <c r="BA8" s="871">
        <v>3.3528709999999999</v>
      </c>
      <c r="BB8" s="871">
        <v>3.3918330000000001</v>
      </c>
      <c r="BC8" s="871">
        <v>3.3233694885</v>
      </c>
      <c r="BD8" s="871">
        <v>3.3340318889999998</v>
      </c>
      <c r="BE8" s="352">
        <v>3.2270279999999998</v>
      </c>
      <c r="BF8" s="352">
        <v>3.3069329999999999</v>
      </c>
      <c r="BG8" s="352">
        <v>3.3633310000000001</v>
      </c>
      <c r="BH8" s="352">
        <v>3.4134090000000001</v>
      </c>
      <c r="BI8" s="352">
        <v>3.4278279999999999</v>
      </c>
      <c r="BJ8" s="352">
        <v>3.279185</v>
      </c>
      <c r="BK8" s="352">
        <v>3.3076780000000001</v>
      </c>
      <c r="BL8" s="352">
        <v>3.3530669999999998</v>
      </c>
      <c r="BM8" s="352">
        <v>3.4385810000000001</v>
      </c>
      <c r="BN8" s="352">
        <v>3.5035940000000001</v>
      </c>
      <c r="BO8" s="352">
        <v>3.5021490000000002</v>
      </c>
      <c r="BP8" s="352">
        <v>3.4459719999999998</v>
      </c>
      <c r="BQ8" s="352">
        <v>3.4001510000000001</v>
      </c>
      <c r="BR8" s="352">
        <v>3.4420899999999999</v>
      </c>
      <c r="BS8" s="352">
        <v>3.472807</v>
      </c>
      <c r="BT8" s="352">
        <v>3.4888710000000001</v>
      </c>
      <c r="BU8" s="352">
        <v>3.4866769999999998</v>
      </c>
      <c r="BV8" s="352">
        <v>3.3270240000000002</v>
      </c>
    </row>
    <row r="9" spans="1:166" x14ac:dyDescent="0.2">
      <c r="A9" s="270" t="s">
        <v>513</v>
      </c>
      <c r="B9" s="562" t="s">
        <v>922</v>
      </c>
      <c r="C9" s="429">
        <v>1.754</v>
      </c>
      <c r="D9" s="429">
        <v>1.764643</v>
      </c>
      <c r="E9" s="429">
        <v>1.8433870000000001</v>
      </c>
      <c r="F9" s="429">
        <v>1.8437330000000001</v>
      </c>
      <c r="G9" s="429">
        <v>1.855129</v>
      </c>
      <c r="H9" s="429">
        <v>1.869167</v>
      </c>
      <c r="I9" s="429">
        <v>1.9100649999999999</v>
      </c>
      <c r="J9" s="429">
        <v>1.922839</v>
      </c>
      <c r="K9" s="429">
        <v>1.9772670000000001</v>
      </c>
      <c r="L9" s="429">
        <v>1.9576769999999999</v>
      </c>
      <c r="M9" s="429">
        <v>1.9283999999999999</v>
      </c>
      <c r="N9" s="429">
        <v>1.8187420000000001</v>
      </c>
      <c r="O9" s="429">
        <v>1.9130320000000001</v>
      </c>
      <c r="P9" s="429">
        <v>1.914679</v>
      </c>
      <c r="Q9" s="429">
        <v>1.9622900000000001</v>
      </c>
      <c r="R9" s="429">
        <v>1.987933</v>
      </c>
      <c r="S9" s="429">
        <v>1.98529</v>
      </c>
      <c r="T9" s="429">
        <v>1.9970000000000001</v>
      </c>
      <c r="U9" s="429">
        <v>2.0285160000000002</v>
      </c>
      <c r="V9" s="429">
        <v>2.055968</v>
      </c>
      <c r="W9" s="429">
        <v>2.0790999999999999</v>
      </c>
      <c r="X9" s="429">
        <v>2.0937739999999998</v>
      </c>
      <c r="Y9" s="429">
        <v>2.121267</v>
      </c>
      <c r="Z9" s="429">
        <v>2.1078389999999998</v>
      </c>
      <c r="AA9" s="429">
        <v>1.9858070000000001</v>
      </c>
      <c r="AB9" s="429">
        <v>2.123586</v>
      </c>
      <c r="AC9" s="429">
        <v>2.1480320000000002</v>
      </c>
      <c r="AD9" s="429">
        <v>2.1568329999999998</v>
      </c>
      <c r="AE9" s="429">
        <v>2.1678389999999998</v>
      </c>
      <c r="AF9" s="429">
        <v>2.181467</v>
      </c>
      <c r="AG9" s="429">
        <v>2.183484</v>
      </c>
      <c r="AH9" s="429">
        <v>2.233419</v>
      </c>
      <c r="AI9" s="429">
        <v>2.221867</v>
      </c>
      <c r="AJ9" s="429">
        <v>2.264097</v>
      </c>
      <c r="AK9" s="429">
        <v>2.2640669999999998</v>
      </c>
      <c r="AL9" s="429">
        <v>2.2452260000000002</v>
      </c>
      <c r="AM9" s="429">
        <v>2.1459999999999999</v>
      </c>
      <c r="AN9" s="429">
        <v>2.1912859999999998</v>
      </c>
      <c r="AO9" s="429">
        <v>2.2404190000000002</v>
      </c>
      <c r="AP9" s="429">
        <v>2.2494000000000001</v>
      </c>
      <c r="AQ9" s="429">
        <v>2.2748390000000001</v>
      </c>
      <c r="AR9" s="429">
        <v>2.2936000000000001</v>
      </c>
      <c r="AS9" s="429">
        <v>2.331226</v>
      </c>
      <c r="AT9" s="429">
        <v>2.3573550000000001</v>
      </c>
      <c r="AU9" s="429">
        <v>2.3841000000000001</v>
      </c>
      <c r="AV9" s="429">
        <v>2.357129</v>
      </c>
      <c r="AW9" s="429">
        <v>2.3826000000000001</v>
      </c>
      <c r="AX9" s="429">
        <v>2.358419</v>
      </c>
      <c r="AY9" s="429">
        <v>2.2536450000000001</v>
      </c>
      <c r="AZ9" s="871">
        <v>2.356214</v>
      </c>
      <c r="BA9" s="871">
        <v>2.3765160000000001</v>
      </c>
      <c r="BB9" s="871">
        <v>2.3680669999999999</v>
      </c>
      <c r="BC9" s="871">
        <v>2.4479448617999999</v>
      </c>
      <c r="BD9" s="871">
        <v>2.2964447986000001</v>
      </c>
      <c r="BE9" s="352">
        <v>2.3398110000000001</v>
      </c>
      <c r="BF9" s="352">
        <v>2.3602799999999999</v>
      </c>
      <c r="BG9" s="352">
        <v>2.3723909999999999</v>
      </c>
      <c r="BH9" s="352">
        <v>2.3955609999999998</v>
      </c>
      <c r="BI9" s="352">
        <v>2.408922</v>
      </c>
      <c r="BJ9" s="352">
        <v>2.4128829999999999</v>
      </c>
      <c r="BK9" s="352">
        <v>2.41777</v>
      </c>
      <c r="BL9" s="352">
        <v>2.358311</v>
      </c>
      <c r="BM9" s="352">
        <v>2.459676</v>
      </c>
      <c r="BN9" s="352">
        <v>2.4866290000000002</v>
      </c>
      <c r="BO9" s="352">
        <v>2.4963310000000001</v>
      </c>
      <c r="BP9" s="352">
        <v>2.5080249999999999</v>
      </c>
      <c r="BQ9" s="352">
        <v>2.5205950000000001</v>
      </c>
      <c r="BR9" s="352">
        <v>2.5434220000000001</v>
      </c>
      <c r="BS9" s="352">
        <v>2.5564079999999998</v>
      </c>
      <c r="BT9" s="352">
        <v>2.579386</v>
      </c>
      <c r="BU9" s="352">
        <v>2.5910099999999998</v>
      </c>
      <c r="BV9" s="352">
        <v>2.602741</v>
      </c>
    </row>
    <row r="10" spans="1:166" x14ac:dyDescent="0.2">
      <c r="A10" s="270" t="s">
        <v>514</v>
      </c>
      <c r="B10" s="562" t="s">
        <v>1121</v>
      </c>
      <c r="C10" s="429">
        <v>0.91725800000000002</v>
      </c>
      <c r="D10" s="429">
        <v>0.91985700000000004</v>
      </c>
      <c r="E10" s="429">
        <v>0.96412900000000001</v>
      </c>
      <c r="F10" s="429">
        <v>0.97360000000000002</v>
      </c>
      <c r="G10" s="429">
        <v>0.98699999999999999</v>
      </c>
      <c r="H10" s="429">
        <v>0.99776699999999996</v>
      </c>
      <c r="I10" s="429">
        <v>1.026386</v>
      </c>
      <c r="J10" s="429">
        <v>1.022645</v>
      </c>
      <c r="K10" s="429">
        <v>1.0415000000000001</v>
      </c>
      <c r="L10" s="429">
        <v>1.036645</v>
      </c>
      <c r="M10" s="429">
        <v>1.0089999999999999</v>
      </c>
      <c r="N10" s="429">
        <v>0.95542000000000005</v>
      </c>
      <c r="O10" s="429">
        <v>1.001323</v>
      </c>
      <c r="P10" s="429">
        <v>0.994892</v>
      </c>
      <c r="Q10" s="429">
        <v>1.0201929999999999</v>
      </c>
      <c r="R10" s="429">
        <v>1.0412330000000001</v>
      </c>
      <c r="S10" s="429">
        <v>1.048065</v>
      </c>
      <c r="T10" s="429">
        <v>1.054033</v>
      </c>
      <c r="U10" s="429">
        <v>1.0756129999999999</v>
      </c>
      <c r="V10" s="429">
        <v>1.092258</v>
      </c>
      <c r="W10" s="429">
        <v>1.109567</v>
      </c>
      <c r="X10" s="429">
        <v>1.099807</v>
      </c>
      <c r="Y10" s="429">
        <v>1.1067659999999999</v>
      </c>
      <c r="Z10" s="429">
        <v>1.1038380000000001</v>
      </c>
      <c r="AA10" s="429">
        <v>1.0332889999999999</v>
      </c>
      <c r="AB10" s="429">
        <v>1.102587</v>
      </c>
      <c r="AC10" s="429">
        <v>1.115194</v>
      </c>
      <c r="AD10" s="429">
        <v>1.1244670000000001</v>
      </c>
      <c r="AE10" s="429">
        <v>1.1406769999999999</v>
      </c>
      <c r="AF10" s="429">
        <v>1.1489</v>
      </c>
      <c r="AG10" s="429">
        <v>1.157613</v>
      </c>
      <c r="AH10" s="429">
        <v>1.1812910000000001</v>
      </c>
      <c r="AI10" s="429">
        <v>1.1722330000000001</v>
      </c>
      <c r="AJ10" s="429">
        <v>1.1867730000000001</v>
      </c>
      <c r="AK10" s="429">
        <v>1.176166</v>
      </c>
      <c r="AL10" s="429">
        <v>1.1632899999999999</v>
      </c>
      <c r="AM10" s="429">
        <v>1.103097</v>
      </c>
      <c r="AN10" s="429">
        <v>1.1309990000000001</v>
      </c>
      <c r="AO10" s="429">
        <v>1.1580969999999999</v>
      </c>
      <c r="AP10" s="429">
        <v>1.172666</v>
      </c>
      <c r="AQ10" s="429">
        <v>1.189484</v>
      </c>
      <c r="AR10" s="429">
        <v>1.201133</v>
      </c>
      <c r="AS10" s="429">
        <v>1.2238709999999999</v>
      </c>
      <c r="AT10" s="429">
        <v>1.2376130000000001</v>
      </c>
      <c r="AU10" s="429">
        <v>1.2484329999999999</v>
      </c>
      <c r="AV10" s="429">
        <v>1.230645</v>
      </c>
      <c r="AW10" s="429">
        <v>1.2329000000000001</v>
      </c>
      <c r="AX10" s="429">
        <v>1.222774</v>
      </c>
      <c r="AY10" s="429">
        <v>1.1611610000000001</v>
      </c>
      <c r="AZ10" s="871">
        <v>1.2198580000000001</v>
      </c>
      <c r="BA10" s="871">
        <v>1.23342</v>
      </c>
      <c r="BB10" s="871">
        <v>1.2301</v>
      </c>
      <c r="BC10" s="871">
        <v>1.1330313808000001</v>
      </c>
      <c r="BD10" s="871">
        <v>1.1680059789999999</v>
      </c>
      <c r="BE10" s="352">
        <v>1.170018</v>
      </c>
      <c r="BF10" s="352">
        <v>1.1765600000000001</v>
      </c>
      <c r="BG10" s="352">
        <v>1.1836979999999999</v>
      </c>
      <c r="BH10" s="352">
        <v>1.188331</v>
      </c>
      <c r="BI10" s="352">
        <v>1.193495</v>
      </c>
      <c r="BJ10" s="352">
        <v>1.1962060000000001</v>
      </c>
      <c r="BK10" s="352">
        <v>1.1736789999999999</v>
      </c>
      <c r="BL10" s="352">
        <v>1.157861</v>
      </c>
      <c r="BM10" s="352">
        <v>1.1873610000000001</v>
      </c>
      <c r="BN10" s="352">
        <v>1.201403</v>
      </c>
      <c r="BO10" s="352">
        <v>1.2142219999999999</v>
      </c>
      <c r="BP10" s="352">
        <v>1.21872</v>
      </c>
      <c r="BQ10" s="352">
        <v>1.225198</v>
      </c>
      <c r="BR10" s="352">
        <v>1.2306090000000001</v>
      </c>
      <c r="BS10" s="352">
        <v>1.238208</v>
      </c>
      <c r="BT10" s="352">
        <v>1.2376290000000001</v>
      </c>
      <c r="BU10" s="352">
        <v>1.243646</v>
      </c>
      <c r="BV10" s="352">
        <v>1.244856</v>
      </c>
    </row>
    <row r="11" spans="1:166" x14ac:dyDescent="0.2">
      <c r="A11" s="270" t="s">
        <v>515</v>
      </c>
      <c r="B11" s="562" t="s">
        <v>1122</v>
      </c>
      <c r="C11" s="429">
        <v>0.58099999999999996</v>
      </c>
      <c r="D11" s="429">
        <v>0.57789299999999999</v>
      </c>
      <c r="E11" s="429">
        <v>0.61503200000000002</v>
      </c>
      <c r="F11" s="429">
        <v>0.63029999999999997</v>
      </c>
      <c r="G11" s="429">
        <v>0.67029000000000005</v>
      </c>
      <c r="H11" s="429">
        <v>0.70030000000000003</v>
      </c>
      <c r="I11" s="429">
        <v>0.74112900000000004</v>
      </c>
      <c r="J11" s="429">
        <v>0.74051599999999995</v>
      </c>
      <c r="K11" s="429">
        <v>0.74829999999999997</v>
      </c>
      <c r="L11" s="429">
        <v>0.71422600000000003</v>
      </c>
      <c r="M11" s="429">
        <v>0.67106699999999997</v>
      </c>
      <c r="N11" s="429">
        <v>0.62764500000000001</v>
      </c>
      <c r="O11" s="429">
        <v>0.67851600000000001</v>
      </c>
      <c r="P11" s="429">
        <v>0.66703599999999996</v>
      </c>
      <c r="Q11" s="429">
        <v>0.68996800000000003</v>
      </c>
      <c r="R11" s="429">
        <v>0.71760000000000002</v>
      </c>
      <c r="S11" s="429">
        <v>0.74593600000000004</v>
      </c>
      <c r="T11" s="429">
        <v>0.77546700000000002</v>
      </c>
      <c r="U11" s="429">
        <v>0.80500000000000005</v>
      </c>
      <c r="V11" s="429">
        <v>0.84006499999999995</v>
      </c>
      <c r="W11" s="429">
        <v>0.83983300000000005</v>
      </c>
      <c r="X11" s="429">
        <v>0.80848399999999998</v>
      </c>
      <c r="Y11" s="429">
        <v>0.7974</v>
      </c>
      <c r="Z11" s="429">
        <v>0.78235500000000002</v>
      </c>
      <c r="AA11" s="429">
        <v>0.73077400000000003</v>
      </c>
      <c r="AB11" s="429">
        <v>0.79430999999999996</v>
      </c>
      <c r="AC11" s="429">
        <v>0.80393599999999998</v>
      </c>
      <c r="AD11" s="429">
        <v>0.82693300000000003</v>
      </c>
      <c r="AE11" s="429">
        <v>0.85638700000000001</v>
      </c>
      <c r="AF11" s="429">
        <v>0.8891</v>
      </c>
      <c r="AG11" s="429">
        <v>0.89890300000000001</v>
      </c>
      <c r="AH11" s="429">
        <v>0.92483899999999997</v>
      </c>
      <c r="AI11" s="429">
        <v>0.89570000000000005</v>
      </c>
      <c r="AJ11" s="429">
        <v>0.89096799999999998</v>
      </c>
      <c r="AK11" s="429">
        <v>0.85350000000000004</v>
      </c>
      <c r="AL11" s="429">
        <v>0.83390299999999995</v>
      </c>
      <c r="AM11" s="429">
        <v>0.77154800000000001</v>
      </c>
      <c r="AN11" s="429">
        <v>0.80149999999999999</v>
      </c>
      <c r="AO11" s="429">
        <v>0.83358100000000002</v>
      </c>
      <c r="AP11" s="429">
        <v>0.86566699999999996</v>
      </c>
      <c r="AQ11" s="429">
        <v>0.880548</v>
      </c>
      <c r="AR11" s="429">
        <v>0.91286699999999998</v>
      </c>
      <c r="AS11" s="429">
        <v>0.93364499999999995</v>
      </c>
      <c r="AT11" s="429">
        <v>0.95919399999999999</v>
      </c>
      <c r="AU11" s="429">
        <v>0.94956700000000005</v>
      </c>
      <c r="AV11" s="429">
        <v>0.916323</v>
      </c>
      <c r="AW11" s="429">
        <v>0.90500000000000003</v>
      </c>
      <c r="AX11" s="429">
        <v>0.87922599999999995</v>
      </c>
      <c r="AY11" s="429">
        <v>0.82448399999999999</v>
      </c>
      <c r="AZ11" s="871">
        <v>0.87678599999999995</v>
      </c>
      <c r="BA11" s="871">
        <v>0.90151599999999998</v>
      </c>
      <c r="BB11" s="871">
        <v>0.91253300000000004</v>
      </c>
      <c r="BC11" s="871">
        <v>0.90783855371</v>
      </c>
      <c r="BD11" s="871">
        <v>0.91032943594000004</v>
      </c>
      <c r="BE11" s="352">
        <v>0.93341790000000002</v>
      </c>
      <c r="BF11" s="352">
        <v>0.93840259999999998</v>
      </c>
      <c r="BG11" s="352">
        <v>0.93110959999999998</v>
      </c>
      <c r="BH11" s="352">
        <v>0.9106031</v>
      </c>
      <c r="BI11" s="352">
        <v>0.89092640000000001</v>
      </c>
      <c r="BJ11" s="352">
        <v>0.86739900000000003</v>
      </c>
      <c r="BK11" s="352">
        <v>0.86126780000000003</v>
      </c>
      <c r="BL11" s="352">
        <v>0.86123470000000002</v>
      </c>
      <c r="BM11" s="352">
        <v>0.87668009999999996</v>
      </c>
      <c r="BN11" s="352">
        <v>0.89487000000000005</v>
      </c>
      <c r="BO11" s="352">
        <v>0.91534020000000005</v>
      </c>
      <c r="BP11" s="352">
        <v>0.93357920000000005</v>
      </c>
      <c r="BQ11" s="352">
        <v>0.94583490000000003</v>
      </c>
      <c r="BR11" s="352">
        <v>0.95261390000000001</v>
      </c>
      <c r="BS11" s="352">
        <v>0.94626679999999996</v>
      </c>
      <c r="BT11" s="352">
        <v>0.92638790000000004</v>
      </c>
      <c r="BU11" s="352">
        <v>0.90683590000000003</v>
      </c>
      <c r="BV11" s="352">
        <v>0.88339330000000005</v>
      </c>
    </row>
    <row r="12" spans="1:166" s="274" customFormat="1" x14ac:dyDescent="0.2">
      <c r="A12" s="548" t="s">
        <v>532</v>
      </c>
      <c r="B12" s="561" t="s">
        <v>1123</v>
      </c>
      <c r="C12" s="100">
        <v>0.38187100000000002</v>
      </c>
      <c r="D12" s="100">
        <v>0.45410699999999998</v>
      </c>
      <c r="E12" s="100">
        <v>0.63132299999999997</v>
      </c>
      <c r="F12" s="100">
        <v>0.81006699999999998</v>
      </c>
      <c r="G12" s="100">
        <v>0.84948400000000002</v>
      </c>
      <c r="H12" s="100">
        <v>0.86146699999999998</v>
      </c>
      <c r="I12" s="100">
        <v>0.84690299999999996</v>
      </c>
      <c r="J12" s="100">
        <v>0.80006500000000003</v>
      </c>
      <c r="K12" s="100">
        <v>0.61103300000000005</v>
      </c>
      <c r="L12" s="100">
        <v>0.40428999999999998</v>
      </c>
      <c r="M12" s="100">
        <v>0.33843299999999998</v>
      </c>
      <c r="N12" s="100">
        <v>0.33712900000000001</v>
      </c>
      <c r="O12" s="100">
        <v>0.35154800000000003</v>
      </c>
      <c r="P12" s="100">
        <v>0.40953600000000001</v>
      </c>
      <c r="Q12" s="100">
        <v>0.63306499999999999</v>
      </c>
      <c r="R12" s="100">
        <v>0.80659999999999998</v>
      </c>
      <c r="S12" s="100">
        <v>0.843032</v>
      </c>
      <c r="T12" s="100">
        <v>0.84703300000000004</v>
      </c>
      <c r="U12" s="100">
        <v>0.80932300000000001</v>
      </c>
      <c r="V12" s="100">
        <v>0.82580699999999996</v>
      </c>
      <c r="W12" s="100">
        <v>0.61286700000000005</v>
      </c>
      <c r="X12" s="100">
        <v>0.414742</v>
      </c>
      <c r="Y12" s="100">
        <v>0.33316699999999999</v>
      </c>
      <c r="Z12" s="100">
        <v>0.34525800000000001</v>
      </c>
      <c r="AA12" s="100">
        <v>0.337258</v>
      </c>
      <c r="AB12" s="100">
        <v>0.34672399999999998</v>
      </c>
      <c r="AC12" s="100">
        <v>0.62938700000000003</v>
      </c>
      <c r="AD12" s="100">
        <v>0.79643299999999995</v>
      </c>
      <c r="AE12" s="100">
        <v>0.83364499999999997</v>
      </c>
      <c r="AF12" s="100">
        <v>0.82150000000000001</v>
      </c>
      <c r="AG12" s="100">
        <v>0.77729000000000004</v>
      </c>
      <c r="AH12" s="100">
        <v>0.793323</v>
      </c>
      <c r="AI12" s="100">
        <v>0.60389999999999999</v>
      </c>
      <c r="AJ12" s="100">
        <v>0.39564500000000002</v>
      </c>
      <c r="AK12" s="100">
        <v>0.30763299999999999</v>
      </c>
      <c r="AL12" s="100">
        <v>0.31032300000000002</v>
      </c>
      <c r="AM12" s="100">
        <v>0.29048400000000002</v>
      </c>
      <c r="AN12" s="100">
        <v>0.39821400000000001</v>
      </c>
      <c r="AO12" s="100">
        <v>0.62716099999999997</v>
      </c>
      <c r="AP12" s="100">
        <v>0.755</v>
      </c>
      <c r="AQ12" s="100">
        <v>0.80474199999999996</v>
      </c>
      <c r="AR12" s="100">
        <v>0.82476700000000003</v>
      </c>
      <c r="AS12" s="100">
        <v>0.82080699999999995</v>
      </c>
      <c r="AT12" s="100">
        <v>0.78374200000000005</v>
      </c>
      <c r="AU12" s="100">
        <v>0.59253299999999998</v>
      </c>
      <c r="AV12" s="100">
        <v>0.37438700000000003</v>
      </c>
      <c r="AW12" s="100">
        <v>0.31966699999999998</v>
      </c>
      <c r="AX12" s="100">
        <v>0.34487099999999998</v>
      </c>
      <c r="AY12" s="100">
        <v>0.346161</v>
      </c>
      <c r="AZ12" s="890">
        <v>0.43589299999999997</v>
      </c>
      <c r="BA12" s="890">
        <v>0.60199999999999998</v>
      </c>
      <c r="BB12" s="890">
        <v>0.71643299999999999</v>
      </c>
      <c r="BC12" s="890">
        <v>0.82029149999999995</v>
      </c>
      <c r="BD12" s="890">
        <v>0.80960540000000003</v>
      </c>
      <c r="BE12" s="559">
        <v>0.80104830000000005</v>
      </c>
      <c r="BF12" s="559">
        <v>0.77127199999999996</v>
      </c>
      <c r="BG12" s="559">
        <v>0.56397129999999995</v>
      </c>
      <c r="BH12" s="559">
        <v>0.39052100000000001</v>
      </c>
      <c r="BI12" s="559">
        <v>0.28293869999999999</v>
      </c>
      <c r="BJ12" s="559">
        <v>0.30438530000000003</v>
      </c>
      <c r="BK12" s="559">
        <v>0.33212930000000002</v>
      </c>
      <c r="BL12" s="559">
        <v>0.38645699999999999</v>
      </c>
      <c r="BM12" s="559">
        <v>0.59984879999999996</v>
      </c>
      <c r="BN12" s="559">
        <v>0.74828269999999997</v>
      </c>
      <c r="BO12" s="559">
        <v>0.8294068</v>
      </c>
      <c r="BP12" s="559">
        <v>0.82593799999999995</v>
      </c>
      <c r="BQ12" s="559">
        <v>0.80894569999999999</v>
      </c>
      <c r="BR12" s="559">
        <v>0.7786556</v>
      </c>
      <c r="BS12" s="559">
        <v>0.57550559999999995</v>
      </c>
      <c r="BT12" s="559">
        <v>0.39989560000000002</v>
      </c>
      <c r="BU12" s="559">
        <v>0.29196929999999999</v>
      </c>
      <c r="BV12" s="559">
        <v>0.31351440000000003</v>
      </c>
    </row>
    <row r="13" spans="1:166" x14ac:dyDescent="0.2">
      <c r="A13" s="270" t="s">
        <v>516</v>
      </c>
      <c r="B13" s="562" t="s">
        <v>1124</v>
      </c>
      <c r="C13" s="429">
        <v>9.6450000000000008E-3</v>
      </c>
      <c r="D13" s="429">
        <v>7.1780000000000004E-3</v>
      </c>
      <c r="E13" s="429">
        <v>5.581E-3</v>
      </c>
      <c r="F13" s="429">
        <v>6.3660000000000001E-3</v>
      </c>
      <c r="G13" s="429">
        <v>6.2249999999999996E-3</v>
      </c>
      <c r="H13" s="429">
        <v>7.9330000000000008E-3</v>
      </c>
      <c r="I13" s="429">
        <v>9.0650000000000001E-3</v>
      </c>
      <c r="J13" s="429">
        <v>7.2259999999999998E-3</v>
      </c>
      <c r="K13" s="429">
        <v>6.3E-3</v>
      </c>
      <c r="L13" s="429">
        <v>5.7419999999999997E-3</v>
      </c>
      <c r="M13" s="429">
        <v>6.4330000000000003E-3</v>
      </c>
      <c r="N13" s="429">
        <v>6.5160000000000001E-3</v>
      </c>
      <c r="O13" s="429">
        <v>3.8709999999999999E-3</v>
      </c>
      <c r="P13" s="429">
        <v>4.5360000000000001E-3</v>
      </c>
      <c r="Q13" s="429">
        <v>8.5800000000000008E-3</v>
      </c>
      <c r="R13" s="429">
        <v>5.3330000000000001E-3</v>
      </c>
      <c r="S13" s="429">
        <v>4.0000000000000001E-3</v>
      </c>
      <c r="T13" s="429">
        <v>4.8999999999999998E-3</v>
      </c>
      <c r="U13" s="429">
        <v>7.6769999999999998E-3</v>
      </c>
      <c r="V13" s="429">
        <v>6.3229999999999996E-3</v>
      </c>
      <c r="W13" s="429">
        <v>6.1000000000000004E-3</v>
      </c>
      <c r="X13" s="429">
        <v>1.9741999999999999E-2</v>
      </c>
      <c r="Y13" s="429">
        <v>1.8367000000000001E-2</v>
      </c>
      <c r="Z13" s="429">
        <v>1.6677000000000001E-2</v>
      </c>
      <c r="AA13" s="429">
        <v>1.6903999999999999E-2</v>
      </c>
      <c r="AB13" s="429">
        <v>-4.6550000000000003E-3</v>
      </c>
      <c r="AC13" s="429">
        <v>-7.6769999999999998E-3</v>
      </c>
      <c r="AD13" s="429">
        <v>-4.8329999999999996E-3</v>
      </c>
      <c r="AE13" s="429">
        <v>-1.0966999999999999E-2</v>
      </c>
      <c r="AF13" s="429">
        <v>-1.7267000000000001E-2</v>
      </c>
      <c r="AG13" s="429">
        <v>-1.3967E-2</v>
      </c>
      <c r="AH13" s="429">
        <v>-1.3644999999999999E-2</v>
      </c>
      <c r="AI13" s="429">
        <v>-1.52E-2</v>
      </c>
      <c r="AJ13" s="429">
        <v>-6.2899999999999996E-3</v>
      </c>
      <c r="AK13" s="429">
        <v>-4.4999999999999997E-3</v>
      </c>
      <c r="AL13" s="429">
        <v>-0.01</v>
      </c>
      <c r="AM13" s="429">
        <v>-2.1291000000000001E-2</v>
      </c>
      <c r="AN13" s="429">
        <v>-2.2643E-2</v>
      </c>
      <c r="AO13" s="429">
        <v>-1.4871000000000001E-2</v>
      </c>
      <c r="AP13" s="429">
        <v>-1.7433000000000001E-2</v>
      </c>
      <c r="AQ13" s="429">
        <v>-1.8870999999999999E-2</v>
      </c>
      <c r="AR13" s="429">
        <v>-1.5900000000000001E-2</v>
      </c>
      <c r="AS13" s="429">
        <v>-1.9096999999999999E-2</v>
      </c>
      <c r="AT13" s="429">
        <v>-1.5161000000000001E-2</v>
      </c>
      <c r="AU13" s="429">
        <v>-1.5733E-2</v>
      </c>
      <c r="AV13" s="429">
        <v>-1.6968E-2</v>
      </c>
      <c r="AW13" s="429">
        <v>-1.7399999999999999E-2</v>
      </c>
      <c r="AX13" s="429">
        <v>-1.5613E-2</v>
      </c>
      <c r="AY13" s="429">
        <v>-1.7225000000000001E-2</v>
      </c>
      <c r="AZ13" s="871">
        <v>-1.0715000000000001E-2</v>
      </c>
      <c r="BA13" s="871">
        <v>-2.2644999999999998E-2</v>
      </c>
      <c r="BB13" s="871">
        <v>-2.4E-2</v>
      </c>
      <c r="BC13" s="871">
        <v>-1.5347299999999999E-2</v>
      </c>
      <c r="BD13" s="871">
        <v>-1.6750899999999999E-2</v>
      </c>
      <c r="BE13" s="352">
        <v>-1.5819699999999999E-2</v>
      </c>
      <c r="BF13" s="352">
        <v>-1.5295599999999999E-2</v>
      </c>
      <c r="BG13" s="352">
        <v>-1.6192700000000001E-2</v>
      </c>
      <c r="BH13" s="352">
        <v>-1.43908E-2</v>
      </c>
      <c r="BI13" s="352">
        <v>-1.3821399999999999E-2</v>
      </c>
      <c r="BJ13" s="352">
        <v>-1.45948E-2</v>
      </c>
      <c r="BK13" s="352">
        <v>-1.39603E-2</v>
      </c>
      <c r="BL13" s="352">
        <v>-1.47177E-2</v>
      </c>
      <c r="BM13" s="352">
        <v>-1.51351E-2</v>
      </c>
      <c r="BN13" s="352">
        <v>-1.45211E-2</v>
      </c>
      <c r="BO13" s="352">
        <v>-1.4947500000000001E-2</v>
      </c>
      <c r="BP13" s="352">
        <v>-1.6655099999999999E-2</v>
      </c>
      <c r="BQ13" s="352">
        <v>-1.5731200000000001E-2</v>
      </c>
      <c r="BR13" s="352">
        <v>-1.51974E-2</v>
      </c>
      <c r="BS13" s="352">
        <v>-1.6136500000000002E-2</v>
      </c>
      <c r="BT13" s="352">
        <v>-1.4388099999999999E-2</v>
      </c>
      <c r="BU13" s="352">
        <v>-1.38821E-2</v>
      </c>
      <c r="BV13" s="352">
        <v>-1.4681E-2</v>
      </c>
    </row>
    <row r="14" spans="1:166" x14ac:dyDescent="0.2">
      <c r="A14" s="270" t="s">
        <v>565</v>
      </c>
      <c r="B14" s="562" t="s">
        <v>922</v>
      </c>
      <c r="C14" s="429">
        <v>0.27112900000000001</v>
      </c>
      <c r="D14" s="429">
        <v>0.27160699999999999</v>
      </c>
      <c r="E14" s="429">
        <v>0.27451599999999998</v>
      </c>
      <c r="F14" s="429">
        <v>0.29836699999999999</v>
      </c>
      <c r="G14" s="429">
        <v>0.28922599999999998</v>
      </c>
      <c r="H14" s="429">
        <v>0.29609999999999997</v>
      </c>
      <c r="I14" s="429">
        <v>0.292323</v>
      </c>
      <c r="J14" s="429">
        <v>0.294097</v>
      </c>
      <c r="K14" s="429">
        <v>0.28260000000000002</v>
      </c>
      <c r="L14" s="429">
        <v>0.274065</v>
      </c>
      <c r="M14" s="429">
        <v>0.28760000000000002</v>
      </c>
      <c r="N14" s="429">
        <v>0.26241900000000001</v>
      </c>
      <c r="O14" s="429">
        <v>0.26600000000000001</v>
      </c>
      <c r="P14" s="429">
        <v>0.26910699999999999</v>
      </c>
      <c r="Q14" s="429">
        <v>0.27848400000000001</v>
      </c>
      <c r="R14" s="429">
        <v>0.28599999999999998</v>
      </c>
      <c r="S14" s="429">
        <v>0.28777399999999997</v>
      </c>
      <c r="T14" s="429">
        <v>0.28349999999999997</v>
      </c>
      <c r="U14" s="429">
        <v>0.28935499999999997</v>
      </c>
      <c r="V14" s="429">
        <v>0.28761300000000001</v>
      </c>
      <c r="W14" s="429">
        <v>0.27410000000000001</v>
      </c>
      <c r="X14" s="429">
        <v>0.26896799999999998</v>
      </c>
      <c r="Y14" s="429">
        <v>0.26200000000000001</v>
      </c>
      <c r="Z14" s="429">
        <v>0.28341899999999998</v>
      </c>
      <c r="AA14" s="429">
        <v>0.26793600000000001</v>
      </c>
      <c r="AB14" s="429">
        <v>0.25330999999999998</v>
      </c>
      <c r="AC14" s="429">
        <v>0.27393600000000001</v>
      </c>
      <c r="AD14" s="429">
        <v>0.26860000000000001</v>
      </c>
      <c r="AE14" s="429">
        <v>0.27822599999999997</v>
      </c>
      <c r="AF14" s="429">
        <v>0.28089999999999998</v>
      </c>
      <c r="AG14" s="429">
        <v>0.27941899999999997</v>
      </c>
      <c r="AH14" s="429">
        <v>0.28735500000000003</v>
      </c>
      <c r="AI14" s="429">
        <v>0.26493299999999997</v>
      </c>
      <c r="AJ14" s="429">
        <v>0.25112899999999999</v>
      </c>
      <c r="AK14" s="429">
        <v>0.27210000000000001</v>
      </c>
      <c r="AL14" s="429">
        <v>0.29290300000000002</v>
      </c>
      <c r="AM14" s="429">
        <v>0.26858100000000001</v>
      </c>
      <c r="AN14" s="429">
        <v>0.26964300000000002</v>
      </c>
      <c r="AO14" s="429">
        <v>0.28183900000000001</v>
      </c>
      <c r="AP14" s="429">
        <v>0.28866700000000001</v>
      </c>
      <c r="AQ14" s="429">
        <v>0.28967700000000002</v>
      </c>
      <c r="AR14" s="429">
        <v>0.29823300000000003</v>
      </c>
      <c r="AS14" s="429">
        <v>0.27887099999999998</v>
      </c>
      <c r="AT14" s="429">
        <v>0.28571000000000002</v>
      </c>
      <c r="AU14" s="429">
        <v>0.27850000000000003</v>
      </c>
      <c r="AV14" s="429">
        <v>0.24471000000000001</v>
      </c>
      <c r="AW14" s="429">
        <v>0.29106700000000002</v>
      </c>
      <c r="AX14" s="429">
        <v>0.29570999999999997</v>
      </c>
      <c r="AY14" s="429">
        <v>0.27322600000000002</v>
      </c>
      <c r="AZ14" s="871">
        <v>0.26960699999999999</v>
      </c>
      <c r="BA14" s="871">
        <v>0.284968</v>
      </c>
      <c r="BB14" s="871">
        <v>0.29223300000000002</v>
      </c>
      <c r="BC14" s="871">
        <v>0.28259610000000002</v>
      </c>
      <c r="BD14" s="871">
        <v>0.2841957</v>
      </c>
      <c r="BE14" s="352">
        <v>0.28124890000000002</v>
      </c>
      <c r="BF14" s="352">
        <v>0.27547090000000002</v>
      </c>
      <c r="BG14" s="352">
        <v>0.2648607</v>
      </c>
      <c r="BH14" s="352">
        <v>0.24869140000000001</v>
      </c>
      <c r="BI14" s="352">
        <v>0.26904040000000001</v>
      </c>
      <c r="BJ14" s="352">
        <v>0.27917619999999999</v>
      </c>
      <c r="BK14" s="352">
        <v>0.26063009999999998</v>
      </c>
      <c r="BL14" s="352">
        <v>0.25715149999999998</v>
      </c>
      <c r="BM14" s="352">
        <v>0.2690534</v>
      </c>
      <c r="BN14" s="352">
        <v>0.25649139999999998</v>
      </c>
      <c r="BO14" s="352">
        <v>0.29871750000000002</v>
      </c>
      <c r="BP14" s="352">
        <v>0.29435210000000001</v>
      </c>
      <c r="BQ14" s="352">
        <v>0.28793770000000002</v>
      </c>
      <c r="BR14" s="352">
        <v>0.281972</v>
      </c>
      <c r="BS14" s="352">
        <v>0.27185969999999998</v>
      </c>
      <c r="BT14" s="352">
        <v>0.25531150000000002</v>
      </c>
      <c r="BU14" s="352">
        <v>0.27601779999999998</v>
      </c>
      <c r="BV14" s="352">
        <v>0.2866862</v>
      </c>
    </row>
    <row r="15" spans="1:166" x14ac:dyDescent="0.2">
      <c r="A15" s="270" t="s">
        <v>566</v>
      </c>
      <c r="B15" s="562" t="s">
        <v>1125</v>
      </c>
      <c r="C15" s="429">
        <v>0.27854800000000002</v>
      </c>
      <c r="D15" s="429">
        <v>0.27560699999999999</v>
      </c>
      <c r="E15" s="429">
        <v>0.28403200000000001</v>
      </c>
      <c r="F15" s="429">
        <v>0.28453299999999998</v>
      </c>
      <c r="G15" s="429">
        <v>0.286387</v>
      </c>
      <c r="H15" s="429">
        <v>0.27313300000000001</v>
      </c>
      <c r="I15" s="429">
        <v>0.27612900000000001</v>
      </c>
      <c r="J15" s="429">
        <v>0.26300000000000001</v>
      </c>
      <c r="K15" s="429">
        <v>0.252</v>
      </c>
      <c r="L15" s="429">
        <v>0.22364500000000001</v>
      </c>
      <c r="M15" s="429">
        <v>0.23433300000000001</v>
      </c>
      <c r="N15" s="429">
        <v>0.229355</v>
      </c>
      <c r="O15" s="429">
        <v>0.23319400000000001</v>
      </c>
      <c r="P15" s="429">
        <v>0.22614300000000001</v>
      </c>
      <c r="Q15" s="429">
        <v>0.247194</v>
      </c>
      <c r="R15" s="429">
        <v>0.26093300000000003</v>
      </c>
      <c r="S15" s="429">
        <v>0.25629000000000002</v>
      </c>
      <c r="T15" s="429">
        <v>0.25190000000000001</v>
      </c>
      <c r="U15" s="429">
        <v>0.25483899999999998</v>
      </c>
      <c r="V15" s="429">
        <v>0.25480700000000001</v>
      </c>
      <c r="W15" s="429">
        <v>0.245367</v>
      </c>
      <c r="X15" s="429">
        <v>0.23374200000000001</v>
      </c>
      <c r="Y15" s="429">
        <v>0.273067</v>
      </c>
      <c r="Z15" s="429">
        <v>0.27574199999999999</v>
      </c>
      <c r="AA15" s="429">
        <v>0.24906500000000001</v>
      </c>
      <c r="AB15" s="429">
        <v>0.22134499999999999</v>
      </c>
      <c r="AC15" s="429">
        <v>0.261903</v>
      </c>
      <c r="AD15" s="429">
        <v>0.27600000000000002</v>
      </c>
      <c r="AE15" s="429">
        <v>0.27771000000000001</v>
      </c>
      <c r="AF15" s="429">
        <v>0.27033299999999999</v>
      </c>
      <c r="AG15" s="429">
        <v>0.251226</v>
      </c>
      <c r="AH15" s="429">
        <v>0.26219399999999998</v>
      </c>
      <c r="AI15" s="429">
        <v>0.25633299999999998</v>
      </c>
      <c r="AJ15" s="429">
        <v>0.270677</v>
      </c>
      <c r="AK15" s="429">
        <v>0.27936699999999998</v>
      </c>
      <c r="AL15" s="429">
        <v>0.27871000000000001</v>
      </c>
      <c r="AM15" s="429">
        <v>0.26177400000000001</v>
      </c>
      <c r="AN15" s="429">
        <v>0.23871400000000001</v>
      </c>
      <c r="AO15" s="429">
        <v>0.23758099999999999</v>
      </c>
      <c r="AP15" s="429">
        <v>0.24473300000000001</v>
      </c>
      <c r="AQ15" s="429">
        <v>0.26338699999999998</v>
      </c>
      <c r="AR15" s="429">
        <v>0.261633</v>
      </c>
      <c r="AS15" s="429">
        <v>0.26909699999999998</v>
      </c>
      <c r="AT15" s="429">
        <v>0.24138699999999999</v>
      </c>
      <c r="AU15" s="429">
        <v>0.234733</v>
      </c>
      <c r="AV15" s="429">
        <v>0.21432300000000001</v>
      </c>
      <c r="AW15" s="429">
        <v>0.246167</v>
      </c>
      <c r="AX15" s="429">
        <v>0.25703199999999998</v>
      </c>
      <c r="AY15" s="429">
        <v>0.242839</v>
      </c>
      <c r="AZ15" s="871">
        <v>0.22632099999999999</v>
      </c>
      <c r="BA15" s="871">
        <v>0.25309700000000002</v>
      </c>
      <c r="BB15" s="871">
        <v>0.25393300000000002</v>
      </c>
      <c r="BC15" s="871">
        <v>0.28104889999999999</v>
      </c>
      <c r="BD15" s="871">
        <v>0.27373839999999999</v>
      </c>
      <c r="BE15" s="352">
        <v>0.27665620000000002</v>
      </c>
      <c r="BF15" s="352">
        <v>0.27059709999999998</v>
      </c>
      <c r="BG15" s="352">
        <v>0.25854280000000002</v>
      </c>
      <c r="BH15" s="352">
        <v>0.26087680000000002</v>
      </c>
      <c r="BI15" s="352">
        <v>0.26434089999999999</v>
      </c>
      <c r="BJ15" s="352">
        <v>0.27812019999999998</v>
      </c>
      <c r="BK15" s="352">
        <v>0.27464280000000002</v>
      </c>
      <c r="BL15" s="352">
        <v>0.26820119999999997</v>
      </c>
      <c r="BM15" s="352">
        <v>0.27018370000000003</v>
      </c>
      <c r="BN15" s="352">
        <v>0.27707720000000002</v>
      </c>
      <c r="BO15" s="352">
        <v>0.27597699999999997</v>
      </c>
      <c r="BP15" s="352">
        <v>0.2770029</v>
      </c>
      <c r="BQ15" s="352">
        <v>0.2765628</v>
      </c>
      <c r="BR15" s="352">
        <v>0.2706654</v>
      </c>
      <c r="BS15" s="352">
        <v>0.26108789999999998</v>
      </c>
      <c r="BT15" s="352">
        <v>0.26228899999999999</v>
      </c>
      <c r="BU15" s="352">
        <v>0.26518269999999999</v>
      </c>
      <c r="BV15" s="352">
        <v>0.27860390000000002</v>
      </c>
    </row>
    <row r="16" spans="1:166" x14ac:dyDescent="0.2">
      <c r="A16" s="270" t="s">
        <v>517</v>
      </c>
      <c r="B16" s="562" t="s">
        <v>1126</v>
      </c>
      <c r="C16" s="429">
        <v>-0.177451</v>
      </c>
      <c r="D16" s="429">
        <v>-0.100285</v>
      </c>
      <c r="E16" s="429">
        <v>6.7194000000000004E-2</v>
      </c>
      <c r="F16" s="429">
        <v>0.220801</v>
      </c>
      <c r="G16" s="429">
        <v>0.267646</v>
      </c>
      <c r="H16" s="429">
        <v>0.28430100000000003</v>
      </c>
      <c r="I16" s="429">
        <v>0.26938600000000001</v>
      </c>
      <c r="J16" s="429">
        <v>0.23574200000000001</v>
      </c>
      <c r="K16" s="429">
        <v>7.0133000000000001E-2</v>
      </c>
      <c r="L16" s="429">
        <v>-9.9162E-2</v>
      </c>
      <c r="M16" s="429">
        <v>-0.18993299999999999</v>
      </c>
      <c r="N16" s="429">
        <v>-0.161161</v>
      </c>
      <c r="O16" s="429">
        <v>-0.15151700000000001</v>
      </c>
      <c r="P16" s="429">
        <v>-9.0249999999999997E-2</v>
      </c>
      <c r="Q16" s="429">
        <v>9.8807000000000006E-2</v>
      </c>
      <c r="R16" s="429">
        <v>0.254334</v>
      </c>
      <c r="S16" s="429">
        <v>0.29496800000000001</v>
      </c>
      <c r="T16" s="429">
        <v>0.30673299999999998</v>
      </c>
      <c r="U16" s="429">
        <v>0.25745200000000001</v>
      </c>
      <c r="V16" s="429">
        <v>0.27706399999999998</v>
      </c>
      <c r="W16" s="429">
        <v>8.7300000000000003E-2</v>
      </c>
      <c r="X16" s="429">
        <v>-0.10771</v>
      </c>
      <c r="Y16" s="429">
        <v>-0.22026699999999999</v>
      </c>
      <c r="Z16" s="429">
        <v>-0.23058000000000001</v>
      </c>
      <c r="AA16" s="429">
        <v>-0.19664699999999999</v>
      </c>
      <c r="AB16" s="429">
        <v>-0.123276</v>
      </c>
      <c r="AC16" s="429">
        <v>0.101225</v>
      </c>
      <c r="AD16" s="429">
        <v>0.25666600000000001</v>
      </c>
      <c r="AE16" s="429">
        <v>0.28867599999999999</v>
      </c>
      <c r="AF16" s="429">
        <v>0.28753400000000001</v>
      </c>
      <c r="AG16" s="429">
        <v>0.26061200000000001</v>
      </c>
      <c r="AH16" s="429">
        <v>0.25741900000000001</v>
      </c>
      <c r="AI16" s="429">
        <v>9.7834000000000004E-2</v>
      </c>
      <c r="AJ16" s="429">
        <v>-0.11987100000000001</v>
      </c>
      <c r="AK16" s="429">
        <v>-0.23933399999999999</v>
      </c>
      <c r="AL16" s="429">
        <v>-0.25129000000000001</v>
      </c>
      <c r="AM16" s="429">
        <v>-0.21858</v>
      </c>
      <c r="AN16" s="429">
        <v>-8.7499999999999994E-2</v>
      </c>
      <c r="AO16" s="429">
        <v>0.122612</v>
      </c>
      <c r="AP16" s="429">
        <v>0.239033</v>
      </c>
      <c r="AQ16" s="429">
        <v>0.27054899999999998</v>
      </c>
      <c r="AR16" s="429">
        <v>0.28080100000000002</v>
      </c>
      <c r="AS16" s="429">
        <v>0.29193599999999997</v>
      </c>
      <c r="AT16" s="429">
        <v>0.27180599999999999</v>
      </c>
      <c r="AU16" s="429">
        <v>9.5033000000000006E-2</v>
      </c>
      <c r="AV16" s="429">
        <v>-6.7678000000000002E-2</v>
      </c>
      <c r="AW16" s="429">
        <v>-0.20016700000000001</v>
      </c>
      <c r="AX16" s="429">
        <v>-0.19225800000000001</v>
      </c>
      <c r="AY16" s="429">
        <v>-0.15267900000000001</v>
      </c>
      <c r="AZ16" s="871">
        <v>-4.9320000000000003E-2</v>
      </c>
      <c r="BA16" s="871">
        <v>8.6580000000000004E-2</v>
      </c>
      <c r="BB16" s="871">
        <v>0.194267</v>
      </c>
      <c r="BC16" s="871">
        <v>0.27199380000000001</v>
      </c>
      <c r="BD16" s="871">
        <v>0.2684222</v>
      </c>
      <c r="BE16" s="352">
        <v>0.2589629</v>
      </c>
      <c r="BF16" s="352">
        <v>0.24049960000000001</v>
      </c>
      <c r="BG16" s="352">
        <v>5.6760499999999998E-2</v>
      </c>
      <c r="BH16" s="352">
        <v>-0.1046564</v>
      </c>
      <c r="BI16" s="352">
        <v>-0.23662130000000001</v>
      </c>
      <c r="BJ16" s="352">
        <v>-0.23831630000000001</v>
      </c>
      <c r="BK16" s="352">
        <v>-0.1891835</v>
      </c>
      <c r="BL16" s="352">
        <v>-0.124178</v>
      </c>
      <c r="BM16" s="352">
        <v>7.5746800000000003E-2</v>
      </c>
      <c r="BN16" s="352">
        <v>0.2292352</v>
      </c>
      <c r="BO16" s="352">
        <v>0.26965980000000001</v>
      </c>
      <c r="BP16" s="352">
        <v>0.27123809999999998</v>
      </c>
      <c r="BQ16" s="352">
        <v>0.26017639999999997</v>
      </c>
      <c r="BR16" s="352">
        <v>0.24121570000000001</v>
      </c>
      <c r="BS16" s="352">
        <v>5.86946E-2</v>
      </c>
      <c r="BT16" s="352">
        <v>-0.1033167</v>
      </c>
      <c r="BU16" s="352">
        <v>-0.23534920000000001</v>
      </c>
      <c r="BV16" s="352">
        <v>-0.23709469999999999</v>
      </c>
    </row>
    <row r="17" spans="1:74" s="274" customFormat="1" x14ac:dyDescent="0.2">
      <c r="A17" s="548" t="s">
        <v>518</v>
      </c>
      <c r="B17" s="563" t="s">
        <v>1127</v>
      </c>
      <c r="C17" s="100">
        <v>-2.2349000000000001E-2</v>
      </c>
      <c r="D17" s="100">
        <v>-2.1128000000000001E-2</v>
      </c>
      <c r="E17" s="100">
        <v>-2.2387000000000001E-2</v>
      </c>
      <c r="F17" s="100">
        <v>-2.0142E-2</v>
      </c>
      <c r="G17" s="100">
        <v>-2.1826000000000002E-2</v>
      </c>
      <c r="H17" s="100">
        <v>-2.3644999999999999E-2</v>
      </c>
      <c r="I17" s="100">
        <v>-2.2442E-2</v>
      </c>
      <c r="J17" s="100">
        <v>-2.2522E-2</v>
      </c>
      <c r="K17" s="100">
        <v>-2.0795000000000001E-2</v>
      </c>
      <c r="L17" s="100">
        <v>-2.3115E-2</v>
      </c>
      <c r="M17" s="100">
        <v>-2.4674999999999999E-2</v>
      </c>
      <c r="N17" s="100">
        <v>-2.2335000000000001E-2</v>
      </c>
      <c r="O17" s="100">
        <v>-2.3116000000000001E-2</v>
      </c>
      <c r="P17" s="100">
        <v>-2.3289000000000001E-2</v>
      </c>
      <c r="Q17" s="100">
        <v>-2.3158000000000002E-2</v>
      </c>
      <c r="R17" s="100">
        <v>-2.2498000000000001E-2</v>
      </c>
      <c r="S17" s="100">
        <v>-2.3636000000000001E-2</v>
      </c>
      <c r="T17" s="100">
        <v>-2.4230999999999999E-2</v>
      </c>
      <c r="U17" s="100">
        <v>-2.3948000000000001E-2</v>
      </c>
      <c r="V17" s="100">
        <v>-2.4232E-2</v>
      </c>
      <c r="W17" s="100">
        <v>-2.3099000000000001E-2</v>
      </c>
      <c r="X17" s="100">
        <v>-2.4202000000000001E-2</v>
      </c>
      <c r="Y17" s="100">
        <v>-2.4271000000000001E-2</v>
      </c>
      <c r="Z17" s="100">
        <v>-2.3980999999999999E-2</v>
      </c>
      <c r="AA17" s="100">
        <v>-2.2592000000000001E-2</v>
      </c>
      <c r="AB17" s="100">
        <v>-2.4226000000000001E-2</v>
      </c>
      <c r="AC17" s="100">
        <v>-2.2414E-2</v>
      </c>
      <c r="AD17" s="100">
        <v>-2.1937999999999999E-2</v>
      </c>
      <c r="AE17" s="100">
        <v>-2.2773000000000002E-2</v>
      </c>
      <c r="AF17" s="100">
        <v>-2.3161999999999999E-2</v>
      </c>
      <c r="AG17" s="100">
        <v>-2.4191000000000001E-2</v>
      </c>
      <c r="AH17" s="100">
        <v>-2.4146999999999998E-2</v>
      </c>
      <c r="AI17" s="100">
        <v>-2.2773000000000002E-2</v>
      </c>
      <c r="AJ17" s="100">
        <v>-2.3326E-2</v>
      </c>
      <c r="AK17" s="100">
        <v>-2.3462E-2</v>
      </c>
      <c r="AL17" s="100">
        <v>-2.3191E-2</v>
      </c>
      <c r="AM17" s="100">
        <v>-2.4094000000000001E-2</v>
      </c>
      <c r="AN17" s="100">
        <v>-2.2789E-2</v>
      </c>
      <c r="AO17" s="100">
        <v>-2.2512000000000001E-2</v>
      </c>
      <c r="AP17" s="100">
        <v>-2.2934E-2</v>
      </c>
      <c r="AQ17" s="100">
        <v>-2.3621E-2</v>
      </c>
      <c r="AR17" s="100">
        <v>-2.4399000000000001E-2</v>
      </c>
      <c r="AS17" s="100">
        <v>-2.4496E-2</v>
      </c>
      <c r="AT17" s="100">
        <v>-2.4154999999999999E-2</v>
      </c>
      <c r="AU17" s="100">
        <v>-2.4097E-2</v>
      </c>
      <c r="AV17" s="100">
        <v>-2.5409000000000001E-2</v>
      </c>
      <c r="AW17" s="100">
        <v>-2.4081999999999999E-2</v>
      </c>
      <c r="AX17" s="100">
        <v>-2.5453E-2</v>
      </c>
      <c r="AY17" s="100">
        <v>-2.4516E-2</v>
      </c>
      <c r="AZ17" s="890">
        <v>-2.5106E-2</v>
      </c>
      <c r="BA17" s="890">
        <v>-2.4178999999999999E-2</v>
      </c>
      <c r="BB17" s="890">
        <v>-2.3167E-2</v>
      </c>
      <c r="BC17" s="890">
        <v>-2.11942E-2</v>
      </c>
      <c r="BD17" s="890">
        <v>-2.1670700000000001E-2</v>
      </c>
      <c r="BE17" s="559">
        <v>-2.20897E-2</v>
      </c>
      <c r="BF17" s="559">
        <v>-2.2119E-2</v>
      </c>
      <c r="BG17" s="559">
        <v>-2.1490200000000001E-2</v>
      </c>
      <c r="BH17" s="559">
        <v>-2.1750800000000001E-2</v>
      </c>
      <c r="BI17" s="559">
        <v>-2.2528800000000002E-2</v>
      </c>
      <c r="BJ17" s="559">
        <v>-2.2422500000000001E-2</v>
      </c>
      <c r="BK17" s="559">
        <v>-2.2512600000000001E-2</v>
      </c>
      <c r="BL17" s="559">
        <v>-2.1545100000000001E-2</v>
      </c>
      <c r="BM17" s="559">
        <v>-2.15476E-2</v>
      </c>
      <c r="BN17" s="559">
        <v>-2.1454600000000001E-2</v>
      </c>
      <c r="BO17" s="559">
        <v>-2.1938200000000001E-2</v>
      </c>
      <c r="BP17" s="559">
        <v>-2.2211700000000001E-2</v>
      </c>
      <c r="BQ17" s="559">
        <v>-2.2210899999999999E-2</v>
      </c>
      <c r="BR17" s="559">
        <v>-2.2410900000000001E-2</v>
      </c>
      <c r="BS17" s="559">
        <v>-2.19536E-2</v>
      </c>
      <c r="BT17" s="559">
        <v>-2.2289300000000001E-2</v>
      </c>
      <c r="BU17" s="559">
        <v>-2.29678E-2</v>
      </c>
      <c r="BV17" s="559">
        <v>-2.2799400000000001E-2</v>
      </c>
    </row>
    <row r="18" spans="1:74" x14ac:dyDescent="0.2">
      <c r="A18" s="270"/>
      <c r="B18" s="564"/>
      <c r="C18" s="573"/>
      <c r="D18" s="573"/>
      <c r="E18" s="573"/>
      <c r="F18" s="573"/>
      <c r="G18" s="573"/>
      <c r="H18" s="573"/>
      <c r="I18" s="573"/>
      <c r="J18" s="573"/>
      <c r="K18" s="573"/>
      <c r="L18" s="573"/>
      <c r="M18" s="573"/>
      <c r="N18" s="573"/>
      <c r="O18" s="573"/>
      <c r="P18" s="573"/>
      <c r="Q18" s="573"/>
      <c r="R18" s="573"/>
      <c r="S18" s="573"/>
      <c r="T18" s="573"/>
      <c r="U18" s="573"/>
      <c r="V18" s="573"/>
      <c r="W18" s="573"/>
      <c r="X18" s="573"/>
      <c r="Y18" s="573"/>
      <c r="Z18" s="573"/>
      <c r="AA18" s="573"/>
      <c r="AB18" s="573"/>
      <c r="AC18" s="573"/>
      <c r="AD18" s="573"/>
      <c r="AE18" s="573"/>
      <c r="AF18" s="573"/>
      <c r="AG18" s="573"/>
      <c r="AH18" s="573"/>
      <c r="AI18" s="573"/>
      <c r="AJ18" s="573"/>
      <c r="AK18" s="573"/>
      <c r="AL18" s="573"/>
      <c r="AM18" s="573"/>
      <c r="AN18" s="573"/>
      <c r="AO18" s="573"/>
      <c r="AP18" s="573"/>
      <c r="AQ18" s="573"/>
      <c r="AR18" s="573"/>
      <c r="AS18" s="573"/>
      <c r="AT18" s="573"/>
      <c r="AU18" s="573"/>
      <c r="AV18" s="573"/>
      <c r="AW18" s="573"/>
      <c r="AX18" s="573"/>
      <c r="AY18" s="573"/>
      <c r="AZ18" s="894"/>
      <c r="BA18" s="894"/>
      <c r="BB18" s="894"/>
      <c r="BC18" s="894"/>
      <c r="BD18" s="894"/>
      <c r="BE18" s="575"/>
      <c r="BF18" s="575"/>
      <c r="BG18" s="575"/>
      <c r="BH18" s="575"/>
      <c r="BI18" s="575"/>
      <c r="BJ18" s="575"/>
      <c r="BK18" s="575"/>
      <c r="BL18" s="575"/>
      <c r="BM18" s="575"/>
      <c r="BN18" s="575"/>
      <c r="BO18" s="575"/>
      <c r="BP18" s="575"/>
      <c r="BQ18" s="575"/>
      <c r="BR18" s="575"/>
      <c r="BS18" s="575"/>
      <c r="BT18" s="575"/>
      <c r="BU18" s="575"/>
      <c r="BV18" s="575"/>
    </row>
    <row r="19" spans="1:74" s="274" customFormat="1" x14ac:dyDescent="0.2">
      <c r="A19" s="548" t="s">
        <v>528</v>
      </c>
      <c r="B19" s="560" t="s">
        <v>1128</v>
      </c>
      <c r="C19" s="100">
        <v>3.979196</v>
      </c>
      <c r="D19" s="100">
        <v>3.729911</v>
      </c>
      <c r="E19" s="100">
        <v>3.5920480000000001</v>
      </c>
      <c r="F19" s="100">
        <v>3.2634910000000001</v>
      </c>
      <c r="G19" s="100">
        <v>3.030122</v>
      </c>
      <c r="H19" s="100">
        <v>3.2429830000000002</v>
      </c>
      <c r="I19" s="100">
        <v>3.3529719999999998</v>
      </c>
      <c r="J19" s="100">
        <v>2.9958999999999998</v>
      </c>
      <c r="K19" s="100">
        <v>3.1597019999999998</v>
      </c>
      <c r="L19" s="100">
        <v>3.225158</v>
      </c>
      <c r="M19" s="100">
        <v>3.4231950000000002</v>
      </c>
      <c r="N19" s="100">
        <v>3.318784</v>
      </c>
      <c r="O19" s="100">
        <v>3.650852</v>
      </c>
      <c r="P19" s="100">
        <v>3.6074359999999999</v>
      </c>
      <c r="Q19" s="100">
        <v>3.3423690000000001</v>
      </c>
      <c r="R19" s="100">
        <v>3.3552409999999999</v>
      </c>
      <c r="S19" s="100">
        <v>3.3240120000000002</v>
      </c>
      <c r="T19" s="100">
        <v>3.2845170000000001</v>
      </c>
      <c r="U19" s="100">
        <v>3.4490159999999999</v>
      </c>
      <c r="V19" s="100">
        <v>3.2286809999999999</v>
      </c>
      <c r="W19" s="100">
        <v>3.2756880000000002</v>
      </c>
      <c r="X19" s="100">
        <v>3.4992489999999998</v>
      </c>
      <c r="Y19" s="100">
        <v>3.8534619999999999</v>
      </c>
      <c r="Z19" s="100">
        <v>4.1855120000000001</v>
      </c>
      <c r="AA19" s="100">
        <v>4.0437820000000002</v>
      </c>
      <c r="AB19" s="100">
        <v>3.8258049999999999</v>
      </c>
      <c r="AC19" s="100">
        <v>3.670636</v>
      </c>
      <c r="AD19" s="100">
        <v>3.4626540000000001</v>
      </c>
      <c r="AE19" s="100">
        <v>3.547717</v>
      </c>
      <c r="AF19" s="100">
        <v>3.4481630000000001</v>
      </c>
      <c r="AG19" s="100">
        <v>3.217689</v>
      </c>
      <c r="AH19" s="100">
        <v>3.5866660000000001</v>
      </c>
      <c r="AI19" s="100">
        <v>3.7537120000000002</v>
      </c>
      <c r="AJ19" s="100">
        <v>3.9982280000000001</v>
      </c>
      <c r="AK19" s="100">
        <v>3.948391</v>
      </c>
      <c r="AL19" s="100">
        <v>4.3865590000000001</v>
      </c>
      <c r="AM19" s="100">
        <v>4.4300920000000001</v>
      </c>
      <c r="AN19" s="100">
        <v>4.0808099999999996</v>
      </c>
      <c r="AO19" s="100">
        <v>3.67008</v>
      </c>
      <c r="AP19" s="100">
        <v>3.4802439999999999</v>
      </c>
      <c r="AQ19" s="100">
        <v>3.479006</v>
      </c>
      <c r="AR19" s="100">
        <v>3.6115780000000002</v>
      </c>
      <c r="AS19" s="100">
        <v>3.6949900000000002</v>
      </c>
      <c r="AT19" s="100">
        <v>4.048603</v>
      </c>
      <c r="AU19" s="100">
        <v>3.7715589999999999</v>
      </c>
      <c r="AV19" s="100">
        <v>3.8871220000000002</v>
      </c>
      <c r="AW19" s="100">
        <v>3.9532820000000002</v>
      </c>
      <c r="AX19" s="100">
        <v>4.3370740000000003</v>
      </c>
      <c r="AY19" s="100">
        <v>4.6002850000000004</v>
      </c>
      <c r="AZ19" s="890">
        <v>4.4203520000000003</v>
      </c>
      <c r="BA19" s="890">
        <v>3.764068</v>
      </c>
      <c r="BB19" s="890">
        <v>3.7254649999999998</v>
      </c>
      <c r="BC19" s="890">
        <v>3.6686273613</v>
      </c>
      <c r="BD19" s="890">
        <v>3.6679730833000002</v>
      </c>
      <c r="BE19" s="559">
        <v>3.7135180000000001</v>
      </c>
      <c r="BF19" s="559">
        <v>3.8129650000000002</v>
      </c>
      <c r="BG19" s="559">
        <v>3.8087939999999998</v>
      </c>
      <c r="BH19" s="559">
        <v>3.9921549999999999</v>
      </c>
      <c r="BI19" s="559">
        <v>4.0786759999999997</v>
      </c>
      <c r="BJ19" s="559">
        <v>4.3771709999999997</v>
      </c>
      <c r="BK19" s="559">
        <v>4.5976309999999998</v>
      </c>
      <c r="BL19" s="559">
        <v>4.423908</v>
      </c>
      <c r="BM19" s="559">
        <v>4.1526719999999999</v>
      </c>
      <c r="BN19" s="559">
        <v>3.9604810000000001</v>
      </c>
      <c r="BO19" s="559">
        <v>3.8462149999999999</v>
      </c>
      <c r="BP19" s="559">
        <v>3.8230780000000002</v>
      </c>
      <c r="BQ19" s="559">
        <v>3.8605019999999999</v>
      </c>
      <c r="BR19" s="559">
        <v>3.9644629999999998</v>
      </c>
      <c r="BS19" s="559">
        <v>3.9148160000000001</v>
      </c>
      <c r="BT19" s="559">
        <v>4.0635190000000003</v>
      </c>
      <c r="BU19" s="559">
        <v>4.1321620000000001</v>
      </c>
      <c r="BV19" s="559">
        <v>4.4221269999999997</v>
      </c>
    </row>
    <row r="20" spans="1:74" x14ac:dyDescent="0.2">
      <c r="A20" s="270" t="s">
        <v>522</v>
      </c>
      <c r="B20" s="565" t="s">
        <v>1129</v>
      </c>
      <c r="C20" s="429">
        <v>2.1683400000000002</v>
      </c>
      <c r="D20" s="429">
        <v>2.05396</v>
      </c>
      <c r="E20" s="429">
        <v>2.0849419999999999</v>
      </c>
      <c r="F20" s="429">
        <v>2.0661160000000001</v>
      </c>
      <c r="G20" s="429">
        <v>1.9828669999999999</v>
      </c>
      <c r="H20" s="429">
        <v>2.1184720000000001</v>
      </c>
      <c r="I20" s="429">
        <v>2.1810149999999999</v>
      </c>
      <c r="J20" s="429">
        <v>1.8494649999999999</v>
      </c>
      <c r="K20" s="429">
        <v>1.9327780000000001</v>
      </c>
      <c r="L20" s="429">
        <v>2.0162939999999998</v>
      </c>
      <c r="M20" s="429">
        <v>1.9639059999999999</v>
      </c>
      <c r="N20" s="429">
        <v>1.8267139999999999</v>
      </c>
      <c r="O20" s="429">
        <v>1.99949</v>
      </c>
      <c r="P20" s="429">
        <v>2.1007359999999999</v>
      </c>
      <c r="Q20" s="429">
        <v>2.108311</v>
      </c>
      <c r="R20" s="429">
        <v>2.1327600000000002</v>
      </c>
      <c r="S20" s="429">
        <v>2.2672509999999999</v>
      </c>
      <c r="T20" s="429">
        <v>2.1653090000000002</v>
      </c>
      <c r="U20" s="429">
        <v>2.2123919999999999</v>
      </c>
      <c r="V20" s="429">
        <v>2.0517210000000001</v>
      </c>
      <c r="W20" s="429">
        <v>2.054141</v>
      </c>
      <c r="X20" s="429">
        <v>2.096133</v>
      </c>
      <c r="Y20" s="429">
        <v>2.1800380000000001</v>
      </c>
      <c r="Z20" s="429">
        <v>2.497379</v>
      </c>
      <c r="AA20" s="429">
        <v>2.1731660000000002</v>
      </c>
      <c r="AB20" s="429">
        <v>2.3161849999999999</v>
      </c>
      <c r="AC20" s="429">
        <v>2.2678919999999998</v>
      </c>
      <c r="AD20" s="429">
        <v>2.2690239999999999</v>
      </c>
      <c r="AE20" s="429">
        <v>2.353615</v>
      </c>
      <c r="AF20" s="429">
        <v>2.285911</v>
      </c>
      <c r="AG20" s="429">
        <v>2.0959080000000001</v>
      </c>
      <c r="AH20" s="429">
        <v>2.4119929999999998</v>
      </c>
      <c r="AI20" s="429">
        <v>2.4440900000000001</v>
      </c>
      <c r="AJ20" s="429">
        <v>2.576511</v>
      </c>
      <c r="AK20" s="429">
        <v>2.4894690000000002</v>
      </c>
      <c r="AL20" s="429">
        <v>2.6035140000000001</v>
      </c>
      <c r="AM20" s="429">
        <v>2.441649</v>
      </c>
      <c r="AN20" s="429">
        <v>2.353297</v>
      </c>
      <c r="AO20" s="429">
        <v>2.3010069999999998</v>
      </c>
      <c r="AP20" s="429">
        <v>2.2986949999999999</v>
      </c>
      <c r="AQ20" s="429">
        <v>2.380449</v>
      </c>
      <c r="AR20" s="429">
        <v>2.459187</v>
      </c>
      <c r="AS20" s="429">
        <v>2.529569</v>
      </c>
      <c r="AT20" s="429">
        <v>2.702537</v>
      </c>
      <c r="AU20" s="429">
        <v>2.5324119999999999</v>
      </c>
      <c r="AV20" s="429">
        <v>2.5717829999999999</v>
      </c>
      <c r="AW20" s="429">
        <v>2.5524710000000002</v>
      </c>
      <c r="AX20" s="429">
        <v>2.6038220000000001</v>
      </c>
      <c r="AY20" s="429">
        <v>2.6013980000000001</v>
      </c>
      <c r="AZ20" s="871">
        <v>2.569372</v>
      </c>
      <c r="BA20" s="871">
        <v>2.637178</v>
      </c>
      <c r="BB20" s="871">
        <v>2.5973160000000002</v>
      </c>
      <c r="BC20" s="871">
        <v>2.6021269999999999</v>
      </c>
      <c r="BD20" s="871">
        <v>2.6010059999999999</v>
      </c>
      <c r="BE20" s="352">
        <v>2.5816840000000001</v>
      </c>
      <c r="BF20" s="352">
        <v>2.5947979999999999</v>
      </c>
      <c r="BG20" s="352">
        <v>2.6085159999999998</v>
      </c>
      <c r="BH20" s="352">
        <v>2.6450619999999998</v>
      </c>
      <c r="BI20" s="352">
        <v>2.6623549999999998</v>
      </c>
      <c r="BJ20" s="352">
        <v>2.6500620000000001</v>
      </c>
      <c r="BK20" s="352">
        <v>2.6457389999999998</v>
      </c>
      <c r="BL20" s="352">
        <v>2.6502300000000001</v>
      </c>
      <c r="BM20" s="352">
        <v>2.6675059999999999</v>
      </c>
      <c r="BN20" s="352">
        <v>2.7113290000000001</v>
      </c>
      <c r="BO20" s="352">
        <v>2.747433</v>
      </c>
      <c r="BP20" s="352">
        <v>2.7137760000000002</v>
      </c>
      <c r="BQ20" s="352">
        <v>2.7003409999999999</v>
      </c>
      <c r="BR20" s="352">
        <v>2.701276</v>
      </c>
      <c r="BS20" s="352">
        <v>2.7075390000000001</v>
      </c>
      <c r="BT20" s="352">
        <v>2.7256550000000002</v>
      </c>
      <c r="BU20" s="352">
        <v>2.7323400000000002</v>
      </c>
      <c r="BV20" s="352">
        <v>2.712771</v>
      </c>
    </row>
    <row r="21" spans="1:74" x14ac:dyDescent="0.2">
      <c r="A21" s="270" t="s">
        <v>567</v>
      </c>
      <c r="B21" s="565" t="s">
        <v>922</v>
      </c>
      <c r="C21" s="429">
        <v>1.2938860000000001</v>
      </c>
      <c r="D21" s="429">
        <v>1.238936</v>
      </c>
      <c r="E21" s="429">
        <v>0.94149700000000003</v>
      </c>
      <c r="F21" s="429">
        <v>0.68110899999999996</v>
      </c>
      <c r="G21" s="429">
        <v>0.54032999999999998</v>
      </c>
      <c r="H21" s="429">
        <v>0.56536799999999998</v>
      </c>
      <c r="I21" s="429">
        <v>0.61279099999999997</v>
      </c>
      <c r="J21" s="429">
        <v>0.56311299999999997</v>
      </c>
      <c r="K21" s="429">
        <v>0.74560999999999999</v>
      </c>
      <c r="L21" s="429">
        <v>0.757822</v>
      </c>
      <c r="M21" s="429">
        <v>0.98608399999999996</v>
      </c>
      <c r="N21" s="429">
        <v>1.1039570000000001</v>
      </c>
      <c r="O21" s="429">
        <v>1.1465080000000001</v>
      </c>
      <c r="P21" s="429">
        <v>1.0661389999999999</v>
      </c>
      <c r="Q21" s="429">
        <v>0.74193699999999996</v>
      </c>
      <c r="R21" s="429">
        <v>0.64880199999999999</v>
      </c>
      <c r="S21" s="429">
        <v>0.47390500000000002</v>
      </c>
      <c r="T21" s="429">
        <v>0.54952800000000002</v>
      </c>
      <c r="U21" s="429">
        <v>0.59537099999999998</v>
      </c>
      <c r="V21" s="429">
        <v>0.62935600000000003</v>
      </c>
      <c r="W21" s="429">
        <v>0.631413</v>
      </c>
      <c r="X21" s="429">
        <v>0.86258999999999997</v>
      </c>
      <c r="Y21" s="429">
        <v>0.97878900000000002</v>
      </c>
      <c r="Z21" s="429">
        <v>1.0517939999999999</v>
      </c>
      <c r="AA21" s="429">
        <v>1.3313060000000001</v>
      </c>
      <c r="AB21" s="429">
        <v>1.0195620000000001</v>
      </c>
      <c r="AC21" s="429">
        <v>0.78948399999999996</v>
      </c>
      <c r="AD21" s="429">
        <v>0.631216</v>
      </c>
      <c r="AE21" s="429">
        <v>0.559778</v>
      </c>
      <c r="AF21" s="429">
        <v>0.52881100000000003</v>
      </c>
      <c r="AG21" s="429">
        <v>0.51053700000000002</v>
      </c>
      <c r="AH21" s="429">
        <v>0.57332799999999995</v>
      </c>
      <c r="AI21" s="429">
        <v>0.64422699999999999</v>
      </c>
      <c r="AJ21" s="429">
        <v>0.84331800000000001</v>
      </c>
      <c r="AK21" s="429">
        <v>0.87520500000000001</v>
      </c>
      <c r="AL21" s="429">
        <v>1.1967220000000001</v>
      </c>
      <c r="AM21" s="429">
        <v>1.4836849999999999</v>
      </c>
      <c r="AN21" s="429">
        <v>1.2727980000000001</v>
      </c>
      <c r="AO21" s="429">
        <v>0.866151</v>
      </c>
      <c r="AP21" s="429">
        <v>0.64766999999999997</v>
      </c>
      <c r="AQ21" s="429">
        <v>0.54650500000000002</v>
      </c>
      <c r="AR21" s="429">
        <v>0.52472200000000002</v>
      </c>
      <c r="AS21" s="429">
        <v>0.58645999999999998</v>
      </c>
      <c r="AT21" s="429">
        <v>0.72958999999999996</v>
      </c>
      <c r="AU21" s="429">
        <v>0.64051499999999995</v>
      </c>
      <c r="AV21" s="429">
        <v>0.78427599999999997</v>
      </c>
      <c r="AW21" s="429">
        <v>0.81940599999999997</v>
      </c>
      <c r="AX21" s="429">
        <v>1.172704</v>
      </c>
      <c r="AY21" s="429">
        <v>1.4037189999999999</v>
      </c>
      <c r="AZ21" s="871">
        <v>1.2594050000000001</v>
      </c>
      <c r="BA21" s="871">
        <v>0.66800800000000005</v>
      </c>
      <c r="BB21" s="871">
        <v>0.66592300000000004</v>
      </c>
      <c r="BC21" s="871">
        <v>0.48306036129000002</v>
      </c>
      <c r="BD21" s="871">
        <v>0.44939548333000001</v>
      </c>
      <c r="BE21" s="352">
        <v>0.55738189999999999</v>
      </c>
      <c r="BF21" s="352">
        <v>0.61255850000000001</v>
      </c>
      <c r="BG21" s="352">
        <v>0.64190539999999996</v>
      </c>
      <c r="BH21" s="352">
        <v>0.79739059999999995</v>
      </c>
      <c r="BI21" s="352">
        <v>0.84732350000000001</v>
      </c>
      <c r="BJ21" s="352">
        <v>1.133899</v>
      </c>
      <c r="BK21" s="352">
        <v>1.434426</v>
      </c>
      <c r="BL21" s="352">
        <v>1.257258</v>
      </c>
      <c r="BM21" s="352">
        <v>0.95115590000000005</v>
      </c>
      <c r="BN21" s="352">
        <v>0.68664099999999995</v>
      </c>
      <c r="BO21" s="352">
        <v>0.53801509999999997</v>
      </c>
      <c r="BP21" s="352">
        <v>0.52921899999999999</v>
      </c>
      <c r="BQ21" s="352">
        <v>0.58220479999999997</v>
      </c>
      <c r="BR21" s="352">
        <v>0.63301589999999996</v>
      </c>
      <c r="BS21" s="352">
        <v>0.63207519999999995</v>
      </c>
      <c r="BT21" s="352">
        <v>0.78232429999999997</v>
      </c>
      <c r="BU21" s="352">
        <v>0.82344720000000005</v>
      </c>
      <c r="BV21" s="352">
        <v>1.109067</v>
      </c>
    </row>
    <row r="22" spans="1:74" x14ac:dyDescent="0.2">
      <c r="A22" s="270" t="s">
        <v>568</v>
      </c>
      <c r="B22" s="565" t="s">
        <v>1125</v>
      </c>
      <c r="C22" s="429">
        <v>0.29812899999999998</v>
      </c>
      <c r="D22" s="429">
        <v>0.29049999999999998</v>
      </c>
      <c r="E22" s="429">
        <v>0.304226</v>
      </c>
      <c r="F22" s="429">
        <v>0.30213299999999998</v>
      </c>
      <c r="G22" s="429">
        <v>0.29716100000000001</v>
      </c>
      <c r="H22" s="429">
        <v>0.28060000000000002</v>
      </c>
      <c r="I22" s="429">
        <v>0.28990300000000002</v>
      </c>
      <c r="J22" s="429">
        <v>0.28135500000000002</v>
      </c>
      <c r="K22" s="429">
        <v>0.26066699999999998</v>
      </c>
      <c r="L22" s="429">
        <v>0.231548</v>
      </c>
      <c r="M22" s="429">
        <v>0.2404</v>
      </c>
      <c r="N22" s="429">
        <v>0.237452</v>
      </c>
      <c r="O22" s="429">
        <v>0.26019399999999998</v>
      </c>
      <c r="P22" s="429">
        <v>0.244893</v>
      </c>
      <c r="Q22" s="429">
        <v>0.25196800000000003</v>
      </c>
      <c r="R22" s="429">
        <v>0.270233</v>
      </c>
      <c r="S22" s="429">
        <v>0.27616099999999999</v>
      </c>
      <c r="T22" s="429">
        <v>0.267233</v>
      </c>
      <c r="U22" s="429">
        <v>0.26629000000000003</v>
      </c>
      <c r="V22" s="429">
        <v>0.27222600000000002</v>
      </c>
      <c r="W22" s="429">
        <v>0.259967</v>
      </c>
      <c r="X22" s="429">
        <v>0.24209700000000001</v>
      </c>
      <c r="Y22" s="429">
        <v>0.27946700000000002</v>
      </c>
      <c r="Z22" s="429">
        <v>0.31283899999999998</v>
      </c>
      <c r="AA22" s="429">
        <v>0.26741900000000002</v>
      </c>
      <c r="AB22" s="429">
        <v>0.23872399999999999</v>
      </c>
      <c r="AC22" s="429">
        <v>0.27109699999999998</v>
      </c>
      <c r="AD22" s="429">
        <v>0.28573300000000001</v>
      </c>
      <c r="AE22" s="429">
        <v>0.28948400000000002</v>
      </c>
      <c r="AF22" s="429">
        <v>0.27953299999999998</v>
      </c>
      <c r="AG22" s="429">
        <v>0.26861299999999999</v>
      </c>
      <c r="AH22" s="429">
        <v>0.27428999999999998</v>
      </c>
      <c r="AI22" s="429">
        <v>0.27096700000000001</v>
      </c>
      <c r="AJ22" s="429">
        <v>0.28093600000000002</v>
      </c>
      <c r="AK22" s="429">
        <v>0.29699999999999999</v>
      </c>
      <c r="AL22" s="429">
        <v>0.29435499999999998</v>
      </c>
      <c r="AM22" s="429">
        <v>0.28135500000000002</v>
      </c>
      <c r="AN22" s="429">
        <v>0.26203599999999999</v>
      </c>
      <c r="AO22" s="429">
        <v>0.245</v>
      </c>
      <c r="AP22" s="429">
        <v>0.26600000000000001</v>
      </c>
      <c r="AQ22" s="429">
        <v>0.272032</v>
      </c>
      <c r="AR22" s="429">
        <v>0.269233</v>
      </c>
      <c r="AS22" s="429">
        <v>0.28232299999999999</v>
      </c>
      <c r="AT22" s="429">
        <v>0.251419</v>
      </c>
      <c r="AU22" s="429">
        <v>0.25093300000000002</v>
      </c>
      <c r="AV22" s="429">
        <v>0.224968</v>
      </c>
      <c r="AW22" s="429">
        <v>0.25433299999999998</v>
      </c>
      <c r="AX22" s="429">
        <v>0.26954800000000001</v>
      </c>
      <c r="AY22" s="429">
        <v>0.25738699999999998</v>
      </c>
      <c r="AZ22" s="871">
        <v>0.25696400000000003</v>
      </c>
      <c r="BA22" s="871">
        <v>0.25680700000000001</v>
      </c>
      <c r="BB22" s="871">
        <v>0.25673299999999999</v>
      </c>
      <c r="BC22" s="871">
        <v>0.29458479999999998</v>
      </c>
      <c r="BD22" s="871">
        <v>0.29067399999999999</v>
      </c>
      <c r="BE22" s="352">
        <v>0.28890900000000003</v>
      </c>
      <c r="BF22" s="352">
        <v>0.28344589999999997</v>
      </c>
      <c r="BG22" s="352">
        <v>0.27873310000000001</v>
      </c>
      <c r="BH22" s="352">
        <v>0.26949919999999999</v>
      </c>
      <c r="BI22" s="352">
        <v>0.28154170000000001</v>
      </c>
      <c r="BJ22" s="352">
        <v>0.2984617</v>
      </c>
      <c r="BK22" s="352">
        <v>0.3008864</v>
      </c>
      <c r="BL22" s="352">
        <v>0.28635929999999998</v>
      </c>
      <c r="BM22" s="352">
        <v>0.29036240000000002</v>
      </c>
      <c r="BN22" s="352">
        <v>0.29185349999999999</v>
      </c>
      <c r="BO22" s="352">
        <v>0.28779840000000001</v>
      </c>
      <c r="BP22" s="352">
        <v>0.29308780000000001</v>
      </c>
      <c r="BQ22" s="352">
        <v>0.28856340000000003</v>
      </c>
      <c r="BR22" s="352">
        <v>0.28323559999999998</v>
      </c>
      <c r="BS22" s="352">
        <v>0.28097349999999999</v>
      </c>
      <c r="BT22" s="352">
        <v>0.27085320000000002</v>
      </c>
      <c r="BU22" s="352">
        <v>0.28262520000000002</v>
      </c>
      <c r="BV22" s="352">
        <v>0.29923379999999999</v>
      </c>
    </row>
    <row r="23" spans="1:74" x14ac:dyDescent="0.2">
      <c r="A23" s="270" t="s">
        <v>523</v>
      </c>
      <c r="B23" s="565" t="s">
        <v>1126</v>
      </c>
      <c r="C23" s="429">
        <v>0.21884100000000001</v>
      </c>
      <c r="D23" s="429">
        <v>0.14651500000000001</v>
      </c>
      <c r="E23" s="429">
        <v>0.26138299999999998</v>
      </c>
      <c r="F23" s="429">
        <v>0.21413299999999999</v>
      </c>
      <c r="G23" s="429">
        <v>0.20976400000000001</v>
      </c>
      <c r="H23" s="429">
        <v>0.27854299999999999</v>
      </c>
      <c r="I23" s="429">
        <v>0.26926299999999997</v>
      </c>
      <c r="J23" s="429">
        <v>0.30196699999999999</v>
      </c>
      <c r="K23" s="429">
        <v>0.22064700000000001</v>
      </c>
      <c r="L23" s="429">
        <v>0.21949399999999999</v>
      </c>
      <c r="M23" s="429">
        <v>0.23280500000000001</v>
      </c>
      <c r="N23" s="429">
        <v>0.15066099999999999</v>
      </c>
      <c r="O23" s="429">
        <v>0.24465999999999999</v>
      </c>
      <c r="P23" s="429">
        <v>0.19566800000000001</v>
      </c>
      <c r="Q23" s="429">
        <v>0.24015300000000001</v>
      </c>
      <c r="R23" s="429">
        <v>0.30344599999999999</v>
      </c>
      <c r="S23" s="429">
        <v>0.306695</v>
      </c>
      <c r="T23" s="429">
        <v>0.30244700000000002</v>
      </c>
      <c r="U23" s="429">
        <v>0.37496299999999999</v>
      </c>
      <c r="V23" s="429">
        <v>0.27537800000000001</v>
      </c>
      <c r="W23" s="429">
        <v>0.33016699999999999</v>
      </c>
      <c r="X23" s="429">
        <v>0.298429</v>
      </c>
      <c r="Y23" s="429">
        <v>0.41516799999999998</v>
      </c>
      <c r="Z23" s="429">
        <v>0.32350000000000001</v>
      </c>
      <c r="AA23" s="429">
        <v>0.27189099999999999</v>
      </c>
      <c r="AB23" s="429">
        <v>0.251334</v>
      </c>
      <c r="AC23" s="429">
        <v>0.34216299999999999</v>
      </c>
      <c r="AD23" s="429">
        <v>0.27668100000000001</v>
      </c>
      <c r="AE23" s="429">
        <v>0.34483999999999998</v>
      </c>
      <c r="AF23" s="429">
        <v>0.353908</v>
      </c>
      <c r="AG23" s="429">
        <v>0.34263100000000002</v>
      </c>
      <c r="AH23" s="429">
        <v>0.32705499999999998</v>
      </c>
      <c r="AI23" s="429">
        <v>0.394428</v>
      </c>
      <c r="AJ23" s="429">
        <v>0.29746299999999998</v>
      </c>
      <c r="AK23" s="429">
        <v>0.286717</v>
      </c>
      <c r="AL23" s="429">
        <v>0.29196800000000001</v>
      </c>
      <c r="AM23" s="429">
        <v>0.22340299999999999</v>
      </c>
      <c r="AN23" s="429">
        <v>0.19267899999999999</v>
      </c>
      <c r="AO23" s="429">
        <v>0.25792199999999998</v>
      </c>
      <c r="AP23" s="429">
        <v>0.26787899999999998</v>
      </c>
      <c r="AQ23" s="429">
        <v>0.28001999999999999</v>
      </c>
      <c r="AR23" s="429">
        <v>0.35843599999999998</v>
      </c>
      <c r="AS23" s="429">
        <v>0.29663800000000001</v>
      </c>
      <c r="AT23" s="429">
        <v>0.36505700000000002</v>
      </c>
      <c r="AU23" s="429">
        <v>0.34769899999999998</v>
      </c>
      <c r="AV23" s="429">
        <v>0.30609500000000001</v>
      </c>
      <c r="AW23" s="429">
        <v>0.32707199999999997</v>
      </c>
      <c r="AX23" s="429">
        <v>0.29099999999999998</v>
      </c>
      <c r="AY23" s="429">
        <v>0.337781</v>
      </c>
      <c r="AZ23" s="871">
        <v>0.33461099999999999</v>
      </c>
      <c r="BA23" s="871">
        <v>0.202075</v>
      </c>
      <c r="BB23" s="871">
        <v>0.20549300000000001</v>
      </c>
      <c r="BC23" s="871">
        <v>0.28885519999999998</v>
      </c>
      <c r="BD23" s="871">
        <v>0.32689760000000001</v>
      </c>
      <c r="BE23" s="352">
        <v>0.2855432</v>
      </c>
      <c r="BF23" s="352">
        <v>0.32216220000000001</v>
      </c>
      <c r="BG23" s="352">
        <v>0.27963929999999998</v>
      </c>
      <c r="BH23" s="352">
        <v>0.28020339999999999</v>
      </c>
      <c r="BI23" s="352">
        <v>0.2874563</v>
      </c>
      <c r="BJ23" s="352">
        <v>0.29474810000000001</v>
      </c>
      <c r="BK23" s="352">
        <v>0.2165791</v>
      </c>
      <c r="BL23" s="352">
        <v>0.2300604</v>
      </c>
      <c r="BM23" s="352">
        <v>0.24364830000000001</v>
      </c>
      <c r="BN23" s="352">
        <v>0.27065689999999998</v>
      </c>
      <c r="BO23" s="352">
        <v>0.2729684</v>
      </c>
      <c r="BP23" s="352">
        <v>0.28699540000000001</v>
      </c>
      <c r="BQ23" s="352">
        <v>0.28939320000000002</v>
      </c>
      <c r="BR23" s="352">
        <v>0.34693610000000003</v>
      </c>
      <c r="BS23" s="352">
        <v>0.2942283</v>
      </c>
      <c r="BT23" s="352">
        <v>0.28468589999999999</v>
      </c>
      <c r="BU23" s="352">
        <v>0.29374980000000001</v>
      </c>
      <c r="BV23" s="352">
        <v>0.30105490000000001</v>
      </c>
    </row>
    <row r="24" spans="1:74" x14ac:dyDescent="0.2">
      <c r="A24" s="270"/>
      <c r="B24" s="564"/>
      <c r="C24" s="573"/>
      <c r="D24" s="573"/>
      <c r="E24" s="573"/>
      <c r="F24" s="573"/>
      <c r="G24" s="573"/>
      <c r="H24" s="573"/>
      <c r="I24" s="573"/>
      <c r="J24" s="573"/>
      <c r="K24" s="573"/>
      <c r="L24" s="573"/>
      <c r="M24" s="573"/>
      <c r="N24" s="573"/>
      <c r="O24" s="573"/>
      <c r="P24" s="573"/>
      <c r="Q24" s="573"/>
      <c r="R24" s="573"/>
      <c r="S24" s="573"/>
      <c r="T24" s="573"/>
      <c r="U24" s="573"/>
      <c r="V24" s="573"/>
      <c r="W24" s="573"/>
      <c r="X24" s="573"/>
      <c r="Y24" s="573"/>
      <c r="Z24" s="573"/>
      <c r="AA24" s="573"/>
      <c r="AB24" s="573"/>
      <c r="AC24" s="573"/>
      <c r="AD24" s="573"/>
      <c r="AE24" s="573"/>
      <c r="AF24" s="573"/>
      <c r="AG24" s="573"/>
      <c r="AH24" s="573"/>
      <c r="AI24" s="573"/>
      <c r="AJ24" s="573"/>
      <c r="AK24" s="573"/>
      <c r="AL24" s="573"/>
      <c r="AM24" s="573"/>
      <c r="AN24" s="573"/>
      <c r="AO24" s="573"/>
      <c r="AP24" s="573"/>
      <c r="AQ24" s="573"/>
      <c r="AR24" s="573"/>
      <c r="AS24" s="573"/>
      <c r="AT24" s="573"/>
      <c r="AU24" s="573"/>
      <c r="AV24" s="573"/>
      <c r="AW24" s="573"/>
      <c r="AX24" s="573"/>
      <c r="AY24" s="573"/>
      <c r="AZ24" s="894"/>
      <c r="BA24" s="894"/>
      <c r="BB24" s="894"/>
      <c r="BC24" s="894"/>
      <c r="BD24" s="894"/>
      <c r="BE24" s="575"/>
      <c r="BF24" s="575"/>
      <c r="BG24" s="575"/>
      <c r="BH24" s="575"/>
      <c r="BI24" s="575"/>
      <c r="BJ24" s="575"/>
      <c r="BK24" s="575"/>
      <c r="BL24" s="575"/>
      <c r="BM24" s="575"/>
      <c r="BN24" s="575"/>
      <c r="BO24" s="575"/>
      <c r="BP24" s="575"/>
      <c r="BQ24" s="575"/>
      <c r="BR24" s="575"/>
      <c r="BS24" s="575"/>
      <c r="BT24" s="575"/>
      <c r="BU24" s="575"/>
      <c r="BV24" s="575"/>
    </row>
    <row r="25" spans="1:74" s="274" customFormat="1" x14ac:dyDescent="0.2">
      <c r="A25" s="543" t="s">
        <v>530</v>
      </c>
      <c r="B25" s="560" t="s">
        <v>1130</v>
      </c>
      <c r="C25" s="100">
        <v>-2.0427529999999998</v>
      </c>
      <c r="D25" s="100">
        <v>-2.0258090000000002</v>
      </c>
      <c r="E25" s="100">
        <v>-2.133229</v>
      </c>
      <c r="F25" s="100">
        <v>-2.2663540000000002</v>
      </c>
      <c r="G25" s="100">
        <v>-2.3111630000000001</v>
      </c>
      <c r="H25" s="100">
        <v>-2.5179529999999999</v>
      </c>
      <c r="I25" s="100">
        <v>-2.199776</v>
      </c>
      <c r="J25" s="100">
        <v>-2.314905</v>
      </c>
      <c r="K25" s="100">
        <v>-2.233911</v>
      </c>
      <c r="L25" s="100">
        <v>-2.2266379999999999</v>
      </c>
      <c r="M25" s="100">
        <v>-2.176256</v>
      </c>
      <c r="N25" s="100">
        <v>-2.3614280000000001</v>
      </c>
      <c r="O25" s="100">
        <v>-2.3243119999999999</v>
      </c>
      <c r="P25" s="100">
        <v>-2.3556080000000001</v>
      </c>
      <c r="Q25" s="100">
        <v>-2.7403689999999998</v>
      </c>
      <c r="R25" s="100">
        <v>-2.4903870000000001</v>
      </c>
      <c r="S25" s="100">
        <v>-2.4563679999999999</v>
      </c>
      <c r="T25" s="100">
        <v>-2.4911789999999998</v>
      </c>
      <c r="U25" s="100">
        <v>-2.432706</v>
      </c>
      <c r="V25" s="100">
        <v>-2.4560149999999998</v>
      </c>
      <c r="W25" s="100">
        <v>-2.5997840000000001</v>
      </c>
      <c r="X25" s="100">
        <v>-2.5997599999999998</v>
      </c>
      <c r="Y25" s="100">
        <v>-2.605963</v>
      </c>
      <c r="Z25" s="100">
        <v>-2.5784389999999999</v>
      </c>
      <c r="AA25" s="100">
        <v>-2.5116619999999998</v>
      </c>
      <c r="AB25" s="100">
        <v>-2.6802069999999998</v>
      </c>
      <c r="AC25" s="100">
        <v>-2.5867650000000002</v>
      </c>
      <c r="AD25" s="100">
        <v>-2.7236929999999999</v>
      </c>
      <c r="AE25" s="100">
        <v>-2.5670190000000002</v>
      </c>
      <c r="AF25" s="100">
        <v>-2.713762</v>
      </c>
      <c r="AG25" s="100">
        <v>-2.6158489999999999</v>
      </c>
      <c r="AH25" s="100">
        <v>-2.7440329999999999</v>
      </c>
      <c r="AI25" s="100">
        <v>-2.872106</v>
      </c>
      <c r="AJ25" s="100">
        <v>-2.7592370000000002</v>
      </c>
      <c r="AK25" s="100">
        <v>-3.0234839999999998</v>
      </c>
      <c r="AL25" s="100">
        <v>-2.8570869999999999</v>
      </c>
      <c r="AM25" s="100">
        <v>-2.77542</v>
      </c>
      <c r="AN25" s="100">
        <v>-2.8681390000000002</v>
      </c>
      <c r="AO25" s="100">
        <v>-2.8857940000000002</v>
      </c>
      <c r="AP25" s="100">
        <v>-2.9790009999999998</v>
      </c>
      <c r="AQ25" s="100">
        <v>-2.882479</v>
      </c>
      <c r="AR25" s="100">
        <v>-2.8762910000000002</v>
      </c>
      <c r="AS25" s="100">
        <v>-3.064063</v>
      </c>
      <c r="AT25" s="100">
        <v>-2.7047349999999999</v>
      </c>
      <c r="AU25" s="100">
        <v>-3.0787390000000001</v>
      </c>
      <c r="AV25" s="100">
        <v>-2.8850319999999998</v>
      </c>
      <c r="AW25" s="100">
        <v>-3.1537860000000002</v>
      </c>
      <c r="AX25" s="100">
        <v>-2.8560840000000001</v>
      </c>
      <c r="AY25" s="100">
        <v>-2.8986130000000001</v>
      </c>
      <c r="AZ25" s="890">
        <v>-3.0696720000000002</v>
      </c>
      <c r="BA25" s="890">
        <v>-3.2972320000000002</v>
      </c>
      <c r="BB25" s="890">
        <v>-3.459406</v>
      </c>
      <c r="BC25" s="890">
        <v>-3.5057176419</v>
      </c>
      <c r="BD25" s="890">
        <v>-3.4216620999999998</v>
      </c>
      <c r="BE25" s="559">
        <v>-3.1136490000000001</v>
      </c>
      <c r="BF25" s="559">
        <v>-3.0692629999999999</v>
      </c>
      <c r="BG25" s="559">
        <v>-3.0788169999999999</v>
      </c>
      <c r="BH25" s="559">
        <v>-3.0969199999999999</v>
      </c>
      <c r="BI25" s="559">
        <v>-3.2244999999999999</v>
      </c>
      <c r="BJ25" s="559">
        <v>-3.1418140000000001</v>
      </c>
      <c r="BK25" s="559">
        <v>-3.081229</v>
      </c>
      <c r="BL25" s="559">
        <v>-3.2097600000000002</v>
      </c>
      <c r="BM25" s="559">
        <v>-3.1844139999999999</v>
      </c>
      <c r="BN25" s="559">
        <v>-3.2754089999999998</v>
      </c>
      <c r="BO25" s="559">
        <v>-3.3623449999999999</v>
      </c>
      <c r="BP25" s="559">
        <v>-3.4318810000000002</v>
      </c>
      <c r="BQ25" s="559">
        <v>-3.3647710000000002</v>
      </c>
      <c r="BR25" s="559">
        <v>-3.272027</v>
      </c>
      <c r="BS25" s="559">
        <v>-3.343089</v>
      </c>
      <c r="BT25" s="559">
        <v>-3.3187890000000002</v>
      </c>
      <c r="BU25" s="559">
        <v>-3.3888560000000001</v>
      </c>
      <c r="BV25" s="559">
        <v>-3.3460670000000001</v>
      </c>
    </row>
    <row r="26" spans="1:74" x14ac:dyDescent="0.2">
      <c r="A26" s="270" t="s">
        <v>519</v>
      </c>
      <c r="B26" s="565" t="s">
        <v>1120</v>
      </c>
      <c r="C26" s="429">
        <v>-0.37527300000000002</v>
      </c>
      <c r="D26" s="429">
        <v>-0.39957500000000001</v>
      </c>
      <c r="E26" s="429">
        <v>-0.43408999999999998</v>
      </c>
      <c r="F26" s="429">
        <v>-0.35388399999999998</v>
      </c>
      <c r="G26" s="429">
        <v>-0.39364900000000003</v>
      </c>
      <c r="H26" s="429">
        <v>-0.45976099999999998</v>
      </c>
      <c r="I26" s="429">
        <v>-0.41492099999999998</v>
      </c>
      <c r="J26" s="429">
        <v>-0.45024399999999998</v>
      </c>
      <c r="K26" s="429">
        <v>-0.390656</v>
      </c>
      <c r="L26" s="429">
        <v>-0.43077100000000002</v>
      </c>
      <c r="M26" s="429">
        <v>-0.43722800000000001</v>
      </c>
      <c r="N26" s="429">
        <v>-0.48331800000000003</v>
      </c>
      <c r="O26" s="429">
        <v>-0.48628500000000002</v>
      </c>
      <c r="P26" s="429">
        <v>-0.45819300000000002</v>
      </c>
      <c r="Q26" s="429">
        <v>-0.50349500000000003</v>
      </c>
      <c r="R26" s="429">
        <v>-0.496506</v>
      </c>
      <c r="S26" s="429">
        <v>-0.46613599999999999</v>
      </c>
      <c r="T26" s="429">
        <v>-0.51195800000000002</v>
      </c>
      <c r="U26" s="429">
        <v>-0.49518899999999999</v>
      </c>
      <c r="V26" s="429">
        <v>-0.50918200000000002</v>
      </c>
      <c r="W26" s="429">
        <v>-0.51039299999999999</v>
      </c>
      <c r="X26" s="429">
        <v>-0.43967400000000001</v>
      </c>
      <c r="Y26" s="429">
        <v>-0.40046300000000001</v>
      </c>
      <c r="Z26" s="429">
        <v>-0.37533</v>
      </c>
      <c r="AA26" s="429">
        <v>-0.50509300000000001</v>
      </c>
      <c r="AB26" s="429">
        <v>-0.48550500000000002</v>
      </c>
      <c r="AC26" s="429">
        <v>-0.43552800000000003</v>
      </c>
      <c r="AD26" s="429">
        <v>-0.46427600000000002</v>
      </c>
      <c r="AE26" s="429">
        <v>-0.43180499999999999</v>
      </c>
      <c r="AF26" s="429">
        <v>-0.49152200000000001</v>
      </c>
      <c r="AG26" s="429">
        <v>-0.47805999999999998</v>
      </c>
      <c r="AH26" s="429">
        <v>-0.417846</v>
      </c>
      <c r="AI26" s="429">
        <v>-0.563778</v>
      </c>
      <c r="AJ26" s="429">
        <v>-0.510328</v>
      </c>
      <c r="AK26" s="429">
        <v>-0.540798</v>
      </c>
      <c r="AL26" s="429">
        <v>-0.52139000000000002</v>
      </c>
      <c r="AM26" s="429">
        <v>-0.54325400000000001</v>
      </c>
      <c r="AN26" s="429">
        <v>-0.63859500000000002</v>
      </c>
      <c r="AO26" s="429">
        <v>-0.52683100000000005</v>
      </c>
      <c r="AP26" s="429">
        <v>-0.50483900000000004</v>
      </c>
      <c r="AQ26" s="429">
        <v>-0.53374500000000002</v>
      </c>
      <c r="AR26" s="429">
        <v>-0.46261200000000002</v>
      </c>
      <c r="AS26" s="429">
        <v>-0.57117300000000004</v>
      </c>
      <c r="AT26" s="429">
        <v>-0.51807599999999998</v>
      </c>
      <c r="AU26" s="429">
        <v>-0.68095499999999998</v>
      </c>
      <c r="AV26" s="429">
        <v>-0.63134500000000005</v>
      </c>
      <c r="AW26" s="429">
        <v>-0.73116199999999998</v>
      </c>
      <c r="AX26" s="429">
        <v>-0.61314599999999997</v>
      </c>
      <c r="AY26" s="429">
        <v>-0.67569999999999997</v>
      </c>
      <c r="AZ26" s="871">
        <v>-0.74102100000000004</v>
      </c>
      <c r="BA26" s="871">
        <v>-0.75156400000000001</v>
      </c>
      <c r="BB26" s="871">
        <v>-0.53968400000000005</v>
      </c>
      <c r="BC26" s="871">
        <v>-0.67600879999999997</v>
      </c>
      <c r="BD26" s="871">
        <v>-0.7246032</v>
      </c>
      <c r="BE26" s="352">
        <v>-0.63679090000000005</v>
      </c>
      <c r="BF26" s="352">
        <v>-0.68371470000000001</v>
      </c>
      <c r="BG26" s="352">
        <v>-0.68496360000000001</v>
      </c>
      <c r="BH26" s="352">
        <v>-0.6943703</v>
      </c>
      <c r="BI26" s="352">
        <v>-0.69449530000000004</v>
      </c>
      <c r="BJ26" s="352">
        <v>-0.70276499999999997</v>
      </c>
      <c r="BK26" s="352">
        <v>-0.71748650000000003</v>
      </c>
      <c r="BL26" s="352">
        <v>-0.71635919999999997</v>
      </c>
      <c r="BM26" s="352">
        <v>-0.708646</v>
      </c>
      <c r="BN26" s="352">
        <v>-0.71739679999999995</v>
      </c>
      <c r="BO26" s="352">
        <v>-0.70678589999999997</v>
      </c>
      <c r="BP26" s="352">
        <v>-0.71952249999999995</v>
      </c>
      <c r="BQ26" s="352">
        <v>-0.68902640000000004</v>
      </c>
      <c r="BR26" s="352">
        <v>-0.70454899999999998</v>
      </c>
      <c r="BS26" s="352">
        <v>-0.68962040000000002</v>
      </c>
      <c r="BT26" s="352">
        <v>-0.68265500000000001</v>
      </c>
      <c r="BU26" s="352">
        <v>-0.68115800000000004</v>
      </c>
      <c r="BV26" s="352">
        <v>-0.68793059999999995</v>
      </c>
    </row>
    <row r="27" spans="1:74" x14ac:dyDescent="0.2">
      <c r="A27" s="270" t="s">
        <v>520</v>
      </c>
      <c r="B27" s="565" t="s">
        <v>1131</v>
      </c>
      <c r="C27" s="429">
        <v>-1.2274689999999999</v>
      </c>
      <c r="D27" s="429">
        <v>-1.149994</v>
      </c>
      <c r="E27" s="429">
        <v>-1.2060839999999999</v>
      </c>
      <c r="F27" s="429">
        <v>-1.3134920000000001</v>
      </c>
      <c r="G27" s="429">
        <v>-1.2839929999999999</v>
      </c>
      <c r="H27" s="429">
        <v>-1.438733</v>
      </c>
      <c r="I27" s="429">
        <v>-1.2515000000000001</v>
      </c>
      <c r="J27" s="429">
        <v>-1.3592740000000001</v>
      </c>
      <c r="K27" s="429">
        <v>-1.2004570000000001</v>
      </c>
      <c r="L27" s="429">
        <v>-1.3140160000000001</v>
      </c>
      <c r="M27" s="429">
        <v>-1.1867829999999999</v>
      </c>
      <c r="N27" s="429">
        <v>-1.318559</v>
      </c>
      <c r="O27" s="429">
        <v>-1.277976</v>
      </c>
      <c r="P27" s="429">
        <v>-1.3912169999999999</v>
      </c>
      <c r="Q27" s="429">
        <v>-1.653159</v>
      </c>
      <c r="R27" s="429">
        <v>-1.430364</v>
      </c>
      <c r="S27" s="429">
        <v>-1.4457720000000001</v>
      </c>
      <c r="T27" s="429">
        <v>-1.4437390000000001</v>
      </c>
      <c r="U27" s="429">
        <v>-1.4658549999999999</v>
      </c>
      <c r="V27" s="429">
        <v>-1.3848689999999999</v>
      </c>
      <c r="W27" s="429">
        <v>-1.5376209999999999</v>
      </c>
      <c r="X27" s="429">
        <v>-1.5996360000000001</v>
      </c>
      <c r="Y27" s="429">
        <v>-1.650679</v>
      </c>
      <c r="Z27" s="429">
        <v>-1.6594949999999999</v>
      </c>
      <c r="AA27" s="429">
        <v>-1.542565</v>
      </c>
      <c r="AB27" s="429">
        <v>-1.698299</v>
      </c>
      <c r="AC27" s="429">
        <v>-1.552419</v>
      </c>
      <c r="AD27" s="429">
        <v>-1.594117</v>
      </c>
      <c r="AE27" s="429">
        <v>-1.5683180000000001</v>
      </c>
      <c r="AF27" s="429">
        <v>-1.6382559999999999</v>
      </c>
      <c r="AG27" s="429">
        <v>-1.542786</v>
      </c>
      <c r="AH27" s="429">
        <v>-1.715994</v>
      </c>
      <c r="AI27" s="429">
        <v>-1.71004</v>
      </c>
      <c r="AJ27" s="429">
        <v>-1.656328</v>
      </c>
      <c r="AK27" s="429">
        <v>-1.806295</v>
      </c>
      <c r="AL27" s="429">
        <v>-1.707214</v>
      </c>
      <c r="AM27" s="429">
        <v>-1.620573</v>
      </c>
      <c r="AN27" s="429">
        <v>-1.6288450000000001</v>
      </c>
      <c r="AO27" s="429">
        <v>-1.7182040000000001</v>
      </c>
      <c r="AP27" s="429">
        <v>-1.7269969999999999</v>
      </c>
      <c r="AQ27" s="429">
        <v>-1.5522370000000001</v>
      </c>
      <c r="AR27" s="429">
        <v>-1.6338779999999999</v>
      </c>
      <c r="AS27" s="429">
        <v>-1.7787010000000001</v>
      </c>
      <c r="AT27" s="429">
        <v>-1.5194749999999999</v>
      </c>
      <c r="AU27" s="429">
        <v>-1.809118</v>
      </c>
      <c r="AV27" s="429">
        <v>-1.6832720000000001</v>
      </c>
      <c r="AW27" s="429">
        <v>-1.863361</v>
      </c>
      <c r="AX27" s="429">
        <v>-1.678876</v>
      </c>
      <c r="AY27" s="429">
        <v>-1.6533450000000001</v>
      </c>
      <c r="AZ27" s="871">
        <v>-1.5960240000000001</v>
      </c>
      <c r="BA27" s="871">
        <v>-1.808057</v>
      </c>
      <c r="BB27" s="871">
        <v>-1.9819100000000001</v>
      </c>
      <c r="BC27" s="871">
        <v>-2.0219677419000002</v>
      </c>
      <c r="BD27" s="871">
        <v>-1.9066945</v>
      </c>
      <c r="BE27" s="352">
        <v>-1.843685</v>
      </c>
      <c r="BF27" s="352">
        <v>-1.7704029999999999</v>
      </c>
      <c r="BG27" s="352">
        <v>-1.836327</v>
      </c>
      <c r="BH27" s="352">
        <v>-1.8132109999999999</v>
      </c>
      <c r="BI27" s="352">
        <v>-1.9116059999999999</v>
      </c>
      <c r="BJ27" s="352">
        <v>-1.8573820000000001</v>
      </c>
      <c r="BK27" s="352">
        <v>-1.7240489999999999</v>
      </c>
      <c r="BL27" s="352">
        <v>-1.8296220000000001</v>
      </c>
      <c r="BM27" s="352">
        <v>-1.8402810000000001</v>
      </c>
      <c r="BN27" s="352">
        <v>-1.9188019999999999</v>
      </c>
      <c r="BO27" s="352">
        <v>-1.9771840000000001</v>
      </c>
      <c r="BP27" s="352">
        <v>-2.0110640000000002</v>
      </c>
      <c r="BQ27" s="352">
        <v>-1.9703489999999999</v>
      </c>
      <c r="BR27" s="352">
        <v>-1.918607</v>
      </c>
      <c r="BS27" s="352">
        <v>-2.0162589999999998</v>
      </c>
      <c r="BT27" s="352">
        <v>-1.986594</v>
      </c>
      <c r="BU27" s="352">
        <v>-2.1077900000000001</v>
      </c>
      <c r="BV27" s="352">
        <v>-2.0950510000000002</v>
      </c>
    </row>
    <row r="28" spans="1:74" x14ac:dyDescent="0.2">
      <c r="A28" s="270" t="s">
        <v>521</v>
      </c>
      <c r="B28" s="565" t="s">
        <v>1126</v>
      </c>
      <c r="C28" s="429">
        <v>-0.25077199999999999</v>
      </c>
      <c r="D28" s="429">
        <v>-0.298591</v>
      </c>
      <c r="E28" s="429">
        <v>-0.33574599999999999</v>
      </c>
      <c r="F28" s="429">
        <v>-0.43086600000000003</v>
      </c>
      <c r="G28" s="429">
        <v>-0.48691499999999999</v>
      </c>
      <c r="H28" s="429">
        <v>-0.42652299999999999</v>
      </c>
      <c r="I28" s="429">
        <v>-0.345447</v>
      </c>
      <c r="J28" s="429">
        <v>-0.32774199999999998</v>
      </c>
      <c r="K28" s="429">
        <v>-0.43238399999999999</v>
      </c>
      <c r="L28" s="429">
        <v>-0.377442</v>
      </c>
      <c r="M28" s="429">
        <v>-0.37562600000000002</v>
      </c>
      <c r="N28" s="429">
        <v>-0.389403</v>
      </c>
      <c r="O28" s="429">
        <v>-0.39708100000000002</v>
      </c>
      <c r="P28" s="429">
        <v>-0.331368</v>
      </c>
      <c r="Q28" s="429">
        <v>-0.43581599999999998</v>
      </c>
      <c r="R28" s="429">
        <v>-0.41938799999999998</v>
      </c>
      <c r="S28" s="429">
        <v>-0.36749900000000002</v>
      </c>
      <c r="T28" s="429">
        <v>-0.36075200000000002</v>
      </c>
      <c r="U28" s="429">
        <v>-0.34126299999999998</v>
      </c>
      <c r="V28" s="429">
        <v>-0.41646100000000003</v>
      </c>
      <c r="W28" s="429">
        <v>-0.42943100000000001</v>
      </c>
      <c r="X28" s="429">
        <v>-0.44218299999999999</v>
      </c>
      <c r="Y28" s="429">
        <v>-0.40246300000000002</v>
      </c>
      <c r="Z28" s="429">
        <v>-0.39217800000000003</v>
      </c>
      <c r="AA28" s="429">
        <v>-0.30978499999999998</v>
      </c>
      <c r="AB28" s="429">
        <v>-0.44014900000000001</v>
      </c>
      <c r="AC28" s="429">
        <v>-0.47009499999999999</v>
      </c>
      <c r="AD28" s="429">
        <v>-0.49781999999999998</v>
      </c>
      <c r="AE28" s="429">
        <v>-0.41422500000000001</v>
      </c>
      <c r="AF28" s="429">
        <v>-0.50112599999999996</v>
      </c>
      <c r="AG28" s="429">
        <v>-0.42572300000000002</v>
      </c>
      <c r="AH28" s="429">
        <v>-0.52078400000000002</v>
      </c>
      <c r="AI28" s="429">
        <v>-0.42493599999999998</v>
      </c>
      <c r="AJ28" s="429">
        <v>-0.42431000000000002</v>
      </c>
      <c r="AK28" s="429">
        <v>-0.43941599999999997</v>
      </c>
      <c r="AL28" s="429">
        <v>-0.41864200000000001</v>
      </c>
      <c r="AM28" s="429">
        <v>-0.40672700000000001</v>
      </c>
      <c r="AN28" s="429">
        <v>-0.44239400000000001</v>
      </c>
      <c r="AO28" s="429">
        <v>-0.45904600000000001</v>
      </c>
      <c r="AP28" s="429">
        <v>-0.53048700000000004</v>
      </c>
      <c r="AQ28" s="429">
        <v>-0.59362400000000004</v>
      </c>
      <c r="AR28" s="429">
        <v>-0.53286599999999995</v>
      </c>
      <c r="AS28" s="429">
        <v>-0.49349100000000001</v>
      </c>
      <c r="AT28" s="429">
        <v>-0.49065199999999998</v>
      </c>
      <c r="AU28" s="429">
        <v>-0.43623400000000001</v>
      </c>
      <c r="AV28" s="429">
        <v>-0.46409899999999998</v>
      </c>
      <c r="AW28" s="429">
        <v>-0.43742900000000001</v>
      </c>
      <c r="AX28" s="429">
        <v>-0.44000099999999998</v>
      </c>
      <c r="AY28" s="429">
        <v>-0.43770199999999998</v>
      </c>
      <c r="AZ28" s="871">
        <v>-0.54049599999999998</v>
      </c>
      <c r="BA28" s="871">
        <v>-0.57447300000000001</v>
      </c>
      <c r="BB28" s="871">
        <v>-0.73017399999999999</v>
      </c>
      <c r="BC28" s="871">
        <v>-0.64240470000000005</v>
      </c>
      <c r="BD28" s="871">
        <v>-0.60990310000000003</v>
      </c>
      <c r="BE28" s="352">
        <v>-0.44872200000000001</v>
      </c>
      <c r="BF28" s="352">
        <v>-0.41140450000000001</v>
      </c>
      <c r="BG28" s="352">
        <v>-0.33933950000000002</v>
      </c>
      <c r="BH28" s="352">
        <v>-0.36967739999999999</v>
      </c>
      <c r="BI28" s="352">
        <v>-0.38831329999999997</v>
      </c>
      <c r="BJ28" s="352">
        <v>-0.34881230000000002</v>
      </c>
      <c r="BK28" s="352">
        <v>-0.38326719999999997</v>
      </c>
      <c r="BL28" s="352">
        <v>-0.39326830000000002</v>
      </c>
      <c r="BM28" s="352">
        <v>-0.41033120000000001</v>
      </c>
      <c r="BN28" s="352">
        <v>-0.4170468</v>
      </c>
      <c r="BO28" s="352">
        <v>-0.48459999999999998</v>
      </c>
      <c r="BP28" s="352">
        <v>-0.4920641</v>
      </c>
      <c r="BQ28" s="352">
        <v>-0.50912389999999996</v>
      </c>
      <c r="BR28" s="352">
        <v>-0.43513109999999999</v>
      </c>
      <c r="BS28" s="352">
        <v>-0.41108719999999999</v>
      </c>
      <c r="BT28" s="352">
        <v>-0.4234675</v>
      </c>
      <c r="BU28" s="352">
        <v>-0.36451319999999998</v>
      </c>
      <c r="BV28" s="352">
        <v>-0.32570519999999997</v>
      </c>
    </row>
    <row r="29" spans="1:74" x14ac:dyDescent="0.2">
      <c r="A29" s="270" t="s">
        <v>99</v>
      </c>
      <c r="B29" s="565" t="s">
        <v>1122</v>
      </c>
      <c r="C29" s="429">
        <v>-0.18923899999999999</v>
      </c>
      <c r="D29" s="429">
        <v>-0.177649</v>
      </c>
      <c r="E29" s="429">
        <v>-0.157309</v>
      </c>
      <c r="F29" s="429">
        <v>-0.16811200000000001</v>
      </c>
      <c r="G29" s="429">
        <v>-0.14660599999999999</v>
      </c>
      <c r="H29" s="429">
        <v>-0.192936</v>
      </c>
      <c r="I29" s="429">
        <v>-0.18790799999999999</v>
      </c>
      <c r="J29" s="429">
        <v>-0.177645</v>
      </c>
      <c r="K29" s="429">
        <v>-0.21041399999999999</v>
      </c>
      <c r="L29" s="429">
        <v>-0.104409</v>
      </c>
      <c r="M29" s="429">
        <v>-0.176619</v>
      </c>
      <c r="N29" s="429">
        <v>-0.17014799999999999</v>
      </c>
      <c r="O29" s="429">
        <v>-0.16297</v>
      </c>
      <c r="P29" s="429">
        <v>-0.17483000000000001</v>
      </c>
      <c r="Q29" s="429">
        <v>-0.147899</v>
      </c>
      <c r="R29" s="429">
        <v>-0.14412900000000001</v>
      </c>
      <c r="S29" s="429">
        <v>-0.17696100000000001</v>
      </c>
      <c r="T29" s="429">
        <v>-0.17473</v>
      </c>
      <c r="U29" s="429">
        <v>-0.13039899999999999</v>
      </c>
      <c r="V29" s="429">
        <v>-0.14550299999999999</v>
      </c>
      <c r="W29" s="429">
        <v>-0.122339</v>
      </c>
      <c r="X29" s="429">
        <v>-0.118267</v>
      </c>
      <c r="Y29" s="429">
        <v>-0.15235799999999999</v>
      </c>
      <c r="Z29" s="429">
        <v>-0.15143599999999999</v>
      </c>
      <c r="AA29" s="429">
        <v>-0.15421899999999999</v>
      </c>
      <c r="AB29" s="429">
        <v>-5.6253999999999998E-2</v>
      </c>
      <c r="AC29" s="429">
        <v>-0.128723</v>
      </c>
      <c r="AD29" s="429">
        <v>-0.16747999999999999</v>
      </c>
      <c r="AE29" s="429">
        <v>-0.152671</v>
      </c>
      <c r="AF29" s="429">
        <v>-8.2858000000000001E-2</v>
      </c>
      <c r="AG29" s="429">
        <v>-0.16928000000000001</v>
      </c>
      <c r="AH29" s="429">
        <v>-8.9409000000000002E-2</v>
      </c>
      <c r="AI29" s="429">
        <v>-0.17335200000000001</v>
      </c>
      <c r="AJ29" s="429">
        <v>-0.168271</v>
      </c>
      <c r="AK29" s="429">
        <v>-0.23697499999999999</v>
      </c>
      <c r="AL29" s="429">
        <v>-0.209841</v>
      </c>
      <c r="AM29" s="429">
        <v>-0.20486599999999999</v>
      </c>
      <c r="AN29" s="429">
        <v>-0.158305</v>
      </c>
      <c r="AO29" s="429">
        <v>-0.18171300000000001</v>
      </c>
      <c r="AP29" s="429">
        <v>-0.21667800000000001</v>
      </c>
      <c r="AQ29" s="429">
        <v>-0.202873</v>
      </c>
      <c r="AR29" s="429">
        <v>-0.24693499999999999</v>
      </c>
      <c r="AS29" s="429">
        <v>-0.22069800000000001</v>
      </c>
      <c r="AT29" s="429">
        <v>-0.17653199999999999</v>
      </c>
      <c r="AU29" s="429">
        <v>-0.15243200000000001</v>
      </c>
      <c r="AV29" s="429">
        <v>-0.10631599999999999</v>
      </c>
      <c r="AW29" s="429">
        <v>-0.121834</v>
      </c>
      <c r="AX29" s="429">
        <v>-0.124061</v>
      </c>
      <c r="AY29" s="429">
        <v>-0.13186600000000001</v>
      </c>
      <c r="AZ29" s="871">
        <v>-0.192131</v>
      </c>
      <c r="BA29" s="871">
        <v>-0.16313800000000001</v>
      </c>
      <c r="BB29" s="871">
        <v>-0.20763799999999999</v>
      </c>
      <c r="BC29" s="871">
        <v>-0.16533639999999999</v>
      </c>
      <c r="BD29" s="871">
        <v>-0.18046129999999999</v>
      </c>
      <c r="BE29" s="352">
        <v>-0.18445059999999999</v>
      </c>
      <c r="BF29" s="352">
        <v>-0.20374139999999999</v>
      </c>
      <c r="BG29" s="352">
        <v>-0.21818709999999999</v>
      </c>
      <c r="BH29" s="352">
        <v>-0.2196613</v>
      </c>
      <c r="BI29" s="352">
        <v>-0.23008490000000001</v>
      </c>
      <c r="BJ29" s="352">
        <v>-0.23285410000000001</v>
      </c>
      <c r="BK29" s="352">
        <v>-0.25642670000000001</v>
      </c>
      <c r="BL29" s="352">
        <v>-0.2705108</v>
      </c>
      <c r="BM29" s="352">
        <v>-0.22515589999999999</v>
      </c>
      <c r="BN29" s="352">
        <v>-0.22216330000000001</v>
      </c>
      <c r="BO29" s="352">
        <v>-0.19377440000000001</v>
      </c>
      <c r="BP29" s="352">
        <v>-0.20923040000000001</v>
      </c>
      <c r="BQ29" s="352">
        <v>-0.1962719</v>
      </c>
      <c r="BR29" s="352">
        <v>-0.21374029999999999</v>
      </c>
      <c r="BS29" s="352">
        <v>-0.22612180000000001</v>
      </c>
      <c r="BT29" s="352">
        <v>-0.22607269999999999</v>
      </c>
      <c r="BU29" s="352">
        <v>-0.2353941</v>
      </c>
      <c r="BV29" s="352">
        <v>-0.23738000000000001</v>
      </c>
    </row>
    <row r="30" spans="1:74" x14ac:dyDescent="0.2">
      <c r="A30" s="270"/>
      <c r="B30" s="564"/>
      <c r="C30" s="429"/>
      <c r="D30" s="429"/>
      <c r="E30" s="429"/>
      <c r="F30" s="429"/>
      <c r="G30" s="429"/>
      <c r="H30" s="429"/>
      <c r="I30" s="429"/>
      <c r="J30" s="429"/>
      <c r="K30" s="429"/>
      <c r="L30" s="429"/>
      <c r="M30" s="429"/>
      <c r="N30" s="429"/>
      <c r="O30" s="429"/>
      <c r="P30" s="429"/>
      <c r="Q30" s="429"/>
      <c r="R30" s="429"/>
      <c r="S30" s="429"/>
      <c r="T30" s="429"/>
      <c r="U30" s="429"/>
      <c r="V30" s="429"/>
      <c r="W30" s="429"/>
      <c r="X30" s="429"/>
      <c r="Y30" s="429"/>
      <c r="Z30" s="429"/>
      <c r="AA30" s="429"/>
      <c r="AB30" s="429"/>
      <c r="AC30" s="429"/>
      <c r="AD30" s="429"/>
      <c r="AE30" s="429"/>
      <c r="AF30" s="429"/>
      <c r="AG30" s="429"/>
      <c r="AH30" s="429"/>
      <c r="AI30" s="429"/>
      <c r="AJ30" s="429"/>
      <c r="AK30" s="429"/>
      <c r="AL30" s="429"/>
      <c r="AM30" s="429"/>
      <c r="AN30" s="429"/>
      <c r="AO30" s="429"/>
      <c r="AP30" s="429"/>
      <c r="AQ30" s="429"/>
      <c r="AR30" s="429"/>
      <c r="AS30" s="429"/>
      <c r="AT30" s="429"/>
      <c r="AU30" s="429"/>
      <c r="AV30" s="429"/>
      <c r="AW30" s="429"/>
      <c r="AX30" s="429"/>
      <c r="AY30" s="429"/>
      <c r="AZ30" s="871"/>
      <c r="BA30" s="871"/>
      <c r="BB30" s="871"/>
      <c r="BC30" s="871"/>
      <c r="BD30" s="871"/>
      <c r="BE30" s="352"/>
      <c r="BF30" s="352"/>
      <c r="BG30" s="352"/>
      <c r="BH30" s="352"/>
      <c r="BI30" s="352"/>
      <c r="BJ30" s="352"/>
      <c r="BK30" s="352"/>
      <c r="BL30" s="352"/>
      <c r="BM30" s="352"/>
      <c r="BN30" s="352"/>
      <c r="BO30" s="352"/>
      <c r="BP30" s="352"/>
      <c r="BQ30" s="352"/>
      <c r="BR30" s="352"/>
      <c r="BS30" s="352"/>
      <c r="BT30" s="352"/>
      <c r="BU30" s="352"/>
      <c r="BV30" s="352"/>
    </row>
    <row r="31" spans="1:74" s="274" customFormat="1" x14ac:dyDescent="0.2">
      <c r="A31" s="548" t="s">
        <v>529</v>
      </c>
      <c r="B31" s="560" t="s">
        <v>1132</v>
      </c>
      <c r="C31" s="313">
        <v>160.87744900000001</v>
      </c>
      <c r="D31" s="313">
        <v>141.07776200000001</v>
      </c>
      <c r="E31" s="313">
        <v>142.11115699999999</v>
      </c>
      <c r="F31" s="313">
        <v>154.29309699999999</v>
      </c>
      <c r="G31" s="313">
        <v>177.48304099999999</v>
      </c>
      <c r="H31" s="313">
        <v>186.72917699999999</v>
      </c>
      <c r="I31" s="313">
        <v>208.541369</v>
      </c>
      <c r="J31" s="313">
        <v>230.774023</v>
      </c>
      <c r="K31" s="313">
        <v>243.70535000000001</v>
      </c>
      <c r="L31" s="313">
        <v>243.01998399999999</v>
      </c>
      <c r="M31" s="313">
        <v>236.15490500000001</v>
      </c>
      <c r="N31" s="313">
        <v>211.14952099999999</v>
      </c>
      <c r="O31" s="313">
        <v>187.896445</v>
      </c>
      <c r="P31" s="313">
        <v>174.685643</v>
      </c>
      <c r="Q31" s="313">
        <v>173.949138</v>
      </c>
      <c r="R31" s="313">
        <v>187.93352400000001</v>
      </c>
      <c r="S31" s="313">
        <v>207.05935700000001</v>
      </c>
      <c r="T31" s="313">
        <v>225.71730600000001</v>
      </c>
      <c r="U31" s="313">
        <v>242.93247600000001</v>
      </c>
      <c r="V31" s="313">
        <v>266.99305399999997</v>
      </c>
      <c r="W31" s="313">
        <v>277.21147300000001</v>
      </c>
      <c r="X31" s="313">
        <v>274.01406400000002</v>
      </c>
      <c r="Y31" s="313">
        <v>254.801704</v>
      </c>
      <c r="Z31" s="313">
        <v>223.298676</v>
      </c>
      <c r="AA31" s="313">
        <v>184.50430299999999</v>
      </c>
      <c r="AB31" s="313">
        <v>163.40231499999999</v>
      </c>
      <c r="AC31" s="313">
        <v>170.228511</v>
      </c>
      <c r="AD31" s="313">
        <v>188.35041899999999</v>
      </c>
      <c r="AE31" s="313">
        <v>214.47302400000001</v>
      </c>
      <c r="AF31" s="313">
        <v>234.75323700000001</v>
      </c>
      <c r="AG31" s="313">
        <v>264.55737699999997</v>
      </c>
      <c r="AH31" s="313">
        <v>277.91525100000001</v>
      </c>
      <c r="AI31" s="313">
        <v>276.85161099999999</v>
      </c>
      <c r="AJ31" s="313">
        <v>269.48558000000003</v>
      </c>
      <c r="AK31" s="313">
        <v>253.66751099999999</v>
      </c>
      <c r="AL31" s="313">
        <v>225.71036000000001</v>
      </c>
      <c r="AM31" s="313">
        <v>184.688322</v>
      </c>
      <c r="AN31" s="313">
        <v>163.02121600000001</v>
      </c>
      <c r="AO31" s="313">
        <v>173.54224300000001</v>
      </c>
      <c r="AP31" s="313">
        <v>194.55259599999999</v>
      </c>
      <c r="AQ31" s="313">
        <v>225.49050600000001</v>
      </c>
      <c r="AR31" s="313">
        <v>252.639779</v>
      </c>
      <c r="AS31" s="313">
        <v>273.53508599999998</v>
      </c>
      <c r="AT31" s="313">
        <v>294.75440800000001</v>
      </c>
      <c r="AU31" s="313">
        <v>304.587783</v>
      </c>
      <c r="AV31" s="313">
        <v>305.49192599999998</v>
      </c>
      <c r="AW31" s="313">
        <v>292.18212899999997</v>
      </c>
      <c r="AX31" s="313">
        <v>271.65562199999999</v>
      </c>
      <c r="AY31" s="313">
        <v>232.48222699999999</v>
      </c>
      <c r="AZ31" s="895">
        <v>216.44171900000001</v>
      </c>
      <c r="BA31" s="895">
        <v>222.43143900000001</v>
      </c>
      <c r="BB31" s="895">
        <v>230.61070900000001</v>
      </c>
      <c r="BC31" s="895">
        <v>240.75457143</v>
      </c>
      <c r="BD31" s="895">
        <v>249.510243</v>
      </c>
      <c r="BE31" s="437">
        <v>267.12529999999998</v>
      </c>
      <c r="BF31" s="437">
        <v>285.02440000000001</v>
      </c>
      <c r="BG31" s="437">
        <v>293.8938</v>
      </c>
      <c r="BH31" s="437">
        <v>291.44049999999999</v>
      </c>
      <c r="BI31" s="437">
        <v>278.26010000000002</v>
      </c>
      <c r="BJ31" s="437">
        <v>253.67</v>
      </c>
      <c r="BK31" s="437">
        <v>226.96469999999999</v>
      </c>
      <c r="BL31" s="437">
        <v>207.22210000000001</v>
      </c>
      <c r="BM31" s="437">
        <v>210.5521</v>
      </c>
      <c r="BN31" s="437">
        <v>226.46860000000001</v>
      </c>
      <c r="BO31" s="437">
        <v>248.7347</v>
      </c>
      <c r="BP31" s="437">
        <v>267.35910000000001</v>
      </c>
      <c r="BQ31" s="437">
        <v>286.1925</v>
      </c>
      <c r="BR31" s="437">
        <v>305.01749999999998</v>
      </c>
      <c r="BS31" s="437">
        <v>313.73910000000001</v>
      </c>
      <c r="BT31" s="437">
        <v>312.52719999999999</v>
      </c>
      <c r="BU31" s="437">
        <v>301.94479999999999</v>
      </c>
      <c r="BV31" s="437">
        <v>278.89940000000001</v>
      </c>
    </row>
    <row r="32" spans="1:74" x14ac:dyDescent="0.2">
      <c r="A32" s="270" t="s">
        <v>524</v>
      </c>
      <c r="B32" s="565" t="s">
        <v>1120</v>
      </c>
      <c r="C32" s="574">
        <v>54.59</v>
      </c>
      <c r="D32" s="574">
        <v>49.136000000000003</v>
      </c>
      <c r="E32" s="574">
        <v>49.643000000000001</v>
      </c>
      <c r="F32" s="574">
        <v>51.323999999999998</v>
      </c>
      <c r="G32" s="574">
        <v>53.750999999999998</v>
      </c>
      <c r="H32" s="574">
        <v>49.872999999999998</v>
      </c>
      <c r="I32" s="574">
        <v>47.518999999999998</v>
      </c>
      <c r="J32" s="574">
        <v>50.063000000000002</v>
      </c>
      <c r="K32" s="574">
        <v>52.158999999999999</v>
      </c>
      <c r="L32" s="574">
        <v>52.713000000000001</v>
      </c>
      <c r="M32" s="574">
        <v>56.796999999999997</v>
      </c>
      <c r="N32" s="574">
        <v>53.545999999999999</v>
      </c>
      <c r="O32" s="574">
        <v>52.497999999999998</v>
      </c>
      <c r="P32" s="574">
        <v>52.121000000000002</v>
      </c>
      <c r="Q32" s="574">
        <v>54.469000000000001</v>
      </c>
      <c r="R32" s="574">
        <v>56.710999999999999</v>
      </c>
      <c r="S32" s="574">
        <v>54.235999999999997</v>
      </c>
      <c r="T32" s="574">
        <v>51.518999999999998</v>
      </c>
      <c r="U32" s="574">
        <v>48.314999999999998</v>
      </c>
      <c r="V32" s="574">
        <v>51.042000000000002</v>
      </c>
      <c r="W32" s="574">
        <v>57.296999999999997</v>
      </c>
      <c r="X32" s="574">
        <v>66.185000000000002</v>
      </c>
      <c r="Y32" s="574">
        <v>72.043000000000006</v>
      </c>
      <c r="Z32" s="574">
        <v>65.796000000000006</v>
      </c>
      <c r="AA32" s="574">
        <v>57.378</v>
      </c>
      <c r="AB32" s="574">
        <v>53.912999999999997</v>
      </c>
      <c r="AC32" s="574">
        <v>59.557000000000002</v>
      </c>
      <c r="AD32" s="574">
        <v>66.554000000000002</v>
      </c>
      <c r="AE32" s="574">
        <v>72.093000000000004</v>
      </c>
      <c r="AF32" s="574">
        <v>75.277000000000001</v>
      </c>
      <c r="AG32" s="574">
        <v>80.905000000000001</v>
      </c>
      <c r="AH32" s="574">
        <v>79.543000000000006</v>
      </c>
      <c r="AI32" s="574">
        <v>77.191999999999993</v>
      </c>
      <c r="AJ32" s="574">
        <v>75.314999999999998</v>
      </c>
      <c r="AK32" s="574">
        <v>76.971999999999994</v>
      </c>
      <c r="AL32" s="574">
        <v>71.603999999999999</v>
      </c>
      <c r="AM32" s="574">
        <v>61.716000000000001</v>
      </c>
      <c r="AN32" s="574">
        <v>56.2</v>
      </c>
      <c r="AO32" s="574">
        <v>63.933</v>
      </c>
      <c r="AP32" s="574">
        <v>71.394999999999996</v>
      </c>
      <c r="AQ32" s="574">
        <v>77.409000000000006</v>
      </c>
      <c r="AR32" s="574">
        <v>81.567999999999998</v>
      </c>
      <c r="AS32" s="574">
        <v>80.575999999999993</v>
      </c>
      <c r="AT32" s="574">
        <v>78.162000000000006</v>
      </c>
      <c r="AU32" s="574">
        <v>80.665999999999997</v>
      </c>
      <c r="AV32" s="574">
        <v>82.968000000000004</v>
      </c>
      <c r="AW32" s="574">
        <v>83.795000000000002</v>
      </c>
      <c r="AX32" s="574">
        <v>80.915999999999997</v>
      </c>
      <c r="AY32" s="574">
        <v>70.962000000000003</v>
      </c>
      <c r="AZ32" s="873">
        <v>67.593999999999994</v>
      </c>
      <c r="BA32" s="873">
        <v>65.78</v>
      </c>
      <c r="BB32" s="873">
        <v>72.704999999999998</v>
      </c>
      <c r="BC32" s="873">
        <v>73.631478044000005</v>
      </c>
      <c r="BD32" s="873">
        <v>73.381631712000001</v>
      </c>
      <c r="BE32" s="354">
        <v>73.156390000000002</v>
      </c>
      <c r="BF32" s="354">
        <v>73.56326</v>
      </c>
      <c r="BG32" s="354">
        <v>75.173029999999997</v>
      </c>
      <c r="BH32" s="354">
        <v>77.020200000000003</v>
      </c>
      <c r="BI32" s="354">
        <v>78.734899999999996</v>
      </c>
      <c r="BJ32" s="354">
        <v>75.999549999999999</v>
      </c>
      <c r="BK32" s="354">
        <v>73.844819999999999</v>
      </c>
      <c r="BL32" s="354">
        <v>73.054100000000005</v>
      </c>
      <c r="BM32" s="354">
        <v>74.520219999999995</v>
      </c>
      <c r="BN32" s="354">
        <v>76.330619999999996</v>
      </c>
      <c r="BO32" s="354">
        <v>77.353080000000006</v>
      </c>
      <c r="BP32" s="354">
        <v>77.233639999999994</v>
      </c>
      <c r="BQ32" s="354">
        <v>77.080280000000002</v>
      </c>
      <c r="BR32" s="354">
        <v>77.733379999999997</v>
      </c>
      <c r="BS32" s="354">
        <v>79.518709999999999</v>
      </c>
      <c r="BT32" s="354">
        <v>81.570049999999995</v>
      </c>
      <c r="BU32" s="354">
        <v>83.348969999999994</v>
      </c>
      <c r="BV32" s="354">
        <v>80.609840000000005</v>
      </c>
    </row>
    <row r="33" spans="1:77" x14ac:dyDescent="0.2">
      <c r="A33" s="270" t="s">
        <v>569</v>
      </c>
      <c r="B33" s="565" t="s">
        <v>922</v>
      </c>
      <c r="C33" s="574">
        <v>48.018999999999998</v>
      </c>
      <c r="D33" s="574">
        <v>37.734000000000002</v>
      </c>
      <c r="E33" s="574">
        <v>36.265999999999998</v>
      </c>
      <c r="F33" s="574">
        <v>40.213999999999999</v>
      </c>
      <c r="G33" s="574">
        <v>49.670999999999999</v>
      </c>
      <c r="H33" s="574">
        <v>54.127000000000002</v>
      </c>
      <c r="I33" s="574">
        <v>64.161000000000001</v>
      </c>
      <c r="J33" s="574">
        <v>72.837999999999994</v>
      </c>
      <c r="K33" s="574">
        <v>81.98</v>
      </c>
      <c r="L33" s="574">
        <v>86.724000000000004</v>
      </c>
      <c r="M33" s="574">
        <v>87.671999999999997</v>
      </c>
      <c r="N33" s="574">
        <v>76.641999999999996</v>
      </c>
      <c r="O33" s="574">
        <v>68.543999999999997</v>
      </c>
      <c r="P33" s="574">
        <v>60.451999999999998</v>
      </c>
      <c r="Q33" s="574">
        <v>55.197000000000003</v>
      </c>
      <c r="R33" s="574">
        <v>60.600999999999999</v>
      </c>
      <c r="S33" s="574">
        <v>71.049000000000007</v>
      </c>
      <c r="T33" s="574">
        <v>79.191999999999993</v>
      </c>
      <c r="U33" s="574">
        <v>86.676000000000002</v>
      </c>
      <c r="V33" s="574">
        <v>96.358999999999995</v>
      </c>
      <c r="W33" s="574">
        <v>101.404</v>
      </c>
      <c r="X33" s="574">
        <v>97.908000000000001</v>
      </c>
      <c r="Y33" s="574">
        <v>90.122</v>
      </c>
      <c r="Z33" s="574">
        <v>79.64</v>
      </c>
      <c r="AA33" s="574">
        <v>59.95</v>
      </c>
      <c r="AB33" s="574">
        <v>49.584000000000003</v>
      </c>
      <c r="AC33" s="574">
        <v>51.591999999999999</v>
      </c>
      <c r="AD33" s="574">
        <v>57.13</v>
      </c>
      <c r="AE33" s="574">
        <v>66.498999999999995</v>
      </c>
      <c r="AF33" s="574">
        <v>74.856999999999999</v>
      </c>
      <c r="AG33" s="574">
        <v>87.069000000000003</v>
      </c>
      <c r="AH33" s="574">
        <v>93.796000000000006</v>
      </c>
      <c r="AI33" s="574">
        <v>97.305000000000007</v>
      </c>
      <c r="AJ33" s="574">
        <v>97.292000000000002</v>
      </c>
      <c r="AK33" s="574">
        <v>92.438999999999993</v>
      </c>
      <c r="AL33" s="574">
        <v>80.662999999999997</v>
      </c>
      <c r="AM33" s="574">
        <v>59.335999999999999</v>
      </c>
      <c r="AN33" s="574">
        <v>46.610999999999997</v>
      </c>
      <c r="AO33" s="574">
        <v>44.146000000000001</v>
      </c>
      <c r="AP33" s="574">
        <v>48.622</v>
      </c>
      <c r="AQ33" s="574">
        <v>62.601999999999997</v>
      </c>
      <c r="AR33" s="574">
        <v>75.200999999999993</v>
      </c>
      <c r="AS33" s="574">
        <v>82.350999999999999</v>
      </c>
      <c r="AT33" s="574">
        <v>94.1</v>
      </c>
      <c r="AU33" s="574">
        <v>100.09</v>
      </c>
      <c r="AV33" s="574">
        <v>103.905</v>
      </c>
      <c r="AW33" s="574">
        <v>103.247</v>
      </c>
      <c r="AX33" s="574">
        <v>96.777000000000001</v>
      </c>
      <c r="AY33" s="574">
        <v>79.960999999999999</v>
      </c>
      <c r="AZ33" s="873">
        <v>73.180000000000007</v>
      </c>
      <c r="BA33" s="873">
        <v>78.474000000000004</v>
      </c>
      <c r="BB33" s="873">
        <v>78.409000000000006</v>
      </c>
      <c r="BC33" s="873">
        <v>84.852624614000007</v>
      </c>
      <c r="BD33" s="873">
        <v>91.057824671999995</v>
      </c>
      <c r="BE33" s="354">
        <v>97.305160000000001</v>
      </c>
      <c r="BF33" s="354">
        <v>104.59439999999999</v>
      </c>
      <c r="BG33" s="354">
        <v>108.9438</v>
      </c>
      <c r="BH33" s="354">
        <v>109.66459999999999</v>
      </c>
      <c r="BI33" s="354">
        <v>106.7978</v>
      </c>
      <c r="BJ33" s="354">
        <v>97.028869999999998</v>
      </c>
      <c r="BK33" s="354">
        <v>81.571839999999995</v>
      </c>
      <c r="BL33" s="354">
        <v>67.864279999999994</v>
      </c>
      <c r="BM33" s="354">
        <v>65.257199999999997</v>
      </c>
      <c r="BN33" s="354">
        <v>68.899760000000001</v>
      </c>
      <c r="BO33" s="354">
        <v>77.027810000000002</v>
      </c>
      <c r="BP33" s="354">
        <v>84.359340000000003</v>
      </c>
      <c r="BQ33" s="354">
        <v>91.722239999999999</v>
      </c>
      <c r="BR33" s="354">
        <v>99.661959999999993</v>
      </c>
      <c r="BS33" s="354">
        <v>104.6387</v>
      </c>
      <c r="BT33" s="354">
        <v>106.35550000000001</v>
      </c>
      <c r="BU33" s="354">
        <v>103.9915</v>
      </c>
      <c r="BV33" s="354">
        <v>93.743009999999998</v>
      </c>
    </row>
    <row r="34" spans="1:77" x14ac:dyDescent="0.2">
      <c r="A34" s="270" t="s">
        <v>570</v>
      </c>
      <c r="B34" s="565" t="s">
        <v>1133</v>
      </c>
      <c r="C34" s="574">
        <v>1.204</v>
      </c>
      <c r="D34" s="574">
        <v>1.1779999999999999</v>
      </c>
      <c r="E34" s="574">
        <v>1.071</v>
      </c>
      <c r="F34" s="574">
        <v>0.99099999999999999</v>
      </c>
      <c r="G34" s="574">
        <v>1.0940000000000001</v>
      </c>
      <c r="H34" s="574">
        <v>1.228</v>
      </c>
      <c r="I34" s="574">
        <v>1.2290000000000001</v>
      </c>
      <c r="J34" s="574">
        <v>1.091</v>
      </c>
      <c r="K34" s="574">
        <v>1.083</v>
      </c>
      <c r="L34" s="574">
        <v>1.0269999999999999</v>
      </c>
      <c r="M34" s="574">
        <v>1.1679999999999999</v>
      </c>
      <c r="N34" s="574">
        <v>1.3380000000000001</v>
      </c>
      <c r="O34" s="574">
        <v>0.96299999999999997</v>
      </c>
      <c r="P34" s="574">
        <v>0.84499999999999997</v>
      </c>
      <c r="Q34" s="574">
        <v>1.145</v>
      </c>
      <c r="R34" s="574">
        <v>1.2789999999999999</v>
      </c>
      <c r="S34" s="574">
        <v>1.1459999999999999</v>
      </c>
      <c r="T34" s="574">
        <v>1.1379999999999999</v>
      </c>
      <c r="U34" s="574">
        <v>1.2330000000000001</v>
      </c>
      <c r="V34" s="574">
        <v>1.1990000000000001</v>
      </c>
      <c r="W34" s="574">
        <v>1.218</v>
      </c>
      <c r="X34" s="574">
        <v>1.345</v>
      </c>
      <c r="Y34" s="574">
        <v>1.526</v>
      </c>
      <c r="Z34" s="574">
        <v>0.90900000000000003</v>
      </c>
      <c r="AA34" s="574">
        <v>0.77800000000000002</v>
      </c>
      <c r="AB34" s="574">
        <v>0.72599999999999998</v>
      </c>
      <c r="AC34" s="574">
        <v>0.88700000000000001</v>
      </c>
      <c r="AD34" s="574">
        <v>1.034</v>
      </c>
      <c r="AE34" s="574">
        <v>1.1379999999999999</v>
      </c>
      <c r="AF34" s="574">
        <v>1.341</v>
      </c>
      <c r="AG34" s="574">
        <v>1.2689999999999999</v>
      </c>
      <c r="AH34" s="574">
        <v>1.3240000000000001</v>
      </c>
      <c r="AI34" s="574">
        <v>1.3340000000000001</v>
      </c>
      <c r="AJ34" s="574">
        <v>1.49</v>
      </c>
      <c r="AK34" s="574">
        <v>1.4319999999999999</v>
      </c>
      <c r="AL34" s="574">
        <v>1.361</v>
      </c>
      <c r="AM34" s="574">
        <v>1.125</v>
      </c>
      <c r="AN34" s="574">
        <v>0.83399999999999996</v>
      </c>
      <c r="AO34" s="574">
        <v>1.117</v>
      </c>
      <c r="AP34" s="574">
        <v>0.88200000000000001</v>
      </c>
      <c r="AQ34" s="574">
        <v>1.05</v>
      </c>
      <c r="AR34" s="574">
        <v>1.1990000000000001</v>
      </c>
      <c r="AS34" s="574">
        <v>1.214</v>
      </c>
      <c r="AT34" s="574">
        <v>1.3480000000000001</v>
      </c>
      <c r="AU34" s="574">
        <v>1.24</v>
      </c>
      <c r="AV34" s="574">
        <v>1.24</v>
      </c>
      <c r="AW34" s="574">
        <v>1.3620000000000001</v>
      </c>
      <c r="AX34" s="574">
        <v>1.3</v>
      </c>
      <c r="AY34" s="574">
        <v>1.2050000000000001</v>
      </c>
      <c r="AZ34" s="873">
        <v>0.67700000000000005</v>
      </c>
      <c r="BA34" s="873">
        <v>0.99299999999999999</v>
      </c>
      <c r="BB34" s="873">
        <v>1.3260000000000001</v>
      </c>
      <c r="BC34" s="873">
        <v>1.4536610999999999</v>
      </c>
      <c r="BD34" s="873">
        <v>1.4769085</v>
      </c>
      <c r="BE34" s="354">
        <v>1.6695139999999999</v>
      </c>
      <c r="BF34" s="354">
        <v>1.8183990000000001</v>
      </c>
      <c r="BG34" s="354">
        <v>1.6339159999999999</v>
      </c>
      <c r="BH34" s="354">
        <v>1.6890499999999999</v>
      </c>
      <c r="BI34" s="354">
        <v>1.610751</v>
      </c>
      <c r="BJ34" s="354">
        <v>1.473241</v>
      </c>
      <c r="BK34" s="354">
        <v>1.2343850000000001</v>
      </c>
      <c r="BL34" s="354">
        <v>1.233803</v>
      </c>
      <c r="BM34" s="354">
        <v>1.271434</v>
      </c>
      <c r="BN34" s="354">
        <v>1.3158890000000001</v>
      </c>
      <c r="BO34" s="354">
        <v>1.4967010000000001</v>
      </c>
      <c r="BP34" s="354">
        <v>1.5454669999999999</v>
      </c>
      <c r="BQ34" s="354">
        <v>1.745889</v>
      </c>
      <c r="BR34" s="354">
        <v>1.9034089999999999</v>
      </c>
      <c r="BS34" s="354">
        <v>1.7280679999999999</v>
      </c>
      <c r="BT34" s="354">
        <v>1.785004</v>
      </c>
      <c r="BU34" s="354">
        <v>1.699452</v>
      </c>
      <c r="BV34" s="354">
        <v>1.5530010000000001</v>
      </c>
    </row>
    <row r="35" spans="1:77" x14ac:dyDescent="0.2">
      <c r="A35" s="270" t="s">
        <v>525</v>
      </c>
      <c r="B35" s="565" t="s">
        <v>1126</v>
      </c>
      <c r="C35" s="574">
        <v>36.618000000000002</v>
      </c>
      <c r="D35" s="574">
        <v>34.167000000000002</v>
      </c>
      <c r="E35" s="574">
        <v>35.732999999999997</v>
      </c>
      <c r="F35" s="574">
        <v>41.741</v>
      </c>
      <c r="G35" s="574">
        <v>49.762</v>
      </c>
      <c r="H35" s="574">
        <v>58.811</v>
      </c>
      <c r="I35" s="574">
        <v>70.840999999999994</v>
      </c>
      <c r="J35" s="574">
        <v>80.811999999999998</v>
      </c>
      <c r="K35" s="574">
        <v>81.256</v>
      </c>
      <c r="L35" s="574">
        <v>75.587000000000003</v>
      </c>
      <c r="M35" s="574">
        <v>64.201999999999998</v>
      </c>
      <c r="N35" s="574">
        <v>54.493000000000002</v>
      </c>
      <c r="O35" s="574">
        <v>43.063000000000002</v>
      </c>
      <c r="P35" s="574">
        <v>39.097999999999999</v>
      </c>
      <c r="Q35" s="574">
        <v>40.268999999999998</v>
      </c>
      <c r="R35" s="574">
        <v>47.418999999999997</v>
      </c>
      <c r="S35" s="574">
        <v>59.024000000000001</v>
      </c>
      <c r="T35" s="574">
        <v>70.47</v>
      </c>
      <c r="U35" s="574">
        <v>79.897999999999996</v>
      </c>
      <c r="V35" s="574">
        <v>90.894000000000005</v>
      </c>
      <c r="W35" s="574">
        <v>90.040999999999997</v>
      </c>
      <c r="X35" s="574">
        <v>80.539000000000001</v>
      </c>
      <c r="Y35" s="574">
        <v>64.456000000000003</v>
      </c>
      <c r="Z35" s="574">
        <v>50.121000000000002</v>
      </c>
      <c r="AA35" s="574">
        <v>41.661000000000001</v>
      </c>
      <c r="AB35" s="574">
        <v>35.713000000000001</v>
      </c>
      <c r="AC35" s="574">
        <v>35.034999999999997</v>
      </c>
      <c r="AD35" s="574">
        <v>41.512</v>
      </c>
      <c r="AE35" s="574">
        <v>51.854999999999997</v>
      </c>
      <c r="AF35" s="574">
        <v>59.201999999999998</v>
      </c>
      <c r="AG35" s="574">
        <v>69.501999999999995</v>
      </c>
      <c r="AH35" s="574">
        <v>76.995999999999995</v>
      </c>
      <c r="AI35" s="574">
        <v>76.45</v>
      </c>
      <c r="AJ35" s="574">
        <v>71.018000000000001</v>
      </c>
      <c r="AK35" s="574">
        <v>59.993000000000002</v>
      </c>
      <c r="AL35" s="574">
        <v>49.06</v>
      </c>
      <c r="AM35" s="574">
        <v>40.823</v>
      </c>
      <c r="AN35" s="574">
        <v>38.39</v>
      </c>
      <c r="AO35" s="574">
        <v>42.762999999999998</v>
      </c>
      <c r="AP35" s="574">
        <v>50.588000000000001</v>
      </c>
      <c r="AQ35" s="574">
        <v>59.325000000000003</v>
      </c>
      <c r="AR35" s="574">
        <v>67.573999999999998</v>
      </c>
      <c r="AS35" s="574">
        <v>79.994</v>
      </c>
      <c r="AT35" s="574">
        <v>90.066000000000003</v>
      </c>
      <c r="AU35" s="574">
        <v>92.519000000000005</v>
      </c>
      <c r="AV35" s="574">
        <v>87.763000000000005</v>
      </c>
      <c r="AW35" s="574">
        <v>76.209000000000003</v>
      </c>
      <c r="AX35" s="574">
        <v>63.924999999999997</v>
      </c>
      <c r="AY35" s="574">
        <v>52.945</v>
      </c>
      <c r="AZ35" s="873">
        <v>47.335999999999999</v>
      </c>
      <c r="BA35" s="873">
        <v>50.953000000000003</v>
      </c>
      <c r="BB35" s="873">
        <v>53.170999999999999</v>
      </c>
      <c r="BC35" s="873">
        <v>55.004779606</v>
      </c>
      <c r="BD35" s="873">
        <v>57.231519976000001</v>
      </c>
      <c r="BE35" s="354">
        <v>67.455659999999995</v>
      </c>
      <c r="BF35" s="354">
        <v>77.085160000000002</v>
      </c>
      <c r="BG35" s="354">
        <v>80.604939999999999</v>
      </c>
      <c r="BH35" s="354">
        <v>75.818849999999998</v>
      </c>
      <c r="BI35" s="354">
        <v>64.448750000000004</v>
      </c>
      <c r="BJ35" s="354">
        <v>53.110520000000001</v>
      </c>
      <c r="BK35" s="354">
        <v>45.380809999999997</v>
      </c>
      <c r="BL35" s="354">
        <v>41.396329999999999</v>
      </c>
      <c r="BM35" s="354">
        <v>46.188980000000001</v>
      </c>
      <c r="BN35" s="354">
        <v>56.439619999999998</v>
      </c>
      <c r="BO35" s="354">
        <v>68.415589999999995</v>
      </c>
      <c r="BP35" s="354">
        <v>79.162549999999996</v>
      </c>
      <c r="BQ35" s="354">
        <v>89.402810000000002</v>
      </c>
      <c r="BR35" s="354">
        <v>99.041809999999998</v>
      </c>
      <c r="BS35" s="354">
        <v>101.5873</v>
      </c>
      <c r="BT35" s="354">
        <v>96.818969999999993</v>
      </c>
      <c r="BU35" s="354">
        <v>87.465760000000003</v>
      </c>
      <c r="BV35" s="354">
        <v>78.143749999999997</v>
      </c>
    </row>
    <row r="36" spans="1:77" x14ac:dyDescent="0.2">
      <c r="A36" s="270" t="s">
        <v>437</v>
      </c>
      <c r="B36" s="565" t="s">
        <v>1122</v>
      </c>
      <c r="C36" s="574">
        <v>20.446449000000001</v>
      </c>
      <c r="D36" s="574">
        <v>18.862762</v>
      </c>
      <c r="E36" s="574">
        <v>19.398157000000001</v>
      </c>
      <c r="F36" s="574">
        <v>20.023097</v>
      </c>
      <c r="G36" s="574">
        <v>23.205041000000001</v>
      </c>
      <c r="H36" s="574">
        <v>22.690176999999998</v>
      </c>
      <c r="I36" s="574">
        <v>24.791369</v>
      </c>
      <c r="J36" s="574">
        <v>25.970023000000001</v>
      </c>
      <c r="K36" s="574">
        <v>27.227350000000001</v>
      </c>
      <c r="L36" s="574">
        <v>26.968983999999999</v>
      </c>
      <c r="M36" s="574">
        <v>26.315905000000001</v>
      </c>
      <c r="N36" s="574">
        <v>25.130521000000002</v>
      </c>
      <c r="O36" s="574">
        <v>22.828444999999999</v>
      </c>
      <c r="P36" s="574">
        <v>22.169643000000001</v>
      </c>
      <c r="Q36" s="574">
        <v>22.869138</v>
      </c>
      <c r="R36" s="574">
        <v>21.923524</v>
      </c>
      <c r="S36" s="574">
        <v>21.604357</v>
      </c>
      <c r="T36" s="574">
        <v>23.398306000000002</v>
      </c>
      <c r="U36" s="574">
        <v>26.810476000000001</v>
      </c>
      <c r="V36" s="574">
        <v>27.499054000000001</v>
      </c>
      <c r="W36" s="574">
        <v>27.251473000000001</v>
      </c>
      <c r="X36" s="574">
        <v>28.037064000000001</v>
      </c>
      <c r="Y36" s="574">
        <v>26.654703999999999</v>
      </c>
      <c r="Z36" s="574">
        <v>26.832675999999999</v>
      </c>
      <c r="AA36" s="574">
        <v>24.737303000000001</v>
      </c>
      <c r="AB36" s="574">
        <v>23.466315000000002</v>
      </c>
      <c r="AC36" s="574">
        <v>23.157511</v>
      </c>
      <c r="AD36" s="574">
        <v>22.120418999999998</v>
      </c>
      <c r="AE36" s="574">
        <v>22.888024000000001</v>
      </c>
      <c r="AF36" s="574">
        <v>24.076236999999999</v>
      </c>
      <c r="AG36" s="574">
        <v>25.812377000000001</v>
      </c>
      <c r="AH36" s="574">
        <v>26.256250999999999</v>
      </c>
      <c r="AI36" s="574">
        <v>24.570611</v>
      </c>
      <c r="AJ36" s="574">
        <v>24.37058</v>
      </c>
      <c r="AK36" s="574">
        <v>22.831510999999999</v>
      </c>
      <c r="AL36" s="574">
        <v>23.022359999999999</v>
      </c>
      <c r="AM36" s="574">
        <v>21.688321999999999</v>
      </c>
      <c r="AN36" s="574">
        <v>20.986215999999999</v>
      </c>
      <c r="AO36" s="574">
        <v>21.583243</v>
      </c>
      <c r="AP36" s="574">
        <v>23.065595999999999</v>
      </c>
      <c r="AQ36" s="574">
        <v>25.104506000000001</v>
      </c>
      <c r="AR36" s="574">
        <v>27.097778999999999</v>
      </c>
      <c r="AS36" s="574">
        <v>29.400086000000002</v>
      </c>
      <c r="AT36" s="574">
        <v>31.078408</v>
      </c>
      <c r="AU36" s="574">
        <v>30.072783000000001</v>
      </c>
      <c r="AV36" s="574">
        <v>29.615926000000002</v>
      </c>
      <c r="AW36" s="574">
        <v>27.569129</v>
      </c>
      <c r="AX36" s="574">
        <v>28.737622000000002</v>
      </c>
      <c r="AY36" s="574">
        <v>27.409227000000001</v>
      </c>
      <c r="AZ36" s="873">
        <v>27.654719</v>
      </c>
      <c r="BA36" s="873">
        <v>26.231439000000002</v>
      </c>
      <c r="BB36" s="873">
        <v>24.999708999999999</v>
      </c>
      <c r="BC36" s="873">
        <v>25.812028065</v>
      </c>
      <c r="BD36" s="873">
        <v>26.362358143000002</v>
      </c>
      <c r="BE36" s="354">
        <v>27.538550000000001</v>
      </c>
      <c r="BF36" s="354">
        <v>27.963139999999999</v>
      </c>
      <c r="BG36" s="354">
        <v>27.538150000000002</v>
      </c>
      <c r="BH36" s="354">
        <v>27.247869999999999</v>
      </c>
      <c r="BI36" s="354">
        <v>26.66789</v>
      </c>
      <c r="BJ36" s="354">
        <v>26.05782</v>
      </c>
      <c r="BK36" s="354">
        <v>24.932839999999999</v>
      </c>
      <c r="BL36" s="354">
        <v>23.67362</v>
      </c>
      <c r="BM36" s="354">
        <v>23.314209999999999</v>
      </c>
      <c r="BN36" s="354">
        <v>23.482679999999998</v>
      </c>
      <c r="BO36" s="354">
        <v>24.441559999999999</v>
      </c>
      <c r="BP36" s="354">
        <v>25.058109999999999</v>
      </c>
      <c r="BQ36" s="354">
        <v>26.241309999999999</v>
      </c>
      <c r="BR36" s="354">
        <v>26.67698</v>
      </c>
      <c r="BS36" s="354">
        <v>26.266290000000001</v>
      </c>
      <c r="BT36" s="354">
        <v>25.997689999999999</v>
      </c>
      <c r="BU36" s="354">
        <v>25.439139999999998</v>
      </c>
      <c r="BV36" s="354">
        <v>24.84976</v>
      </c>
    </row>
    <row r="37" spans="1:77" x14ac:dyDescent="0.2">
      <c r="A37" s="269"/>
      <c r="B37" s="303"/>
      <c r="C37" s="574"/>
      <c r="D37" s="574"/>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74"/>
      <c r="AO37" s="574"/>
      <c r="AP37" s="574"/>
      <c r="AQ37" s="574"/>
      <c r="AR37" s="574"/>
      <c r="AS37" s="574"/>
      <c r="AT37" s="574"/>
      <c r="AU37" s="574"/>
      <c r="AV37" s="574"/>
      <c r="AW37" s="574"/>
      <c r="AX37" s="574"/>
      <c r="AY37" s="574"/>
      <c r="AZ37" s="873"/>
      <c r="BA37" s="873"/>
      <c r="BB37" s="873"/>
      <c r="BC37" s="873"/>
      <c r="BD37" s="873"/>
      <c r="BE37" s="354"/>
      <c r="BF37" s="354"/>
      <c r="BG37" s="354"/>
      <c r="BH37" s="354"/>
      <c r="BI37" s="354"/>
      <c r="BJ37" s="354"/>
      <c r="BK37" s="354"/>
      <c r="BL37" s="354"/>
      <c r="BM37" s="354"/>
      <c r="BN37" s="354"/>
      <c r="BO37" s="354"/>
      <c r="BP37" s="354"/>
      <c r="BQ37" s="354"/>
      <c r="BR37" s="354"/>
      <c r="BS37" s="354"/>
      <c r="BT37" s="354"/>
      <c r="BU37" s="354"/>
      <c r="BV37" s="354"/>
    </row>
    <row r="38" spans="1:77" x14ac:dyDescent="0.2">
      <c r="A38" s="269"/>
      <c r="B38" s="85" t="s">
        <v>1134</v>
      </c>
      <c r="C38" s="574"/>
      <c r="D38" s="574"/>
      <c r="E38" s="574"/>
      <c r="F38" s="574"/>
      <c r="G38" s="574"/>
      <c r="H38" s="574"/>
      <c r="I38" s="574"/>
      <c r="J38" s="574"/>
      <c r="K38" s="574"/>
      <c r="L38" s="574"/>
      <c r="M38" s="574"/>
      <c r="N38" s="574"/>
      <c r="O38" s="574"/>
      <c r="P38" s="574"/>
      <c r="Q38" s="574"/>
      <c r="R38" s="574"/>
      <c r="S38" s="574"/>
      <c r="T38" s="574"/>
      <c r="U38" s="574"/>
      <c r="V38" s="574"/>
      <c r="W38" s="574"/>
      <c r="X38" s="574"/>
      <c r="Y38" s="574"/>
      <c r="Z38" s="574"/>
      <c r="AA38" s="574"/>
      <c r="AB38" s="574"/>
      <c r="AC38" s="574"/>
      <c r="AD38" s="574"/>
      <c r="AE38" s="574"/>
      <c r="AF38" s="574"/>
      <c r="AG38" s="574"/>
      <c r="AH38" s="574"/>
      <c r="AI38" s="574"/>
      <c r="AJ38" s="574"/>
      <c r="AK38" s="574"/>
      <c r="AL38" s="574"/>
      <c r="AM38" s="574"/>
      <c r="AN38" s="574"/>
      <c r="AO38" s="574"/>
      <c r="AP38" s="574"/>
      <c r="AQ38" s="574"/>
      <c r="AR38" s="574"/>
      <c r="AS38" s="574"/>
      <c r="AT38" s="574"/>
      <c r="AU38" s="574"/>
      <c r="AV38" s="574"/>
      <c r="AW38" s="574"/>
      <c r="AX38" s="574"/>
      <c r="AY38" s="574"/>
      <c r="AZ38" s="873"/>
      <c r="BA38" s="873"/>
      <c r="BB38" s="873"/>
      <c r="BC38" s="873"/>
      <c r="BD38" s="873"/>
      <c r="BE38" s="354"/>
      <c r="BF38" s="354"/>
      <c r="BG38" s="354"/>
      <c r="BH38" s="354"/>
      <c r="BI38" s="354"/>
      <c r="BJ38" s="354"/>
      <c r="BK38" s="354"/>
      <c r="BL38" s="354"/>
      <c r="BM38" s="354"/>
      <c r="BN38" s="354"/>
      <c r="BO38" s="354"/>
      <c r="BP38" s="354"/>
      <c r="BQ38" s="354"/>
      <c r="BR38" s="354"/>
      <c r="BS38" s="354"/>
      <c r="BT38" s="354"/>
      <c r="BU38" s="354"/>
      <c r="BV38" s="354"/>
    </row>
    <row r="39" spans="1:77" s="274" customFormat="1" x14ac:dyDescent="0.2">
      <c r="A39" s="548" t="s">
        <v>445</v>
      </c>
      <c r="B39" s="566" t="s">
        <v>1135</v>
      </c>
      <c r="C39" s="100">
        <v>16.884741000000002</v>
      </c>
      <c r="D39" s="100">
        <v>17.518035999999999</v>
      </c>
      <c r="E39" s="100">
        <v>18.182839000000001</v>
      </c>
      <c r="F39" s="100">
        <v>18.4023</v>
      </c>
      <c r="G39" s="100">
        <v>18.963322999999999</v>
      </c>
      <c r="H39" s="100">
        <v>19.130033000000001</v>
      </c>
      <c r="I39" s="100">
        <v>18.854386999999999</v>
      </c>
      <c r="J39" s="100">
        <v>19.119451999999999</v>
      </c>
      <c r="K39" s="100">
        <v>18.749634</v>
      </c>
      <c r="L39" s="100">
        <v>18.232194</v>
      </c>
      <c r="M39" s="100">
        <v>18.623833999999999</v>
      </c>
      <c r="N39" s="100">
        <v>17.677872000000001</v>
      </c>
      <c r="O39" s="100">
        <v>17.084869999999999</v>
      </c>
      <c r="P39" s="100">
        <v>17.492929</v>
      </c>
      <c r="Q39" s="100">
        <v>18.167033</v>
      </c>
      <c r="R39" s="100">
        <v>18.492799999999999</v>
      </c>
      <c r="S39" s="100">
        <v>19.077418999999999</v>
      </c>
      <c r="T39" s="100">
        <v>19.100832</v>
      </c>
      <c r="U39" s="100">
        <v>19.049292000000001</v>
      </c>
      <c r="V39" s="100">
        <v>19.199742000000001</v>
      </c>
      <c r="W39" s="100">
        <v>18.477132999999998</v>
      </c>
      <c r="X39" s="100">
        <v>17.926323</v>
      </c>
      <c r="Y39" s="100">
        <v>18.359667999999999</v>
      </c>
      <c r="Z39" s="100">
        <v>18.445969000000002</v>
      </c>
      <c r="AA39" s="100">
        <v>17.220064000000001</v>
      </c>
      <c r="AB39" s="100">
        <v>17.253034</v>
      </c>
      <c r="AC39" s="100">
        <v>18.257033</v>
      </c>
      <c r="AD39" s="100">
        <v>18.565532999999999</v>
      </c>
      <c r="AE39" s="100">
        <v>19.217517000000001</v>
      </c>
      <c r="AF39" s="100">
        <v>19.330300000000001</v>
      </c>
      <c r="AG39" s="100">
        <v>19.326644999999999</v>
      </c>
      <c r="AH39" s="100">
        <v>19.366161999999999</v>
      </c>
      <c r="AI39" s="100">
        <v>18.480267999999999</v>
      </c>
      <c r="AJ39" s="100">
        <v>18.573162</v>
      </c>
      <c r="AK39" s="100">
        <v>18.477767</v>
      </c>
      <c r="AL39" s="100">
        <v>18.540773999999999</v>
      </c>
      <c r="AM39" s="100">
        <v>17.246708999999999</v>
      </c>
      <c r="AN39" s="100">
        <v>17.319213999999999</v>
      </c>
      <c r="AO39" s="100">
        <v>17.963097999999999</v>
      </c>
      <c r="AP39" s="100">
        <v>18.263832000000001</v>
      </c>
      <c r="AQ39" s="100">
        <v>18.988001000000001</v>
      </c>
      <c r="AR39" s="100">
        <v>19.320967</v>
      </c>
      <c r="AS39" s="100">
        <v>19.288</v>
      </c>
      <c r="AT39" s="100">
        <v>19.228902999999999</v>
      </c>
      <c r="AU39" s="100">
        <v>18.635166999999999</v>
      </c>
      <c r="AV39" s="100">
        <v>18.024643999999999</v>
      </c>
      <c r="AW39" s="100">
        <v>18.4404</v>
      </c>
      <c r="AX39" s="100">
        <v>18.518646</v>
      </c>
      <c r="AY39" s="100">
        <v>17.507453000000002</v>
      </c>
      <c r="AZ39" s="890">
        <v>17.778285</v>
      </c>
      <c r="BA39" s="890">
        <v>18.579742</v>
      </c>
      <c r="BB39" s="890">
        <v>18.819732999999999</v>
      </c>
      <c r="BC39" s="890">
        <v>19.128415788000002</v>
      </c>
      <c r="BD39" s="890">
        <v>19.548176792</v>
      </c>
      <c r="BE39" s="559">
        <v>19.065950000000001</v>
      </c>
      <c r="BF39" s="559">
        <v>19.02216</v>
      </c>
      <c r="BG39" s="559">
        <v>18.10745</v>
      </c>
      <c r="BH39" s="559">
        <v>17.777989999999999</v>
      </c>
      <c r="BI39" s="559">
        <v>17.804469999999998</v>
      </c>
      <c r="BJ39" s="559">
        <v>17.881730000000001</v>
      </c>
      <c r="BK39" s="559">
        <v>17.237010000000001</v>
      </c>
      <c r="BL39" s="559">
        <v>17.351459999999999</v>
      </c>
      <c r="BM39" s="559">
        <v>17.894290000000002</v>
      </c>
      <c r="BN39" s="559">
        <v>18.298590000000001</v>
      </c>
      <c r="BO39" s="559">
        <v>18.745470000000001</v>
      </c>
      <c r="BP39" s="559">
        <v>19.027139999999999</v>
      </c>
      <c r="BQ39" s="559">
        <v>19.091239999999999</v>
      </c>
      <c r="BR39" s="559">
        <v>19.116510000000002</v>
      </c>
      <c r="BS39" s="559">
        <v>18.31906</v>
      </c>
      <c r="BT39" s="559">
        <v>17.947579999999999</v>
      </c>
      <c r="BU39" s="559">
        <v>18.026779999999999</v>
      </c>
      <c r="BV39" s="559">
        <v>18.12115</v>
      </c>
    </row>
    <row r="40" spans="1:77" x14ac:dyDescent="0.2">
      <c r="A40" s="270" t="s">
        <v>237</v>
      </c>
      <c r="B40" s="565" t="s">
        <v>930</v>
      </c>
      <c r="C40" s="429">
        <v>15.467677</v>
      </c>
      <c r="D40" s="429">
        <v>15.397285999999999</v>
      </c>
      <c r="E40" s="429">
        <v>15.846807</v>
      </c>
      <c r="F40" s="429">
        <v>15.648300000000001</v>
      </c>
      <c r="G40" s="429">
        <v>16.238773999999999</v>
      </c>
      <c r="H40" s="429">
        <v>16.571000000000002</v>
      </c>
      <c r="I40" s="429">
        <v>16.358000000000001</v>
      </c>
      <c r="J40" s="429">
        <v>16.427676999999999</v>
      </c>
      <c r="K40" s="429">
        <v>16.141200000000001</v>
      </c>
      <c r="L40" s="429">
        <v>15.775807</v>
      </c>
      <c r="M40" s="429">
        <v>16.450467</v>
      </c>
      <c r="N40" s="429">
        <v>15.376936000000001</v>
      </c>
      <c r="O40" s="429">
        <v>15.086548000000001</v>
      </c>
      <c r="P40" s="429">
        <v>15.125607</v>
      </c>
      <c r="Q40" s="429">
        <v>15.512516</v>
      </c>
      <c r="R40" s="429">
        <v>15.839833</v>
      </c>
      <c r="S40" s="429">
        <v>16.215032000000001</v>
      </c>
      <c r="T40" s="429">
        <v>16.406133000000001</v>
      </c>
      <c r="U40" s="429">
        <v>16.627967999999999</v>
      </c>
      <c r="V40" s="429">
        <v>16.689484</v>
      </c>
      <c r="W40" s="429">
        <v>16.2393</v>
      </c>
      <c r="X40" s="429">
        <v>15.356903000000001</v>
      </c>
      <c r="Y40" s="429">
        <v>15.937167000000001</v>
      </c>
      <c r="Z40" s="429">
        <v>16.501839</v>
      </c>
      <c r="AA40" s="429">
        <v>15.394838999999999</v>
      </c>
      <c r="AB40" s="429">
        <v>14.881862</v>
      </c>
      <c r="AC40" s="429">
        <v>15.864613</v>
      </c>
      <c r="AD40" s="429">
        <v>15.881767</v>
      </c>
      <c r="AE40" s="429">
        <v>16.718516000000001</v>
      </c>
      <c r="AF40" s="429">
        <v>16.815632999999998</v>
      </c>
      <c r="AG40" s="429">
        <v>16.579903000000002</v>
      </c>
      <c r="AH40" s="429">
        <v>16.853031999999999</v>
      </c>
      <c r="AI40" s="429">
        <v>16.202500000000001</v>
      </c>
      <c r="AJ40" s="429">
        <v>16.116871</v>
      </c>
      <c r="AK40" s="429">
        <v>16.553699999999999</v>
      </c>
      <c r="AL40" s="429">
        <v>16.772129</v>
      </c>
      <c r="AM40" s="429">
        <v>15.737</v>
      </c>
      <c r="AN40" s="429">
        <v>15.357393</v>
      </c>
      <c r="AO40" s="429">
        <v>15.829644999999999</v>
      </c>
      <c r="AP40" s="429">
        <v>16.090599999999998</v>
      </c>
      <c r="AQ40" s="429">
        <v>16.723580999999999</v>
      </c>
      <c r="AR40" s="429">
        <v>17.095267</v>
      </c>
      <c r="AS40" s="429">
        <v>16.999580999999999</v>
      </c>
      <c r="AT40" s="429">
        <v>16.942257999999999</v>
      </c>
      <c r="AU40" s="429">
        <v>16.464433</v>
      </c>
      <c r="AV40" s="429">
        <v>15.525774</v>
      </c>
      <c r="AW40" s="429">
        <v>16.627600000000001</v>
      </c>
      <c r="AX40" s="429">
        <v>16.985451999999999</v>
      </c>
      <c r="AY40" s="429">
        <v>16.334773999999999</v>
      </c>
      <c r="AZ40" s="871">
        <v>15.908321000000001</v>
      </c>
      <c r="BA40" s="871">
        <v>16.39629</v>
      </c>
      <c r="BB40" s="871">
        <v>16.144632999999999</v>
      </c>
      <c r="BC40" s="871">
        <v>16.673419355</v>
      </c>
      <c r="BD40" s="871">
        <v>17.058721667</v>
      </c>
      <c r="BE40" s="352">
        <v>16.720859999999998</v>
      </c>
      <c r="BF40" s="352">
        <v>16.679539999999999</v>
      </c>
      <c r="BG40" s="352">
        <v>16.012910000000002</v>
      </c>
      <c r="BH40" s="352">
        <v>15.48326</v>
      </c>
      <c r="BI40" s="352">
        <v>15.92043</v>
      </c>
      <c r="BJ40" s="352">
        <v>16.076630000000002</v>
      </c>
      <c r="BK40" s="352">
        <v>15.616020000000001</v>
      </c>
      <c r="BL40" s="352">
        <v>15.20496</v>
      </c>
      <c r="BM40" s="352">
        <v>15.51205</v>
      </c>
      <c r="BN40" s="352">
        <v>15.88711</v>
      </c>
      <c r="BO40" s="352">
        <v>16.342829999999999</v>
      </c>
      <c r="BP40" s="352">
        <v>16.535309999999999</v>
      </c>
      <c r="BQ40" s="352">
        <v>16.583400000000001</v>
      </c>
      <c r="BR40" s="352">
        <v>16.527059999999999</v>
      </c>
      <c r="BS40" s="352">
        <v>15.92558</v>
      </c>
      <c r="BT40" s="352">
        <v>15.47903</v>
      </c>
      <c r="BU40" s="352">
        <v>16.014690000000002</v>
      </c>
      <c r="BV40" s="352">
        <v>16.210460000000001</v>
      </c>
    </row>
    <row r="41" spans="1:77" x14ac:dyDescent="0.2">
      <c r="A41" s="270" t="s">
        <v>531</v>
      </c>
      <c r="B41" s="565" t="s">
        <v>1136</v>
      </c>
      <c r="C41" s="429">
        <v>0.65322599999999997</v>
      </c>
      <c r="D41" s="429">
        <v>0.59253599999999995</v>
      </c>
      <c r="E41" s="429">
        <v>0.53151599999999999</v>
      </c>
      <c r="F41" s="429">
        <v>0.46949999999999997</v>
      </c>
      <c r="G41" s="429">
        <v>0.45261299999999999</v>
      </c>
      <c r="H41" s="429">
        <v>0.43890000000000001</v>
      </c>
      <c r="I41" s="429">
        <v>0.47387099999999999</v>
      </c>
      <c r="J41" s="429">
        <v>0.48696800000000001</v>
      </c>
      <c r="K41" s="429">
        <v>0.60746699999999998</v>
      </c>
      <c r="L41" s="429">
        <v>0.64980700000000002</v>
      </c>
      <c r="M41" s="429">
        <v>0.73766699999999996</v>
      </c>
      <c r="N41" s="429">
        <v>0.72506499999999996</v>
      </c>
      <c r="O41" s="429">
        <v>0.74316099999999996</v>
      </c>
      <c r="P41" s="429">
        <v>0.685643</v>
      </c>
      <c r="Q41" s="429">
        <v>0.55525800000000003</v>
      </c>
      <c r="R41" s="429">
        <v>0.4975</v>
      </c>
      <c r="S41" s="429">
        <v>0.47541899999999998</v>
      </c>
      <c r="T41" s="429">
        <v>0.50119999999999998</v>
      </c>
      <c r="U41" s="429">
        <v>0.46858100000000003</v>
      </c>
      <c r="V41" s="429">
        <v>0.52141899999999997</v>
      </c>
      <c r="W41" s="429">
        <v>0.68156700000000003</v>
      </c>
      <c r="X41" s="429">
        <v>0.75222599999999995</v>
      </c>
      <c r="Y41" s="429">
        <v>0.79616699999999996</v>
      </c>
      <c r="Z41" s="429">
        <v>0.79680700000000004</v>
      </c>
      <c r="AA41" s="429">
        <v>0.69238699999999997</v>
      </c>
      <c r="AB41" s="429">
        <v>0.692241</v>
      </c>
      <c r="AC41" s="429">
        <v>0.64025799999999999</v>
      </c>
      <c r="AD41" s="429">
        <v>0.59803300000000004</v>
      </c>
      <c r="AE41" s="429">
        <v>0.54193599999999997</v>
      </c>
      <c r="AF41" s="429">
        <v>0.52716700000000005</v>
      </c>
      <c r="AG41" s="429">
        <v>0.51461299999999999</v>
      </c>
      <c r="AH41" s="429">
        <v>0.57235499999999995</v>
      </c>
      <c r="AI41" s="429">
        <v>0.69546699999999995</v>
      </c>
      <c r="AJ41" s="429">
        <v>0.743807</v>
      </c>
      <c r="AK41" s="429">
        <v>0.79830000000000001</v>
      </c>
      <c r="AL41" s="429">
        <v>0.76106499999999999</v>
      </c>
      <c r="AM41" s="429">
        <v>0.66506500000000002</v>
      </c>
      <c r="AN41" s="429">
        <v>0.61832100000000001</v>
      </c>
      <c r="AO41" s="429">
        <v>0.52580700000000002</v>
      </c>
      <c r="AP41" s="429">
        <v>0.51033300000000004</v>
      </c>
      <c r="AQ41" s="429">
        <v>0.49593599999999999</v>
      </c>
      <c r="AR41" s="429">
        <v>0.50033300000000003</v>
      </c>
      <c r="AS41" s="429">
        <v>0.52667699999999995</v>
      </c>
      <c r="AT41" s="429">
        <v>0.53767699999999996</v>
      </c>
      <c r="AU41" s="429">
        <v>0.69926699999999997</v>
      </c>
      <c r="AV41" s="429">
        <v>0.75090299999999999</v>
      </c>
      <c r="AW41" s="429">
        <v>0.89313299999999995</v>
      </c>
      <c r="AX41" s="429">
        <v>0.90771000000000002</v>
      </c>
      <c r="AY41" s="429">
        <v>0.76680700000000002</v>
      </c>
      <c r="AZ41" s="871">
        <v>0.64075000000000004</v>
      </c>
      <c r="BA41" s="871">
        <v>0.59074199999999999</v>
      </c>
      <c r="BB41" s="871">
        <v>0.56553299999999995</v>
      </c>
      <c r="BC41" s="871">
        <v>0.58472460000000004</v>
      </c>
      <c r="BD41" s="871">
        <v>0.59025590000000006</v>
      </c>
      <c r="BE41" s="352">
        <v>0.53152379999999999</v>
      </c>
      <c r="BF41" s="352">
        <v>0.54579909999999998</v>
      </c>
      <c r="BG41" s="352">
        <v>0.68909969999999998</v>
      </c>
      <c r="BH41" s="352">
        <v>0.76087210000000005</v>
      </c>
      <c r="BI41" s="352">
        <v>0.82607359999999996</v>
      </c>
      <c r="BJ41" s="352">
        <v>0.83716579999999996</v>
      </c>
      <c r="BK41" s="352">
        <v>0.78231830000000002</v>
      </c>
      <c r="BL41" s="352">
        <v>0.6965382</v>
      </c>
      <c r="BM41" s="352">
        <v>0.61469050000000003</v>
      </c>
      <c r="BN41" s="352">
        <v>0.55236059999999998</v>
      </c>
      <c r="BO41" s="352">
        <v>0.4994053</v>
      </c>
      <c r="BP41" s="352">
        <v>0.51181869999999996</v>
      </c>
      <c r="BQ41" s="352">
        <v>0.51444109999999998</v>
      </c>
      <c r="BR41" s="352">
        <v>0.54507240000000001</v>
      </c>
      <c r="BS41" s="352">
        <v>0.68703829999999999</v>
      </c>
      <c r="BT41" s="352">
        <v>0.749417</v>
      </c>
      <c r="BU41" s="352">
        <v>0.82574959999999997</v>
      </c>
      <c r="BV41" s="352">
        <v>0.83768969999999998</v>
      </c>
    </row>
    <row r="42" spans="1:77" ht="11.1" customHeight="1" x14ac:dyDescent="0.2">
      <c r="A42" s="270" t="s">
        <v>494</v>
      </c>
      <c r="B42" s="565" t="s">
        <v>1137</v>
      </c>
      <c r="C42" s="429">
        <v>1.0839030000000001</v>
      </c>
      <c r="D42" s="429">
        <v>1.1350709999999999</v>
      </c>
      <c r="E42" s="429">
        <v>1.1663870000000001</v>
      </c>
      <c r="F42" s="429">
        <v>1.1906330000000001</v>
      </c>
      <c r="G42" s="429">
        <v>1.2010000000000001</v>
      </c>
      <c r="H42" s="429">
        <v>1.2102329999999999</v>
      </c>
      <c r="I42" s="429">
        <v>1.1805159999999999</v>
      </c>
      <c r="J42" s="429">
        <v>1.205452</v>
      </c>
      <c r="K42" s="429">
        <v>1.1923999999999999</v>
      </c>
      <c r="L42" s="429">
        <v>1.1802900000000001</v>
      </c>
      <c r="M42" s="429">
        <v>1.1786669999999999</v>
      </c>
      <c r="N42" s="429">
        <v>1.148129</v>
      </c>
      <c r="O42" s="429">
        <v>1.1026450000000001</v>
      </c>
      <c r="P42" s="429">
        <v>1.1352139999999999</v>
      </c>
      <c r="Q42" s="429">
        <v>1.1557740000000001</v>
      </c>
      <c r="R42" s="429">
        <v>1.1686000000000001</v>
      </c>
      <c r="S42" s="429">
        <v>1.218645</v>
      </c>
      <c r="T42" s="429">
        <v>1.2242</v>
      </c>
      <c r="U42" s="429">
        <v>1.198194</v>
      </c>
      <c r="V42" s="429">
        <v>1.235258</v>
      </c>
      <c r="W42" s="429">
        <v>1.193433</v>
      </c>
      <c r="X42" s="429">
        <v>1.1958709999999999</v>
      </c>
      <c r="Y42" s="429">
        <v>1.1888669999999999</v>
      </c>
      <c r="Z42" s="429">
        <v>1.1564190000000001</v>
      </c>
      <c r="AA42" s="429">
        <v>1.1015159999999999</v>
      </c>
      <c r="AB42" s="429">
        <v>1.1127929999999999</v>
      </c>
      <c r="AC42" s="429">
        <v>1.1611940000000001</v>
      </c>
      <c r="AD42" s="429">
        <v>1.2027330000000001</v>
      </c>
      <c r="AE42" s="429">
        <v>1.2130650000000001</v>
      </c>
      <c r="AF42" s="429">
        <v>1.2009000000000001</v>
      </c>
      <c r="AG42" s="429">
        <v>1.199419</v>
      </c>
      <c r="AH42" s="429">
        <v>1.2143870000000001</v>
      </c>
      <c r="AI42" s="429">
        <v>1.1751</v>
      </c>
      <c r="AJ42" s="429">
        <v>1.2002900000000001</v>
      </c>
      <c r="AK42" s="429">
        <v>1.1693</v>
      </c>
      <c r="AL42" s="429">
        <v>1.169516</v>
      </c>
      <c r="AM42" s="429">
        <v>1.093161</v>
      </c>
      <c r="AN42" s="429">
        <v>1.1087499999999999</v>
      </c>
      <c r="AO42" s="429">
        <v>1.1333549999999999</v>
      </c>
      <c r="AP42" s="429">
        <v>1.1593329999999999</v>
      </c>
      <c r="AQ42" s="429">
        <v>1.1822900000000001</v>
      </c>
      <c r="AR42" s="429">
        <v>1.177667</v>
      </c>
      <c r="AS42" s="429">
        <v>1.174871</v>
      </c>
      <c r="AT42" s="429">
        <v>1.1768069999999999</v>
      </c>
      <c r="AU42" s="429">
        <v>1.1613</v>
      </c>
      <c r="AV42" s="429">
        <v>1.161516</v>
      </c>
      <c r="AW42" s="429">
        <v>1.1456999999999999</v>
      </c>
      <c r="AX42" s="429">
        <v>1.163613</v>
      </c>
      <c r="AY42" s="429">
        <v>1.0981939999999999</v>
      </c>
      <c r="AZ42" s="871">
        <v>1.135643</v>
      </c>
      <c r="BA42" s="871">
        <v>1.1558710000000001</v>
      </c>
      <c r="BB42" s="871">
        <v>1.169567</v>
      </c>
      <c r="BC42" s="871">
        <v>1.1966979128999999</v>
      </c>
      <c r="BD42" s="871">
        <v>1.2094453332999999</v>
      </c>
      <c r="BE42" s="352">
        <v>1.2326170000000001</v>
      </c>
      <c r="BF42" s="352">
        <v>1.2360169999999999</v>
      </c>
      <c r="BG42" s="352">
        <v>1.1974389999999999</v>
      </c>
      <c r="BH42" s="352">
        <v>1.2018500000000001</v>
      </c>
      <c r="BI42" s="352">
        <v>1.1627540000000001</v>
      </c>
      <c r="BJ42" s="352">
        <v>1.177036</v>
      </c>
      <c r="BK42" s="352">
        <v>1.138887</v>
      </c>
      <c r="BL42" s="352">
        <v>1.1581109999999999</v>
      </c>
      <c r="BM42" s="352">
        <v>1.165889</v>
      </c>
      <c r="BN42" s="352">
        <v>1.2233830000000001</v>
      </c>
      <c r="BO42" s="352">
        <v>1.2121729999999999</v>
      </c>
      <c r="BP42" s="352">
        <v>1.2223889999999999</v>
      </c>
      <c r="BQ42" s="352">
        <v>1.221109</v>
      </c>
      <c r="BR42" s="352">
        <v>1.227759</v>
      </c>
      <c r="BS42" s="352">
        <v>1.1983440000000001</v>
      </c>
      <c r="BT42" s="352">
        <v>1.206418</v>
      </c>
      <c r="BU42" s="352">
        <v>1.1673089999999999</v>
      </c>
      <c r="BV42" s="352">
        <v>1.1822189999999999</v>
      </c>
      <c r="BX42" s="303"/>
      <c r="BY42" s="303"/>
    </row>
    <row r="43" spans="1:77" ht="11.1" customHeight="1" x14ac:dyDescent="0.2">
      <c r="A43" s="270" t="s">
        <v>443</v>
      </c>
      <c r="B43" s="565" t="s">
        <v>1098</v>
      </c>
      <c r="C43" s="429">
        <v>-3.5418999999999999E-2</v>
      </c>
      <c r="D43" s="429">
        <v>-0.124643</v>
      </c>
      <c r="E43" s="429">
        <v>-3.6354999999999998E-2</v>
      </c>
      <c r="F43" s="429">
        <v>0.26826699999999998</v>
      </c>
      <c r="G43" s="429">
        <v>9.2710000000000001E-2</v>
      </c>
      <c r="H43" s="429">
        <v>0.27839999999999998</v>
      </c>
      <c r="I43" s="429">
        <v>0.33796799999999999</v>
      </c>
      <c r="J43" s="429">
        <v>0.164742</v>
      </c>
      <c r="K43" s="429">
        <v>0.222467</v>
      </c>
      <c r="L43" s="429">
        <v>0.14651600000000001</v>
      </c>
      <c r="M43" s="429">
        <v>0.20039999999999999</v>
      </c>
      <c r="N43" s="429">
        <v>0.106548</v>
      </c>
      <c r="O43" s="429">
        <v>0.27996799999999999</v>
      </c>
      <c r="P43" s="429">
        <v>0.19900000000000001</v>
      </c>
      <c r="Q43" s="429">
        <v>9.6064999999999998E-2</v>
      </c>
      <c r="R43" s="429">
        <v>0.1172</v>
      </c>
      <c r="S43" s="429">
        <v>0.27161299999999999</v>
      </c>
      <c r="T43" s="429">
        <v>0.19703300000000001</v>
      </c>
      <c r="U43" s="429">
        <v>8.6999999999999994E-2</v>
      </c>
      <c r="V43" s="429">
        <v>1.0742E-2</v>
      </c>
      <c r="W43" s="429">
        <v>-0.13206699999999999</v>
      </c>
      <c r="X43" s="429">
        <v>-0.12664500000000001</v>
      </c>
      <c r="Y43" s="429">
        <v>0.17313300000000001</v>
      </c>
      <c r="Z43" s="429">
        <v>0.29932300000000001</v>
      </c>
      <c r="AA43" s="429">
        <v>0.122548</v>
      </c>
      <c r="AB43" s="429">
        <v>-0.26713799999999999</v>
      </c>
      <c r="AC43" s="429">
        <v>6.1483999999999997E-2</v>
      </c>
      <c r="AD43" s="429">
        <v>7.1099999999999997E-2</v>
      </c>
      <c r="AE43" s="429">
        <v>5.2290000000000003E-2</v>
      </c>
      <c r="AF43" s="429">
        <v>0.1426</v>
      </c>
      <c r="AG43" s="429">
        <v>0.242452</v>
      </c>
      <c r="AH43" s="429">
        <v>0.103807</v>
      </c>
      <c r="AI43" s="429">
        <v>-9.1633000000000006E-2</v>
      </c>
      <c r="AJ43" s="429">
        <v>-0.156774</v>
      </c>
      <c r="AK43" s="429">
        <v>-8.9732999999999993E-2</v>
      </c>
      <c r="AL43" s="429">
        <v>-2.7968E-2</v>
      </c>
      <c r="AM43" s="429">
        <v>-8.5355E-2</v>
      </c>
      <c r="AN43" s="429">
        <v>-0.18625</v>
      </c>
      <c r="AO43" s="429">
        <v>-0.22425800000000001</v>
      </c>
      <c r="AP43" s="429">
        <v>-0.26136700000000002</v>
      </c>
      <c r="AQ43" s="429">
        <v>-3.3548000000000001E-2</v>
      </c>
      <c r="AR43" s="429">
        <v>0.13883300000000001</v>
      </c>
      <c r="AS43" s="429">
        <v>0.12506500000000001</v>
      </c>
      <c r="AT43" s="429">
        <v>2.5516E-2</v>
      </c>
      <c r="AU43" s="429">
        <v>6.9400000000000003E-2</v>
      </c>
      <c r="AV43" s="429">
        <v>-0.24171000000000001</v>
      </c>
      <c r="AW43" s="429">
        <v>-1.9332999999999999E-2</v>
      </c>
      <c r="AX43" s="429">
        <v>3.4000000000000002E-2</v>
      </c>
      <c r="AY43" s="429">
        <v>-0.16028999999999999</v>
      </c>
      <c r="AZ43" s="871">
        <v>-0.26164300000000001</v>
      </c>
      <c r="BA43" s="871">
        <v>-1.0418999999999999E-2</v>
      </c>
      <c r="BB43" s="871">
        <v>6.8866999999999998E-2</v>
      </c>
      <c r="BC43" s="871">
        <v>0.16235652535</v>
      </c>
      <c r="BD43" s="871">
        <v>0.23956959226999999</v>
      </c>
      <c r="BE43" s="352">
        <v>0.20241020000000001</v>
      </c>
      <c r="BF43" s="352">
        <v>7.6319300000000007E-2</v>
      </c>
      <c r="BG43" s="352">
        <v>-4.2307299999999999E-2</v>
      </c>
      <c r="BH43" s="352">
        <v>-0.13755519999999999</v>
      </c>
      <c r="BI43" s="352">
        <v>-3.1849500000000003E-2</v>
      </c>
      <c r="BJ43" s="352">
        <v>-2.3073300000000001E-2</v>
      </c>
      <c r="BK43" s="352">
        <v>-0.15239240000000001</v>
      </c>
      <c r="BL43" s="352">
        <v>-0.15486050000000001</v>
      </c>
      <c r="BM43" s="352">
        <v>-4.8688099999999998E-2</v>
      </c>
      <c r="BN43" s="352">
        <v>2.2433399999999999E-2</v>
      </c>
      <c r="BO43" s="352">
        <v>8.7592199999999995E-2</v>
      </c>
      <c r="BP43" s="352">
        <v>0.17592640000000001</v>
      </c>
      <c r="BQ43" s="352">
        <v>0.2280442</v>
      </c>
      <c r="BR43" s="352">
        <v>0.1730178</v>
      </c>
      <c r="BS43" s="352">
        <v>9.1090199999999996E-2</v>
      </c>
      <c r="BT43" s="352">
        <v>-7.0056199999999999E-2</v>
      </c>
      <c r="BU43" s="352">
        <v>2.9040499999999998E-4</v>
      </c>
      <c r="BV43" s="352">
        <v>-8.8988599999999998E-3</v>
      </c>
      <c r="BX43" s="304"/>
      <c r="BY43" s="304"/>
    </row>
    <row r="44" spans="1:77" ht="11.1" customHeight="1" x14ac:dyDescent="0.2">
      <c r="A44" s="270" t="s">
        <v>444</v>
      </c>
      <c r="B44" s="565" t="s">
        <v>1100</v>
      </c>
      <c r="C44" s="429">
        <v>-0.28480699999999998</v>
      </c>
      <c r="D44" s="429">
        <v>0.51778599999999997</v>
      </c>
      <c r="E44" s="429">
        <v>0.67396800000000001</v>
      </c>
      <c r="F44" s="429">
        <v>0.82523299999999999</v>
      </c>
      <c r="G44" s="429">
        <v>0.97796799999999995</v>
      </c>
      <c r="H44" s="429">
        <v>0.63149999999999995</v>
      </c>
      <c r="I44" s="429">
        <v>0.504</v>
      </c>
      <c r="J44" s="429">
        <v>0.83390299999999995</v>
      </c>
      <c r="K44" s="429">
        <v>0.58553299999999997</v>
      </c>
      <c r="L44" s="429">
        <v>0.47912900000000003</v>
      </c>
      <c r="M44" s="429">
        <v>5.6333000000000001E-2</v>
      </c>
      <c r="N44" s="429">
        <v>0.32074200000000003</v>
      </c>
      <c r="O44" s="429">
        <v>-0.128</v>
      </c>
      <c r="P44" s="429">
        <v>0.34667900000000001</v>
      </c>
      <c r="Q44" s="429">
        <v>0.84722600000000003</v>
      </c>
      <c r="R44" s="429">
        <v>0.86990000000000001</v>
      </c>
      <c r="S44" s="429">
        <v>0.89632299999999998</v>
      </c>
      <c r="T44" s="429">
        <v>0.771733</v>
      </c>
      <c r="U44" s="429">
        <v>0.66674199999999995</v>
      </c>
      <c r="V44" s="429">
        <v>0.74212900000000004</v>
      </c>
      <c r="W44" s="429">
        <v>0.49440000000000001</v>
      </c>
      <c r="X44" s="429">
        <v>0.747807</v>
      </c>
      <c r="Y44" s="429">
        <v>0.26436700000000002</v>
      </c>
      <c r="Z44" s="429">
        <v>-0.308645</v>
      </c>
      <c r="AA44" s="429">
        <v>-9.171E-2</v>
      </c>
      <c r="AB44" s="429">
        <v>0.83282800000000001</v>
      </c>
      <c r="AC44" s="429">
        <v>0.52880700000000003</v>
      </c>
      <c r="AD44" s="429">
        <v>0.81163300000000005</v>
      </c>
      <c r="AE44" s="429">
        <v>0.69106500000000004</v>
      </c>
      <c r="AF44" s="429">
        <v>0.64403299999999997</v>
      </c>
      <c r="AG44" s="429">
        <v>0.78958099999999998</v>
      </c>
      <c r="AH44" s="429">
        <v>0.62238700000000002</v>
      </c>
      <c r="AI44" s="429">
        <v>0.49776700000000002</v>
      </c>
      <c r="AJ44" s="429">
        <v>0.66848399999999997</v>
      </c>
      <c r="AK44" s="429">
        <v>4.5366999999999998E-2</v>
      </c>
      <c r="AL44" s="429">
        <v>-0.13461300000000001</v>
      </c>
      <c r="AM44" s="429">
        <v>-0.163323</v>
      </c>
      <c r="AN44" s="429">
        <v>0.420429</v>
      </c>
      <c r="AO44" s="429">
        <v>0.69796800000000003</v>
      </c>
      <c r="AP44" s="429">
        <v>0.76483299999999999</v>
      </c>
      <c r="AQ44" s="429">
        <v>0.619807</v>
      </c>
      <c r="AR44" s="429">
        <v>0.408667</v>
      </c>
      <c r="AS44" s="429">
        <v>0.46090300000000001</v>
      </c>
      <c r="AT44" s="429">
        <v>0.545516</v>
      </c>
      <c r="AU44" s="429">
        <v>0.240367</v>
      </c>
      <c r="AV44" s="429">
        <v>0.82803199999999999</v>
      </c>
      <c r="AW44" s="429">
        <v>-0.20693300000000001</v>
      </c>
      <c r="AX44" s="429">
        <v>-0.57245199999999996</v>
      </c>
      <c r="AY44" s="429">
        <v>-0.53225800000000001</v>
      </c>
      <c r="AZ44" s="871">
        <v>0.35521399999999997</v>
      </c>
      <c r="BA44" s="871">
        <v>0.44658100000000001</v>
      </c>
      <c r="BB44" s="871">
        <v>0.87073299999999998</v>
      </c>
      <c r="BC44" s="871">
        <v>0.51077419354999998</v>
      </c>
      <c r="BD44" s="871">
        <v>0.44974094999999997</v>
      </c>
      <c r="BE44" s="352">
        <v>0.37808799999999998</v>
      </c>
      <c r="BF44" s="352">
        <v>0.48404199999999997</v>
      </c>
      <c r="BG44" s="352">
        <v>0.24986449999999999</v>
      </c>
      <c r="BH44" s="352">
        <v>0.46911619999999998</v>
      </c>
      <c r="BI44" s="352">
        <v>-7.3382299999999998E-2</v>
      </c>
      <c r="BJ44" s="352">
        <v>-0.18647259999999999</v>
      </c>
      <c r="BK44" s="352">
        <v>-0.14826210000000001</v>
      </c>
      <c r="BL44" s="352">
        <v>0.4462662</v>
      </c>
      <c r="BM44" s="352">
        <v>0.64990170000000003</v>
      </c>
      <c r="BN44" s="352">
        <v>0.61285719999999999</v>
      </c>
      <c r="BO44" s="352">
        <v>0.603024</v>
      </c>
      <c r="BP44" s="352">
        <v>0.58124569999999998</v>
      </c>
      <c r="BQ44" s="352">
        <v>0.54380620000000002</v>
      </c>
      <c r="BR44" s="352">
        <v>0.64316249999999997</v>
      </c>
      <c r="BS44" s="352">
        <v>0.41657090000000002</v>
      </c>
      <c r="BT44" s="352">
        <v>0.58232329999999999</v>
      </c>
      <c r="BU44" s="352">
        <v>1.8301999999999999E-2</v>
      </c>
      <c r="BV44" s="352">
        <v>-0.1007623</v>
      </c>
      <c r="BX44" s="304"/>
      <c r="BY44" s="304"/>
    </row>
    <row r="45" spans="1:77" ht="11.1" customHeight="1" x14ac:dyDescent="0.2">
      <c r="A45" s="270"/>
      <c r="B45" s="567"/>
      <c r="C45" s="429"/>
      <c r="D45" s="429"/>
      <c r="E45" s="429"/>
      <c r="F45" s="429"/>
      <c r="G45" s="429"/>
      <c r="H45" s="429"/>
      <c r="I45" s="429"/>
      <c r="J45" s="429"/>
      <c r="K45" s="429"/>
      <c r="L45" s="429"/>
      <c r="M45" s="429"/>
      <c r="N45" s="429"/>
      <c r="O45" s="429"/>
      <c r="P45" s="429"/>
      <c r="Q45" s="429"/>
      <c r="R45" s="429"/>
      <c r="S45" s="429"/>
      <c r="T45" s="429"/>
      <c r="U45" s="429"/>
      <c r="V45" s="429"/>
      <c r="W45" s="429"/>
      <c r="X45" s="429"/>
      <c r="Y45" s="429"/>
      <c r="Z45" s="429"/>
      <c r="AA45" s="429"/>
      <c r="AB45" s="429"/>
      <c r="AC45" s="429"/>
      <c r="AD45" s="429"/>
      <c r="AE45" s="429"/>
      <c r="AF45" s="429"/>
      <c r="AG45" s="429"/>
      <c r="AH45" s="429"/>
      <c r="AI45" s="429"/>
      <c r="AJ45" s="429"/>
      <c r="AK45" s="429"/>
      <c r="AL45" s="429"/>
      <c r="AM45" s="429"/>
      <c r="AN45" s="429"/>
      <c r="AO45" s="429"/>
      <c r="AP45" s="429"/>
      <c r="AQ45" s="429"/>
      <c r="AR45" s="429"/>
      <c r="AS45" s="429"/>
      <c r="AT45" s="429"/>
      <c r="AU45" s="429"/>
      <c r="AV45" s="429"/>
      <c r="AW45" s="429"/>
      <c r="AX45" s="429"/>
      <c r="AY45" s="429"/>
      <c r="AZ45" s="871"/>
      <c r="BA45" s="871"/>
      <c r="BB45" s="871"/>
      <c r="BC45" s="871"/>
      <c r="BD45" s="871"/>
      <c r="BE45" s="352"/>
      <c r="BF45" s="352"/>
      <c r="BG45" s="352"/>
      <c r="BH45" s="352"/>
      <c r="BI45" s="352"/>
      <c r="BJ45" s="352"/>
      <c r="BK45" s="352"/>
      <c r="BL45" s="352"/>
      <c r="BM45" s="352"/>
      <c r="BN45" s="352"/>
      <c r="BO45" s="352"/>
      <c r="BP45" s="352"/>
      <c r="BQ45" s="352"/>
      <c r="BR45" s="352"/>
      <c r="BS45" s="352"/>
      <c r="BT45" s="352"/>
      <c r="BU45" s="352"/>
      <c r="BV45" s="352"/>
      <c r="BX45" s="304"/>
      <c r="BY45" s="304"/>
    </row>
    <row r="46" spans="1:77" s="274" customFormat="1" ht="11.1" customHeight="1" x14ac:dyDescent="0.2">
      <c r="A46" s="548" t="s">
        <v>239</v>
      </c>
      <c r="B46" s="566" t="s">
        <v>1138</v>
      </c>
      <c r="C46" s="100">
        <v>0.98848599999999998</v>
      </c>
      <c r="D46" s="100">
        <v>0.92403500000000005</v>
      </c>
      <c r="E46" s="100">
        <v>1.004067</v>
      </c>
      <c r="F46" s="100">
        <v>1.0501659999999999</v>
      </c>
      <c r="G46" s="100">
        <v>1.0867089999999999</v>
      </c>
      <c r="H46" s="100">
        <v>1.1109009999999999</v>
      </c>
      <c r="I46" s="100">
        <v>1.100482</v>
      </c>
      <c r="J46" s="100">
        <v>1.01013</v>
      </c>
      <c r="K46" s="100">
        <v>1.081998</v>
      </c>
      <c r="L46" s="100">
        <v>1.0138050000000001</v>
      </c>
      <c r="M46" s="100">
        <v>1.023299</v>
      </c>
      <c r="N46" s="100">
        <v>0.98570899999999995</v>
      </c>
      <c r="O46" s="100">
        <v>1.0314540000000001</v>
      </c>
      <c r="P46" s="100">
        <v>0.95485799999999998</v>
      </c>
      <c r="Q46" s="100">
        <v>0.92438900000000002</v>
      </c>
      <c r="R46" s="100">
        <v>1.008634</v>
      </c>
      <c r="S46" s="100">
        <v>0.93196699999999999</v>
      </c>
      <c r="T46" s="100">
        <v>1.049633</v>
      </c>
      <c r="U46" s="100">
        <v>1.04413</v>
      </c>
      <c r="V46" s="100">
        <v>1.0708070000000001</v>
      </c>
      <c r="W46" s="100">
        <v>1.0710679999999999</v>
      </c>
      <c r="X46" s="100">
        <v>1.0310319999999999</v>
      </c>
      <c r="Y46" s="100">
        <v>1.054665</v>
      </c>
      <c r="Z46" s="100">
        <v>1.065612</v>
      </c>
      <c r="AA46" s="100">
        <v>0.96887199999999996</v>
      </c>
      <c r="AB46" s="100">
        <v>0.83903499999999998</v>
      </c>
      <c r="AC46" s="100">
        <v>0.92435500000000004</v>
      </c>
      <c r="AD46" s="100">
        <v>0.97323400000000004</v>
      </c>
      <c r="AE46" s="100">
        <v>0.97599999999999998</v>
      </c>
      <c r="AF46" s="100">
        <v>0.97896799999999995</v>
      </c>
      <c r="AG46" s="100">
        <v>0.91967699999999997</v>
      </c>
      <c r="AH46" s="100">
        <v>1.0033570000000001</v>
      </c>
      <c r="AI46" s="100">
        <v>0.98699800000000004</v>
      </c>
      <c r="AJ46" s="100">
        <v>1.008645</v>
      </c>
      <c r="AK46" s="100">
        <v>1.0306649999999999</v>
      </c>
      <c r="AL46" s="100">
        <v>1.020035</v>
      </c>
      <c r="AM46" s="100">
        <v>0.96013099999999996</v>
      </c>
      <c r="AN46" s="100">
        <v>0.94250100000000003</v>
      </c>
      <c r="AO46" s="100">
        <v>0.91890300000000003</v>
      </c>
      <c r="AP46" s="100">
        <v>0.93333500000000003</v>
      </c>
      <c r="AQ46" s="100">
        <v>1.065742</v>
      </c>
      <c r="AR46" s="100">
        <v>1.023166</v>
      </c>
      <c r="AS46" s="100">
        <v>1.0159050000000001</v>
      </c>
      <c r="AT46" s="100">
        <v>1.0369360000000001</v>
      </c>
      <c r="AU46" s="100">
        <v>0.98656600000000005</v>
      </c>
      <c r="AV46" s="100">
        <v>0.87158199999999997</v>
      </c>
      <c r="AW46" s="100">
        <v>0.91706699999999997</v>
      </c>
      <c r="AX46" s="100">
        <v>0.99409800000000004</v>
      </c>
      <c r="AY46" s="100">
        <v>0.95867599999999997</v>
      </c>
      <c r="AZ46" s="890">
        <v>0.96760599999999997</v>
      </c>
      <c r="BA46" s="890">
        <v>0.95858299999999996</v>
      </c>
      <c r="BB46" s="890">
        <v>0.9173</v>
      </c>
      <c r="BC46" s="890">
        <v>1.0224690000000001</v>
      </c>
      <c r="BD46" s="890">
        <v>1.0084599999999999</v>
      </c>
      <c r="BE46" s="559">
        <v>1.0077910000000001</v>
      </c>
      <c r="BF46" s="559">
        <v>1.0142279999999999</v>
      </c>
      <c r="BG46" s="559">
        <v>0.96568520000000002</v>
      </c>
      <c r="BH46" s="559">
        <v>0.96190500000000001</v>
      </c>
      <c r="BI46" s="559">
        <v>0.98547660000000004</v>
      </c>
      <c r="BJ46" s="559">
        <v>0.98813399999999996</v>
      </c>
      <c r="BK46" s="559">
        <v>0.969696</v>
      </c>
      <c r="BL46" s="559">
        <v>0.90844190000000002</v>
      </c>
      <c r="BM46" s="559">
        <v>0.91542880000000004</v>
      </c>
      <c r="BN46" s="559">
        <v>0.96192979999999995</v>
      </c>
      <c r="BO46" s="559">
        <v>0.97061520000000001</v>
      </c>
      <c r="BP46" s="559">
        <v>0.99488829999999995</v>
      </c>
      <c r="BQ46" s="559">
        <v>0.99613589999999996</v>
      </c>
      <c r="BR46" s="559">
        <v>1.0062739999999999</v>
      </c>
      <c r="BS46" s="559">
        <v>0.96514730000000004</v>
      </c>
      <c r="BT46" s="559">
        <v>0.96269159999999998</v>
      </c>
      <c r="BU46" s="559">
        <v>0.99136519999999995</v>
      </c>
      <c r="BV46" s="559">
        <v>0.99541210000000002</v>
      </c>
      <c r="BX46" s="576"/>
      <c r="BY46" s="576"/>
    </row>
    <row r="47" spans="1:77" ht="11.1" customHeight="1" x14ac:dyDescent="0.2">
      <c r="A47" s="270"/>
      <c r="B47" s="568"/>
      <c r="C47" s="429"/>
      <c r="D47" s="429"/>
      <c r="E47" s="429"/>
      <c r="F47" s="429"/>
      <c r="G47" s="429"/>
      <c r="H47" s="429"/>
      <c r="I47" s="429"/>
      <c r="J47" s="429"/>
      <c r="K47" s="429"/>
      <c r="L47" s="429"/>
      <c r="M47" s="429"/>
      <c r="N47" s="429"/>
      <c r="O47" s="429"/>
      <c r="P47" s="429"/>
      <c r="Q47" s="429"/>
      <c r="R47" s="429"/>
      <c r="S47" s="429"/>
      <c r="T47" s="429"/>
      <c r="U47" s="429"/>
      <c r="V47" s="429"/>
      <c r="W47" s="429"/>
      <c r="X47" s="429"/>
      <c r="Y47" s="429"/>
      <c r="Z47" s="429"/>
      <c r="AA47" s="429"/>
      <c r="AB47" s="429"/>
      <c r="AC47" s="429"/>
      <c r="AD47" s="429"/>
      <c r="AE47" s="429"/>
      <c r="AF47" s="429"/>
      <c r="AG47" s="429"/>
      <c r="AH47" s="429"/>
      <c r="AI47" s="429"/>
      <c r="AJ47" s="429"/>
      <c r="AK47" s="429"/>
      <c r="AL47" s="429"/>
      <c r="AM47" s="429"/>
      <c r="AN47" s="429"/>
      <c r="AO47" s="429"/>
      <c r="AP47" s="429"/>
      <c r="AQ47" s="429"/>
      <c r="AR47" s="429"/>
      <c r="AS47" s="429"/>
      <c r="AT47" s="429"/>
      <c r="AU47" s="429"/>
      <c r="AV47" s="429"/>
      <c r="AW47" s="429"/>
      <c r="AX47" s="429"/>
      <c r="AY47" s="429"/>
      <c r="AZ47" s="871"/>
      <c r="BA47" s="871"/>
      <c r="BB47" s="871"/>
      <c r="BC47" s="871"/>
      <c r="BD47" s="871"/>
      <c r="BE47" s="352"/>
      <c r="BF47" s="352"/>
      <c r="BG47" s="352"/>
      <c r="BH47" s="352"/>
      <c r="BI47" s="352"/>
      <c r="BJ47" s="352"/>
      <c r="BK47" s="352"/>
      <c r="BL47" s="352"/>
      <c r="BM47" s="352"/>
      <c r="BN47" s="352"/>
      <c r="BO47" s="352"/>
      <c r="BP47" s="352"/>
      <c r="BQ47" s="352"/>
      <c r="BR47" s="352"/>
      <c r="BS47" s="352"/>
      <c r="BT47" s="352"/>
      <c r="BU47" s="352"/>
      <c r="BV47" s="352"/>
      <c r="BX47" s="304"/>
      <c r="BY47" s="304"/>
    </row>
    <row r="48" spans="1:77" s="274" customFormat="1" ht="11.1" customHeight="1" x14ac:dyDescent="0.2">
      <c r="A48" s="548" t="s">
        <v>451</v>
      </c>
      <c r="B48" s="566" t="s">
        <v>1139</v>
      </c>
      <c r="C48" s="100">
        <v>17.873227</v>
      </c>
      <c r="D48" s="100">
        <v>18.442070999999999</v>
      </c>
      <c r="E48" s="100">
        <v>19.186906</v>
      </c>
      <c r="F48" s="100">
        <v>19.452466000000001</v>
      </c>
      <c r="G48" s="100">
        <v>20.050032000000002</v>
      </c>
      <c r="H48" s="100">
        <v>20.240933999999999</v>
      </c>
      <c r="I48" s="100">
        <v>19.954868999999999</v>
      </c>
      <c r="J48" s="100">
        <v>20.129581999999999</v>
      </c>
      <c r="K48" s="100">
        <v>19.831631999999999</v>
      </c>
      <c r="L48" s="100">
        <v>19.245999000000001</v>
      </c>
      <c r="M48" s="100">
        <v>19.647133</v>
      </c>
      <c r="N48" s="100">
        <v>18.663581000000001</v>
      </c>
      <c r="O48" s="100">
        <v>18.116323999999999</v>
      </c>
      <c r="P48" s="100">
        <v>18.447787000000002</v>
      </c>
      <c r="Q48" s="100">
        <v>19.091422000000001</v>
      </c>
      <c r="R48" s="100">
        <v>19.501434</v>
      </c>
      <c r="S48" s="100">
        <v>20.009385999999999</v>
      </c>
      <c r="T48" s="100">
        <v>20.150465000000001</v>
      </c>
      <c r="U48" s="100">
        <v>20.093422</v>
      </c>
      <c r="V48" s="100">
        <v>20.270548999999999</v>
      </c>
      <c r="W48" s="100">
        <v>19.548200999999999</v>
      </c>
      <c r="X48" s="100">
        <v>18.957355</v>
      </c>
      <c r="Y48" s="100">
        <v>19.414332999999999</v>
      </c>
      <c r="Z48" s="100">
        <v>19.511581</v>
      </c>
      <c r="AA48" s="100">
        <v>18.188936000000002</v>
      </c>
      <c r="AB48" s="100">
        <v>18.092068999999999</v>
      </c>
      <c r="AC48" s="100">
        <v>19.181387999999998</v>
      </c>
      <c r="AD48" s="100">
        <v>19.538767</v>
      </c>
      <c r="AE48" s="100">
        <v>20.193517</v>
      </c>
      <c r="AF48" s="100">
        <v>20.309267999999999</v>
      </c>
      <c r="AG48" s="100">
        <v>20.246321999999999</v>
      </c>
      <c r="AH48" s="100">
        <v>20.369519</v>
      </c>
      <c r="AI48" s="100">
        <v>19.467265999999999</v>
      </c>
      <c r="AJ48" s="100">
        <v>19.581807000000001</v>
      </c>
      <c r="AK48" s="100">
        <v>19.508431999999999</v>
      </c>
      <c r="AL48" s="100">
        <v>19.560808999999999</v>
      </c>
      <c r="AM48" s="100">
        <v>18.20684</v>
      </c>
      <c r="AN48" s="100">
        <v>18.261714999999999</v>
      </c>
      <c r="AO48" s="100">
        <v>18.882000999999999</v>
      </c>
      <c r="AP48" s="100">
        <v>19.197167</v>
      </c>
      <c r="AQ48" s="100">
        <v>20.053743000000001</v>
      </c>
      <c r="AR48" s="100">
        <v>20.344132999999999</v>
      </c>
      <c r="AS48" s="100">
        <v>20.303905</v>
      </c>
      <c r="AT48" s="100">
        <v>20.265839</v>
      </c>
      <c r="AU48" s="100">
        <v>19.621732999999999</v>
      </c>
      <c r="AV48" s="100">
        <v>18.896225999999999</v>
      </c>
      <c r="AW48" s="100">
        <v>19.357467</v>
      </c>
      <c r="AX48" s="100">
        <v>19.512744000000001</v>
      </c>
      <c r="AY48" s="100">
        <v>18.466128999999999</v>
      </c>
      <c r="AZ48" s="890">
        <v>18.745891</v>
      </c>
      <c r="BA48" s="890">
        <v>19.538325</v>
      </c>
      <c r="BB48" s="890">
        <v>19.737033</v>
      </c>
      <c r="BC48" s="890">
        <v>20.150884787999999</v>
      </c>
      <c r="BD48" s="890">
        <v>20.556636791999999</v>
      </c>
      <c r="BE48" s="559">
        <v>20.073740000000001</v>
      </c>
      <c r="BF48" s="559">
        <v>20.036390000000001</v>
      </c>
      <c r="BG48" s="559">
        <v>19.073139999999999</v>
      </c>
      <c r="BH48" s="559">
        <v>18.739889999999999</v>
      </c>
      <c r="BI48" s="559">
        <v>18.789950000000001</v>
      </c>
      <c r="BJ48" s="559">
        <v>18.869869999999999</v>
      </c>
      <c r="BK48" s="559">
        <v>18.206710000000001</v>
      </c>
      <c r="BL48" s="559">
        <v>18.259899999999998</v>
      </c>
      <c r="BM48" s="559">
        <v>18.809719999999999</v>
      </c>
      <c r="BN48" s="559">
        <v>19.26052</v>
      </c>
      <c r="BO48" s="559">
        <v>19.716090000000001</v>
      </c>
      <c r="BP48" s="559">
        <v>20.022020000000001</v>
      </c>
      <c r="BQ48" s="559">
        <v>20.08738</v>
      </c>
      <c r="BR48" s="559">
        <v>20.122789999999998</v>
      </c>
      <c r="BS48" s="559">
        <v>19.284210000000002</v>
      </c>
      <c r="BT48" s="559">
        <v>18.910270000000001</v>
      </c>
      <c r="BU48" s="559">
        <v>19.018149999999999</v>
      </c>
      <c r="BV48" s="559">
        <v>19.116569999999999</v>
      </c>
      <c r="BX48" s="576"/>
      <c r="BY48" s="576"/>
    </row>
    <row r="49" spans="1:79" s="87" customFormat="1" ht="11.1" customHeight="1" x14ac:dyDescent="0.2">
      <c r="A49" s="270" t="s">
        <v>532</v>
      </c>
      <c r="B49" s="565" t="s">
        <v>1136</v>
      </c>
      <c r="C49" s="429">
        <v>0.38187100000000002</v>
      </c>
      <c r="D49" s="429">
        <v>0.45410699999999998</v>
      </c>
      <c r="E49" s="429">
        <v>0.63132299999999997</v>
      </c>
      <c r="F49" s="429">
        <v>0.81006699999999998</v>
      </c>
      <c r="G49" s="429">
        <v>0.84948400000000002</v>
      </c>
      <c r="H49" s="429">
        <v>0.86146699999999998</v>
      </c>
      <c r="I49" s="429">
        <v>0.84690299999999996</v>
      </c>
      <c r="J49" s="429">
        <v>0.80006500000000003</v>
      </c>
      <c r="K49" s="429">
        <v>0.61103300000000005</v>
      </c>
      <c r="L49" s="429">
        <v>0.40428999999999998</v>
      </c>
      <c r="M49" s="429">
        <v>0.33843299999999998</v>
      </c>
      <c r="N49" s="429">
        <v>0.33712900000000001</v>
      </c>
      <c r="O49" s="429">
        <v>0.35154800000000003</v>
      </c>
      <c r="P49" s="429">
        <v>0.40953600000000001</v>
      </c>
      <c r="Q49" s="429">
        <v>0.63306499999999999</v>
      </c>
      <c r="R49" s="429">
        <v>0.80659999999999998</v>
      </c>
      <c r="S49" s="429">
        <v>0.843032</v>
      </c>
      <c r="T49" s="429">
        <v>0.84703300000000004</v>
      </c>
      <c r="U49" s="429">
        <v>0.80932300000000001</v>
      </c>
      <c r="V49" s="429">
        <v>0.82580699999999996</v>
      </c>
      <c r="W49" s="429">
        <v>0.61286700000000005</v>
      </c>
      <c r="X49" s="429">
        <v>0.414742</v>
      </c>
      <c r="Y49" s="429">
        <v>0.33316699999999999</v>
      </c>
      <c r="Z49" s="429">
        <v>0.34525800000000001</v>
      </c>
      <c r="AA49" s="429">
        <v>0.337258</v>
      </c>
      <c r="AB49" s="429">
        <v>0.34672399999999998</v>
      </c>
      <c r="AC49" s="429">
        <v>0.62938700000000003</v>
      </c>
      <c r="AD49" s="429">
        <v>0.79643299999999995</v>
      </c>
      <c r="AE49" s="429">
        <v>0.83364499999999997</v>
      </c>
      <c r="AF49" s="429">
        <v>0.82150000000000001</v>
      </c>
      <c r="AG49" s="429">
        <v>0.77729000000000004</v>
      </c>
      <c r="AH49" s="429">
        <v>0.793323</v>
      </c>
      <c r="AI49" s="429">
        <v>0.60389999999999999</v>
      </c>
      <c r="AJ49" s="429">
        <v>0.39564500000000002</v>
      </c>
      <c r="AK49" s="429">
        <v>0.30763299999999999</v>
      </c>
      <c r="AL49" s="429">
        <v>0.31032300000000002</v>
      </c>
      <c r="AM49" s="429">
        <v>0.29048400000000002</v>
      </c>
      <c r="AN49" s="429">
        <v>0.39821400000000001</v>
      </c>
      <c r="AO49" s="429">
        <v>0.62716099999999997</v>
      </c>
      <c r="AP49" s="429">
        <v>0.755</v>
      </c>
      <c r="AQ49" s="429">
        <v>0.80474199999999996</v>
      </c>
      <c r="AR49" s="429">
        <v>0.82476700000000003</v>
      </c>
      <c r="AS49" s="429">
        <v>0.82080699999999995</v>
      </c>
      <c r="AT49" s="429">
        <v>0.78374200000000005</v>
      </c>
      <c r="AU49" s="429">
        <v>0.59253299999999998</v>
      </c>
      <c r="AV49" s="429">
        <v>0.37438700000000003</v>
      </c>
      <c r="AW49" s="429">
        <v>0.31966699999999998</v>
      </c>
      <c r="AX49" s="429">
        <v>0.34487099999999998</v>
      </c>
      <c r="AY49" s="429">
        <v>0.346161</v>
      </c>
      <c r="AZ49" s="871">
        <v>0.43589299999999997</v>
      </c>
      <c r="BA49" s="871">
        <v>0.60199999999999998</v>
      </c>
      <c r="BB49" s="871">
        <v>0.71643299999999999</v>
      </c>
      <c r="BC49" s="871">
        <v>0.82029149999999995</v>
      </c>
      <c r="BD49" s="871">
        <v>0.80960540000000003</v>
      </c>
      <c r="BE49" s="352">
        <v>0.80104830000000005</v>
      </c>
      <c r="BF49" s="352">
        <v>0.77127199999999996</v>
      </c>
      <c r="BG49" s="352">
        <v>0.56397129999999995</v>
      </c>
      <c r="BH49" s="352">
        <v>0.39052100000000001</v>
      </c>
      <c r="BI49" s="352">
        <v>0.28293869999999999</v>
      </c>
      <c r="BJ49" s="352">
        <v>0.30438530000000003</v>
      </c>
      <c r="BK49" s="352">
        <v>0.33212930000000002</v>
      </c>
      <c r="BL49" s="352">
        <v>0.38645699999999999</v>
      </c>
      <c r="BM49" s="352">
        <v>0.59984879999999996</v>
      </c>
      <c r="BN49" s="352">
        <v>0.74828269999999997</v>
      </c>
      <c r="BO49" s="352">
        <v>0.8294068</v>
      </c>
      <c r="BP49" s="352">
        <v>0.82593799999999995</v>
      </c>
      <c r="BQ49" s="352">
        <v>0.80894569999999999</v>
      </c>
      <c r="BR49" s="352">
        <v>0.7786556</v>
      </c>
      <c r="BS49" s="352">
        <v>0.57550559999999995</v>
      </c>
      <c r="BT49" s="352">
        <v>0.39989560000000002</v>
      </c>
      <c r="BU49" s="352">
        <v>0.29196929999999999</v>
      </c>
      <c r="BV49" s="352">
        <v>0.31351440000000003</v>
      </c>
      <c r="BX49" s="304"/>
      <c r="BY49" s="304"/>
      <c r="BZ49" s="306"/>
      <c r="CA49" s="305"/>
    </row>
    <row r="50" spans="1:79" s="87" customFormat="1" ht="11.1" customHeight="1" x14ac:dyDescent="0.2">
      <c r="A50" s="270" t="s">
        <v>446</v>
      </c>
      <c r="B50" s="569" t="s">
        <v>1101</v>
      </c>
      <c r="C50" s="429">
        <v>8.7581939999999996</v>
      </c>
      <c r="D50" s="429">
        <v>9.3725710000000007</v>
      </c>
      <c r="E50" s="429">
        <v>9.5245809999999995</v>
      </c>
      <c r="F50" s="429">
        <v>9.5468329999999995</v>
      </c>
      <c r="G50" s="429">
        <v>9.8254190000000001</v>
      </c>
      <c r="H50" s="429">
        <v>9.8343000000000007</v>
      </c>
      <c r="I50" s="429">
        <v>9.5799029999999998</v>
      </c>
      <c r="J50" s="429">
        <v>9.8724519999999991</v>
      </c>
      <c r="K50" s="429">
        <v>9.7598669999999998</v>
      </c>
      <c r="L50" s="429">
        <v>9.6538389999999996</v>
      </c>
      <c r="M50" s="429">
        <v>9.6821000000000002</v>
      </c>
      <c r="N50" s="429">
        <v>9.4153549999999999</v>
      </c>
      <c r="O50" s="429">
        <v>8.9510000000000005</v>
      </c>
      <c r="P50" s="429">
        <v>9.3166069999999994</v>
      </c>
      <c r="Q50" s="429">
        <v>9.6073229999999992</v>
      </c>
      <c r="R50" s="429">
        <v>9.6836669999999998</v>
      </c>
      <c r="S50" s="429">
        <v>9.8768390000000004</v>
      </c>
      <c r="T50" s="429">
        <v>9.929767</v>
      </c>
      <c r="U50" s="429">
        <v>9.8277420000000006</v>
      </c>
      <c r="V50" s="429">
        <v>9.9122900000000005</v>
      </c>
      <c r="W50" s="429">
        <v>9.6816999999999993</v>
      </c>
      <c r="X50" s="429">
        <v>9.7320320000000002</v>
      </c>
      <c r="Y50" s="429">
        <v>9.7075669999999992</v>
      </c>
      <c r="Z50" s="429">
        <v>9.508032</v>
      </c>
      <c r="AA50" s="429">
        <v>8.9771289999999997</v>
      </c>
      <c r="AB50" s="429">
        <v>9.2889309999999998</v>
      </c>
      <c r="AC50" s="429">
        <v>9.4607740000000007</v>
      </c>
      <c r="AD50" s="429">
        <v>9.6956330000000008</v>
      </c>
      <c r="AE50" s="429">
        <v>9.8917420000000007</v>
      </c>
      <c r="AF50" s="429">
        <v>9.8408669999999994</v>
      </c>
      <c r="AG50" s="429">
        <v>9.7810000000000006</v>
      </c>
      <c r="AH50" s="429">
        <v>9.8608390000000004</v>
      </c>
      <c r="AI50" s="429">
        <v>9.5347329999999992</v>
      </c>
      <c r="AJ50" s="429">
        <v>9.8685480000000005</v>
      </c>
      <c r="AK50" s="429">
        <v>9.6075330000000001</v>
      </c>
      <c r="AL50" s="429">
        <v>9.6141939999999995</v>
      </c>
      <c r="AM50" s="429">
        <v>8.9884839999999997</v>
      </c>
      <c r="AN50" s="429">
        <v>9.1571429999999996</v>
      </c>
      <c r="AO50" s="429">
        <v>9.3456770000000002</v>
      </c>
      <c r="AP50" s="429">
        <v>9.4744670000000006</v>
      </c>
      <c r="AQ50" s="429">
        <v>9.7170970000000008</v>
      </c>
      <c r="AR50" s="429">
        <v>9.6909329999999994</v>
      </c>
      <c r="AS50" s="429">
        <v>9.6786770000000004</v>
      </c>
      <c r="AT50" s="429">
        <v>9.6371289999999998</v>
      </c>
      <c r="AU50" s="429">
        <v>9.4713670000000008</v>
      </c>
      <c r="AV50" s="429">
        <v>9.6105809999999998</v>
      </c>
      <c r="AW50" s="429">
        <v>9.374333</v>
      </c>
      <c r="AX50" s="429">
        <v>9.3706449999999997</v>
      </c>
      <c r="AY50" s="429">
        <v>8.8027739999999994</v>
      </c>
      <c r="AZ50" s="871">
        <v>9.1779639999999993</v>
      </c>
      <c r="BA50" s="871">
        <v>9.3429680000000008</v>
      </c>
      <c r="BB50" s="871">
        <v>9.4761330000000008</v>
      </c>
      <c r="BC50" s="871">
        <v>9.5587419355000005</v>
      </c>
      <c r="BD50" s="871">
        <v>9.7100608333</v>
      </c>
      <c r="BE50" s="352">
        <v>9.5718580000000006</v>
      </c>
      <c r="BF50" s="352">
        <v>9.6714540000000007</v>
      </c>
      <c r="BG50" s="352">
        <v>9.3223269999999996</v>
      </c>
      <c r="BH50" s="352">
        <v>9.5345119999999994</v>
      </c>
      <c r="BI50" s="352">
        <v>9.2791789999999992</v>
      </c>
      <c r="BJ50" s="352">
        <v>9.3217929999999996</v>
      </c>
      <c r="BK50" s="352">
        <v>9.0181629999999995</v>
      </c>
      <c r="BL50" s="352">
        <v>9.2833430000000003</v>
      </c>
      <c r="BM50" s="352">
        <v>9.3092790000000001</v>
      </c>
      <c r="BN50" s="352">
        <v>9.5024300000000004</v>
      </c>
      <c r="BO50" s="352">
        <v>9.5734670000000008</v>
      </c>
      <c r="BP50" s="352">
        <v>9.6918690000000005</v>
      </c>
      <c r="BQ50" s="352">
        <v>9.6702490000000001</v>
      </c>
      <c r="BR50" s="352">
        <v>9.7295110000000005</v>
      </c>
      <c r="BS50" s="352">
        <v>9.4791360000000005</v>
      </c>
      <c r="BT50" s="352">
        <v>9.6431290000000001</v>
      </c>
      <c r="BU50" s="352">
        <v>9.3823139999999992</v>
      </c>
      <c r="BV50" s="352">
        <v>9.4208390000000009</v>
      </c>
    </row>
    <row r="51" spans="1:79" ht="11.1" customHeight="1" x14ac:dyDescent="0.2">
      <c r="A51" s="270" t="s">
        <v>447</v>
      </c>
      <c r="B51" s="569" t="s">
        <v>1102</v>
      </c>
      <c r="C51" s="429">
        <v>1.516548</v>
      </c>
      <c r="D51" s="429">
        <v>1.503679</v>
      </c>
      <c r="E51" s="429">
        <v>1.4359360000000001</v>
      </c>
      <c r="F51" s="429">
        <v>1.699233</v>
      </c>
      <c r="G51" s="429">
        <v>1.740677</v>
      </c>
      <c r="H51" s="429">
        <v>1.6862330000000001</v>
      </c>
      <c r="I51" s="429">
        <v>1.7235480000000001</v>
      </c>
      <c r="J51" s="429">
        <v>1.6833229999999999</v>
      </c>
      <c r="K51" s="429">
        <v>1.6012</v>
      </c>
      <c r="L51" s="429">
        <v>1.567839</v>
      </c>
      <c r="M51" s="429">
        <v>1.6588000000000001</v>
      </c>
      <c r="N51" s="429">
        <v>1.5615159999999999</v>
      </c>
      <c r="O51" s="429">
        <v>1.623097</v>
      </c>
      <c r="P51" s="429">
        <v>1.565679</v>
      </c>
      <c r="Q51" s="429">
        <v>1.6793229999999999</v>
      </c>
      <c r="R51" s="429">
        <v>1.7016</v>
      </c>
      <c r="S51" s="429">
        <v>1.6905159999999999</v>
      </c>
      <c r="T51" s="429">
        <v>1.775733</v>
      </c>
      <c r="U51" s="429">
        <v>1.7797419999999999</v>
      </c>
      <c r="V51" s="429">
        <v>1.823742</v>
      </c>
      <c r="W51" s="429">
        <v>1.7496670000000001</v>
      </c>
      <c r="X51" s="429">
        <v>1.611677</v>
      </c>
      <c r="Y51" s="429">
        <v>1.699767</v>
      </c>
      <c r="Z51" s="429">
        <v>1.8280650000000001</v>
      </c>
      <c r="AA51" s="429">
        <v>1.691516</v>
      </c>
      <c r="AB51" s="429">
        <v>1.6443449999999999</v>
      </c>
      <c r="AC51" s="429">
        <v>1.757903</v>
      </c>
      <c r="AD51" s="429">
        <v>1.7538670000000001</v>
      </c>
      <c r="AE51" s="429">
        <v>1.8348070000000001</v>
      </c>
      <c r="AF51" s="429">
        <v>1.9300330000000001</v>
      </c>
      <c r="AG51" s="429">
        <v>1.9210970000000001</v>
      </c>
      <c r="AH51" s="429">
        <v>1.9073230000000001</v>
      </c>
      <c r="AI51" s="429">
        <v>1.785533</v>
      </c>
      <c r="AJ51" s="429">
        <v>1.7623230000000001</v>
      </c>
      <c r="AK51" s="429">
        <v>1.8255669999999999</v>
      </c>
      <c r="AL51" s="429">
        <v>1.839871</v>
      </c>
      <c r="AM51" s="429">
        <v>1.7193229999999999</v>
      </c>
      <c r="AN51" s="429">
        <v>1.642679</v>
      </c>
      <c r="AO51" s="429">
        <v>1.690258</v>
      </c>
      <c r="AP51" s="429">
        <v>1.826233</v>
      </c>
      <c r="AQ51" s="429">
        <v>1.9287099999999999</v>
      </c>
      <c r="AR51" s="429">
        <v>1.9968330000000001</v>
      </c>
      <c r="AS51" s="429">
        <v>1.9198390000000001</v>
      </c>
      <c r="AT51" s="429">
        <v>1.8904190000000001</v>
      </c>
      <c r="AU51" s="429">
        <v>1.8229329999999999</v>
      </c>
      <c r="AV51" s="429">
        <v>1.715516</v>
      </c>
      <c r="AW51" s="429">
        <v>1.863767</v>
      </c>
      <c r="AX51" s="429">
        <v>1.872903</v>
      </c>
      <c r="AY51" s="429">
        <v>1.7723230000000001</v>
      </c>
      <c r="AZ51" s="871">
        <v>1.7473209999999999</v>
      </c>
      <c r="BA51" s="871">
        <v>2.0040969999999998</v>
      </c>
      <c r="BB51" s="871">
        <v>2.0577329999999998</v>
      </c>
      <c r="BC51" s="871">
        <v>2.0864193547999998</v>
      </c>
      <c r="BD51" s="871">
        <v>2.1420975000000002</v>
      </c>
      <c r="BE51" s="352">
        <v>1.98834</v>
      </c>
      <c r="BF51" s="352">
        <v>1.9013800000000001</v>
      </c>
      <c r="BG51" s="352">
        <v>1.7705580000000001</v>
      </c>
      <c r="BH51" s="352">
        <v>1.661144</v>
      </c>
      <c r="BI51" s="352">
        <v>1.737338</v>
      </c>
      <c r="BJ51" s="352">
        <v>1.762896</v>
      </c>
      <c r="BK51" s="352">
        <v>1.6959569999999999</v>
      </c>
      <c r="BL51" s="352">
        <v>1.662031</v>
      </c>
      <c r="BM51" s="352">
        <v>1.7690090000000001</v>
      </c>
      <c r="BN51" s="352">
        <v>1.8440859999999999</v>
      </c>
      <c r="BO51" s="352">
        <v>1.86981</v>
      </c>
      <c r="BP51" s="352">
        <v>1.915168</v>
      </c>
      <c r="BQ51" s="352">
        <v>1.9020509999999999</v>
      </c>
      <c r="BR51" s="352">
        <v>1.8690880000000001</v>
      </c>
      <c r="BS51" s="352">
        <v>1.769102</v>
      </c>
      <c r="BT51" s="352">
        <v>1.683983</v>
      </c>
      <c r="BU51" s="352">
        <v>1.7778039999999999</v>
      </c>
      <c r="BV51" s="352">
        <v>1.8121039999999999</v>
      </c>
    </row>
    <row r="52" spans="1:79" ht="11.1" customHeight="1" x14ac:dyDescent="0.2">
      <c r="A52" s="270" t="s">
        <v>448</v>
      </c>
      <c r="B52" s="569" t="s">
        <v>1103</v>
      </c>
      <c r="C52" s="429">
        <v>4.6704189999999999</v>
      </c>
      <c r="D52" s="429">
        <v>4.6821429999999999</v>
      </c>
      <c r="E52" s="429">
        <v>5.0040969999999998</v>
      </c>
      <c r="F52" s="429">
        <v>4.835267</v>
      </c>
      <c r="G52" s="429">
        <v>4.9879030000000002</v>
      </c>
      <c r="H52" s="429">
        <v>5.1965000000000003</v>
      </c>
      <c r="I52" s="429">
        <v>5.1244839999999998</v>
      </c>
      <c r="J52" s="429">
        <v>5.1423870000000003</v>
      </c>
      <c r="K52" s="429">
        <v>5.1832330000000004</v>
      </c>
      <c r="L52" s="429">
        <v>5.0771610000000003</v>
      </c>
      <c r="M52" s="429">
        <v>5.3384</v>
      </c>
      <c r="N52" s="429">
        <v>4.872871</v>
      </c>
      <c r="O52" s="429">
        <v>4.7022899999999996</v>
      </c>
      <c r="P52" s="429">
        <v>4.6969289999999999</v>
      </c>
      <c r="Q52" s="429">
        <v>4.6824519999999996</v>
      </c>
      <c r="R52" s="429">
        <v>4.743233</v>
      </c>
      <c r="S52" s="429">
        <v>4.9480969999999997</v>
      </c>
      <c r="T52" s="429">
        <v>4.975867</v>
      </c>
      <c r="U52" s="429">
        <v>4.9784519999999999</v>
      </c>
      <c r="V52" s="429">
        <v>5.0175159999999996</v>
      </c>
      <c r="W52" s="429">
        <v>4.8967000000000001</v>
      </c>
      <c r="X52" s="429">
        <v>4.7347419999999998</v>
      </c>
      <c r="Y52" s="429">
        <v>5.1009669999999998</v>
      </c>
      <c r="Z52" s="429">
        <v>5.2440319999999998</v>
      </c>
      <c r="AA52" s="429">
        <v>4.6423870000000003</v>
      </c>
      <c r="AB52" s="429">
        <v>4.3183449999999999</v>
      </c>
      <c r="AC52" s="429">
        <v>4.7288069999999998</v>
      </c>
      <c r="AD52" s="429">
        <v>4.7907330000000004</v>
      </c>
      <c r="AE52" s="429">
        <v>5.0102260000000003</v>
      </c>
      <c r="AF52" s="429">
        <v>5.0438999999999998</v>
      </c>
      <c r="AG52" s="429">
        <v>5.1375479999999998</v>
      </c>
      <c r="AH52" s="429">
        <v>5.1275810000000002</v>
      </c>
      <c r="AI52" s="429">
        <v>4.9915669999999999</v>
      </c>
      <c r="AJ52" s="429">
        <v>5.0198710000000002</v>
      </c>
      <c r="AK52" s="429">
        <v>5.1835329999999997</v>
      </c>
      <c r="AL52" s="429">
        <v>5.2071940000000003</v>
      </c>
      <c r="AM52" s="429">
        <v>4.7412900000000002</v>
      </c>
      <c r="AN52" s="429">
        <v>4.6119289999999999</v>
      </c>
      <c r="AO52" s="429">
        <v>4.739903</v>
      </c>
      <c r="AP52" s="429">
        <v>4.7369329999999996</v>
      </c>
      <c r="AQ52" s="429">
        <v>5.0063550000000001</v>
      </c>
      <c r="AR52" s="429">
        <v>5.1342999999999996</v>
      </c>
      <c r="AS52" s="429">
        <v>5.199516</v>
      </c>
      <c r="AT52" s="429">
        <v>5.2809999999999997</v>
      </c>
      <c r="AU52" s="429">
        <v>5.0714329999999999</v>
      </c>
      <c r="AV52" s="429">
        <v>4.8089029999999999</v>
      </c>
      <c r="AW52" s="429">
        <v>5.2332999999999998</v>
      </c>
      <c r="AX52" s="429">
        <v>5.3293229999999996</v>
      </c>
      <c r="AY52" s="429">
        <v>4.9845480000000002</v>
      </c>
      <c r="AZ52" s="871">
        <v>4.8579639999999999</v>
      </c>
      <c r="BA52" s="871">
        <v>5.0047420000000002</v>
      </c>
      <c r="BB52" s="871">
        <v>4.9300670000000002</v>
      </c>
      <c r="BC52" s="871">
        <v>5.0582903226000004</v>
      </c>
      <c r="BD52" s="871">
        <v>5.2081955000000004</v>
      </c>
      <c r="BE52" s="352">
        <v>5.1796939999999996</v>
      </c>
      <c r="BF52" s="352">
        <v>5.1562809999999999</v>
      </c>
      <c r="BG52" s="352">
        <v>4.9789260000000004</v>
      </c>
      <c r="BH52" s="352">
        <v>4.8320740000000004</v>
      </c>
      <c r="BI52" s="352">
        <v>5.0865450000000001</v>
      </c>
      <c r="BJ52" s="352">
        <v>5.0748470000000001</v>
      </c>
      <c r="BK52" s="352">
        <v>4.7919489999999998</v>
      </c>
      <c r="BL52" s="352">
        <v>4.5830830000000002</v>
      </c>
      <c r="BM52" s="352">
        <v>4.747922</v>
      </c>
      <c r="BN52" s="352">
        <v>4.7513829999999997</v>
      </c>
      <c r="BO52" s="352">
        <v>4.9191979999999997</v>
      </c>
      <c r="BP52" s="352">
        <v>5.008915</v>
      </c>
      <c r="BQ52" s="352">
        <v>5.0617419999999997</v>
      </c>
      <c r="BR52" s="352">
        <v>5.1075280000000003</v>
      </c>
      <c r="BS52" s="352">
        <v>4.926806</v>
      </c>
      <c r="BT52" s="352">
        <v>4.7751669999999997</v>
      </c>
      <c r="BU52" s="352">
        <v>5.0750690000000001</v>
      </c>
      <c r="BV52" s="352">
        <v>5.0789499999999999</v>
      </c>
    </row>
    <row r="53" spans="1:79" ht="11.1" customHeight="1" x14ac:dyDescent="0.2">
      <c r="A53" s="270" t="s">
        <v>449</v>
      </c>
      <c r="B53" s="569" t="s">
        <v>1104</v>
      </c>
      <c r="C53" s="429">
        <v>0.27035500000000001</v>
      </c>
      <c r="D53" s="429">
        <v>0.22800000000000001</v>
      </c>
      <c r="E53" s="429">
        <v>0.30058099999999999</v>
      </c>
      <c r="F53" s="429">
        <v>0.23169999999999999</v>
      </c>
      <c r="G53" s="429">
        <v>0.24512900000000001</v>
      </c>
      <c r="H53" s="429">
        <v>0.20536699999999999</v>
      </c>
      <c r="I53" s="429">
        <v>0.217387</v>
      </c>
      <c r="J53" s="429">
        <v>0.27419399999999999</v>
      </c>
      <c r="K53" s="429">
        <v>0.29573300000000002</v>
      </c>
      <c r="L53" s="429">
        <v>0.25316100000000002</v>
      </c>
      <c r="M53" s="429">
        <v>0.21890000000000001</v>
      </c>
      <c r="N53" s="429">
        <v>0.27238699999999999</v>
      </c>
      <c r="O53" s="429">
        <v>0.26148399999999999</v>
      </c>
      <c r="P53" s="429">
        <v>0.27592899999999998</v>
      </c>
      <c r="Q53" s="429">
        <v>0.276194</v>
      </c>
      <c r="R53" s="429">
        <v>0.2873</v>
      </c>
      <c r="S53" s="429">
        <v>0.27777400000000002</v>
      </c>
      <c r="T53" s="429">
        <v>0.22983300000000001</v>
      </c>
      <c r="U53" s="429">
        <v>0.264484</v>
      </c>
      <c r="V53" s="429">
        <v>0.26922600000000002</v>
      </c>
      <c r="W53" s="429">
        <v>0.26166699999999998</v>
      </c>
      <c r="X53" s="429">
        <v>0.27061299999999999</v>
      </c>
      <c r="Y53" s="429">
        <v>0.29049999999999998</v>
      </c>
      <c r="Z53" s="429">
        <v>0.287387</v>
      </c>
      <c r="AA53" s="429">
        <v>0.32032300000000002</v>
      </c>
      <c r="AB53" s="429">
        <v>0.39865499999999998</v>
      </c>
      <c r="AC53" s="429">
        <v>0.40632299999999999</v>
      </c>
      <c r="AD53" s="429">
        <v>0.29609999999999997</v>
      </c>
      <c r="AE53" s="429">
        <v>0.32267699999999999</v>
      </c>
      <c r="AF53" s="429">
        <v>0.29506700000000002</v>
      </c>
      <c r="AG53" s="429">
        <v>0.30729000000000001</v>
      </c>
      <c r="AH53" s="429">
        <v>0.302452</v>
      </c>
      <c r="AI53" s="429">
        <v>0.26490000000000002</v>
      </c>
      <c r="AJ53" s="429">
        <v>0.32222600000000001</v>
      </c>
      <c r="AK53" s="429">
        <v>0.26736700000000002</v>
      </c>
      <c r="AL53" s="429">
        <v>0.29235499999999998</v>
      </c>
      <c r="AM53" s="429">
        <v>0.30738700000000002</v>
      </c>
      <c r="AN53" s="429">
        <v>0.324071</v>
      </c>
      <c r="AO53" s="429">
        <v>0.31822600000000001</v>
      </c>
      <c r="AP53" s="429">
        <v>0.24996699999999999</v>
      </c>
      <c r="AQ53" s="429">
        <v>0.28000000000000003</v>
      </c>
      <c r="AR53" s="429">
        <v>0.31566699999999998</v>
      </c>
      <c r="AS53" s="429">
        <v>0.33145200000000002</v>
      </c>
      <c r="AT53" s="429">
        <v>0.325936</v>
      </c>
      <c r="AU53" s="429">
        <v>0.33286700000000002</v>
      </c>
      <c r="AV53" s="429">
        <v>0.32116099999999997</v>
      </c>
      <c r="AW53" s="429">
        <v>0.32876699999999998</v>
      </c>
      <c r="AX53" s="429">
        <v>0.30548399999999998</v>
      </c>
      <c r="AY53" s="429">
        <v>0.29612899999999998</v>
      </c>
      <c r="AZ53" s="871">
        <v>0.30682100000000001</v>
      </c>
      <c r="BA53" s="871">
        <v>0.345387</v>
      </c>
      <c r="BB53" s="871">
        <v>0.3286</v>
      </c>
      <c r="BC53" s="871">
        <v>0.28561290322999999</v>
      </c>
      <c r="BD53" s="871">
        <v>0.29708083333000002</v>
      </c>
      <c r="BE53" s="352">
        <v>0.28791460000000002</v>
      </c>
      <c r="BF53" s="352">
        <v>0.27742080000000002</v>
      </c>
      <c r="BG53" s="352">
        <v>0.27286519999999997</v>
      </c>
      <c r="BH53" s="352">
        <v>0.26859660000000002</v>
      </c>
      <c r="BI53" s="352">
        <v>0.25809870000000001</v>
      </c>
      <c r="BJ53" s="352">
        <v>0.2430361</v>
      </c>
      <c r="BK53" s="352">
        <v>0.2657004</v>
      </c>
      <c r="BL53" s="352">
        <v>0.2743758</v>
      </c>
      <c r="BM53" s="352">
        <v>0.27904669999999998</v>
      </c>
      <c r="BN53" s="352">
        <v>0.2571949</v>
      </c>
      <c r="BO53" s="352">
        <v>0.26066509999999998</v>
      </c>
      <c r="BP53" s="352">
        <v>0.26199250000000002</v>
      </c>
      <c r="BQ53" s="352">
        <v>0.27837230000000002</v>
      </c>
      <c r="BR53" s="352">
        <v>0.2853174</v>
      </c>
      <c r="BS53" s="352">
        <v>0.28435850000000001</v>
      </c>
      <c r="BT53" s="352">
        <v>0.28170820000000002</v>
      </c>
      <c r="BU53" s="352">
        <v>0.27375300000000002</v>
      </c>
      <c r="BV53" s="352">
        <v>0.26063059999999999</v>
      </c>
    </row>
    <row r="54" spans="1:79" ht="11.1" customHeight="1" x14ac:dyDescent="0.2">
      <c r="A54" s="270" t="s">
        <v>450</v>
      </c>
      <c r="B54" s="569" t="s">
        <v>1140</v>
      </c>
      <c r="C54" s="429">
        <v>2.2758400000000001</v>
      </c>
      <c r="D54" s="429">
        <v>2.2015709999999999</v>
      </c>
      <c r="E54" s="429">
        <v>2.2903880000000001</v>
      </c>
      <c r="F54" s="429">
        <v>2.3293659999999998</v>
      </c>
      <c r="G54" s="429">
        <v>2.4014199999999999</v>
      </c>
      <c r="H54" s="429">
        <v>2.4570669999999999</v>
      </c>
      <c r="I54" s="429">
        <v>2.4626440000000001</v>
      </c>
      <c r="J54" s="429">
        <v>2.3571610000000001</v>
      </c>
      <c r="K54" s="429">
        <v>2.380566</v>
      </c>
      <c r="L54" s="429">
        <v>2.2897090000000002</v>
      </c>
      <c r="M54" s="429">
        <v>2.4104999999999999</v>
      </c>
      <c r="N54" s="429">
        <v>2.204323</v>
      </c>
      <c r="O54" s="429">
        <v>2.2269049999999999</v>
      </c>
      <c r="P54" s="429">
        <v>2.1831070000000001</v>
      </c>
      <c r="Q54" s="429">
        <v>2.2130649999999998</v>
      </c>
      <c r="R54" s="429">
        <v>2.2790339999999998</v>
      </c>
      <c r="S54" s="429">
        <v>2.3731279999999999</v>
      </c>
      <c r="T54" s="429">
        <v>2.3922319999999999</v>
      </c>
      <c r="U54" s="429">
        <v>2.4336790000000001</v>
      </c>
      <c r="V54" s="429">
        <v>2.4219680000000001</v>
      </c>
      <c r="W54" s="429">
        <v>2.3456000000000001</v>
      </c>
      <c r="X54" s="429">
        <v>2.193549</v>
      </c>
      <c r="Y54" s="429">
        <v>2.282365</v>
      </c>
      <c r="Z54" s="429">
        <v>2.298807</v>
      </c>
      <c r="AA54" s="429">
        <v>2.220323</v>
      </c>
      <c r="AB54" s="429">
        <v>2.0950690000000001</v>
      </c>
      <c r="AC54" s="429">
        <v>2.198194</v>
      </c>
      <c r="AD54" s="429">
        <v>2.2060010000000001</v>
      </c>
      <c r="AE54" s="429">
        <v>2.3004199999999999</v>
      </c>
      <c r="AF54" s="429">
        <v>2.377901</v>
      </c>
      <c r="AG54" s="429">
        <v>2.3220969999999999</v>
      </c>
      <c r="AH54" s="429">
        <v>2.3780009999999998</v>
      </c>
      <c r="AI54" s="429">
        <v>2.2866330000000001</v>
      </c>
      <c r="AJ54" s="429">
        <v>2.2131940000000001</v>
      </c>
      <c r="AK54" s="429">
        <v>2.3167990000000001</v>
      </c>
      <c r="AL54" s="429">
        <v>2.296872</v>
      </c>
      <c r="AM54" s="429">
        <v>2.159872</v>
      </c>
      <c r="AN54" s="429">
        <v>2.1276790000000001</v>
      </c>
      <c r="AO54" s="429">
        <v>2.1607759999999998</v>
      </c>
      <c r="AP54" s="429">
        <v>2.1545670000000001</v>
      </c>
      <c r="AQ54" s="429">
        <v>2.3168389999999999</v>
      </c>
      <c r="AR54" s="429">
        <v>2.3816329999999999</v>
      </c>
      <c r="AS54" s="429">
        <v>2.3536139999999999</v>
      </c>
      <c r="AT54" s="429">
        <v>2.3476129999999999</v>
      </c>
      <c r="AU54" s="429">
        <v>2.3306</v>
      </c>
      <c r="AV54" s="429">
        <v>2.0656780000000001</v>
      </c>
      <c r="AW54" s="429">
        <v>2.2376330000000002</v>
      </c>
      <c r="AX54" s="429">
        <v>2.2895180000000002</v>
      </c>
      <c r="AY54" s="429">
        <v>2.2641939999999998</v>
      </c>
      <c r="AZ54" s="871">
        <v>2.2199279999999999</v>
      </c>
      <c r="BA54" s="871">
        <v>2.239131</v>
      </c>
      <c r="BB54" s="871">
        <v>2.2280669999999998</v>
      </c>
      <c r="BC54" s="871">
        <v>2.3415287715000002</v>
      </c>
      <c r="BD54" s="871">
        <v>2.3895967256000001</v>
      </c>
      <c r="BE54" s="352">
        <v>2.244882</v>
      </c>
      <c r="BF54" s="352">
        <v>2.2585799999999998</v>
      </c>
      <c r="BG54" s="352">
        <v>2.1644899999999998</v>
      </c>
      <c r="BH54" s="352">
        <v>2.0530430000000002</v>
      </c>
      <c r="BI54" s="352">
        <v>2.145848</v>
      </c>
      <c r="BJ54" s="352">
        <v>2.162909</v>
      </c>
      <c r="BK54" s="352">
        <v>2.102811</v>
      </c>
      <c r="BL54" s="352">
        <v>2.070608</v>
      </c>
      <c r="BM54" s="352">
        <v>2.1046130000000001</v>
      </c>
      <c r="BN54" s="352">
        <v>2.1571419999999999</v>
      </c>
      <c r="BO54" s="352">
        <v>2.2635390000000002</v>
      </c>
      <c r="BP54" s="352">
        <v>2.3181409999999998</v>
      </c>
      <c r="BQ54" s="352">
        <v>2.366018</v>
      </c>
      <c r="BR54" s="352">
        <v>2.352684</v>
      </c>
      <c r="BS54" s="352">
        <v>2.249304</v>
      </c>
      <c r="BT54" s="352">
        <v>2.1263869999999998</v>
      </c>
      <c r="BU54" s="352">
        <v>2.217238</v>
      </c>
      <c r="BV54" s="352">
        <v>2.2305280000000001</v>
      </c>
    </row>
    <row r="55" spans="1:79" ht="11.1" customHeight="1" x14ac:dyDescent="0.2">
      <c r="A55" s="32"/>
      <c r="B55" s="86"/>
      <c r="C55" s="429"/>
      <c r="D55" s="429"/>
      <c r="E55" s="429"/>
      <c r="F55" s="429"/>
      <c r="G55" s="429"/>
      <c r="H55" s="429"/>
      <c r="I55" s="429"/>
      <c r="J55" s="429"/>
      <c r="K55" s="429"/>
      <c r="L55" s="429"/>
      <c r="M55" s="429"/>
      <c r="N55" s="429"/>
      <c r="O55" s="429"/>
      <c r="P55" s="429"/>
      <c r="Q55" s="429"/>
      <c r="R55" s="429"/>
      <c r="S55" s="429"/>
      <c r="T55" s="429"/>
      <c r="U55" s="429"/>
      <c r="V55" s="429"/>
      <c r="W55" s="429"/>
      <c r="X55" s="429"/>
      <c r="Y55" s="429"/>
      <c r="Z55" s="429"/>
      <c r="AA55" s="429"/>
      <c r="AB55" s="429"/>
      <c r="AC55" s="429"/>
      <c r="AD55" s="429"/>
      <c r="AE55" s="429"/>
      <c r="AF55" s="429"/>
      <c r="AG55" s="429"/>
      <c r="AH55" s="429"/>
      <c r="AI55" s="429"/>
      <c r="AJ55" s="429"/>
      <c r="AK55" s="429"/>
      <c r="AL55" s="429"/>
      <c r="AM55" s="429"/>
      <c r="AN55" s="429"/>
      <c r="AO55" s="429"/>
      <c r="AP55" s="429"/>
      <c r="AQ55" s="429"/>
      <c r="AR55" s="429"/>
      <c r="AS55" s="429"/>
      <c r="AT55" s="429"/>
      <c r="AU55" s="429"/>
      <c r="AV55" s="429"/>
      <c r="AW55" s="429"/>
      <c r="AX55" s="429"/>
      <c r="AY55" s="429"/>
      <c r="AZ55" s="871"/>
      <c r="BA55" s="871"/>
      <c r="BB55" s="871"/>
      <c r="BC55" s="871"/>
      <c r="BD55" s="871"/>
      <c r="BE55" s="352"/>
      <c r="BF55" s="352"/>
      <c r="BG55" s="352"/>
      <c r="BH55" s="352"/>
      <c r="BI55" s="352"/>
      <c r="BJ55" s="352"/>
      <c r="BK55" s="352"/>
      <c r="BL55" s="352"/>
      <c r="BM55" s="352"/>
      <c r="BN55" s="352"/>
      <c r="BO55" s="352"/>
      <c r="BP55" s="352"/>
      <c r="BQ55" s="352"/>
      <c r="BR55" s="352"/>
      <c r="BS55" s="352"/>
      <c r="BT55" s="352"/>
      <c r="BU55" s="352"/>
      <c r="BV55" s="352"/>
    </row>
    <row r="56" spans="1:79" s="274" customFormat="1" ht="11.1" customHeight="1" x14ac:dyDescent="0.2">
      <c r="A56" s="548" t="s">
        <v>454</v>
      </c>
      <c r="B56" s="570" t="s">
        <v>1141</v>
      </c>
      <c r="C56" s="100">
        <v>15.969548</v>
      </c>
      <c r="D56" s="100">
        <v>15.946963999999999</v>
      </c>
      <c r="E56" s="100">
        <v>16.414290000000001</v>
      </c>
      <c r="F56" s="100">
        <v>16.121867000000002</v>
      </c>
      <c r="G56" s="100">
        <v>16.734128999999999</v>
      </c>
      <c r="H56" s="100">
        <v>17.1082</v>
      </c>
      <c r="I56" s="100">
        <v>16.887225999999998</v>
      </c>
      <c r="J56" s="100">
        <v>16.903419</v>
      </c>
      <c r="K56" s="100">
        <v>16.660900000000002</v>
      </c>
      <c r="L56" s="100">
        <v>16.265871000000001</v>
      </c>
      <c r="M56" s="100">
        <v>16.939966999999999</v>
      </c>
      <c r="N56" s="100">
        <v>15.842936</v>
      </c>
      <c r="O56" s="100">
        <v>15.625194</v>
      </c>
      <c r="P56" s="100">
        <v>15.627071000000001</v>
      </c>
      <c r="Q56" s="100">
        <v>16.026257999999999</v>
      </c>
      <c r="R56" s="100">
        <v>16.463032999999999</v>
      </c>
      <c r="S56" s="100">
        <v>16.756613000000002</v>
      </c>
      <c r="T56" s="100">
        <v>17.014433</v>
      </c>
      <c r="U56" s="100">
        <v>17.135580999999998</v>
      </c>
      <c r="V56" s="100">
        <v>17.200548000000001</v>
      </c>
      <c r="W56" s="100">
        <v>16.711500000000001</v>
      </c>
      <c r="X56" s="100">
        <v>15.835936</v>
      </c>
      <c r="Y56" s="100">
        <v>16.487133</v>
      </c>
      <c r="Z56" s="100">
        <v>17.074387000000002</v>
      </c>
      <c r="AA56" s="100">
        <v>15.831968</v>
      </c>
      <c r="AB56" s="100">
        <v>15.204862</v>
      </c>
      <c r="AC56" s="100">
        <v>16.257936000000001</v>
      </c>
      <c r="AD56" s="100">
        <v>16.394500000000001</v>
      </c>
      <c r="AE56" s="100">
        <v>17.13571</v>
      </c>
      <c r="AF56" s="100">
        <v>17.2728</v>
      </c>
      <c r="AG56" s="100">
        <v>16.945516000000001</v>
      </c>
      <c r="AH56" s="100">
        <v>17.231290000000001</v>
      </c>
      <c r="AI56" s="100">
        <v>16.582166999999998</v>
      </c>
      <c r="AJ56" s="100">
        <v>16.462</v>
      </c>
      <c r="AK56" s="100">
        <v>16.817767</v>
      </c>
      <c r="AL56" s="100">
        <v>17.077000000000002</v>
      </c>
      <c r="AM56" s="100">
        <v>16.004999999999999</v>
      </c>
      <c r="AN56" s="100">
        <v>15.628857</v>
      </c>
      <c r="AO56" s="100">
        <v>16.152515999999999</v>
      </c>
      <c r="AP56" s="100">
        <v>16.428933000000001</v>
      </c>
      <c r="AQ56" s="100">
        <v>17.125871</v>
      </c>
      <c r="AR56" s="100">
        <v>17.362732999999999</v>
      </c>
      <c r="AS56" s="100">
        <v>17.387936</v>
      </c>
      <c r="AT56" s="100">
        <v>17.324580999999998</v>
      </c>
      <c r="AU56" s="100">
        <v>16.921633</v>
      </c>
      <c r="AV56" s="100">
        <v>16.003354999999999</v>
      </c>
      <c r="AW56" s="100">
        <v>16.8339</v>
      </c>
      <c r="AX56" s="100">
        <v>17.247257999999999</v>
      </c>
      <c r="AY56" s="100">
        <v>16.602741999999999</v>
      </c>
      <c r="AZ56" s="890">
        <v>16.156786</v>
      </c>
      <c r="BA56" s="890">
        <v>16.505870999999999</v>
      </c>
      <c r="BB56" s="890">
        <v>16.229766999999999</v>
      </c>
      <c r="BC56" s="890">
        <v>16.956645161000001</v>
      </c>
      <c r="BD56" s="890">
        <v>17.329376666999998</v>
      </c>
      <c r="BE56" s="559">
        <v>17.171340000000001</v>
      </c>
      <c r="BF56" s="559">
        <v>17.1294</v>
      </c>
      <c r="BG56" s="559">
        <v>16.45438</v>
      </c>
      <c r="BH56" s="559">
        <v>15.910740000000001</v>
      </c>
      <c r="BI56" s="559">
        <v>16.367329999999999</v>
      </c>
      <c r="BJ56" s="559">
        <v>16.527149999999999</v>
      </c>
      <c r="BK56" s="559">
        <v>16.07686</v>
      </c>
      <c r="BL56" s="559">
        <v>15.64992</v>
      </c>
      <c r="BM56" s="559">
        <v>15.93022</v>
      </c>
      <c r="BN56" s="559">
        <v>16.331109999999999</v>
      </c>
      <c r="BO56" s="559">
        <v>16.73968</v>
      </c>
      <c r="BP56" s="559">
        <v>16.982250000000001</v>
      </c>
      <c r="BQ56" s="559">
        <v>17.035630000000001</v>
      </c>
      <c r="BR56" s="559">
        <v>16.96894</v>
      </c>
      <c r="BS56" s="559">
        <v>16.351130000000001</v>
      </c>
      <c r="BT56" s="559">
        <v>15.89686</v>
      </c>
      <c r="BU56" s="559">
        <v>16.453140000000001</v>
      </c>
      <c r="BV56" s="559">
        <v>16.653580000000002</v>
      </c>
    </row>
    <row r="57" spans="1:79" s="274" customFormat="1" ht="11.1" customHeight="1" x14ac:dyDescent="0.2">
      <c r="A57" s="548" t="s">
        <v>452</v>
      </c>
      <c r="B57" s="570" t="s">
        <v>1142</v>
      </c>
      <c r="C57" s="100">
        <v>17.93431</v>
      </c>
      <c r="D57" s="100">
        <v>17.93431</v>
      </c>
      <c r="E57" s="100">
        <v>17.93431</v>
      </c>
      <c r="F57" s="100">
        <v>17.93431</v>
      </c>
      <c r="G57" s="100">
        <v>17.93431</v>
      </c>
      <c r="H57" s="100">
        <v>17.93431</v>
      </c>
      <c r="I57" s="100">
        <v>17.955310000000001</v>
      </c>
      <c r="J57" s="100">
        <v>17.955310000000001</v>
      </c>
      <c r="K57" s="100">
        <v>18.01661</v>
      </c>
      <c r="L57" s="100">
        <v>18.01661</v>
      </c>
      <c r="M57" s="100">
        <v>18.003609999999998</v>
      </c>
      <c r="N57" s="100">
        <v>18.003609999999998</v>
      </c>
      <c r="O57" s="100">
        <v>18.060369000000001</v>
      </c>
      <c r="P57" s="100">
        <v>18.030369</v>
      </c>
      <c r="Q57" s="100">
        <v>18.270368999999999</v>
      </c>
      <c r="R57" s="100">
        <v>18.270368999999999</v>
      </c>
      <c r="S57" s="100">
        <v>18.270368999999999</v>
      </c>
      <c r="T57" s="100">
        <v>18.270368999999999</v>
      </c>
      <c r="U57" s="100">
        <v>18.272248999999999</v>
      </c>
      <c r="V57" s="100">
        <v>18.272248999999999</v>
      </c>
      <c r="W57" s="100">
        <v>18.272248999999999</v>
      </c>
      <c r="X57" s="100">
        <v>18.272248999999999</v>
      </c>
      <c r="Y57" s="100">
        <v>18.346249</v>
      </c>
      <c r="Z57" s="100">
        <v>18.347978000000001</v>
      </c>
      <c r="AA57" s="100">
        <v>18.384228</v>
      </c>
      <c r="AB57" s="100">
        <v>18.384228</v>
      </c>
      <c r="AC57" s="100">
        <v>18.326028000000001</v>
      </c>
      <c r="AD57" s="100">
        <v>18.326028000000001</v>
      </c>
      <c r="AE57" s="100">
        <v>18.326028000000001</v>
      </c>
      <c r="AF57" s="100">
        <v>18.336528000000001</v>
      </c>
      <c r="AG57" s="100">
        <v>18.336528000000001</v>
      </c>
      <c r="AH57" s="100">
        <v>18.336528000000001</v>
      </c>
      <c r="AI57" s="100">
        <v>18.336528000000001</v>
      </c>
      <c r="AJ57" s="100">
        <v>18.35746</v>
      </c>
      <c r="AK57" s="100">
        <v>18.36496</v>
      </c>
      <c r="AL57" s="100">
        <v>18.36496</v>
      </c>
      <c r="AM57" s="100">
        <v>18.416072</v>
      </c>
      <c r="AN57" s="100">
        <v>18.406472000000001</v>
      </c>
      <c r="AO57" s="100">
        <v>18.159717000000001</v>
      </c>
      <c r="AP57" s="100">
        <v>18.089366999999999</v>
      </c>
      <c r="AQ57" s="100">
        <v>18.159717000000001</v>
      </c>
      <c r="AR57" s="100">
        <v>18.159717000000001</v>
      </c>
      <c r="AS57" s="100">
        <v>18.159717000000001</v>
      </c>
      <c r="AT57" s="100">
        <v>18.159717000000001</v>
      </c>
      <c r="AU57" s="100">
        <v>18.160717000000002</v>
      </c>
      <c r="AV57" s="100">
        <v>18.160717000000002</v>
      </c>
      <c r="AW57" s="100">
        <v>18.022017000000002</v>
      </c>
      <c r="AX57" s="100">
        <v>18.022017000000002</v>
      </c>
      <c r="AY57" s="100">
        <v>18.162493000000001</v>
      </c>
      <c r="AZ57" s="890">
        <v>18.162493000000001</v>
      </c>
      <c r="BA57" s="890">
        <v>18.015492999999999</v>
      </c>
      <c r="BB57" s="890">
        <v>18.015492999999999</v>
      </c>
      <c r="BC57" s="890">
        <v>18.018000000000001</v>
      </c>
      <c r="BD57" s="890">
        <v>18.018000000000001</v>
      </c>
      <c r="BE57" s="559">
        <v>18.018000000000001</v>
      </c>
      <c r="BF57" s="559">
        <v>18.018000000000001</v>
      </c>
      <c r="BG57" s="559">
        <v>18.018000000000001</v>
      </c>
      <c r="BH57" s="559">
        <v>18.018000000000001</v>
      </c>
      <c r="BI57" s="559">
        <v>18.018000000000001</v>
      </c>
      <c r="BJ57" s="559">
        <v>18.018000000000001</v>
      </c>
      <c r="BK57" s="559">
        <v>18.018000000000001</v>
      </c>
      <c r="BL57" s="559">
        <v>18.018000000000001</v>
      </c>
      <c r="BM57" s="559">
        <v>18.018000000000001</v>
      </c>
      <c r="BN57" s="559">
        <v>18.018000000000001</v>
      </c>
      <c r="BO57" s="559">
        <v>18.018000000000001</v>
      </c>
      <c r="BP57" s="559">
        <v>18.018000000000001</v>
      </c>
      <c r="BQ57" s="559">
        <v>18.018000000000001</v>
      </c>
      <c r="BR57" s="559">
        <v>18.018000000000001</v>
      </c>
      <c r="BS57" s="559">
        <v>18.018000000000001</v>
      </c>
      <c r="BT57" s="559">
        <v>18.018000000000001</v>
      </c>
      <c r="BU57" s="559">
        <v>18.018000000000001</v>
      </c>
      <c r="BV57" s="559">
        <v>18.018000000000001</v>
      </c>
    </row>
    <row r="58" spans="1:79" s="274" customFormat="1" ht="11.1" customHeight="1" x14ac:dyDescent="0.2">
      <c r="A58" s="548" t="s">
        <v>453</v>
      </c>
      <c r="B58" s="571" t="s">
        <v>1143</v>
      </c>
      <c r="C58" s="101">
        <v>0.89044674705000004</v>
      </c>
      <c r="D58" s="101">
        <v>0.88918748476999998</v>
      </c>
      <c r="E58" s="101">
        <v>0.91524513628000004</v>
      </c>
      <c r="F58" s="101">
        <v>0.89893990902999998</v>
      </c>
      <c r="G58" s="101">
        <v>0.93307905349999998</v>
      </c>
      <c r="H58" s="101">
        <v>0.95393689526000003</v>
      </c>
      <c r="I58" s="101">
        <v>0.94051431024999999</v>
      </c>
      <c r="J58" s="101">
        <v>0.94141616045999998</v>
      </c>
      <c r="K58" s="101">
        <v>0.92475221476000002</v>
      </c>
      <c r="L58" s="101">
        <v>0.90282639187000002</v>
      </c>
      <c r="M58" s="101">
        <v>0.94092057093000003</v>
      </c>
      <c r="N58" s="101">
        <v>0.87998662490000001</v>
      </c>
      <c r="O58" s="101">
        <v>0.86516471507000003</v>
      </c>
      <c r="P58" s="101">
        <v>0.86670832971</v>
      </c>
      <c r="Q58" s="101">
        <v>0.87717210309000004</v>
      </c>
      <c r="R58" s="101">
        <v>0.90107829787000004</v>
      </c>
      <c r="S58" s="101">
        <v>0.91714693884999998</v>
      </c>
      <c r="T58" s="101">
        <v>0.9312583123</v>
      </c>
      <c r="U58" s="101">
        <v>0.93779266032999997</v>
      </c>
      <c r="V58" s="101">
        <v>0.94134816135999999</v>
      </c>
      <c r="W58" s="101">
        <v>0.91458363992000002</v>
      </c>
      <c r="X58" s="101">
        <v>0.86666594790999996</v>
      </c>
      <c r="Y58" s="101">
        <v>0.89866506226999998</v>
      </c>
      <c r="Z58" s="101">
        <v>0.93058684722999996</v>
      </c>
      <c r="AA58" s="101">
        <v>0.86117121697999999</v>
      </c>
      <c r="AB58" s="101">
        <v>0.82706013002000001</v>
      </c>
      <c r="AC58" s="101">
        <v>0.88715001417999995</v>
      </c>
      <c r="AD58" s="101">
        <v>0.89460192902000002</v>
      </c>
      <c r="AE58" s="101">
        <v>0.93504768190999998</v>
      </c>
      <c r="AF58" s="101">
        <v>0.94198858147999998</v>
      </c>
      <c r="AG58" s="101">
        <v>0.92413983716000003</v>
      </c>
      <c r="AH58" s="101">
        <v>0.93972479413999999</v>
      </c>
      <c r="AI58" s="101">
        <v>0.90432425375000003</v>
      </c>
      <c r="AJ58" s="101">
        <v>0.89674715347</v>
      </c>
      <c r="AK58" s="101">
        <v>0.91575298829999996</v>
      </c>
      <c r="AL58" s="101">
        <v>0.92986861936999998</v>
      </c>
      <c r="AM58" s="101">
        <v>0.86907783592999999</v>
      </c>
      <c r="AN58" s="101">
        <v>0.84909574198000004</v>
      </c>
      <c r="AO58" s="101">
        <v>0.88946958809999999</v>
      </c>
      <c r="AP58" s="101">
        <v>0.90820939174000004</v>
      </c>
      <c r="AQ58" s="101">
        <v>0.94306926699000004</v>
      </c>
      <c r="AR58" s="101">
        <v>0.95611253193000001</v>
      </c>
      <c r="AS58" s="101">
        <v>0.95750038395000003</v>
      </c>
      <c r="AT58" s="101">
        <v>0.95401161813000002</v>
      </c>
      <c r="AU58" s="101">
        <v>0.93177119604000003</v>
      </c>
      <c r="AV58" s="101">
        <v>0.88120722326000001</v>
      </c>
      <c r="AW58" s="101">
        <v>0.93407413831999997</v>
      </c>
      <c r="AX58" s="101">
        <v>0.95701041675999998</v>
      </c>
      <c r="AY58" s="101">
        <v>0.91412241700999997</v>
      </c>
      <c r="AZ58" s="896">
        <v>0.88956873927000002</v>
      </c>
      <c r="BA58" s="896">
        <v>0.91620423599</v>
      </c>
      <c r="BB58" s="896">
        <v>0.90087831624000003</v>
      </c>
      <c r="BC58" s="896">
        <v>0.94109474755</v>
      </c>
      <c r="BD58" s="896">
        <v>0.96178136678000004</v>
      </c>
      <c r="BE58" s="577">
        <v>0.95301009999999997</v>
      </c>
      <c r="BF58" s="577">
        <v>0.95068240000000004</v>
      </c>
      <c r="BG58" s="577">
        <v>0.91321889999999994</v>
      </c>
      <c r="BH58" s="577">
        <v>0.88304680000000002</v>
      </c>
      <c r="BI58" s="577">
        <v>0.90838750000000001</v>
      </c>
      <c r="BJ58" s="577">
        <v>0.91725780000000001</v>
      </c>
      <c r="BK58" s="577">
        <v>0.89226649999999996</v>
      </c>
      <c r="BL58" s="577">
        <v>0.8685716</v>
      </c>
      <c r="BM58" s="577">
        <v>0.88412809999999997</v>
      </c>
      <c r="BN58" s="577">
        <v>0.90637749999999995</v>
      </c>
      <c r="BO58" s="577">
        <v>0.92905309999999997</v>
      </c>
      <c r="BP58" s="577">
        <v>0.94251569999999996</v>
      </c>
      <c r="BQ58" s="577">
        <v>0.9454785</v>
      </c>
      <c r="BR58" s="577">
        <v>0.94177699999999998</v>
      </c>
      <c r="BS58" s="577">
        <v>0.90748850000000003</v>
      </c>
      <c r="BT58" s="577">
        <v>0.88227670000000002</v>
      </c>
      <c r="BU58" s="577">
        <v>0.91315040000000003</v>
      </c>
      <c r="BV58" s="577">
        <v>0.92427440000000005</v>
      </c>
    </row>
    <row r="59" spans="1:79" s="164" customFormat="1" ht="22.35" customHeight="1" x14ac:dyDescent="0.2">
      <c r="A59" s="163"/>
      <c r="B59" s="1044" t="s">
        <v>1144</v>
      </c>
      <c r="C59" s="1045"/>
      <c r="D59" s="1045"/>
      <c r="E59" s="1045"/>
      <c r="F59" s="1045"/>
      <c r="G59" s="1045"/>
      <c r="H59" s="1045"/>
      <c r="I59" s="1045"/>
      <c r="J59" s="1045"/>
      <c r="K59" s="1045"/>
      <c r="L59" s="1045"/>
      <c r="M59" s="1045"/>
      <c r="N59" s="1045"/>
      <c r="O59" s="1045"/>
      <c r="P59" s="1045"/>
      <c r="Q59" s="1045"/>
      <c r="AY59" s="643"/>
      <c r="AZ59" s="643"/>
      <c r="BA59" s="643"/>
      <c r="BB59" s="643"/>
      <c r="BC59" s="643"/>
      <c r="BD59" s="643"/>
      <c r="BE59" s="643"/>
      <c r="BF59" s="643"/>
      <c r="BG59" s="643"/>
      <c r="BH59" s="643"/>
      <c r="BI59" s="643"/>
      <c r="BJ59" s="218"/>
    </row>
    <row r="60" spans="1:79" ht="12" customHeight="1" x14ac:dyDescent="0.2">
      <c r="A60" s="32"/>
      <c r="B60" s="774" t="s">
        <v>808</v>
      </c>
      <c r="C60" s="786"/>
      <c r="D60" s="786"/>
      <c r="E60" s="786"/>
      <c r="F60" s="786"/>
      <c r="G60" s="786"/>
      <c r="H60" s="786"/>
      <c r="I60" s="786"/>
      <c r="J60" s="786"/>
      <c r="K60" s="786"/>
      <c r="L60" s="786"/>
      <c r="M60" s="786"/>
      <c r="N60" s="786"/>
      <c r="O60" s="786"/>
      <c r="P60" s="786"/>
      <c r="Q60" s="786"/>
      <c r="BD60" s="644"/>
      <c r="BE60" s="644"/>
      <c r="BF60" s="644"/>
      <c r="BH60" s="644"/>
    </row>
    <row r="61" spans="1:79" s="336" customFormat="1" ht="12" customHeight="1" x14ac:dyDescent="0.2">
      <c r="A61" s="335"/>
      <c r="B61" s="988" t="str">
        <f>Dates!$G$2</f>
        <v>EIA completed modeling and analysis for this report on Wednesday, July 1, 2026.</v>
      </c>
      <c r="C61" s="975"/>
      <c r="D61" s="975"/>
      <c r="E61" s="975"/>
      <c r="F61" s="975"/>
      <c r="G61" s="975"/>
      <c r="H61" s="975"/>
      <c r="I61" s="975"/>
      <c r="J61" s="975"/>
      <c r="K61" s="975"/>
      <c r="L61" s="975"/>
      <c r="M61" s="975"/>
      <c r="N61" s="975"/>
      <c r="O61" s="975"/>
      <c r="P61" s="975"/>
      <c r="Q61" s="975"/>
      <c r="AY61" s="339"/>
      <c r="AZ61" s="339"/>
      <c r="BA61" s="339"/>
      <c r="BB61" s="339"/>
      <c r="BC61" s="339"/>
      <c r="BD61" s="339"/>
      <c r="BE61" s="339"/>
      <c r="BF61" s="339"/>
      <c r="BG61" s="339"/>
      <c r="BH61" s="339"/>
      <c r="BI61" s="339"/>
    </row>
    <row r="62" spans="1:79" s="164" customFormat="1" ht="12" customHeight="1" x14ac:dyDescent="0.2">
      <c r="A62" s="163"/>
      <c r="B62" s="1046" t="s">
        <v>481</v>
      </c>
      <c r="C62" s="1047"/>
      <c r="D62" s="1047"/>
      <c r="E62" s="1047"/>
      <c r="F62" s="1047"/>
      <c r="G62" s="1047"/>
      <c r="H62" s="1047"/>
      <c r="I62" s="1047"/>
      <c r="J62" s="1047"/>
      <c r="K62" s="1047"/>
      <c r="L62" s="1047"/>
      <c r="M62" s="1047"/>
      <c r="N62" s="1047"/>
      <c r="O62" s="1047"/>
      <c r="P62" s="1047"/>
      <c r="Q62" s="1047"/>
      <c r="AY62" s="643"/>
      <c r="AZ62" s="643"/>
      <c r="BA62" s="643"/>
      <c r="BB62" s="643"/>
      <c r="BC62" s="643"/>
      <c r="BD62" s="643"/>
      <c r="BE62" s="643"/>
      <c r="BF62" s="643"/>
      <c r="BG62" s="643"/>
      <c r="BH62" s="643"/>
      <c r="BI62" s="643"/>
      <c r="BJ62" s="218"/>
    </row>
    <row r="63" spans="1:79" s="164" customFormat="1" ht="12" customHeight="1" x14ac:dyDescent="0.2">
      <c r="A63" s="163"/>
      <c r="B63" s="997" t="s">
        <v>1402</v>
      </c>
      <c r="C63" s="984"/>
      <c r="D63" s="984"/>
      <c r="E63" s="984"/>
      <c r="F63" s="984"/>
      <c r="G63" s="984"/>
      <c r="H63" s="984"/>
      <c r="I63" s="984"/>
      <c r="J63" s="984"/>
      <c r="K63" s="984"/>
      <c r="L63" s="984"/>
      <c r="M63" s="984"/>
      <c r="N63" s="984"/>
      <c r="O63" s="984"/>
      <c r="P63" s="984"/>
      <c r="Q63" s="984"/>
      <c r="AY63" s="643"/>
      <c r="AZ63" s="643"/>
      <c r="BA63" s="643"/>
      <c r="BB63" s="643"/>
      <c r="BC63" s="643"/>
      <c r="BD63" s="643"/>
      <c r="BE63" s="643"/>
      <c r="BF63" s="643"/>
      <c r="BG63" s="643"/>
      <c r="BH63" s="643"/>
      <c r="BI63" s="643"/>
      <c r="BJ63" s="218"/>
    </row>
    <row r="64" spans="1:79" s="164" customFormat="1" ht="12" customHeight="1" x14ac:dyDescent="0.2">
      <c r="A64" s="163"/>
      <c r="B64" s="992" t="s">
        <v>489</v>
      </c>
      <c r="C64" s="994"/>
      <c r="D64" s="994"/>
      <c r="E64" s="994"/>
      <c r="F64" s="994"/>
      <c r="G64" s="994"/>
      <c r="H64" s="994"/>
      <c r="I64" s="994"/>
      <c r="J64" s="994"/>
      <c r="K64" s="994"/>
      <c r="L64" s="994"/>
      <c r="M64" s="994"/>
      <c r="N64" s="994"/>
      <c r="O64" s="994"/>
      <c r="P64" s="994"/>
      <c r="Q64" s="1038"/>
      <c r="AY64" s="643"/>
      <c r="AZ64" s="643"/>
      <c r="BA64" s="643"/>
      <c r="BB64" s="643"/>
      <c r="BC64" s="643"/>
      <c r="BD64" s="643"/>
      <c r="BE64" s="643"/>
      <c r="BF64" s="643"/>
      <c r="BG64" s="643"/>
      <c r="BH64" s="643"/>
      <c r="BI64" s="643"/>
      <c r="BJ64" s="218"/>
    </row>
    <row r="65" spans="1:74" s="164" customFormat="1" ht="12" customHeight="1" x14ac:dyDescent="0.2">
      <c r="A65" s="163"/>
      <c r="B65" s="773" t="s">
        <v>821</v>
      </c>
      <c r="C65" s="303"/>
      <c r="D65" s="303"/>
      <c r="E65" s="303"/>
      <c r="F65" s="303"/>
      <c r="G65" s="303"/>
      <c r="H65" s="303"/>
      <c r="I65" s="303"/>
      <c r="J65" s="303"/>
      <c r="K65" s="303"/>
      <c r="L65" s="303"/>
      <c r="M65" s="303"/>
      <c r="N65" s="303"/>
      <c r="O65" s="303"/>
      <c r="P65" s="303"/>
      <c r="Q65" s="303"/>
      <c r="AY65" s="643"/>
      <c r="AZ65" s="643"/>
      <c r="BA65" s="643"/>
      <c r="BB65" s="643"/>
      <c r="BC65" s="643"/>
      <c r="BD65" s="643"/>
      <c r="BE65" s="643"/>
      <c r="BF65" s="643"/>
      <c r="BG65" s="643"/>
      <c r="BH65" s="643"/>
      <c r="BI65" s="643"/>
      <c r="BJ65" s="218"/>
    </row>
    <row r="66" spans="1:74" s="164" customFormat="1" ht="12" customHeight="1" x14ac:dyDescent="0.2">
      <c r="A66" s="163"/>
      <c r="B66" s="992" t="s">
        <v>1593</v>
      </c>
      <c r="C66" s="1043"/>
      <c r="D66" s="1043"/>
      <c r="E66" s="1043"/>
      <c r="F66" s="1043"/>
      <c r="G66" s="1043"/>
      <c r="H66" s="1043"/>
      <c r="I66" s="1043"/>
      <c r="J66" s="1043"/>
      <c r="K66" s="1043"/>
      <c r="L66" s="1043"/>
      <c r="M66" s="1043"/>
      <c r="N66" s="1043"/>
      <c r="O66" s="1043"/>
      <c r="P66" s="1043"/>
      <c r="Q66" s="1038"/>
      <c r="AY66" s="643"/>
      <c r="AZ66" s="643"/>
      <c r="BA66" s="643"/>
      <c r="BB66" s="643"/>
      <c r="BC66" s="643"/>
      <c r="BD66" s="643"/>
      <c r="BE66" s="643"/>
      <c r="BF66" s="643"/>
      <c r="BG66" s="643"/>
      <c r="BH66" s="643"/>
      <c r="BI66" s="643"/>
      <c r="BJ66" s="218"/>
    </row>
    <row r="67" spans="1:74" s="164" customFormat="1" ht="12" customHeight="1" x14ac:dyDescent="0.2">
      <c r="A67" s="158"/>
      <c r="B67" s="995" t="s">
        <v>1535</v>
      </c>
      <c r="C67" s="994"/>
      <c r="D67" s="994"/>
      <c r="E67" s="994"/>
      <c r="F67" s="994"/>
      <c r="G67" s="994"/>
      <c r="H67" s="994"/>
      <c r="I67" s="994"/>
      <c r="J67" s="994"/>
      <c r="K67" s="994"/>
      <c r="L67" s="994"/>
      <c r="M67" s="994"/>
      <c r="N67" s="994"/>
      <c r="O67" s="994"/>
      <c r="P67" s="994"/>
      <c r="Q67" s="1038"/>
      <c r="AY67" s="643"/>
      <c r="AZ67" s="643"/>
      <c r="BA67" s="643"/>
      <c r="BB67" s="643"/>
      <c r="BC67" s="643"/>
      <c r="BD67" s="643"/>
      <c r="BE67" s="643"/>
      <c r="BF67" s="643"/>
      <c r="BG67" s="643"/>
      <c r="BH67" s="643"/>
      <c r="BI67" s="643"/>
      <c r="BJ67" s="218"/>
    </row>
    <row r="68" spans="1:74" ht="12.75" x14ac:dyDescent="0.2">
      <c r="A68" s="158"/>
      <c r="B68" s="1042" t="s">
        <v>1069</v>
      </c>
      <c r="C68" s="1038"/>
      <c r="D68" s="1038"/>
      <c r="E68" s="1038"/>
      <c r="F68" s="1038"/>
      <c r="G68" s="1038"/>
      <c r="H68" s="1038"/>
      <c r="I68" s="1038"/>
      <c r="J68" s="1038"/>
      <c r="K68" s="1038"/>
      <c r="L68" s="1038"/>
      <c r="M68" s="1038"/>
      <c r="N68" s="1038"/>
      <c r="O68" s="1038"/>
      <c r="P68" s="1038"/>
      <c r="Q68" s="1038"/>
      <c r="R68" s="88"/>
      <c r="S68" s="88"/>
      <c r="T68" s="88"/>
      <c r="U68" s="88"/>
      <c r="V68" s="88"/>
      <c r="W68" s="88"/>
      <c r="X68" s="88"/>
      <c r="Y68" s="88"/>
      <c r="Z68" s="88"/>
      <c r="AA68" s="88"/>
      <c r="AB68" s="88"/>
      <c r="AC68" s="88"/>
      <c r="AD68" s="88"/>
      <c r="AE68" s="88"/>
      <c r="AF68" s="88"/>
      <c r="AG68" s="88"/>
      <c r="AH68" s="88"/>
      <c r="AI68" s="88"/>
      <c r="AJ68" s="88"/>
      <c r="AK68" s="88"/>
      <c r="AL68" s="88"/>
      <c r="AM68" s="88"/>
      <c r="AN68" s="88"/>
      <c r="AO68" s="88"/>
      <c r="AP68" s="88"/>
      <c r="AQ68" s="88"/>
      <c r="AR68" s="88"/>
      <c r="AS68" s="88"/>
      <c r="AT68" s="88"/>
      <c r="AU68" s="88"/>
      <c r="AV68" s="88"/>
      <c r="AW68" s="88"/>
      <c r="AX68" s="88"/>
      <c r="AY68" s="645"/>
      <c r="AZ68" s="645"/>
      <c r="BA68" s="645"/>
      <c r="BB68" s="645"/>
      <c r="BC68" s="645"/>
      <c r="BD68" s="645"/>
      <c r="BE68" s="645"/>
      <c r="BF68" s="645"/>
      <c r="BG68" s="645"/>
      <c r="BH68" s="645"/>
      <c r="BI68" s="645"/>
      <c r="BJ68" s="147"/>
      <c r="BK68" s="147"/>
      <c r="BL68" s="147"/>
      <c r="BM68" s="147"/>
      <c r="BN68" s="147"/>
      <c r="BO68" s="147"/>
      <c r="BP68" s="147"/>
      <c r="BQ68" s="147"/>
      <c r="BR68" s="147"/>
      <c r="BS68" s="147"/>
      <c r="BT68" s="147"/>
      <c r="BU68" s="147"/>
      <c r="BV68" s="147"/>
    </row>
    <row r="69" spans="1:74" x14ac:dyDescent="0.2">
      <c r="C69" s="88"/>
      <c r="D69" s="88"/>
      <c r="E69" s="88"/>
      <c r="F69" s="88"/>
      <c r="G69" s="88"/>
      <c r="H69" s="88"/>
      <c r="I69" s="88"/>
      <c r="J69" s="88"/>
      <c r="K69" s="88"/>
      <c r="L69" s="88"/>
      <c r="M69" s="88"/>
      <c r="N69" s="88"/>
      <c r="O69" s="88"/>
      <c r="P69" s="88"/>
      <c r="Q69" s="88"/>
      <c r="R69" s="88"/>
      <c r="S69" s="88"/>
      <c r="T69" s="88"/>
      <c r="U69" s="88"/>
      <c r="V69" s="88"/>
      <c r="W69" s="88"/>
      <c r="X69" s="88"/>
      <c r="Y69" s="88"/>
      <c r="Z69" s="88"/>
      <c r="AA69" s="88"/>
      <c r="AB69" s="88"/>
      <c r="AC69" s="88"/>
      <c r="AD69" s="88"/>
      <c r="AE69" s="88"/>
      <c r="AF69" s="88"/>
      <c r="AG69" s="88"/>
      <c r="AH69" s="88"/>
      <c r="AI69" s="88"/>
      <c r="AJ69" s="88"/>
      <c r="AK69" s="88"/>
      <c r="AL69" s="88"/>
      <c r="AM69" s="88"/>
      <c r="AN69" s="88"/>
      <c r="AO69" s="88"/>
      <c r="AP69" s="88"/>
      <c r="AQ69" s="88"/>
      <c r="AR69" s="88"/>
      <c r="AS69" s="88"/>
      <c r="AT69" s="88"/>
      <c r="AU69" s="88"/>
      <c r="AV69" s="88"/>
      <c r="AW69" s="88"/>
      <c r="AX69" s="88"/>
      <c r="AY69" s="645"/>
      <c r="AZ69" s="645"/>
      <c r="BA69" s="645"/>
      <c r="BB69" s="645"/>
      <c r="BC69" s="645"/>
      <c r="BD69" s="645"/>
      <c r="BE69" s="645"/>
      <c r="BF69" s="645"/>
      <c r="BG69" s="645"/>
      <c r="BH69" s="645"/>
      <c r="BI69" s="645"/>
      <c r="BJ69" s="147"/>
      <c r="BK69" s="147"/>
      <c r="BL69" s="147"/>
      <c r="BM69" s="147"/>
      <c r="BN69" s="147"/>
      <c r="BO69" s="147"/>
      <c r="BP69" s="147"/>
      <c r="BQ69" s="147"/>
      <c r="BR69" s="147"/>
      <c r="BS69" s="147"/>
      <c r="BT69" s="147"/>
      <c r="BU69" s="147"/>
      <c r="BV69" s="147"/>
    </row>
    <row r="70" spans="1:74" x14ac:dyDescent="0.2">
      <c r="C70" s="88"/>
      <c r="D70" s="88"/>
      <c r="E70" s="88"/>
      <c r="F70" s="88"/>
      <c r="G70" s="88"/>
      <c r="H70" s="88"/>
      <c r="I70" s="88"/>
      <c r="J70" s="88"/>
      <c r="K70" s="88"/>
      <c r="L70" s="88"/>
      <c r="M70" s="88"/>
      <c r="N70" s="88"/>
      <c r="O70" s="88"/>
      <c r="P70" s="88"/>
      <c r="Q70" s="88"/>
      <c r="R70" s="88"/>
      <c r="S70" s="88"/>
      <c r="T70" s="88"/>
      <c r="U70" s="88"/>
      <c r="V70" s="88"/>
      <c r="W70" s="88"/>
      <c r="X70" s="88"/>
      <c r="Y70" s="88"/>
      <c r="Z70" s="88"/>
      <c r="AA70" s="88"/>
      <c r="AB70" s="88"/>
      <c r="AC70" s="88"/>
      <c r="AD70" s="88"/>
      <c r="AE70" s="88"/>
      <c r="AF70" s="88"/>
      <c r="AG70" s="88"/>
      <c r="AH70" s="88"/>
      <c r="AI70" s="88"/>
      <c r="AJ70" s="88"/>
      <c r="AK70" s="88"/>
      <c r="AL70" s="88"/>
      <c r="AM70" s="88"/>
      <c r="AN70" s="88"/>
      <c r="AO70" s="88"/>
      <c r="AP70" s="88"/>
      <c r="AQ70" s="88"/>
      <c r="AR70" s="88"/>
      <c r="AS70" s="88"/>
      <c r="AT70" s="88"/>
      <c r="AU70" s="88"/>
      <c r="AV70" s="88"/>
      <c r="AW70" s="88"/>
      <c r="AX70" s="88"/>
      <c r="AY70" s="645"/>
      <c r="AZ70" s="645"/>
      <c r="BA70" s="645"/>
      <c r="BB70" s="645"/>
      <c r="BC70" s="645"/>
      <c r="BD70" s="645"/>
      <c r="BE70" s="645"/>
      <c r="BF70" s="645"/>
      <c r="BG70" s="645"/>
      <c r="BH70" s="645"/>
      <c r="BI70" s="645"/>
      <c r="BJ70" s="147"/>
      <c r="BK70" s="147"/>
      <c r="BL70" s="147"/>
      <c r="BM70" s="147"/>
      <c r="BN70" s="147"/>
      <c r="BO70" s="147"/>
      <c r="BP70" s="147"/>
      <c r="BQ70" s="147"/>
      <c r="BR70" s="147"/>
      <c r="BS70" s="147"/>
      <c r="BT70" s="147"/>
      <c r="BU70" s="147"/>
      <c r="BV70" s="147"/>
    </row>
    <row r="71" spans="1:74" x14ac:dyDescent="0.2">
      <c r="C71" s="88"/>
      <c r="D71" s="88"/>
      <c r="E71" s="88"/>
      <c r="F71" s="88"/>
      <c r="G71" s="88"/>
      <c r="H71" s="88"/>
      <c r="I71" s="88"/>
      <c r="J71" s="88"/>
      <c r="K71" s="88"/>
      <c r="L71" s="88"/>
      <c r="M71" s="88"/>
      <c r="N71" s="88"/>
      <c r="O71" s="88"/>
      <c r="P71" s="88"/>
      <c r="Q71" s="88"/>
      <c r="R71" s="88"/>
      <c r="S71" s="88"/>
      <c r="T71" s="88"/>
      <c r="U71" s="88"/>
      <c r="V71" s="88"/>
      <c r="W71" s="88"/>
      <c r="X71" s="88"/>
      <c r="Y71" s="88"/>
      <c r="Z71" s="88"/>
      <c r="AA71" s="88"/>
      <c r="AB71" s="88"/>
      <c r="AC71" s="88"/>
      <c r="AD71" s="88"/>
      <c r="AE71" s="88"/>
      <c r="AF71" s="88"/>
      <c r="AG71" s="88"/>
      <c r="AH71" s="88"/>
      <c r="AI71" s="88"/>
      <c r="AJ71" s="88"/>
      <c r="AK71" s="88"/>
      <c r="AL71" s="88"/>
      <c r="AM71" s="88"/>
      <c r="AN71" s="88"/>
      <c r="AO71" s="88"/>
      <c r="AP71" s="88"/>
      <c r="AQ71" s="88"/>
      <c r="AR71" s="88"/>
      <c r="AS71" s="88"/>
      <c r="AT71" s="88"/>
      <c r="AU71" s="88"/>
      <c r="AV71" s="88"/>
      <c r="AW71" s="88"/>
      <c r="AX71" s="88"/>
      <c r="AY71" s="645"/>
      <c r="AZ71" s="645"/>
      <c r="BA71" s="645"/>
      <c r="BB71" s="645"/>
      <c r="BC71" s="645"/>
      <c r="BD71" s="645"/>
      <c r="BE71" s="645"/>
      <c r="BF71" s="645"/>
      <c r="BG71" s="645"/>
      <c r="BH71" s="645"/>
      <c r="BI71" s="645"/>
      <c r="BJ71" s="147"/>
      <c r="BK71" s="147"/>
      <c r="BL71" s="147"/>
      <c r="BM71" s="147"/>
      <c r="BN71" s="147"/>
      <c r="BO71" s="147"/>
      <c r="BP71" s="147"/>
      <c r="BQ71" s="147"/>
      <c r="BR71" s="147"/>
      <c r="BS71" s="147"/>
      <c r="BT71" s="147"/>
      <c r="BU71" s="147"/>
      <c r="BV71" s="147"/>
    </row>
    <row r="72" spans="1:74" x14ac:dyDescent="0.2">
      <c r="C72" s="88"/>
      <c r="D72" s="88"/>
      <c r="E72" s="88"/>
      <c r="F72" s="88"/>
      <c r="G72" s="88"/>
      <c r="H72" s="88"/>
      <c r="I72" s="88"/>
      <c r="J72" s="88"/>
      <c r="K72" s="88"/>
      <c r="L72" s="88"/>
      <c r="M72" s="88"/>
      <c r="N72" s="88"/>
      <c r="O72" s="88"/>
      <c r="P72" s="88"/>
      <c r="Q72" s="88"/>
      <c r="R72" s="88"/>
      <c r="S72" s="88"/>
      <c r="T72" s="88"/>
      <c r="U72" s="88"/>
      <c r="V72" s="88"/>
      <c r="W72" s="88"/>
      <c r="X72" s="88"/>
      <c r="Y72" s="88"/>
      <c r="Z72" s="88"/>
      <c r="AA72" s="88"/>
      <c r="AB72" s="88"/>
      <c r="AC72" s="88"/>
      <c r="AD72" s="88"/>
      <c r="AE72" s="88"/>
      <c r="AF72" s="88"/>
      <c r="AG72" s="88"/>
      <c r="AH72" s="88"/>
      <c r="AI72" s="88"/>
      <c r="AJ72" s="88"/>
      <c r="AK72" s="88"/>
      <c r="AL72" s="88"/>
      <c r="AM72" s="88"/>
      <c r="AN72" s="88"/>
      <c r="AO72" s="88"/>
      <c r="AP72" s="88"/>
      <c r="AQ72" s="88"/>
      <c r="AR72" s="88"/>
      <c r="AS72" s="88"/>
      <c r="AT72" s="88"/>
      <c r="AU72" s="88"/>
      <c r="AV72" s="88"/>
      <c r="AW72" s="88"/>
      <c r="AX72" s="88"/>
      <c r="AY72" s="645"/>
      <c r="AZ72" s="645"/>
      <c r="BA72" s="645"/>
      <c r="BB72" s="645"/>
      <c r="BC72" s="645"/>
      <c r="BD72" s="645"/>
      <c r="BE72" s="645"/>
      <c r="BF72" s="645"/>
      <c r="BG72" s="645"/>
      <c r="BH72" s="645"/>
      <c r="BI72" s="645"/>
      <c r="BJ72" s="147"/>
      <c r="BK72" s="147"/>
      <c r="BL72" s="147"/>
      <c r="BM72" s="147"/>
      <c r="BN72" s="147"/>
      <c r="BO72" s="147"/>
      <c r="BP72" s="147"/>
      <c r="BQ72" s="147"/>
      <c r="BR72" s="147"/>
      <c r="BS72" s="147"/>
      <c r="BT72" s="147"/>
      <c r="BU72" s="147"/>
      <c r="BV72" s="147"/>
    </row>
    <row r="73" spans="1:74" x14ac:dyDescent="0.2">
      <c r="C73" s="88"/>
      <c r="D73" s="88"/>
      <c r="E73" s="88"/>
      <c r="F73" s="88"/>
      <c r="G73" s="88"/>
      <c r="H73" s="88"/>
      <c r="I73" s="88"/>
      <c r="J73" s="88"/>
      <c r="K73" s="88"/>
      <c r="L73" s="88"/>
      <c r="M73" s="88"/>
      <c r="N73" s="88"/>
      <c r="O73" s="88"/>
      <c r="P73" s="88"/>
      <c r="Q73" s="88"/>
      <c r="R73" s="88"/>
      <c r="S73" s="88"/>
      <c r="T73" s="88"/>
      <c r="U73" s="88"/>
      <c r="V73" s="88"/>
      <c r="W73" s="88"/>
      <c r="X73" s="88"/>
      <c r="Y73" s="88"/>
      <c r="Z73" s="88"/>
      <c r="AA73" s="88"/>
      <c r="AB73" s="88"/>
      <c r="AC73" s="88"/>
      <c r="AD73" s="88"/>
      <c r="AE73" s="88"/>
      <c r="AF73" s="88"/>
      <c r="AG73" s="88"/>
      <c r="AH73" s="88"/>
      <c r="AI73" s="88"/>
      <c r="AJ73" s="88"/>
      <c r="AK73" s="88"/>
      <c r="AL73" s="88"/>
      <c r="AM73" s="88"/>
      <c r="AN73" s="88"/>
      <c r="AO73" s="88"/>
      <c r="AP73" s="88"/>
      <c r="AQ73" s="88"/>
      <c r="AR73" s="88"/>
      <c r="AS73" s="88"/>
      <c r="AT73" s="88"/>
      <c r="AU73" s="88"/>
      <c r="AV73" s="88"/>
      <c r="AW73" s="88"/>
      <c r="AX73" s="88"/>
      <c r="AY73" s="645"/>
      <c r="AZ73" s="645"/>
      <c r="BA73" s="645"/>
      <c r="BB73" s="645"/>
      <c r="BC73" s="645"/>
      <c r="BD73" s="645"/>
      <c r="BE73" s="645"/>
      <c r="BF73" s="645"/>
      <c r="BG73" s="645"/>
      <c r="BH73" s="645"/>
      <c r="BI73" s="645"/>
      <c r="BJ73" s="147"/>
      <c r="BK73" s="147"/>
      <c r="BL73" s="147"/>
      <c r="BM73" s="147"/>
      <c r="BN73" s="147"/>
      <c r="BO73" s="147"/>
      <c r="BP73" s="147"/>
      <c r="BQ73" s="147"/>
      <c r="BR73" s="147"/>
      <c r="BS73" s="147"/>
      <c r="BT73" s="147"/>
      <c r="BU73" s="147"/>
      <c r="BV73" s="147"/>
    </row>
    <row r="74" spans="1:74" x14ac:dyDescent="0.2">
      <c r="C74" s="88"/>
      <c r="D74" s="88"/>
      <c r="E74" s="88"/>
      <c r="F74" s="88"/>
      <c r="G74" s="88"/>
      <c r="H74" s="88"/>
      <c r="I74" s="88"/>
      <c r="J74" s="88"/>
      <c r="K74" s="88"/>
      <c r="L74" s="88"/>
      <c r="M74" s="88"/>
      <c r="N74" s="88"/>
      <c r="O74" s="88"/>
      <c r="P74" s="88"/>
      <c r="Q74" s="88"/>
      <c r="R74" s="88"/>
      <c r="S74" s="88"/>
      <c r="T74" s="88"/>
      <c r="U74" s="88"/>
      <c r="V74" s="88"/>
      <c r="W74" s="88"/>
      <c r="X74" s="88"/>
      <c r="Y74" s="88"/>
      <c r="Z74" s="88"/>
      <c r="AA74" s="88"/>
      <c r="AB74" s="88"/>
      <c r="AC74" s="88"/>
      <c r="AD74" s="88"/>
      <c r="AE74" s="88"/>
      <c r="AF74" s="88"/>
      <c r="AG74" s="88"/>
      <c r="AH74" s="88"/>
      <c r="AI74" s="88"/>
      <c r="AJ74" s="88"/>
      <c r="AK74" s="88"/>
      <c r="AL74" s="88"/>
      <c r="AM74" s="88"/>
      <c r="AN74" s="88"/>
      <c r="AO74" s="88"/>
      <c r="AP74" s="88"/>
      <c r="AQ74" s="88"/>
      <c r="AR74" s="88"/>
      <c r="AS74" s="88"/>
      <c r="AT74" s="88"/>
      <c r="AU74" s="88"/>
      <c r="AV74" s="88"/>
      <c r="AW74" s="88"/>
      <c r="AX74" s="88"/>
      <c r="AY74" s="645"/>
      <c r="AZ74" s="645"/>
      <c r="BA74" s="645"/>
      <c r="BB74" s="645"/>
      <c r="BC74" s="645"/>
      <c r="BD74" s="645"/>
      <c r="BE74" s="645"/>
      <c r="BF74" s="645"/>
      <c r="BG74" s="645"/>
      <c r="BH74" s="645"/>
      <c r="BI74" s="645"/>
      <c r="BJ74" s="147"/>
      <c r="BK74" s="147"/>
      <c r="BL74" s="147"/>
      <c r="BM74" s="147"/>
      <c r="BN74" s="147"/>
      <c r="BO74" s="147"/>
      <c r="BP74" s="147"/>
      <c r="BQ74" s="147"/>
      <c r="BR74" s="147"/>
      <c r="BS74" s="147"/>
      <c r="BT74" s="147"/>
      <c r="BU74" s="147"/>
      <c r="BV74" s="147"/>
    </row>
    <row r="75" spans="1:74" x14ac:dyDescent="0.2">
      <c r="C75" s="88"/>
      <c r="D75" s="88"/>
      <c r="E75" s="88"/>
      <c r="F75" s="88"/>
      <c r="G75" s="88"/>
      <c r="H75" s="88"/>
      <c r="I75" s="88"/>
      <c r="J75" s="88"/>
      <c r="K75" s="88"/>
      <c r="L75" s="88"/>
      <c r="M75" s="88"/>
      <c r="N75" s="88"/>
      <c r="O75" s="88"/>
      <c r="P75" s="88"/>
      <c r="Q75" s="88"/>
      <c r="R75" s="88"/>
      <c r="S75" s="88"/>
      <c r="T75" s="88"/>
      <c r="U75" s="88"/>
      <c r="V75" s="88"/>
      <c r="W75" s="88"/>
      <c r="X75" s="88"/>
      <c r="Y75" s="88"/>
      <c r="Z75" s="88"/>
      <c r="AA75" s="88"/>
      <c r="AB75" s="88"/>
      <c r="AC75" s="88"/>
      <c r="AD75" s="88"/>
      <c r="AE75" s="88"/>
      <c r="AF75" s="88"/>
      <c r="AG75" s="88"/>
      <c r="AH75" s="88"/>
      <c r="AI75" s="88"/>
      <c r="AJ75" s="88"/>
      <c r="AK75" s="88"/>
      <c r="AL75" s="88"/>
      <c r="AM75" s="88"/>
      <c r="AN75" s="88"/>
      <c r="AO75" s="88"/>
      <c r="AP75" s="88"/>
      <c r="AQ75" s="88"/>
      <c r="AR75" s="88"/>
      <c r="AS75" s="88"/>
      <c r="AT75" s="88"/>
      <c r="AU75" s="88"/>
      <c r="AV75" s="88"/>
      <c r="AW75" s="88"/>
      <c r="AX75" s="88"/>
      <c r="AY75" s="645"/>
      <c r="AZ75" s="645"/>
      <c r="BA75" s="645"/>
      <c r="BB75" s="645"/>
      <c r="BC75" s="645"/>
      <c r="BD75" s="645"/>
      <c r="BE75" s="645"/>
      <c r="BF75" s="645"/>
      <c r="BG75" s="645"/>
      <c r="BH75" s="645"/>
      <c r="BI75" s="645"/>
      <c r="BJ75" s="147"/>
      <c r="BK75" s="147"/>
      <c r="BL75" s="147"/>
      <c r="BM75" s="147"/>
      <c r="BN75" s="147"/>
      <c r="BO75" s="147"/>
      <c r="BP75" s="147"/>
      <c r="BQ75" s="147"/>
      <c r="BR75" s="147"/>
      <c r="BS75" s="147"/>
      <c r="BT75" s="147"/>
      <c r="BU75" s="147"/>
      <c r="BV75" s="147"/>
    </row>
    <row r="76" spans="1:74" x14ac:dyDescent="0.2">
      <c r="C76" s="88"/>
      <c r="D76" s="88"/>
      <c r="E76" s="88"/>
      <c r="F76" s="88"/>
      <c r="G76" s="88"/>
      <c r="H76" s="88"/>
      <c r="I76" s="88"/>
      <c r="J76" s="88"/>
      <c r="K76" s="88"/>
      <c r="L76" s="88"/>
      <c r="M76" s="88"/>
      <c r="N76" s="88"/>
      <c r="O76" s="88"/>
      <c r="P76" s="88"/>
      <c r="Q76" s="88"/>
      <c r="R76" s="88"/>
      <c r="S76" s="88"/>
      <c r="T76" s="88"/>
      <c r="U76" s="88"/>
      <c r="V76" s="88"/>
      <c r="W76" s="88"/>
      <c r="X76" s="88"/>
      <c r="Y76" s="88"/>
      <c r="Z76" s="88"/>
      <c r="AA76" s="88"/>
      <c r="AB76" s="88"/>
      <c r="AC76" s="88"/>
      <c r="AD76" s="88"/>
      <c r="AE76" s="88"/>
      <c r="AF76" s="88"/>
      <c r="AG76" s="88"/>
      <c r="AH76" s="88"/>
      <c r="AI76" s="88"/>
      <c r="AJ76" s="88"/>
      <c r="AK76" s="88"/>
      <c r="AL76" s="88"/>
      <c r="AM76" s="88"/>
      <c r="AN76" s="88"/>
      <c r="AO76" s="88"/>
      <c r="AP76" s="88"/>
      <c r="AQ76" s="88"/>
      <c r="AR76" s="88"/>
      <c r="AS76" s="88"/>
      <c r="AT76" s="88"/>
      <c r="AU76" s="88"/>
      <c r="AV76" s="88"/>
      <c r="AW76" s="88"/>
      <c r="AX76" s="88"/>
      <c r="AY76" s="645"/>
      <c r="AZ76" s="645"/>
      <c r="BA76" s="645"/>
      <c r="BB76" s="645"/>
      <c r="BC76" s="645"/>
      <c r="BD76" s="645"/>
      <c r="BE76" s="645"/>
      <c r="BF76" s="645"/>
      <c r="BG76" s="645"/>
      <c r="BH76" s="645"/>
      <c r="BI76" s="645"/>
      <c r="BJ76" s="147"/>
      <c r="BK76" s="147"/>
      <c r="BL76" s="147"/>
      <c r="BM76" s="147"/>
      <c r="BN76" s="147"/>
      <c r="BO76" s="147"/>
      <c r="BP76" s="147"/>
      <c r="BQ76" s="147"/>
      <c r="BR76" s="147"/>
      <c r="BS76" s="147"/>
      <c r="BT76" s="147"/>
      <c r="BU76" s="147"/>
      <c r="BV76" s="147"/>
    </row>
    <row r="77" spans="1:74" x14ac:dyDescent="0.2">
      <c r="BD77" s="644"/>
      <c r="BE77" s="644"/>
      <c r="BF77" s="644"/>
      <c r="BH77" s="644"/>
      <c r="BK77" s="148"/>
      <c r="BL77" s="148"/>
      <c r="BM77" s="148"/>
      <c r="BN77" s="148"/>
      <c r="BO77" s="148"/>
      <c r="BP77" s="148"/>
      <c r="BQ77" s="148"/>
      <c r="BR77" s="148"/>
      <c r="BS77" s="148"/>
      <c r="BT77" s="148"/>
      <c r="BU77" s="148"/>
      <c r="BV77" s="148"/>
    </row>
    <row r="78" spans="1:74" x14ac:dyDescent="0.2">
      <c r="BD78" s="644"/>
      <c r="BE78" s="644"/>
      <c r="BF78" s="644"/>
      <c r="BH78" s="644"/>
      <c r="BK78" s="148"/>
      <c r="BL78" s="148"/>
      <c r="BM78" s="148"/>
      <c r="BN78" s="148"/>
      <c r="BO78" s="148"/>
      <c r="BP78" s="148"/>
      <c r="BQ78" s="148"/>
      <c r="BR78" s="148"/>
      <c r="BS78" s="148"/>
      <c r="BT78" s="148"/>
      <c r="BU78" s="148"/>
      <c r="BV78" s="148"/>
    </row>
    <row r="79" spans="1:74" x14ac:dyDescent="0.2">
      <c r="BD79" s="644"/>
      <c r="BE79" s="644"/>
      <c r="BF79" s="644"/>
      <c r="BH79" s="644"/>
      <c r="BK79" s="148"/>
      <c r="BL79" s="148"/>
      <c r="BM79" s="148"/>
      <c r="BN79" s="148"/>
      <c r="BO79" s="148"/>
      <c r="BP79" s="148"/>
      <c r="BQ79" s="148"/>
      <c r="BR79" s="148"/>
      <c r="BS79" s="148"/>
      <c r="BT79" s="148"/>
      <c r="BU79" s="148"/>
      <c r="BV79" s="148"/>
    </row>
    <row r="80" spans="1:74" x14ac:dyDescent="0.2">
      <c r="BD80" s="644"/>
      <c r="BE80" s="644"/>
      <c r="BF80" s="644"/>
      <c r="BH80" s="644"/>
      <c r="BK80" s="148"/>
      <c r="BL80" s="148"/>
      <c r="BM80" s="148"/>
      <c r="BN80" s="148"/>
      <c r="BO80" s="148"/>
      <c r="BP80" s="148"/>
      <c r="BQ80" s="148"/>
      <c r="BR80" s="148"/>
      <c r="BS80" s="148"/>
      <c r="BT80" s="148"/>
      <c r="BU80" s="148"/>
      <c r="BV80" s="148"/>
    </row>
    <row r="81" spans="56:74" x14ac:dyDescent="0.2">
      <c r="BD81" s="644"/>
      <c r="BE81" s="644"/>
      <c r="BF81" s="644"/>
      <c r="BH81" s="644"/>
      <c r="BK81" s="148"/>
      <c r="BL81" s="148"/>
      <c r="BM81" s="148"/>
      <c r="BN81" s="148"/>
      <c r="BO81" s="148"/>
      <c r="BP81" s="148"/>
      <c r="BQ81" s="148"/>
      <c r="BR81" s="148"/>
      <c r="BS81" s="148"/>
      <c r="BT81" s="148"/>
      <c r="BU81" s="148"/>
      <c r="BV81" s="148"/>
    </row>
    <row r="82" spans="56:74" x14ac:dyDescent="0.2">
      <c r="BD82" s="644"/>
      <c r="BE82" s="644"/>
      <c r="BF82" s="644"/>
      <c r="BH82" s="644"/>
      <c r="BK82" s="148"/>
      <c r="BL82" s="148"/>
      <c r="BM82" s="148"/>
      <c r="BN82" s="148"/>
      <c r="BO82" s="148"/>
      <c r="BP82" s="148"/>
      <c r="BQ82" s="148"/>
      <c r="BR82" s="148"/>
      <c r="BS82" s="148"/>
      <c r="BT82" s="148"/>
      <c r="BU82" s="148"/>
      <c r="BV82" s="148"/>
    </row>
    <row r="83" spans="56:74" x14ac:dyDescent="0.2">
      <c r="BD83" s="644"/>
      <c r="BE83" s="644"/>
      <c r="BF83" s="644"/>
      <c r="BH83" s="644"/>
      <c r="BK83" s="148"/>
      <c r="BL83" s="148"/>
      <c r="BM83" s="148"/>
      <c r="BN83" s="148"/>
      <c r="BO83" s="148"/>
      <c r="BP83" s="148"/>
      <c r="BQ83" s="148"/>
      <c r="BR83" s="148"/>
      <c r="BS83" s="148"/>
      <c r="BT83" s="148"/>
      <c r="BU83" s="148"/>
      <c r="BV83" s="148"/>
    </row>
    <row r="84" spans="56:74" x14ac:dyDescent="0.2">
      <c r="BD84" s="644"/>
      <c r="BE84" s="644"/>
      <c r="BF84" s="644"/>
      <c r="BH84" s="644"/>
      <c r="BK84" s="148"/>
      <c r="BL84" s="148"/>
      <c r="BM84" s="148"/>
      <c r="BN84" s="148"/>
      <c r="BO84" s="148"/>
      <c r="BP84" s="148"/>
      <c r="BQ84" s="148"/>
      <c r="BR84" s="148"/>
      <c r="BS84" s="148"/>
      <c r="BT84" s="148"/>
      <c r="BU84" s="148"/>
      <c r="BV84" s="148"/>
    </row>
    <row r="85" spans="56:74" x14ac:dyDescent="0.2">
      <c r="BD85" s="644"/>
      <c r="BE85" s="644"/>
      <c r="BF85" s="644"/>
      <c r="BH85" s="644"/>
      <c r="BK85" s="148"/>
      <c r="BL85" s="148"/>
      <c r="BM85" s="148"/>
      <c r="BN85" s="148"/>
      <c r="BO85" s="148"/>
      <c r="BP85" s="148"/>
      <c r="BQ85" s="148"/>
      <c r="BR85" s="148"/>
      <c r="BS85" s="148"/>
      <c r="BT85" s="148"/>
      <c r="BU85" s="148"/>
      <c r="BV85" s="148"/>
    </row>
    <row r="86" spans="56:74" x14ac:dyDescent="0.2">
      <c r="BD86" s="644"/>
      <c r="BE86" s="644"/>
      <c r="BF86" s="644"/>
      <c r="BH86" s="644"/>
      <c r="BK86" s="148"/>
      <c r="BL86" s="148"/>
      <c r="BM86" s="148"/>
      <c r="BN86" s="148"/>
      <c r="BO86" s="148"/>
      <c r="BP86" s="148"/>
      <c r="BQ86" s="148"/>
      <c r="BR86" s="148"/>
      <c r="BS86" s="148"/>
      <c r="BT86" s="148"/>
      <c r="BU86" s="148"/>
      <c r="BV86" s="148"/>
    </row>
    <row r="87" spans="56:74" x14ac:dyDescent="0.2">
      <c r="BD87" s="644"/>
      <c r="BE87" s="644"/>
      <c r="BF87" s="644"/>
      <c r="BH87" s="644"/>
      <c r="BK87" s="148"/>
      <c r="BL87" s="148"/>
      <c r="BM87" s="148"/>
      <c r="BN87" s="148"/>
      <c r="BO87" s="148"/>
      <c r="BP87" s="148"/>
      <c r="BQ87" s="148"/>
      <c r="BR87" s="148"/>
      <c r="BS87" s="148"/>
      <c r="BT87" s="148"/>
      <c r="BU87" s="148"/>
      <c r="BV87" s="148"/>
    </row>
    <row r="88" spans="56:74" x14ac:dyDescent="0.2">
      <c r="BD88" s="644"/>
      <c r="BE88" s="644"/>
      <c r="BF88" s="644"/>
      <c r="BH88" s="644"/>
      <c r="BK88" s="148"/>
      <c r="BL88" s="148"/>
      <c r="BM88" s="148"/>
      <c r="BN88" s="148"/>
      <c r="BO88" s="148"/>
      <c r="BP88" s="148"/>
      <c r="BQ88" s="148"/>
      <c r="BR88" s="148"/>
      <c r="BS88" s="148"/>
      <c r="BT88" s="148"/>
      <c r="BU88" s="148"/>
      <c r="BV88" s="148"/>
    </row>
    <row r="89" spans="56:74" x14ac:dyDescent="0.2">
      <c r="BD89" s="644"/>
      <c r="BE89" s="644"/>
      <c r="BF89" s="644"/>
      <c r="BH89" s="644"/>
      <c r="BK89" s="148"/>
      <c r="BL89" s="148"/>
      <c r="BM89" s="148"/>
      <c r="BN89" s="148"/>
      <c r="BO89" s="148"/>
      <c r="BP89" s="148"/>
      <c r="BQ89" s="148"/>
      <c r="BR89" s="148"/>
      <c r="BS89" s="148"/>
      <c r="BT89" s="148"/>
      <c r="BU89" s="148"/>
      <c r="BV89" s="148"/>
    </row>
    <row r="90" spans="56:74" x14ac:dyDescent="0.2">
      <c r="BD90" s="644"/>
      <c r="BE90" s="644"/>
      <c r="BF90" s="644"/>
      <c r="BH90" s="644"/>
      <c r="BK90" s="148"/>
      <c r="BL90" s="148"/>
      <c r="BM90" s="148"/>
      <c r="BN90" s="148"/>
      <c r="BO90" s="148"/>
      <c r="BP90" s="148"/>
      <c r="BQ90" s="148"/>
      <c r="BR90" s="148"/>
      <c r="BS90" s="148"/>
      <c r="BT90" s="148"/>
      <c r="BU90" s="148"/>
      <c r="BV90" s="148"/>
    </row>
    <row r="91" spans="56:74" x14ac:dyDescent="0.2">
      <c r="BD91" s="644"/>
      <c r="BE91" s="644"/>
      <c r="BF91" s="644"/>
      <c r="BH91" s="644"/>
      <c r="BK91" s="148"/>
      <c r="BL91" s="148"/>
      <c r="BM91" s="148"/>
      <c r="BN91" s="148"/>
      <c r="BO91" s="148"/>
      <c r="BP91" s="148"/>
      <c r="BQ91" s="148"/>
      <c r="BR91" s="148"/>
      <c r="BS91" s="148"/>
      <c r="BT91" s="148"/>
      <c r="BU91" s="148"/>
      <c r="BV91" s="148"/>
    </row>
    <row r="92" spans="56:74" x14ac:dyDescent="0.2">
      <c r="BD92" s="644"/>
      <c r="BE92" s="644"/>
      <c r="BF92" s="644"/>
      <c r="BH92" s="644"/>
      <c r="BK92" s="148"/>
      <c r="BL92" s="148"/>
      <c r="BM92" s="148"/>
      <c r="BN92" s="148"/>
      <c r="BO92" s="148"/>
      <c r="BP92" s="148"/>
      <c r="BQ92" s="148"/>
      <c r="BR92" s="148"/>
      <c r="BS92" s="148"/>
      <c r="BT92" s="148"/>
      <c r="BU92" s="148"/>
      <c r="BV92" s="148"/>
    </row>
    <row r="93" spans="56:74" x14ac:dyDescent="0.2">
      <c r="BD93" s="644"/>
      <c r="BE93" s="644"/>
      <c r="BF93" s="644"/>
      <c r="BH93" s="644"/>
      <c r="BK93" s="148"/>
      <c r="BL93" s="148"/>
      <c r="BM93" s="148"/>
      <c r="BN93" s="148"/>
      <c r="BO93" s="148"/>
      <c r="BP93" s="148"/>
      <c r="BQ93" s="148"/>
      <c r="BR93" s="148"/>
      <c r="BS93" s="148"/>
      <c r="BT93" s="148"/>
      <c r="BU93" s="148"/>
      <c r="BV93" s="148"/>
    </row>
    <row r="94" spans="56:74" x14ac:dyDescent="0.2">
      <c r="BD94" s="644"/>
      <c r="BE94" s="644"/>
      <c r="BF94" s="644"/>
      <c r="BH94" s="644"/>
      <c r="BK94" s="148"/>
      <c r="BL94" s="148"/>
      <c r="BM94" s="148"/>
      <c r="BN94" s="148"/>
      <c r="BO94" s="148"/>
      <c r="BP94" s="148"/>
      <c r="BQ94" s="148"/>
      <c r="BR94" s="148"/>
      <c r="BS94" s="148"/>
      <c r="BT94" s="148"/>
      <c r="BU94" s="148"/>
      <c r="BV94" s="148"/>
    </row>
    <row r="95" spans="56:74" x14ac:dyDescent="0.2">
      <c r="BD95" s="644"/>
      <c r="BE95" s="644"/>
      <c r="BF95" s="644"/>
      <c r="BH95" s="644"/>
      <c r="BK95" s="148"/>
      <c r="BL95" s="148"/>
      <c r="BM95" s="148"/>
      <c r="BN95" s="148"/>
      <c r="BO95" s="148"/>
      <c r="BP95" s="148"/>
      <c r="BQ95" s="148"/>
      <c r="BR95" s="148"/>
      <c r="BS95" s="148"/>
      <c r="BT95" s="148"/>
      <c r="BU95" s="148"/>
      <c r="BV95" s="148"/>
    </row>
    <row r="96" spans="56:74" x14ac:dyDescent="0.2">
      <c r="BD96" s="644"/>
      <c r="BE96" s="644"/>
      <c r="BF96" s="644"/>
      <c r="BH96" s="644"/>
      <c r="BK96" s="148"/>
      <c r="BL96" s="148"/>
      <c r="BM96" s="148"/>
      <c r="BN96" s="148"/>
      <c r="BO96" s="148"/>
      <c r="BP96" s="148"/>
      <c r="BQ96" s="148"/>
      <c r="BR96" s="148"/>
      <c r="BS96" s="148"/>
      <c r="BT96" s="148"/>
      <c r="BU96" s="148"/>
      <c r="BV96" s="148"/>
    </row>
    <row r="97" spans="56:74" x14ac:dyDescent="0.2">
      <c r="BD97" s="644"/>
      <c r="BE97" s="644"/>
      <c r="BF97" s="644"/>
      <c r="BH97" s="644"/>
      <c r="BK97" s="148"/>
      <c r="BL97" s="148"/>
      <c r="BM97" s="148"/>
      <c r="BN97" s="148"/>
      <c r="BO97" s="148"/>
      <c r="BP97" s="148"/>
      <c r="BQ97" s="148"/>
      <c r="BR97" s="148"/>
      <c r="BS97" s="148"/>
      <c r="BT97" s="148"/>
      <c r="BU97" s="148"/>
      <c r="BV97" s="148"/>
    </row>
    <row r="98" spans="56:74" x14ac:dyDescent="0.2">
      <c r="BD98" s="644"/>
      <c r="BE98" s="644"/>
      <c r="BF98" s="644"/>
      <c r="BH98" s="644"/>
      <c r="BK98" s="148"/>
      <c r="BL98" s="148"/>
      <c r="BM98" s="148"/>
      <c r="BN98" s="148"/>
      <c r="BO98" s="148"/>
      <c r="BP98" s="148"/>
      <c r="BQ98" s="148"/>
      <c r="BR98" s="148"/>
      <c r="BS98" s="148"/>
      <c r="BT98" s="148"/>
      <c r="BU98" s="148"/>
      <c r="BV98" s="148"/>
    </row>
    <row r="99" spans="56:74" x14ac:dyDescent="0.2">
      <c r="BD99" s="644"/>
      <c r="BE99" s="644"/>
      <c r="BF99" s="644"/>
      <c r="BH99" s="644"/>
      <c r="BK99" s="148"/>
      <c r="BL99" s="148"/>
      <c r="BM99" s="148"/>
      <c r="BN99" s="148"/>
      <c r="BO99" s="148"/>
      <c r="BP99" s="148"/>
      <c r="BQ99" s="148"/>
      <c r="BR99" s="148"/>
      <c r="BS99" s="148"/>
      <c r="BT99" s="148"/>
      <c r="BU99" s="148"/>
      <c r="BV99" s="148"/>
    </row>
    <row r="100" spans="56:74" x14ac:dyDescent="0.2">
      <c r="BD100" s="644"/>
      <c r="BE100" s="644"/>
      <c r="BF100" s="644"/>
      <c r="BH100" s="644"/>
      <c r="BK100" s="148"/>
      <c r="BL100" s="148"/>
      <c r="BM100" s="148"/>
      <c r="BN100" s="148"/>
      <c r="BO100" s="148"/>
      <c r="BP100" s="148"/>
      <c r="BQ100" s="148"/>
      <c r="BR100" s="148"/>
      <c r="BS100" s="148"/>
      <c r="BT100" s="148"/>
      <c r="BU100" s="148"/>
      <c r="BV100" s="148"/>
    </row>
    <row r="101" spans="56:74" x14ac:dyDescent="0.2">
      <c r="BD101" s="644"/>
      <c r="BE101" s="644"/>
      <c r="BF101" s="644"/>
      <c r="BK101" s="148"/>
      <c r="BL101" s="148"/>
      <c r="BM101" s="148"/>
      <c r="BN101" s="148"/>
      <c r="BO101" s="148"/>
      <c r="BP101" s="148"/>
      <c r="BQ101" s="148"/>
      <c r="BR101" s="148"/>
      <c r="BS101" s="148"/>
      <c r="BT101" s="148"/>
      <c r="BU101" s="148"/>
      <c r="BV101" s="148"/>
    </row>
    <row r="102" spans="56:74" x14ac:dyDescent="0.2">
      <c r="BD102" s="644"/>
      <c r="BE102" s="644"/>
      <c r="BF102" s="644"/>
      <c r="BK102" s="148"/>
      <c r="BL102" s="148"/>
      <c r="BM102" s="148"/>
      <c r="BN102" s="148"/>
      <c r="BO102" s="148"/>
      <c r="BP102" s="148"/>
      <c r="BQ102" s="148"/>
      <c r="BR102" s="148"/>
      <c r="BS102" s="148"/>
      <c r="BT102" s="148"/>
      <c r="BU102" s="148"/>
      <c r="BV102" s="148"/>
    </row>
    <row r="103" spans="56:74" x14ac:dyDescent="0.2">
      <c r="BD103" s="644"/>
      <c r="BE103" s="644"/>
      <c r="BF103" s="644"/>
      <c r="BK103" s="148"/>
      <c r="BL103" s="148"/>
      <c r="BM103" s="148"/>
      <c r="BN103" s="148"/>
      <c r="BO103" s="148"/>
      <c r="BP103" s="148"/>
      <c r="BQ103" s="148"/>
      <c r="BR103" s="148"/>
      <c r="BS103" s="148"/>
      <c r="BT103" s="148"/>
      <c r="BU103" s="148"/>
      <c r="BV103" s="148"/>
    </row>
    <row r="104" spans="56:74" x14ac:dyDescent="0.2">
      <c r="BD104" s="644"/>
      <c r="BE104" s="644"/>
      <c r="BF104" s="644"/>
      <c r="BK104" s="148"/>
      <c r="BL104" s="148"/>
      <c r="BM104" s="148"/>
      <c r="BN104" s="148"/>
      <c r="BO104" s="148"/>
      <c r="BP104" s="148"/>
      <c r="BQ104" s="148"/>
      <c r="BR104" s="148"/>
      <c r="BS104" s="148"/>
      <c r="BT104" s="148"/>
      <c r="BU104" s="148"/>
      <c r="BV104" s="148"/>
    </row>
    <row r="105" spans="56:74" x14ac:dyDescent="0.2">
      <c r="BD105" s="644"/>
      <c r="BE105" s="644"/>
      <c r="BF105" s="644"/>
      <c r="BK105" s="148"/>
      <c r="BL105" s="148"/>
      <c r="BM105" s="148"/>
      <c r="BN105" s="148"/>
      <c r="BO105" s="148"/>
      <c r="BP105" s="148"/>
      <c r="BQ105" s="148"/>
      <c r="BR105" s="148"/>
      <c r="BS105" s="148"/>
      <c r="BT105" s="148"/>
      <c r="BU105" s="148"/>
      <c r="BV105" s="148"/>
    </row>
    <row r="106" spans="56:74" x14ac:dyDescent="0.2">
      <c r="BD106" s="644"/>
      <c r="BE106" s="644"/>
      <c r="BF106" s="644"/>
      <c r="BK106" s="148"/>
      <c r="BL106" s="148"/>
      <c r="BM106" s="148"/>
      <c r="BN106" s="148"/>
      <c r="BO106" s="148"/>
      <c r="BP106" s="148"/>
      <c r="BQ106" s="148"/>
      <c r="BR106" s="148"/>
      <c r="BS106" s="148"/>
      <c r="BT106" s="148"/>
      <c r="BU106" s="148"/>
      <c r="BV106" s="148"/>
    </row>
    <row r="107" spans="56:74" x14ac:dyDescent="0.2">
      <c r="BK107" s="148"/>
      <c r="BL107" s="148"/>
      <c r="BM107" s="148"/>
      <c r="BN107" s="148"/>
      <c r="BO107" s="148"/>
      <c r="BP107" s="148"/>
      <c r="BQ107" s="148"/>
      <c r="BR107" s="148"/>
      <c r="BS107" s="148"/>
      <c r="BT107" s="148"/>
      <c r="BU107" s="148"/>
      <c r="BV107" s="148"/>
    </row>
    <row r="108" spans="56:74" x14ac:dyDescent="0.2">
      <c r="BK108" s="148"/>
      <c r="BL108" s="148"/>
      <c r="BM108" s="148"/>
      <c r="BN108" s="148"/>
      <c r="BO108" s="148"/>
      <c r="BP108" s="148"/>
      <c r="BQ108" s="148"/>
      <c r="BR108" s="148"/>
      <c r="BS108" s="148"/>
      <c r="BT108" s="148"/>
      <c r="BU108" s="148"/>
      <c r="BV108" s="148"/>
    </row>
    <row r="109" spans="56:74" x14ac:dyDescent="0.2">
      <c r="BK109" s="148"/>
      <c r="BL109" s="148"/>
      <c r="BM109" s="148"/>
      <c r="BN109" s="148"/>
      <c r="BO109" s="148"/>
      <c r="BP109" s="148"/>
      <c r="BQ109" s="148"/>
      <c r="BR109" s="148"/>
      <c r="BS109" s="148"/>
      <c r="BT109" s="148"/>
      <c r="BU109" s="148"/>
      <c r="BV109" s="148"/>
    </row>
    <row r="110" spans="56:74" x14ac:dyDescent="0.2">
      <c r="BK110" s="148"/>
      <c r="BL110" s="148"/>
      <c r="BM110" s="148"/>
      <c r="BN110" s="148"/>
      <c r="BO110" s="148"/>
      <c r="BP110" s="148"/>
      <c r="BQ110" s="148"/>
      <c r="BR110" s="148"/>
      <c r="BS110" s="148"/>
      <c r="BT110" s="148"/>
      <c r="BU110" s="148"/>
      <c r="BV110" s="148"/>
    </row>
    <row r="111" spans="56:74" x14ac:dyDescent="0.2">
      <c r="BK111" s="148"/>
      <c r="BL111" s="148"/>
      <c r="BM111" s="148"/>
      <c r="BN111" s="148"/>
      <c r="BO111" s="148"/>
      <c r="BP111" s="148"/>
      <c r="BQ111" s="148"/>
      <c r="BR111" s="148"/>
      <c r="BS111" s="148"/>
      <c r="BT111" s="148"/>
      <c r="BU111" s="148"/>
      <c r="BV111" s="148"/>
    </row>
    <row r="112" spans="56:74" x14ac:dyDescent="0.2">
      <c r="BK112" s="148"/>
      <c r="BL112" s="148"/>
      <c r="BM112" s="148"/>
      <c r="BN112" s="148"/>
      <c r="BO112" s="148"/>
      <c r="BP112" s="148"/>
      <c r="BQ112" s="148"/>
      <c r="BR112" s="148"/>
      <c r="BS112" s="148"/>
      <c r="BT112" s="148"/>
      <c r="BU112" s="148"/>
      <c r="BV112" s="148"/>
    </row>
    <row r="113" spans="63:74" x14ac:dyDescent="0.2">
      <c r="BK113" s="148"/>
      <c r="BL113" s="148"/>
      <c r="BM113" s="148"/>
      <c r="BN113" s="148"/>
      <c r="BO113" s="148"/>
      <c r="BP113" s="148"/>
      <c r="BQ113" s="148"/>
      <c r="BR113" s="148"/>
      <c r="BS113" s="148"/>
      <c r="BT113" s="148"/>
      <c r="BU113" s="148"/>
      <c r="BV113" s="148"/>
    </row>
    <row r="114" spans="63:74" x14ac:dyDescent="0.2">
      <c r="BK114" s="148"/>
      <c r="BL114" s="148"/>
      <c r="BM114" s="148"/>
      <c r="BN114" s="148"/>
      <c r="BO114" s="148"/>
      <c r="BP114" s="148"/>
      <c r="BQ114" s="148"/>
      <c r="BR114" s="148"/>
      <c r="BS114" s="148"/>
      <c r="BT114" s="148"/>
      <c r="BU114" s="148"/>
      <c r="BV114" s="148"/>
    </row>
    <row r="115" spans="63:74" x14ac:dyDescent="0.2">
      <c r="BK115" s="148"/>
      <c r="BL115" s="148"/>
      <c r="BM115" s="148"/>
      <c r="BN115" s="148"/>
      <c r="BO115" s="148"/>
      <c r="BP115" s="148"/>
      <c r="BQ115" s="148"/>
      <c r="BR115" s="148"/>
      <c r="BS115" s="148"/>
      <c r="BT115" s="148"/>
      <c r="BU115" s="148"/>
      <c r="BV115" s="148"/>
    </row>
    <row r="116" spans="63:74" x14ac:dyDescent="0.2">
      <c r="BK116" s="148"/>
      <c r="BL116" s="148"/>
      <c r="BM116" s="148"/>
      <c r="BN116" s="148"/>
      <c r="BO116" s="148"/>
      <c r="BP116" s="148"/>
      <c r="BQ116" s="148"/>
      <c r="BR116" s="148"/>
      <c r="BS116" s="148"/>
      <c r="BT116" s="148"/>
      <c r="BU116" s="148"/>
      <c r="BV116" s="148"/>
    </row>
    <row r="117" spans="63:74" x14ac:dyDescent="0.2">
      <c r="BK117" s="148"/>
      <c r="BL117" s="148"/>
      <c r="BM117" s="148"/>
      <c r="BN117" s="148"/>
      <c r="BO117" s="148"/>
      <c r="BP117" s="148"/>
      <c r="BQ117" s="148"/>
      <c r="BR117" s="148"/>
      <c r="BS117" s="148"/>
      <c r="BT117" s="148"/>
      <c r="BU117" s="148"/>
      <c r="BV117" s="148"/>
    </row>
    <row r="118" spans="63:74" x14ac:dyDescent="0.2">
      <c r="BK118" s="148"/>
      <c r="BL118" s="148"/>
      <c r="BM118" s="148"/>
      <c r="BN118" s="148"/>
      <c r="BO118" s="148"/>
      <c r="BP118" s="148"/>
      <c r="BQ118" s="148"/>
      <c r="BR118" s="148"/>
      <c r="BS118" s="148"/>
      <c r="BT118" s="148"/>
      <c r="BU118" s="148"/>
      <c r="BV118" s="148"/>
    </row>
    <row r="119" spans="63:74" x14ac:dyDescent="0.2">
      <c r="BK119" s="148"/>
      <c r="BL119" s="148"/>
      <c r="BM119" s="148"/>
      <c r="BN119" s="148"/>
      <c r="BO119" s="148"/>
      <c r="BP119" s="148"/>
      <c r="BQ119" s="148"/>
      <c r="BR119" s="148"/>
      <c r="BS119" s="148"/>
      <c r="BT119" s="148"/>
      <c r="BU119" s="148"/>
      <c r="BV119" s="148"/>
    </row>
    <row r="120" spans="63:74" x14ac:dyDescent="0.2">
      <c r="BK120" s="148"/>
      <c r="BL120" s="148"/>
      <c r="BM120" s="148"/>
      <c r="BN120" s="148"/>
      <c r="BO120" s="148"/>
      <c r="BP120" s="148"/>
      <c r="BQ120" s="148"/>
      <c r="BR120" s="148"/>
      <c r="BS120" s="148"/>
      <c r="BT120" s="148"/>
      <c r="BU120" s="148"/>
      <c r="BV120" s="148"/>
    </row>
    <row r="121" spans="63:74" x14ac:dyDescent="0.2">
      <c r="BK121" s="148"/>
      <c r="BL121" s="148"/>
      <c r="BM121" s="148"/>
      <c r="BN121" s="148"/>
      <c r="BO121" s="148"/>
      <c r="BP121" s="148"/>
      <c r="BQ121" s="148"/>
      <c r="BR121" s="148"/>
      <c r="BS121" s="148"/>
      <c r="BT121" s="148"/>
      <c r="BU121" s="148"/>
      <c r="BV121" s="148"/>
    </row>
    <row r="122" spans="63:74" x14ac:dyDescent="0.2">
      <c r="BK122" s="148"/>
      <c r="BL122" s="148"/>
      <c r="BM122" s="148"/>
      <c r="BN122" s="148"/>
      <c r="BO122" s="148"/>
      <c r="BP122" s="148"/>
      <c r="BQ122" s="148"/>
      <c r="BR122" s="148"/>
      <c r="BS122" s="148"/>
      <c r="BT122" s="148"/>
      <c r="BU122" s="148"/>
      <c r="BV122" s="148"/>
    </row>
    <row r="123" spans="63:74" x14ac:dyDescent="0.2">
      <c r="BK123" s="148"/>
      <c r="BL123" s="148"/>
      <c r="BM123" s="148"/>
      <c r="BN123" s="148"/>
      <c r="BO123" s="148"/>
      <c r="BP123" s="148"/>
      <c r="BQ123" s="148"/>
      <c r="BR123" s="148"/>
      <c r="BS123" s="148"/>
      <c r="BT123" s="148"/>
      <c r="BU123" s="148"/>
      <c r="BV123" s="148"/>
    </row>
    <row r="124" spans="63:74" x14ac:dyDescent="0.2">
      <c r="BK124" s="148"/>
      <c r="BL124" s="148"/>
      <c r="BM124" s="148"/>
      <c r="BN124" s="148"/>
      <c r="BO124" s="148"/>
      <c r="BP124" s="148"/>
      <c r="BQ124" s="148"/>
      <c r="BR124" s="148"/>
      <c r="BS124" s="148"/>
      <c r="BT124" s="148"/>
      <c r="BU124" s="148"/>
      <c r="BV124" s="148"/>
    </row>
    <row r="125" spans="63:74" x14ac:dyDescent="0.2">
      <c r="BK125" s="148"/>
      <c r="BL125" s="148"/>
      <c r="BM125" s="148"/>
      <c r="BN125" s="148"/>
      <c r="BO125" s="148"/>
      <c r="BP125" s="148"/>
      <c r="BQ125" s="148"/>
      <c r="BR125" s="148"/>
      <c r="BS125" s="148"/>
      <c r="BT125" s="148"/>
      <c r="BU125" s="148"/>
      <c r="BV125" s="148"/>
    </row>
    <row r="126" spans="63:74" x14ac:dyDescent="0.2">
      <c r="BK126" s="148"/>
      <c r="BL126" s="148"/>
      <c r="BM126" s="148"/>
      <c r="BN126" s="148"/>
      <c r="BO126" s="148"/>
      <c r="BP126" s="148"/>
      <c r="BQ126" s="148"/>
      <c r="BR126" s="148"/>
      <c r="BS126" s="148"/>
      <c r="BT126" s="148"/>
      <c r="BU126" s="148"/>
      <c r="BV126" s="148"/>
    </row>
    <row r="127" spans="63:74" x14ac:dyDescent="0.2">
      <c r="BK127" s="148"/>
      <c r="BL127" s="148"/>
      <c r="BM127" s="148"/>
      <c r="BN127" s="148"/>
      <c r="BO127" s="148"/>
      <c r="BP127" s="148"/>
      <c r="BQ127" s="148"/>
      <c r="BR127" s="148"/>
      <c r="BS127" s="148"/>
      <c r="BT127" s="148"/>
      <c r="BU127" s="148"/>
      <c r="BV127" s="148"/>
    </row>
    <row r="128" spans="63:74" x14ac:dyDescent="0.2">
      <c r="BK128" s="148"/>
      <c r="BL128" s="148"/>
      <c r="BM128" s="148"/>
      <c r="BN128" s="148"/>
      <c r="BO128" s="148"/>
      <c r="BP128" s="148"/>
      <c r="BQ128" s="148"/>
      <c r="BR128" s="148"/>
      <c r="BS128" s="148"/>
      <c r="BT128" s="148"/>
      <c r="BU128" s="148"/>
      <c r="BV128" s="148"/>
    </row>
    <row r="129" spans="63:74" x14ac:dyDescent="0.2">
      <c r="BK129" s="148"/>
      <c r="BL129" s="148"/>
      <c r="BM129" s="148"/>
      <c r="BN129" s="148"/>
      <c r="BO129" s="148"/>
      <c r="BP129" s="148"/>
      <c r="BQ129" s="148"/>
      <c r="BR129" s="148"/>
      <c r="BS129" s="148"/>
      <c r="BT129" s="148"/>
      <c r="BU129" s="148"/>
      <c r="BV129" s="148"/>
    </row>
    <row r="130" spans="63:74" x14ac:dyDescent="0.2">
      <c r="BK130" s="148"/>
      <c r="BL130" s="148"/>
      <c r="BM130" s="148"/>
      <c r="BN130" s="148"/>
      <c r="BO130" s="148"/>
      <c r="BP130" s="148"/>
      <c r="BQ130" s="148"/>
      <c r="BR130" s="148"/>
      <c r="BS130" s="148"/>
      <c r="BT130" s="148"/>
      <c r="BU130" s="148"/>
      <c r="BV130" s="148"/>
    </row>
    <row r="131" spans="63:74" x14ac:dyDescent="0.2">
      <c r="BK131" s="148"/>
      <c r="BL131" s="148"/>
      <c r="BM131" s="148"/>
      <c r="BN131" s="148"/>
      <c r="BO131" s="148"/>
      <c r="BP131" s="148"/>
      <c r="BQ131" s="148"/>
      <c r="BR131" s="148"/>
      <c r="BS131" s="148"/>
      <c r="BT131" s="148"/>
      <c r="BU131" s="148"/>
      <c r="BV131" s="148"/>
    </row>
    <row r="132" spans="63:74" x14ac:dyDescent="0.2">
      <c r="BK132" s="148"/>
      <c r="BL132" s="148"/>
      <c r="BM132" s="148"/>
      <c r="BN132" s="148"/>
      <c r="BO132" s="148"/>
      <c r="BP132" s="148"/>
      <c r="BQ132" s="148"/>
      <c r="BR132" s="148"/>
      <c r="BS132" s="148"/>
      <c r="BT132" s="148"/>
      <c r="BU132" s="148"/>
      <c r="BV132" s="148"/>
    </row>
    <row r="133" spans="63:74" x14ac:dyDescent="0.2">
      <c r="BK133" s="148"/>
      <c r="BL133" s="148"/>
      <c r="BM133" s="148"/>
      <c r="BN133" s="148"/>
      <c r="BO133" s="148"/>
      <c r="BP133" s="148"/>
      <c r="BQ133" s="148"/>
      <c r="BR133" s="148"/>
      <c r="BS133" s="148"/>
      <c r="BT133" s="148"/>
      <c r="BU133" s="148"/>
      <c r="BV133" s="148"/>
    </row>
    <row r="134" spans="63:74" x14ac:dyDescent="0.2">
      <c r="BK134" s="148"/>
      <c r="BL134" s="148"/>
      <c r="BM134" s="148"/>
      <c r="BN134" s="148"/>
      <c r="BO134" s="148"/>
      <c r="BP134" s="148"/>
      <c r="BQ134" s="148"/>
      <c r="BR134" s="148"/>
      <c r="BS134" s="148"/>
      <c r="BT134" s="148"/>
      <c r="BU134" s="148"/>
      <c r="BV134" s="148"/>
    </row>
    <row r="135" spans="63:74" x14ac:dyDescent="0.2">
      <c r="BK135" s="148"/>
      <c r="BL135" s="148"/>
      <c r="BM135" s="148"/>
      <c r="BN135" s="148"/>
      <c r="BO135" s="148"/>
      <c r="BP135" s="148"/>
      <c r="BQ135" s="148"/>
      <c r="BR135" s="148"/>
      <c r="BS135" s="148"/>
      <c r="BT135" s="148"/>
      <c r="BU135" s="148"/>
      <c r="BV135" s="148"/>
    </row>
    <row r="136" spans="63:74" x14ac:dyDescent="0.2">
      <c r="BK136" s="148"/>
      <c r="BL136" s="148"/>
      <c r="BM136" s="148"/>
      <c r="BN136" s="148"/>
      <c r="BO136" s="148"/>
      <c r="BP136" s="148"/>
      <c r="BQ136" s="148"/>
      <c r="BR136" s="148"/>
      <c r="BS136" s="148"/>
      <c r="BT136" s="148"/>
      <c r="BU136" s="148"/>
      <c r="BV136" s="148"/>
    </row>
    <row r="137" spans="63:74" x14ac:dyDescent="0.2">
      <c r="BK137" s="148"/>
      <c r="BL137" s="148"/>
      <c r="BM137" s="148"/>
      <c r="BN137" s="148"/>
      <c r="BO137" s="148"/>
      <c r="BP137" s="148"/>
      <c r="BQ137" s="148"/>
      <c r="BR137" s="148"/>
      <c r="BS137" s="148"/>
      <c r="BT137" s="148"/>
      <c r="BU137" s="148"/>
      <c r="BV137" s="148"/>
    </row>
    <row r="138" spans="63:74" x14ac:dyDescent="0.2">
      <c r="BK138" s="148"/>
      <c r="BL138" s="148"/>
      <c r="BM138" s="148"/>
      <c r="BN138" s="148"/>
      <c r="BO138" s="148"/>
      <c r="BP138" s="148"/>
      <c r="BQ138" s="148"/>
      <c r="BR138" s="148"/>
      <c r="BS138" s="148"/>
      <c r="BT138" s="148"/>
      <c r="BU138" s="148"/>
      <c r="BV138" s="148"/>
    </row>
    <row r="139" spans="63:74" x14ac:dyDescent="0.2">
      <c r="BK139" s="148"/>
      <c r="BL139" s="148"/>
      <c r="BM139" s="148"/>
      <c r="BN139" s="148"/>
      <c r="BO139" s="148"/>
      <c r="BP139" s="148"/>
      <c r="BQ139" s="148"/>
      <c r="BR139" s="148"/>
      <c r="BS139" s="148"/>
      <c r="BT139" s="148"/>
      <c r="BU139" s="148"/>
      <c r="BV139" s="148"/>
    </row>
    <row r="140" spans="63:74" x14ac:dyDescent="0.2">
      <c r="BK140" s="148"/>
      <c r="BL140" s="148"/>
      <c r="BM140" s="148"/>
      <c r="BN140" s="148"/>
      <c r="BO140" s="148"/>
      <c r="BP140" s="148"/>
      <c r="BQ140" s="148"/>
      <c r="BR140" s="148"/>
      <c r="BS140" s="148"/>
      <c r="BT140" s="148"/>
      <c r="BU140" s="148"/>
      <c r="BV140" s="148"/>
    </row>
    <row r="141" spans="63:74" x14ac:dyDescent="0.2">
      <c r="BK141" s="148"/>
      <c r="BL141" s="148"/>
      <c r="BM141" s="148"/>
      <c r="BN141" s="148"/>
      <c r="BO141" s="148"/>
      <c r="BP141" s="148"/>
      <c r="BQ141" s="148"/>
      <c r="BR141" s="148"/>
      <c r="BS141" s="148"/>
      <c r="BT141" s="148"/>
      <c r="BU141" s="148"/>
      <c r="BV141" s="148"/>
    </row>
    <row r="142" spans="63:74" x14ac:dyDescent="0.2">
      <c r="BK142" s="148"/>
      <c r="BL142" s="148"/>
      <c r="BM142" s="148"/>
      <c r="BN142" s="148"/>
      <c r="BO142" s="148"/>
      <c r="BP142" s="148"/>
      <c r="BQ142" s="148"/>
      <c r="BR142" s="148"/>
      <c r="BS142" s="148"/>
      <c r="BT142" s="148"/>
      <c r="BU142" s="148"/>
      <c r="BV142" s="148"/>
    </row>
    <row r="143" spans="63:74" x14ac:dyDescent="0.2">
      <c r="BK143" s="148"/>
      <c r="BL143" s="148"/>
      <c r="BM143" s="148"/>
      <c r="BN143" s="148"/>
      <c r="BO143" s="148"/>
      <c r="BP143" s="148"/>
      <c r="BQ143" s="148"/>
      <c r="BR143" s="148"/>
      <c r="BS143" s="148"/>
      <c r="BT143" s="148"/>
      <c r="BU143" s="148"/>
      <c r="BV143" s="148"/>
    </row>
    <row r="144" spans="63:74" x14ac:dyDescent="0.2">
      <c r="BK144" s="148"/>
      <c r="BL144" s="148"/>
      <c r="BM144" s="148"/>
      <c r="BN144" s="148"/>
      <c r="BO144" s="148"/>
      <c r="BP144" s="148"/>
      <c r="BQ144" s="148"/>
      <c r="BR144" s="148"/>
      <c r="BS144" s="148"/>
      <c r="BT144" s="148"/>
      <c r="BU144" s="148"/>
      <c r="BV144" s="148"/>
    </row>
    <row r="145" spans="63:74" x14ac:dyDescent="0.2">
      <c r="BK145" s="148"/>
      <c r="BL145" s="148"/>
      <c r="BM145" s="148"/>
      <c r="BN145" s="148"/>
      <c r="BO145" s="148"/>
      <c r="BP145" s="148"/>
      <c r="BQ145" s="148"/>
      <c r="BR145" s="148"/>
      <c r="BS145" s="148"/>
      <c r="BT145" s="148"/>
      <c r="BU145" s="148"/>
      <c r="BV145" s="148"/>
    </row>
    <row r="146" spans="63:74" x14ac:dyDescent="0.2">
      <c r="BK146" s="148"/>
      <c r="BL146" s="148"/>
      <c r="BM146" s="148"/>
      <c r="BN146" s="148"/>
      <c r="BO146" s="148"/>
      <c r="BP146" s="148"/>
      <c r="BQ146" s="148"/>
      <c r="BR146" s="148"/>
      <c r="BS146" s="148"/>
      <c r="BT146" s="148"/>
      <c r="BU146" s="148"/>
      <c r="BV146" s="148"/>
    </row>
    <row r="147" spans="63:74" x14ac:dyDescent="0.2">
      <c r="BK147" s="148"/>
      <c r="BL147" s="148"/>
      <c r="BM147" s="148"/>
      <c r="BN147" s="148"/>
      <c r="BO147" s="148"/>
      <c r="BP147" s="148"/>
      <c r="BQ147" s="148"/>
      <c r="BR147" s="148"/>
      <c r="BS147" s="148"/>
      <c r="BT147" s="148"/>
      <c r="BU147" s="148"/>
      <c r="BV147" s="148"/>
    </row>
    <row r="148" spans="63:74" x14ac:dyDescent="0.2">
      <c r="BK148" s="148"/>
      <c r="BL148" s="148"/>
      <c r="BM148" s="148"/>
      <c r="BN148" s="148"/>
      <c r="BO148" s="148"/>
      <c r="BP148" s="148"/>
      <c r="BQ148" s="148"/>
      <c r="BR148" s="148"/>
      <c r="BS148" s="148"/>
      <c r="BT148" s="148"/>
      <c r="BU148" s="148"/>
      <c r="BV148" s="148"/>
    </row>
    <row r="149" spans="63:74" x14ac:dyDescent="0.2">
      <c r="BK149" s="148"/>
      <c r="BL149" s="148"/>
      <c r="BM149" s="148"/>
      <c r="BN149" s="148"/>
      <c r="BO149" s="148"/>
      <c r="BP149" s="148"/>
      <c r="BQ149" s="148"/>
      <c r="BR149" s="148"/>
      <c r="BS149" s="148"/>
      <c r="BT149" s="148"/>
      <c r="BU149" s="148"/>
      <c r="BV149" s="148"/>
    </row>
    <row r="150" spans="63:74" x14ac:dyDescent="0.2">
      <c r="BK150" s="148"/>
      <c r="BL150" s="148"/>
      <c r="BM150" s="148"/>
      <c r="BN150" s="148"/>
      <c r="BO150" s="148"/>
      <c r="BP150" s="148"/>
      <c r="BQ150" s="148"/>
      <c r="BR150" s="148"/>
      <c r="BS150" s="148"/>
      <c r="BT150" s="148"/>
      <c r="BU150" s="148"/>
      <c r="BV150" s="148"/>
    </row>
    <row r="151" spans="63:74" x14ac:dyDescent="0.2">
      <c r="BK151" s="148"/>
      <c r="BL151" s="148"/>
      <c r="BM151" s="148"/>
      <c r="BN151" s="148"/>
      <c r="BO151" s="148"/>
      <c r="BP151" s="148"/>
      <c r="BQ151" s="148"/>
      <c r="BR151" s="148"/>
      <c r="BS151" s="148"/>
      <c r="BT151" s="148"/>
      <c r="BU151" s="148"/>
      <c r="BV151" s="148"/>
    </row>
    <row r="152" spans="63:74" x14ac:dyDescent="0.2">
      <c r="BK152" s="148"/>
      <c r="BL152" s="148"/>
      <c r="BM152" s="148"/>
      <c r="BN152" s="148"/>
      <c r="BO152" s="148"/>
      <c r="BP152" s="148"/>
      <c r="BQ152" s="148"/>
      <c r="BR152" s="148"/>
      <c r="BS152" s="148"/>
      <c r="BT152" s="148"/>
      <c r="BU152" s="148"/>
      <c r="BV152" s="148"/>
    </row>
    <row r="153" spans="63:74" x14ac:dyDescent="0.2">
      <c r="BK153" s="148"/>
      <c r="BL153" s="148"/>
      <c r="BM153" s="148"/>
      <c r="BN153" s="148"/>
      <c r="BO153" s="148"/>
      <c r="BP153" s="148"/>
      <c r="BQ153" s="148"/>
      <c r="BR153" s="148"/>
      <c r="BS153" s="148"/>
      <c r="BT153" s="148"/>
      <c r="BU153" s="148"/>
      <c r="BV153" s="148"/>
    </row>
    <row r="154" spans="63:74" x14ac:dyDescent="0.2">
      <c r="BK154" s="148"/>
      <c r="BL154" s="148"/>
      <c r="BM154" s="148"/>
      <c r="BN154" s="148"/>
      <c r="BO154" s="148"/>
      <c r="BP154" s="148"/>
      <c r="BQ154" s="148"/>
      <c r="BR154" s="148"/>
      <c r="BS154" s="148"/>
      <c r="BT154" s="148"/>
      <c r="BU154" s="148"/>
      <c r="BV154" s="148"/>
    </row>
    <row r="155" spans="63:74" x14ac:dyDescent="0.2">
      <c r="BK155" s="148"/>
      <c r="BL155" s="148"/>
      <c r="BM155" s="148"/>
      <c r="BN155" s="148"/>
      <c r="BO155" s="148"/>
      <c r="BP155" s="148"/>
      <c r="BQ155" s="148"/>
      <c r="BR155" s="148"/>
      <c r="BS155" s="148"/>
      <c r="BT155" s="148"/>
      <c r="BU155" s="148"/>
      <c r="BV155" s="148"/>
    </row>
    <row r="156" spans="63:74" x14ac:dyDescent="0.2">
      <c r="BK156" s="148"/>
      <c r="BL156" s="148"/>
      <c r="BM156" s="148"/>
      <c r="BN156" s="148"/>
      <c r="BO156" s="148"/>
      <c r="BP156" s="148"/>
      <c r="BQ156" s="148"/>
      <c r="BR156" s="148"/>
      <c r="BS156" s="148"/>
      <c r="BT156" s="148"/>
      <c r="BU156" s="148"/>
      <c r="BV156" s="148"/>
    </row>
    <row r="157" spans="63:74" x14ac:dyDescent="0.2">
      <c r="BK157" s="148"/>
      <c r="BL157" s="148"/>
      <c r="BM157" s="148"/>
      <c r="BN157" s="148"/>
      <c r="BO157" s="148"/>
      <c r="BP157" s="148"/>
      <c r="BQ157" s="148"/>
      <c r="BR157" s="148"/>
      <c r="BS157" s="148"/>
      <c r="BT157" s="148"/>
      <c r="BU157" s="148"/>
      <c r="BV157" s="148"/>
    </row>
    <row r="158" spans="63:74" x14ac:dyDescent="0.2">
      <c r="BK158" s="148"/>
      <c r="BL158" s="148"/>
      <c r="BM158" s="148"/>
      <c r="BN158" s="148"/>
      <c r="BO158" s="148"/>
      <c r="BP158" s="148"/>
      <c r="BQ158" s="148"/>
      <c r="BR158" s="148"/>
      <c r="BS158" s="148"/>
      <c r="BT158" s="148"/>
      <c r="BU158" s="148"/>
      <c r="BV158" s="148"/>
    </row>
    <row r="159" spans="63:74" x14ac:dyDescent="0.2">
      <c r="BK159" s="148"/>
      <c r="BL159" s="148"/>
      <c r="BM159" s="148"/>
      <c r="BN159" s="148"/>
      <c r="BO159" s="148"/>
      <c r="BP159" s="148"/>
      <c r="BQ159" s="148"/>
      <c r="BR159" s="148"/>
      <c r="BS159" s="148"/>
      <c r="BT159" s="148"/>
      <c r="BU159" s="148"/>
      <c r="BV159" s="148"/>
    </row>
    <row r="160" spans="63:74" x14ac:dyDescent="0.2">
      <c r="BK160" s="148"/>
      <c r="BL160" s="148"/>
      <c r="BM160" s="148"/>
      <c r="BN160" s="148"/>
      <c r="BO160" s="148"/>
      <c r="BP160" s="148"/>
      <c r="BQ160" s="148"/>
      <c r="BR160" s="148"/>
      <c r="BS160" s="148"/>
      <c r="BT160" s="148"/>
      <c r="BU160" s="148"/>
      <c r="BV160" s="148"/>
    </row>
    <row r="161" spans="63:74" x14ac:dyDescent="0.2">
      <c r="BK161" s="148"/>
      <c r="BL161" s="148"/>
      <c r="BM161" s="148"/>
      <c r="BN161" s="148"/>
      <c r="BO161" s="148"/>
      <c r="BP161" s="148"/>
      <c r="BQ161" s="148"/>
      <c r="BR161" s="148"/>
      <c r="BS161" s="148"/>
      <c r="BT161" s="148"/>
      <c r="BU161" s="148"/>
      <c r="BV161" s="148"/>
    </row>
    <row r="162" spans="63:74" x14ac:dyDescent="0.2">
      <c r="BK162" s="148"/>
      <c r="BL162" s="148"/>
      <c r="BM162" s="148"/>
      <c r="BN162" s="148"/>
      <c r="BO162" s="148"/>
      <c r="BP162" s="148"/>
      <c r="BQ162" s="148"/>
      <c r="BR162" s="148"/>
      <c r="BS162" s="148"/>
      <c r="BT162" s="148"/>
      <c r="BU162" s="148"/>
      <c r="BV162" s="148"/>
    </row>
    <row r="163" spans="63:74" x14ac:dyDescent="0.2">
      <c r="BK163" s="148"/>
      <c r="BL163" s="148"/>
      <c r="BM163" s="148"/>
      <c r="BN163" s="148"/>
      <c r="BO163" s="148"/>
      <c r="BP163" s="148"/>
      <c r="BQ163" s="148"/>
      <c r="BR163" s="148"/>
      <c r="BS163" s="148"/>
      <c r="BT163" s="148"/>
      <c r="BU163" s="148"/>
      <c r="BV163" s="148"/>
    </row>
    <row r="164" spans="63:74" x14ac:dyDescent="0.2">
      <c r="BK164" s="148"/>
      <c r="BL164" s="148"/>
      <c r="BM164" s="148"/>
      <c r="BN164" s="148"/>
      <c r="BO164" s="148"/>
      <c r="BP164" s="148"/>
      <c r="BQ164" s="148"/>
      <c r="BR164" s="148"/>
      <c r="BS164" s="148"/>
      <c r="BT164" s="148"/>
      <c r="BU164" s="148"/>
      <c r="BV164" s="148"/>
    </row>
    <row r="165" spans="63:74" x14ac:dyDescent="0.2">
      <c r="BK165" s="148"/>
      <c r="BL165" s="148"/>
      <c r="BM165" s="148"/>
      <c r="BN165" s="148"/>
      <c r="BO165" s="148"/>
      <c r="BP165" s="148"/>
      <c r="BQ165" s="148"/>
      <c r="BR165" s="148"/>
      <c r="BS165" s="148"/>
      <c r="BT165" s="148"/>
      <c r="BU165" s="148"/>
      <c r="BV165" s="148"/>
    </row>
    <row r="166" spans="63:74" x14ac:dyDescent="0.2">
      <c r="BK166" s="148"/>
      <c r="BL166" s="148"/>
      <c r="BM166" s="148"/>
      <c r="BN166" s="148"/>
      <c r="BO166" s="148"/>
      <c r="BP166" s="148"/>
      <c r="BQ166" s="148"/>
      <c r="BR166" s="148"/>
      <c r="BS166" s="148"/>
      <c r="BT166" s="148"/>
      <c r="BU166" s="148"/>
      <c r="BV166" s="148"/>
    </row>
    <row r="167" spans="63:74" x14ac:dyDescent="0.2">
      <c r="BK167" s="148"/>
      <c r="BL167" s="148"/>
      <c r="BM167" s="148"/>
      <c r="BN167" s="148"/>
      <c r="BO167" s="148"/>
      <c r="BP167" s="148"/>
      <c r="BQ167" s="148"/>
      <c r="BR167" s="148"/>
      <c r="BS167" s="148"/>
      <c r="BT167" s="148"/>
      <c r="BU167" s="148"/>
      <c r="BV167" s="148"/>
    </row>
    <row r="168" spans="63:74" x14ac:dyDescent="0.2">
      <c r="BK168" s="148"/>
      <c r="BL168" s="148"/>
      <c r="BM168" s="148"/>
      <c r="BN168" s="148"/>
      <c r="BO168" s="148"/>
      <c r="BP168" s="148"/>
      <c r="BQ168" s="148"/>
      <c r="BR168" s="148"/>
      <c r="BS168" s="148"/>
      <c r="BT168" s="148"/>
      <c r="BU168" s="148"/>
      <c r="BV168" s="148"/>
    </row>
    <row r="169" spans="63:74" x14ac:dyDescent="0.2">
      <c r="BK169" s="148"/>
      <c r="BL169" s="148"/>
      <c r="BM169" s="148"/>
      <c r="BN169" s="148"/>
      <c r="BO169" s="148"/>
      <c r="BP169" s="148"/>
      <c r="BQ169" s="148"/>
      <c r="BR169" s="148"/>
      <c r="BS169" s="148"/>
      <c r="BT169" s="148"/>
      <c r="BU169" s="148"/>
      <c r="BV169" s="148"/>
    </row>
    <row r="170" spans="63:74" x14ac:dyDescent="0.2">
      <c r="BK170" s="148"/>
      <c r="BL170" s="148"/>
      <c r="BM170" s="148"/>
      <c r="BN170" s="148"/>
      <c r="BO170" s="148"/>
      <c r="BP170" s="148"/>
      <c r="BQ170" s="148"/>
      <c r="BR170" s="148"/>
      <c r="BS170" s="148"/>
      <c r="BT170" s="148"/>
      <c r="BU170" s="148"/>
      <c r="BV170" s="148"/>
    </row>
    <row r="171" spans="63:74" x14ac:dyDescent="0.2">
      <c r="BK171" s="148"/>
      <c r="BL171" s="148"/>
      <c r="BM171" s="148"/>
      <c r="BN171" s="148"/>
      <c r="BO171" s="148"/>
      <c r="BP171" s="148"/>
      <c r="BQ171" s="148"/>
      <c r="BR171" s="148"/>
      <c r="BS171" s="148"/>
      <c r="BT171" s="148"/>
      <c r="BU171" s="148"/>
      <c r="BV171" s="148"/>
    </row>
    <row r="172" spans="63:74" x14ac:dyDescent="0.2">
      <c r="BK172" s="148"/>
      <c r="BL172" s="148"/>
      <c r="BM172" s="148"/>
      <c r="BN172" s="148"/>
      <c r="BO172" s="148"/>
      <c r="BP172" s="148"/>
      <c r="BQ172" s="148"/>
      <c r="BR172" s="148"/>
      <c r="BS172" s="148"/>
      <c r="BT172" s="148"/>
      <c r="BU172" s="148"/>
      <c r="BV172" s="148"/>
    </row>
    <row r="173" spans="63:74" x14ac:dyDescent="0.2">
      <c r="BK173" s="148"/>
      <c r="BL173" s="148"/>
      <c r="BM173" s="148"/>
      <c r="BN173" s="148"/>
      <c r="BO173" s="148"/>
      <c r="BP173" s="148"/>
      <c r="BQ173" s="148"/>
      <c r="BR173" s="148"/>
      <c r="BS173" s="148"/>
      <c r="BT173" s="148"/>
      <c r="BU173" s="148"/>
      <c r="BV173" s="148"/>
    </row>
    <row r="174" spans="63:74" x14ac:dyDescent="0.2">
      <c r="BK174" s="148"/>
      <c r="BL174" s="148"/>
      <c r="BM174" s="148"/>
      <c r="BN174" s="148"/>
      <c r="BO174" s="148"/>
      <c r="BP174" s="148"/>
      <c r="BQ174" s="148"/>
      <c r="BR174" s="148"/>
      <c r="BS174" s="148"/>
      <c r="BT174" s="148"/>
      <c r="BU174" s="148"/>
      <c r="BV174" s="148"/>
    </row>
  </sheetData>
  <mergeCells count="16">
    <mergeCell ref="A1:A2"/>
    <mergeCell ref="AM3:AX3"/>
    <mergeCell ref="AY3:BJ3"/>
    <mergeCell ref="BK3:BV3"/>
    <mergeCell ref="B1:AL1"/>
    <mergeCell ref="C3:N3"/>
    <mergeCell ref="O3:Z3"/>
    <mergeCell ref="AA3:AL3"/>
    <mergeCell ref="B68:Q68"/>
    <mergeCell ref="B61:Q61"/>
    <mergeCell ref="B66:Q66"/>
    <mergeCell ref="B67:Q67"/>
    <mergeCell ref="B59:Q59"/>
    <mergeCell ref="B64:Q64"/>
    <mergeCell ref="B62:Q62"/>
    <mergeCell ref="B63:Q63"/>
  </mergeCells>
  <phoneticPr fontId="4" type="noConversion"/>
  <conditionalFormatting sqref="C61:Q62">
    <cfRule type="cellIs" dxfId="8" priority="1" stopIfTrue="1" operator="notEqual">
      <formula>C$60</formula>
    </cfRule>
  </conditionalFormatting>
  <hyperlinks>
    <hyperlink ref="A1:A2" location="Contents!A1" display="Table of Contents" xr:uid="{00000000-0004-0000-0900-000000000000}"/>
  </hyperlinks>
  <pageMargins left="0.25" right="0.25" top="0.25" bottom="0.25" header="0.5" footer="0.5"/>
  <pageSetup scale="18"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ransitionEvaluation="1" transitionEntry="1" codeName="Sheet8">
    <pageSetUpPr fitToPage="1"/>
  </sheetPr>
  <dimension ref="A1:BV124"/>
  <sheetViews>
    <sheetView showGridLines="0" zoomScaleNormal="100" workbookViewId="0">
      <pane xSplit="2" ySplit="4" topLeftCell="AP5" activePane="bottomRight" state="frozen"/>
      <selection activeCell="BF63" sqref="BF63"/>
      <selection pane="topRight" activeCell="BF63" sqref="BF63"/>
      <selection pane="bottomLeft" activeCell="BF63" sqref="BF63"/>
      <selection pane="bottomRight" activeCell="B1" sqref="B1:AL1"/>
    </sheetView>
  </sheetViews>
  <sheetFormatPr defaultColWidth="9.5703125" defaultRowHeight="12" x14ac:dyDescent="0.15"/>
  <cols>
    <col min="1" max="1" width="10.5703125" style="2" customWidth="1"/>
    <col min="2" max="2" width="45.42578125" style="2" customWidth="1"/>
    <col min="3" max="50" width="6.5703125" style="2" customWidth="1"/>
    <col min="51" max="55" width="6.5703125" style="648" customWidth="1"/>
    <col min="56" max="58" width="6.5703125" style="646" customWidth="1"/>
    <col min="59" max="61" width="6.5703125" style="648" customWidth="1"/>
    <col min="62" max="62" width="6.5703125" style="146" customWidth="1"/>
    <col min="63" max="74" width="6.5703125" style="2" customWidth="1"/>
    <col min="75" max="16384" width="9.5703125" style="2"/>
  </cols>
  <sheetData>
    <row r="1" spans="1:74" ht="15.75" customHeight="1" x14ac:dyDescent="0.2">
      <c r="A1" s="972" t="s">
        <v>477</v>
      </c>
      <c r="B1" s="1051" t="s">
        <v>747</v>
      </c>
      <c r="C1" s="975"/>
      <c r="D1" s="975"/>
      <c r="E1" s="975"/>
      <c r="F1" s="975"/>
      <c r="G1" s="975"/>
      <c r="H1" s="975"/>
      <c r="I1" s="975"/>
      <c r="J1" s="975"/>
      <c r="K1" s="975"/>
      <c r="L1" s="975"/>
      <c r="M1" s="975"/>
      <c r="N1" s="975"/>
      <c r="O1" s="975"/>
      <c r="P1" s="975"/>
      <c r="Q1" s="975"/>
      <c r="R1" s="975"/>
      <c r="S1" s="975"/>
      <c r="T1" s="975"/>
      <c r="U1" s="975"/>
      <c r="V1" s="975"/>
      <c r="W1" s="975"/>
      <c r="X1" s="975"/>
      <c r="Y1" s="975"/>
      <c r="Z1" s="975"/>
      <c r="AA1" s="975"/>
      <c r="AB1" s="975"/>
      <c r="AC1" s="975"/>
      <c r="AD1" s="975"/>
      <c r="AE1" s="975"/>
      <c r="AF1" s="975"/>
      <c r="AG1" s="975"/>
      <c r="AH1" s="975"/>
      <c r="AI1" s="975"/>
      <c r="AJ1" s="975"/>
      <c r="AK1" s="975"/>
      <c r="AL1" s="975"/>
    </row>
    <row r="2" spans="1:74" s="4" customFormat="1" ht="12.75" x14ac:dyDescent="0.2">
      <c r="A2" s="973"/>
      <c r="B2" s="222" t="str">
        <f>"U.S. Energy Information Administration  |  Short-Term Energy Outlook  - "&amp;Dates!D1</f>
        <v>U.S. Energy Information Administration  |  Short-Term Energy Outlook  - July 2026</v>
      </c>
      <c r="C2" s="223"/>
      <c r="D2" s="223"/>
      <c r="E2" s="223"/>
      <c r="F2" s="223"/>
      <c r="G2" s="223"/>
      <c r="H2" s="223"/>
      <c r="I2" s="223"/>
      <c r="J2" s="223"/>
      <c r="K2" s="223"/>
      <c r="L2" s="223"/>
      <c r="M2" s="223"/>
      <c r="N2" s="223"/>
      <c r="O2" s="223"/>
      <c r="P2" s="223"/>
      <c r="Q2" s="223"/>
      <c r="R2" s="223"/>
      <c r="S2" s="223"/>
      <c r="T2" s="223"/>
      <c r="U2" s="223"/>
      <c r="V2" s="223"/>
      <c r="W2" s="223"/>
      <c r="X2" s="223"/>
      <c r="Y2" s="223"/>
      <c r="Z2" s="223"/>
      <c r="AA2" s="223"/>
      <c r="AB2" s="223"/>
      <c r="AC2" s="223"/>
      <c r="AD2" s="223"/>
      <c r="AE2" s="223"/>
      <c r="AF2" s="223"/>
      <c r="AG2" s="223"/>
      <c r="AH2" s="223"/>
      <c r="AI2" s="223"/>
      <c r="AJ2" s="223"/>
      <c r="AK2" s="223"/>
      <c r="AL2" s="223"/>
      <c r="AY2" s="825"/>
      <c r="AZ2" s="825"/>
      <c r="BA2" s="825"/>
      <c r="BB2" s="825"/>
      <c r="BC2" s="825"/>
      <c r="BD2" s="647"/>
      <c r="BE2" s="647"/>
      <c r="BF2" s="647"/>
      <c r="BG2" s="825"/>
      <c r="BH2" s="825"/>
      <c r="BI2" s="825"/>
      <c r="BJ2" s="214"/>
    </row>
    <row r="3" spans="1:74" s="7" customFormat="1" ht="12.75" x14ac:dyDescent="0.2">
      <c r="A3" s="316" t="s">
        <v>759</v>
      </c>
      <c r="B3" s="9"/>
      <c r="C3" s="976">
        <f>Dates!D3</f>
        <v>2022</v>
      </c>
      <c r="D3" s="977"/>
      <c r="E3" s="977"/>
      <c r="F3" s="977"/>
      <c r="G3" s="977"/>
      <c r="H3" s="977"/>
      <c r="I3" s="977"/>
      <c r="J3" s="977"/>
      <c r="K3" s="977"/>
      <c r="L3" s="977"/>
      <c r="M3" s="977"/>
      <c r="N3" s="978"/>
      <c r="O3" s="976">
        <f>C3+1</f>
        <v>2023</v>
      </c>
      <c r="P3" s="979"/>
      <c r="Q3" s="979"/>
      <c r="R3" s="979"/>
      <c r="S3" s="979"/>
      <c r="T3" s="979"/>
      <c r="U3" s="979"/>
      <c r="V3" s="979"/>
      <c r="W3" s="979"/>
      <c r="X3" s="977"/>
      <c r="Y3" s="977"/>
      <c r="Z3" s="978"/>
      <c r="AA3" s="980">
        <f>O3+1</f>
        <v>2024</v>
      </c>
      <c r="AB3" s="977"/>
      <c r="AC3" s="977"/>
      <c r="AD3" s="977"/>
      <c r="AE3" s="977"/>
      <c r="AF3" s="977"/>
      <c r="AG3" s="977"/>
      <c r="AH3" s="977"/>
      <c r="AI3" s="977"/>
      <c r="AJ3" s="977"/>
      <c r="AK3" s="977"/>
      <c r="AL3" s="978"/>
      <c r="AM3" s="980">
        <f>AA3+1</f>
        <v>2025</v>
      </c>
      <c r="AN3" s="977"/>
      <c r="AO3" s="977"/>
      <c r="AP3" s="977"/>
      <c r="AQ3" s="977"/>
      <c r="AR3" s="977"/>
      <c r="AS3" s="977"/>
      <c r="AT3" s="977"/>
      <c r="AU3" s="977"/>
      <c r="AV3" s="977"/>
      <c r="AW3" s="977"/>
      <c r="AX3" s="978"/>
      <c r="AY3" s="980">
        <f>AM3+1</f>
        <v>2026</v>
      </c>
      <c r="AZ3" s="981"/>
      <c r="BA3" s="981"/>
      <c r="BB3" s="981"/>
      <c r="BC3" s="981"/>
      <c r="BD3" s="981"/>
      <c r="BE3" s="981"/>
      <c r="BF3" s="981"/>
      <c r="BG3" s="981"/>
      <c r="BH3" s="981"/>
      <c r="BI3" s="981"/>
      <c r="BJ3" s="982"/>
      <c r="BK3" s="980">
        <f>AY3+1</f>
        <v>2027</v>
      </c>
      <c r="BL3" s="977"/>
      <c r="BM3" s="977"/>
      <c r="BN3" s="977"/>
      <c r="BO3" s="977"/>
      <c r="BP3" s="977"/>
      <c r="BQ3" s="977"/>
      <c r="BR3" s="977"/>
      <c r="BS3" s="977"/>
      <c r="BT3" s="977"/>
      <c r="BU3" s="977"/>
      <c r="BV3" s="978"/>
    </row>
    <row r="4" spans="1:74" s="7" customFormat="1" ht="11.25" x14ac:dyDescent="0.2">
      <c r="A4" s="322" t="str">
        <f>TEXT(Dates!$D$2,"dddd, mmmm d, yyyy")</f>
        <v>Wednesday, July 1, 2026</v>
      </c>
      <c r="B4" s="11"/>
      <c r="C4" s="12" t="s">
        <v>213</v>
      </c>
      <c r="D4" s="12" t="s">
        <v>214</v>
      </c>
      <c r="E4" s="12" t="s">
        <v>215</v>
      </c>
      <c r="F4" s="12" t="s">
        <v>216</v>
      </c>
      <c r="G4" s="12" t="s">
        <v>217</v>
      </c>
      <c r="H4" s="12" t="s">
        <v>218</v>
      </c>
      <c r="I4" s="12" t="s">
        <v>219</v>
      </c>
      <c r="J4" s="12" t="s">
        <v>220</v>
      </c>
      <c r="K4" s="12" t="s">
        <v>221</v>
      </c>
      <c r="L4" s="12" t="s">
        <v>222</v>
      </c>
      <c r="M4" s="12" t="s">
        <v>223</v>
      </c>
      <c r="N4" s="12" t="s">
        <v>224</v>
      </c>
      <c r="O4" s="12" t="s">
        <v>213</v>
      </c>
      <c r="P4" s="12" t="s">
        <v>214</v>
      </c>
      <c r="Q4" s="12" t="s">
        <v>215</v>
      </c>
      <c r="R4" s="12" t="s">
        <v>216</v>
      </c>
      <c r="S4" s="12" t="s">
        <v>217</v>
      </c>
      <c r="T4" s="12" t="s">
        <v>218</v>
      </c>
      <c r="U4" s="12" t="s">
        <v>219</v>
      </c>
      <c r="V4" s="12" t="s">
        <v>220</v>
      </c>
      <c r="W4" s="12" t="s">
        <v>221</v>
      </c>
      <c r="X4" s="12" t="s">
        <v>222</v>
      </c>
      <c r="Y4" s="12" t="s">
        <v>223</v>
      </c>
      <c r="Z4" s="12" t="s">
        <v>224</v>
      </c>
      <c r="AA4" s="12" t="s">
        <v>213</v>
      </c>
      <c r="AB4" s="12" t="s">
        <v>214</v>
      </c>
      <c r="AC4" s="12" t="s">
        <v>215</v>
      </c>
      <c r="AD4" s="12" t="s">
        <v>216</v>
      </c>
      <c r="AE4" s="12" t="s">
        <v>217</v>
      </c>
      <c r="AF4" s="12" t="s">
        <v>218</v>
      </c>
      <c r="AG4" s="12" t="s">
        <v>219</v>
      </c>
      <c r="AH4" s="12" t="s">
        <v>220</v>
      </c>
      <c r="AI4" s="12" t="s">
        <v>221</v>
      </c>
      <c r="AJ4" s="12" t="s">
        <v>222</v>
      </c>
      <c r="AK4" s="12" t="s">
        <v>223</v>
      </c>
      <c r="AL4" s="12" t="s">
        <v>224</v>
      </c>
      <c r="AM4" s="12" t="s">
        <v>213</v>
      </c>
      <c r="AN4" s="12" t="s">
        <v>214</v>
      </c>
      <c r="AO4" s="12" t="s">
        <v>215</v>
      </c>
      <c r="AP4" s="12" t="s">
        <v>216</v>
      </c>
      <c r="AQ4" s="12" t="s">
        <v>217</v>
      </c>
      <c r="AR4" s="12" t="s">
        <v>218</v>
      </c>
      <c r="AS4" s="12" t="s">
        <v>219</v>
      </c>
      <c r="AT4" s="12" t="s">
        <v>220</v>
      </c>
      <c r="AU4" s="12" t="s">
        <v>221</v>
      </c>
      <c r="AV4" s="12" t="s">
        <v>222</v>
      </c>
      <c r="AW4" s="12" t="s">
        <v>223</v>
      </c>
      <c r="AX4" s="12" t="s">
        <v>224</v>
      </c>
      <c r="AY4" s="630" t="s">
        <v>213</v>
      </c>
      <c r="AZ4" s="630" t="s">
        <v>214</v>
      </c>
      <c r="BA4" s="630" t="s">
        <v>215</v>
      </c>
      <c r="BB4" s="630" t="s">
        <v>216</v>
      </c>
      <c r="BC4" s="630" t="s">
        <v>217</v>
      </c>
      <c r="BD4" s="630" t="s">
        <v>218</v>
      </c>
      <c r="BE4" s="630" t="s">
        <v>219</v>
      </c>
      <c r="BF4" s="630" t="s">
        <v>220</v>
      </c>
      <c r="BG4" s="630" t="s">
        <v>221</v>
      </c>
      <c r="BH4" s="630" t="s">
        <v>222</v>
      </c>
      <c r="BI4" s="630" t="s">
        <v>223</v>
      </c>
      <c r="BJ4" s="12" t="s">
        <v>224</v>
      </c>
      <c r="BK4" s="12" t="s">
        <v>213</v>
      </c>
      <c r="BL4" s="12" t="s">
        <v>214</v>
      </c>
      <c r="BM4" s="12" t="s">
        <v>215</v>
      </c>
      <c r="BN4" s="12" t="s">
        <v>216</v>
      </c>
      <c r="BO4" s="12" t="s">
        <v>217</v>
      </c>
      <c r="BP4" s="12" t="s">
        <v>218</v>
      </c>
      <c r="BQ4" s="12" t="s">
        <v>219</v>
      </c>
      <c r="BR4" s="12" t="s">
        <v>220</v>
      </c>
      <c r="BS4" s="12" t="s">
        <v>221</v>
      </c>
      <c r="BT4" s="12" t="s">
        <v>222</v>
      </c>
      <c r="BU4" s="12" t="s">
        <v>223</v>
      </c>
      <c r="BV4" s="12" t="s">
        <v>224</v>
      </c>
    </row>
    <row r="5" spans="1:74" ht="11.1" customHeight="1" x14ac:dyDescent="0.2">
      <c r="A5" s="1"/>
      <c r="B5" s="31" t="s">
        <v>1145</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897"/>
      <c r="BA5" s="897"/>
      <c r="BB5" s="897"/>
      <c r="BC5" s="897"/>
      <c r="BD5" s="956"/>
      <c r="BE5" s="858"/>
      <c r="BF5" s="858"/>
      <c r="BG5" s="858"/>
      <c r="BH5" s="589"/>
      <c r="BI5" s="589"/>
      <c r="BJ5" s="589"/>
      <c r="BK5" s="589"/>
      <c r="BL5" s="589"/>
      <c r="BM5" s="589"/>
      <c r="BN5" s="589"/>
      <c r="BO5" s="589"/>
      <c r="BP5" s="589"/>
      <c r="BQ5" s="589"/>
      <c r="BR5" s="589"/>
      <c r="BS5" s="589"/>
      <c r="BT5" s="589"/>
      <c r="BU5" s="589"/>
      <c r="BV5" s="589"/>
    </row>
    <row r="6" spans="1:74" ht="11.1" customHeight="1" x14ac:dyDescent="0.2">
      <c r="A6" s="1" t="s">
        <v>1146</v>
      </c>
      <c r="B6" s="578" t="s">
        <v>1147</v>
      </c>
      <c r="C6" s="585">
        <v>2.423</v>
      </c>
      <c r="D6" s="585">
        <v>2.6389999999999998</v>
      </c>
      <c r="E6" s="585">
        <v>3.2320000000000002</v>
      </c>
      <c r="F6" s="585">
        <v>3.2595239999999999</v>
      </c>
      <c r="G6" s="585">
        <v>3.8660239999999999</v>
      </c>
      <c r="H6" s="585">
        <v>4.1233839999999997</v>
      </c>
      <c r="I6" s="585">
        <v>3.3764400000000001</v>
      </c>
      <c r="J6" s="585">
        <v>3.0518360000000002</v>
      </c>
      <c r="K6" s="585">
        <v>2.9032450000000001</v>
      </c>
      <c r="L6" s="585">
        <v>3.0013809999999999</v>
      </c>
      <c r="M6" s="585">
        <v>2.703665</v>
      </c>
      <c r="N6" s="585">
        <v>2.2908249999999999</v>
      </c>
      <c r="O6" s="585">
        <v>2.6160230000000002</v>
      </c>
      <c r="P6" s="585">
        <v>2.604257</v>
      </c>
      <c r="Q6" s="585">
        <v>2.6338602764000001</v>
      </c>
      <c r="R6" s="585">
        <v>2.7438575888000001</v>
      </c>
      <c r="S6" s="585">
        <v>2.5814268246999998</v>
      </c>
      <c r="T6" s="585">
        <v>2.6152202756</v>
      </c>
      <c r="U6" s="585">
        <v>2.7934427497000001</v>
      </c>
      <c r="V6" s="585">
        <v>3.0170080000000001</v>
      </c>
      <c r="W6" s="585">
        <v>3.068549</v>
      </c>
      <c r="X6" s="585">
        <v>2.4893019999999999</v>
      </c>
      <c r="Y6" s="585">
        <v>2.2987009999999999</v>
      </c>
      <c r="Z6" s="585">
        <v>2.1982930000000001</v>
      </c>
      <c r="AA6" s="585">
        <v>2.2642827313999998</v>
      </c>
      <c r="AB6" s="585">
        <v>2.4352118486999998</v>
      </c>
      <c r="AC6" s="585">
        <v>2.6523562835000001</v>
      </c>
      <c r="AD6" s="585">
        <v>2.8034567244000002</v>
      </c>
      <c r="AE6" s="585">
        <v>2.5435091390000002</v>
      </c>
      <c r="AF6" s="585">
        <v>2.4114263655000001</v>
      </c>
      <c r="AG6" s="585">
        <v>2.4652095768</v>
      </c>
      <c r="AH6" s="585">
        <v>2.3917494054000001</v>
      </c>
      <c r="AI6" s="585">
        <v>2.1459176799000002</v>
      </c>
      <c r="AJ6" s="585">
        <v>2.1766364573999999</v>
      </c>
      <c r="AK6" s="585">
        <v>2.1050561265000001</v>
      </c>
      <c r="AL6" s="585">
        <v>2.0561834808000001</v>
      </c>
      <c r="AM6" s="585">
        <v>2.1951967254999998</v>
      </c>
      <c r="AN6" s="585">
        <v>2.2283396567999998</v>
      </c>
      <c r="AO6" s="585">
        <v>2.1666084232</v>
      </c>
      <c r="AP6" s="585">
        <v>2.1332112376999999</v>
      </c>
      <c r="AQ6" s="585">
        <v>2.1693844436999998</v>
      </c>
      <c r="AR6" s="585">
        <v>2.1937823868000002</v>
      </c>
      <c r="AS6" s="585">
        <v>2.2164928535000001</v>
      </c>
      <c r="AT6" s="585">
        <v>2.2258000607000001</v>
      </c>
      <c r="AU6" s="585">
        <v>2.2261596049999999</v>
      </c>
      <c r="AV6" s="585">
        <v>2.0748896815000002</v>
      </c>
      <c r="AW6" s="585">
        <v>2.0923868091000002</v>
      </c>
      <c r="AX6" s="585">
        <v>1.8511044743</v>
      </c>
      <c r="AY6" s="585">
        <v>2.1686121374999998</v>
      </c>
      <c r="AZ6" s="883">
        <v>2.1644563648999999</v>
      </c>
      <c r="BA6" s="883">
        <v>2.8262290472</v>
      </c>
      <c r="BB6" s="883">
        <v>3.3926398989000002</v>
      </c>
      <c r="BC6" s="883">
        <v>3.6221450204000001</v>
      </c>
      <c r="BD6" s="883">
        <v>3.1096490000000001</v>
      </c>
      <c r="BE6" s="590">
        <v>2.952483</v>
      </c>
      <c r="BF6" s="590">
        <v>2.8545090000000002</v>
      </c>
      <c r="BG6" s="590">
        <v>2.6398269999999999</v>
      </c>
      <c r="BH6" s="590">
        <v>2.500972</v>
      </c>
      <c r="BI6" s="590">
        <v>2.3480699999999999</v>
      </c>
      <c r="BJ6" s="590">
        <v>2.2141449999999998</v>
      </c>
      <c r="BK6" s="590">
        <v>2.1942889999999999</v>
      </c>
      <c r="BL6" s="590">
        <v>2.1971020000000001</v>
      </c>
      <c r="BM6" s="590">
        <v>2.266467</v>
      </c>
      <c r="BN6" s="590">
        <v>2.2510840000000001</v>
      </c>
      <c r="BO6" s="590">
        <v>2.2508849999999998</v>
      </c>
      <c r="BP6" s="590">
        <v>2.2075629999999999</v>
      </c>
      <c r="BQ6" s="590">
        <v>2.1823269999999999</v>
      </c>
      <c r="BR6" s="590">
        <v>2.1631680000000002</v>
      </c>
      <c r="BS6" s="590">
        <v>2.0712929999999998</v>
      </c>
      <c r="BT6" s="590">
        <v>2.0068190000000001</v>
      </c>
      <c r="BU6" s="590">
        <v>1.935532</v>
      </c>
      <c r="BV6" s="590">
        <v>1.824616</v>
      </c>
    </row>
    <row r="7" spans="1:74" ht="11.1" customHeight="1" x14ac:dyDescent="0.2">
      <c r="A7" s="1"/>
      <c r="B7" s="579"/>
      <c r="C7" s="586"/>
      <c r="D7" s="586"/>
      <c r="E7" s="586"/>
      <c r="F7" s="586"/>
      <c r="G7" s="586"/>
      <c r="H7" s="586"/>
      <c r="I7" s="586"/>
      <c r="J7" s="586"/>
      <c r="K7" s="586"/>
      <c r="L7" s="586"/>
      <c r="M7" s="586"/>
      <c r="N7" s="586"/>
      <c r="O7" s="586"/>
      <c r="P7" s="586"/>
      <c r="Q7" s="586"/>
      <c r="R7" s="586"/>
      <c r="S7" s="586"/>
      <c r="T7" s="586"/>
      <c r="U7" s="586"/>
      <c r="V7" s="586"/>
      <c r="W7" s="586"/>
      <c r="X7" s="586"/>
      <c r="Y7" s="586"/>
      <c r="Z7" s="586"/>
      <c r="AA7" s="586"/>
      <c r="AB7" s="586"/>
      <c r="AC7" s="586"/>
      <c r="AD7" s="586"/>
      <c r="AE7" s="586"/>
      <c r="AF7" s="586"/>
      <c r="AG7" s="586"/>
      <c r="AH7" s="586"/>
      <c r="AI7" s="586"/>
      <c r="AJ7" s="586"/>
      <c r="AK7" s="586"/>
      <c r="AL7" s="586"/>
      <c r="AM7" s="586"/>
      <c r="AN7" s="586"/>
      <c r="AO7" s="586"/>
      <c r="AP7" s="586"/>
      <c r="AQ7" s="586"/>
      <c r="AR7" s="586"/>
      <c r="AS7" s="586"/>
      <c r="AT7" s="586"/>
      <c r="AU7" s="586"/>
      <c r="AV7" s="586"/>
      <c r="AW7" s="586"/>
      <c r="AX7" s="586"/>
      <c r="AY7" s="586"/>
      <c r="AZ7" s="898"/>
      <c r="BA7" s="898"/>
      <c r="BB7" s="898"/>
      <c r="BC7" s="898"/>
      <c r="BD7" s="898"/>
      <c r="BE7" s="591"/>
      <c r="BF7" s="591"/>
      <c r="BG7" s="591"/>
      <c r="BH7" s="591"/>
      <c r="BI7" s="591"/>
      <c r="BJ7" s="591"/>
      <c r="BK7" s="591"/>
      <c r="BL7" s="591"/>
      <c r="BM7" s="591"/>
      <c r="BN7" s="591"/>
      <c r="BO7" s="591"/>
      <c r="BP7" s="591"/>
      <c r="BQ7" s="591"/>
      <c r="BR7" s="591"/>
      <c r="BS7" s="591"/>
      <c r="BT7" s="591"/>
      <c r="BU7" s="591"/>
      <c r="BV7" s="591"/>
    </row>
    <row r="8" spans="1:74" ht="11.1" customHeight="1" x14ac:dyDescent="0.2">
      <c r="A8" s="1"/>
      <c r="B8" s="31" t="s">
        <v>1148</v>
      </c>
      <c r="C8" s="585"/>
      <c r="D8" s="585"/>
      <c r="E8" s="585"/>
      <c r="F8" s="585"/>
      <c r="G8" s="585"/>
      <c r="H8" s="585"/>
      <c r="I8" s="585"/>
      <c r="J8" s="585"/>
      <c r="K8" s="585"/>
      <c r="L8" s="585"/>
      <c r="M8" s="585"/>
      <c r="N8" s="585"/>
      <c r="O8" s="585"/>
      <c r="P8" s="585"/>
      <c r="Q8" s="585"/>
      <c r="R8" s="585"/>
      <c r="S8" s="585"/>
      <c r="T8" s="585"/>
      <c r="U8" s="585"/>
      <c r="V8" s="585"/>
      <c r="W8" s="585"/>
      <c r="X8" s="585"/>
      <c r="Y8" s="585"/>
      <c r="Z8" s="585"/>
      <c r="AA8" s="585"/>
      <c r="AB8" s="585"/>
      <c r="AC8" s="585"/>
      <c r="AD8" s="585"/>
      <c r="AE8" s="585"/>
      <c r="AF8" s="585"/>
      <c r="AG8" s="585"/>
      <c r="AH8" s="585"/>
      <c r="AI8" s="585"/>
      <c r="AJ8" s="585"/>
      <c r="AK8" s="585"/>
      <c r="AL8" s="585"/>
      <c r="AM8" s="585"/>
      <c r="AN8" s="585"/>
      <c r="AO8" s="585"/>
      <c r="AP8" s="585"/>
      <c r="AQ8" s="585"/>
      <c r="AR8" s="585"/>
      <c r="AS8" s="585"/>
      <c r="AT8" s="585"/>
      <c r="AU8" s="585"/>
      <c r="AV8" s="585"/>
      <c r="AW8" s="585"/>
      <c r="AX8" s="585"/>
      <c r="AY8" s="585"/>
      <c r="AZ8" s="883"/>
      <c r="BA8" s="883"/>
      <c r="BB8" s="883"/>
      <c r="BC8" s="883"/>
      <c r="BD8" s="883"/>
      <c r="BE8" s="590"/>
      <c r="BF8" s="590"/>
      <c r="BG8" s="590"/>
      <c r="BH8" s="590"/>
      <c r="BI8" s="590"/>
      <c r="BJ8" s="590"/>
      <c r="BK8" s="590"/>
      <c r="BL8" s="590"/>
      <c r="BM8" s="590"/>
      <c r="BN8" s="590"/>
      <c r="BO8" s="590"/>
      <c r="BP8" s="590"/>
      <c r="BQ8" s="590"/>
      <c r="BR8" s="590"/>
      <c r="BS8" s="590"/>
      <c r="BT8" s="590"/>
      <c r="BU8" s="590"/>
      <c r="BV8" s="590"/>
    </row>
    <row r="9" spans="1:74" s="275" customFormat="1" ht="11.1" customHeight="1" x14ac:dyDescent="0.2">
      <c r="A9" s="580" t="s">
        <v>1149</v>
      </c>
      <c r="B9" s="581" t="s">
        <v>1150</v>
      </c>
      <c r="C9" s="584">
        <v>3.4127999999999998</v>
      </c>
      <c r="D9" s="584">
        <v>3.6110000000000002</v>
      </c>
      <c r="E9" s="584">
        <v>4.3217499999999998</v>
      </c>
      <c r="F9" s="584">
        <v>4.2127499999999998</v>
      </c>
      <c r="G9" s="584">
        <v>4.5449999999999999</v>
      </c>
      <c r="H9" s="584">
        <v>5.0322500000000003</v>
      </c>
      <c r="I9" s="584">
        <v>4.6680000000000001</v>
      </c>
      <c r="J9" s="584">
        <v>4.0873999999999997</v>
      </c>
      <c r="K9" s="584">
        <v>3.8167499999999999</v>
      </c>
      <c r="L9" s="584">
        <v>3.9354</v>
      </c>
      <c r="M9" s="584">
        <v>3.7992499999999998</v>
      </c>
      <c r="N9" s="584">
        <v>3.3235000000000001</v>
      </c>
      <c r="O9" s="584">
        <v>3.4451999999999998</v>
      </c>
      <c r="P9" s="584">
        <v>3.5012500000000002</v>
      </c>
      <c r="Q9" s="584">
        <v>3.5350000000000001</v>
      </c>
      <c r="R9" s="584">
        <v>3.71075</v>
      </c>
      <c r="S9" s="584">
        <v>3.6661999999999999</v>
      </c>
      <c r="T9" s="584">
        <v>3.68425</v>
      </c>
      <c r="U9" s="584">
        <v>3.7124000000000001</v>
      </c>
      <c r="V9" s="584">
        <v>3.95425</v>
      </c>
      <c r="W9" s="584">
        <v>3.9575</v>
      </c>
      <c r="X9" s="584">
        <v>3.742</v>
      </c>
      <c r="Y9" s="584">
        <v>3.4424999999999999</v>
      </c>
      <c r="Z9" s="584">
        <v>3.2570000000000001</v>
      </c>
      <c r="AA9" s="584">
        <v>3.1968000000000001</v>
      </c>
      <c r="AB9" s="584">
        <v>3.3282500000000002</v>
      </c>
      <c r="AC9" s="584">
        <v>3.5415000000000001</v>
      </c>
      <c r="AD9" s="584">
        <v>3.7334000000000001</v>
      </c>
      <c r="AE9" s="584">
        <v>3.72525</v>
      </c>
      <c r="AF9" s="584">
        <v>3.5754999999999999</v>
      </c>
      <c r="AG9" s="584">
        <v>3.6004</v>
      </c>
      <c r="AH9" s="584">
        <v>3.5065</v>
      </c>
      <c r="AI9" s="584">
        <v>3.3384</v>
      </c>
      <c r="AJ9" s="584">
        <v>3.2605</v>
      </c>
      <c r="AK9" s="584">
        <v>3.1752500000000001</v>
      </c>
      <c r="AL9" s="584">
        <v>3.1394000000000002</v>
      </c>
      <c r="AM9" s="584">
        <v>3.19625</v>
      </c>
      <c r="AN9" s="584">
        <v>3.2472500000000002</v>
      </c>
      <c r="AO9" s="584">
        <v>3.2229999999999999</v>
      </c>
      <c r="AP9" s="584">
        <v>3.2985000000000002</v>
      </c>
      <c r="AQ9" s="584">
        <v>3.278</v>
      </c>
      <c r="AR9" s="584">
        <v>3.2764000000000002</v>
      </c>
      <c r="AS9" s="584">
        <v>3.2494999999999998</v>
      </c>
      <c r="AT9" s="584">
        <v>3.2577500000000001</v>
      </c>
      <c r="AU9" s="584">
        <v>3.2934000000000001</v>
      </c>
      <c r="AV9" s="584">
        <v>3.1902499999999998</v>
      </c>
      <c r="AW9" s="584">
        <v>3.1792500000000001</v>
      </c>
      <c r="AX9" s="584">
        <v>3.0238</v>
      </c>
      <c r="AY9" s="584">
        <v>2.9362499999999998</v>
      </c>
      <c r="AZ9" s="899">
        <v>3.03925</v>
      </c>
      <c r="BA9" s="899">
        <v>3.7713999999999999</v>
      </c>
      <c r="BB9" s="899">
        <v>4.2357500000000003</v>
      </c>
      <c r="BC9" s="899">
        <v>4.6087499999999997</v>
      </c>
      <c r="BD9" s="899">
        <v>4.1837999999999997</v>
      </c>
      <c r="BE9" s="594">
        <v>4.0375779999999999</v>
      </c>
      <c r="BF9" s="594">
        <v>3.9618959999999999</v>
      </c>
      <c r="BG9" s="594">
        <v>3.803893</v>
      </c>
      <c r="BH9" s="594">
        <v>3.6797599999999999</v>
      </c>
      <c r="BI9" s="594">
        <v>3.5319530000000001</v>
      </c>
      <c r="BJ9" s="594">
        <v>3.3682270000000001</v>
      </c>
      <c r="BK9" s="594">
        <v>3.2612559999999999</v>
      </c>
      <c r="BL9" s="594">
        <v>3.2282850000000001</v>
      </c>
      <c r="BM9" s="594">
        <v>3.305355</v>
      </c>
      <c r="BN9" s="594">
        <v>3.3369689999999999</v>
      </c>
      <c r="BO9" s="594">
        <v>3.3591449999999998</v>
      </c>
      <c r="BP9" s="594">
        <v>3.3493010000000001</v>
      </c>
      <c r="BQ9" s="594">
        <v>3.3151730000000001</v>
      </c>
      <c r="BR9" s="594">
        <v>3.266337</v>
      </c>
      <c r="BS9" s="594">
        <v>3.1816460000000002</v>
      </c>
      <c r="BT9" s="594">
        <v>3.1442510000000001</v>
      </c>
      <c r="BU9" s="594">
        <v>3.0691229999999998</v>
      </c>
      <c r="BV9" s="594">
        <v>2.962669</v>
      </c>
    </row>
    <row r="10" spans="1:74" s="275" customFormat="1" ht="11.1" customHeight="1" x14ac:dyDescent="0.2">
      <c r="A10" s="580" t="s">
        <v>1151</v>
      </c>
      <c r="B10" s="581" t="s">
        <v>1152</v>
      </c>
      <c r="C10" s="584">
        <v>3.3146</v>
      </c>
      <c r="D10" s="584">
        <v>3.5172500000000002</v>
      </c>
      <c r="E10" s="584">
        <v>4.2217500000000001</v>
      </c>
      <c r="F10" s="584">
        <v>4.1085000000000003</v>
      </c>
      <c r="G10" s="584">
        <v>4.4436</v>
      </c>
      <c r="H10" s="584">
        <v>4.9290000000000003</v>
      </c>
      <c r="I10" s="584">
        <v>4.5592499999999996</v>
      </c>
      <c r="J10" s="584">
        <v>3.9750000000000001</v>
      </c>
      <c r="K10" s="584">
        <v>3.70025</v>
      </c>
      <c r="L10" s="584">
        <v>3.8151999999999999</v>
      </c>
      <c r="M10" s="584">
        <v>3.6850000000000001</v>
      </c>
      <c r="N10" s="584">
        <v>3.21</v>
      </c>
      <c r="O10" s="584">
        <v>3.3391999999999999</v>
      </c>
      <c r="P10" s="584">
        <v>3.3887499999999999</v>
      </c>
      <c r="Q10" s="584">
        <v>3.4220000000000002</v>
      </c>
      <c r="R10" s="584">
        <v>3.6030000000000002</v>
      </c>
      <c r="S10" s="584">
        <v>3.5548000000000002</v>
      </c>
      <c r="T10" s="584">
        <v>3.5710000000000002</v>
      </c>
      <c r="U10" s="584">
        <v>3.597</v>
      </c>
      <c r="V10" s="584">
        <v>3.83975</v>
      </c>
      <c r="W10" s="584">
        <v>3.8359999999999999</v>
      </c>
      <c r="X10" s="584">
        <v>3.6128</v>
      </c>
      <c r="Y10" s="584">
        <v>3.3180000000000001</v>
      </c>
      <c r="Z10" s="584">
        <v>3.1339999999999999</v>
      </c>
      <c r="AA10" s="584">
        <v>3.0754000000000001</v>
      </c>
      <c r="AB10" s="584">
        <v>3.2115</v>
      </c>
      <c r="AC10" s="584">
        <v>3.4255</v>
      </c>
      <c r="AD10" s="584">
        <v>3.6114000000000002</v>
      </c>
      <c r="AE10" s="584">
        <v>3.6030000000000002</v>
      </c>
      <c r="AF10" s="584">
        <v>3.4544999999999999</v>
      </c>
      <c r="AG10" s="584">
        <v>3.4838</v>
      </c>
      <c r="AH10" s="584">
        <v>3.3892500000000001</v>
      </c>
      <c r="AI10" s="584">
        <v>3.2138</v>
      </c>
      <c r="AJ10" s="584">
        <v>3.137</v>
      </c>
      <c r="AK10" s="584">
        <v>3.0527500000000001</v>
      </c>
      <c r="AL10" s="584">
        <v>3.0175999999999998</v>
      </c>
      <c r="AM10" s="584">
        <v>3.0754999999999999</v>
      </c>
      <c r="AN10" s="584">
        <v>3.1207500000000001</v>
      </c>
      <c r="AO10" s="584">
        <v>3.0964</v>
      </c>
      <c r="AP10" s="584">
        <v>3.1712500000000001</v>
      </c>
      <c r="AQ10" s="584">
        <v>3.15</v>
      </c>
      <c r="AR10" s="584">
        <v>3.1501999999999999</v>
      </c>
      <c r="AS10" s="584">
        <v>3.1247500000000001</v>
      </c>
      <c r="AT10" s="584">
        <v>3.1324999999999998</v>
      </c>
      <c r="AU10" s="584">
        <v>3.1656</v>
      </c>
      <c r="AV10" s="584">
        <v>3.0597500000000002</v>
      </c>
      <c r="AW10" s="584">
        <v>3.0495000000000001</v>
      </c>
      <c r="AX10" s="584">
        <v>2.8944000000000001</v>
      </c>
      <c r="AY10" s="584">
        <v>2.8085</v>
      </c>
      <c r="AZ10" s="899">
        <v>2.9075000000000002</v>
      </c>
      <c r="BA10" s="899">
        <v>3.6375999999999999</v>
      </c>
      <c r="BB10" s="899">
        <v>4.1025</v>
      </c>
      <c r="BC10" s="899">
        <v>4.4792500000000004</v>
      </c>
      <c r="BD10" s="899">
        <v>4.0495999999999999</v>
      </c>
      <c r="BE10" s="594">
        <v>3.9014250000000001</v>
      </c>
      <c r="BF10" s="594">
        <v>3.8246250000000002</v>
      </c>
      <c r="BG10" s="594">
        <v>3.6649310000000002</v>
      </c>
      <c r="BH10" s="594">
        <v>3.5384449999999998</v>
      </c>
      <c r="BI10" s="594">
        <v>3.3895249999999999</v>
      </c>
      <c r="BJ10" s="594">
        <v>3.2252160000000001</v>
      </c>
      <c r="BK10" s="594">
        <v>3.1191550000000001</v>
      </c>
      <c r="BL10" s="594">
        <v>3.0882830000000001</v>
      </c>
      <c r="BM10" s="594">
        <v>3.1667920000000001</v>
      </c>
      <c r="BN10" s="594">
        <v>3.197076</v>
      </c>
      <c r="BO10" s="594">
        <v>3.22065</v>
      </c>
      <c r="BP10" s="594">
        <v>3.212062</v>
      </c>
      <c r="BQ10" s="594">
        <v>3.1762459999999999</v>
      </c>
      <c r="BR10" s="594">
        <v>3.126544</v>
      </c>
      <c r="BS10" s="594">
        <v>3.0403889999999998</v>
      </c>
      <c r="BT10" s="594">
        <v>3.0008370000000002</v>
      </c>
      <c r="BU10" s="594">
        <v>2.924766</v>
      </c>
      <c r="BV10" s="594">
        <v>2.8178800000000002</v>
      </c>
    </row>
    <row r="11" spans="1:74" ht="11.1" customHeight="1" x14ac:dyDescent="0.2">
      <c r="A11" s="1" t="s">
        <v>1153</v>
      </c>
      <c r="B11" s="545" t="s">
        <v>1154</v>
      </c>
      <c r="C11" s="585">
        <v>3.2528000000000001</v>
      </c>
      <c r="D11" s="585">
        <v>3.4775</v>
      </c>
      <c r="E11" s="585">
        <v>4.1462500000000002</v>
      </c>
      <c r="F11" s="585">
        <v>3.9794999999999998</v>
      </c>
      <c r="G11" s="585">
        <v>4.3673999999999999</v>
      </c>
      <c r="H11" s="585">
        <v>4.7607499999999998</v>
      </c>
      <c r="I11" s="585">
        <v>4.4035000000000002</v>
      </c>
      <c r="J11" s="585">
        <v>3.8809999999999998</v>
      </c>
      <c r="K11" s="585">
        <v>3.5012500000000002</v>
      </c>
      <c r="L11" s="585">
        <v>3.4683999999999999</v>
      </c>
      <c r="M11" s="585">
        <v>3.5517500000000002</v>
      </c>
      <c r="N11" s="585">
        <v>3.1920000000000002</v>
      </c>
      <c r="O11" s="585">
        <v>3.3069999999999999</v>
      </c>
      <c r="P11" s="585">
        <v>3.32</v>
      </c>
      <c r="Q11" s="585">
        <v>3.2907500000000001</v>
      </c>
      <c r="R11" s="585">
        <v>3.4682499999999998</v>
      </c>
      <c r="S11" s="585">
        <v>3.4247999999999998</v>
      </c>
      <c r="T11" s="585">
        <v>3.4165000000000001</v>
      </c>
      <c r="U11" s="585">
        <v>3.4714</v>
      </c>
      <c r="V11" s="585">
        <v>3.7134999999999998</v>
      </c>
      <c r="W11" s="585">
        <v>3.6349999999999998</v>
      </c>
      <c r="X11" s="585">
        <v>3.4169999999999998</v>
      </c>
      <c r="Y11" s="585">
        <v>3.19625</v>
      </c>
      <c r="Z11" s="585">
        <v>3.1240000000000001</v>
      </c>
      <c r="AA11" s="585">
        <v>3.0609999999999999</v>
      </c>
      <c r="AB11" s="585">
        <v>3.1755</v>
      </c>
      <c r="AC11" s="585">
        <v>3.3105000000000002</v>
      </c>
      <c r="AD11" s="585">
        <v>3.4607999999999999</v>
      </c>
      <c r="AE11" s="585">
        <v>3.5</v>
      </c>
      <c r="AF11" s="585">
        <v>3.3832499999999999</v>
      </c>
      <c r="AG11" s="585">
        <v>3.4218000000000002</v>
      </c>
      <c r="AH11" s="585">
        <v>3.3134999999999999</v>
      </c>
      <c r="AI11" s="585">
        <v>3.1158000000000001</v>
      </c>
      <c r="AJ11" s="585">
        <v>3.0375000000000001</v>
      </c>
      <c r="AK11" s="585">
        <v>3.0019999999999998</v>
      </c>
      <c r="AL11" s="585">
        <v>2.976</v>
      </c>
      <c r="AM11" s="585">
        <v>3.0332499999999998</v>
      </c>
      <c r="AN11" s="585">
        <v>3.0259999999999998</v>
      </c>
      <c r="AO11" s="585">
        <v>2.9647999999999999</v>
      </c>
      <c r="AP11" s="585">
        <v>3.0162499999999999</v>
      </c>
      <c r="AQ11" s="585">
        <v>2.9824999999999999</v>
      </c>
      <c r="AR11" s="585">
        <v>3.0022000000000002</v>
      </c>
      <c r="AS11" s="585">
        <v>3.0030000000000001</v>
      </c>
      <c r="AT11" s="585">
        <v>3.0012500000000002</v>
      </c>
      <c r="AU11" s="585">
        <v>3.0207999999999999</v>
      </c>
      <c r="AV11" s="585">
        <v>2.9369999999999998</v>
      </c>
      <c r="AW11" s="585">
        <v>2.9417499999999999</v>
      </c>
      <c r="AX11" s="585">
        <v>2.8532000000000002</v>
      </c>
      <c r="AY11" s="585">
        <v>2.77075</v>
      </c>
      <c r="AZ11" s="883">
        <v>2.82775</v>
      </c>
      <c r="BA11" s="883">
        <v>3.4842</v>
      </c>
      <c r="BB11" s="883">
        <v>3.95</v>
      </c>
      <c r="BC11" s="883">
        <v>4.2990000000000004</v>
      </c>
      <c r="BD11" s="883">
        <v>3.9114</v>
      </c>
      <c r="BE11" s="590">
        <v>3.8063340000000001</v>
      </c>
      <c r="BF11" s="590">
        <v>3.6909580000000002</v>
      </c>
      <c r="BG11" s="590">
        <v>3.4979469999999999</v>
      </c>
      <c r="BH11" s="590">
        <v>3.366673</v>
      </c>
      <c r="BI11" s="590">
        <v>3.2702019999999998</v>
      </c>
      <c r="BJ11" s="590">
        <v>3.1460569999999999</v>
      </c>
      <c r="BK11" s="590">
        <v>3.0369700000000002</v>
      </c>
      <c r="BL11" s="590">
        <v>2.9716689999999999</v>
      </c>
      <c r="BM11" s="590">
        <v>2.9926699999999999</v>
      </c>
      <c r="BN11" s="590">
        <v>3.0096430000000001</v>
      </c>
      <c r="BO11" s="590">
        <v>3.0307019999999998</v>
      </c>
      <c r="BP11" s="590">
        <v>3.0042430000000002</v>
      </c>
      <c r="BQ11" s="590">
        <v>2.9629970000000001</v>
      </c>
      <c r="BR11" s="590">
        <v>2.9133230000000001</v>
      </c>
      <c r="BS11" s="590">
        <v>2.8148059999999999</v>
      </c>
      <c r="BT11" s="590">
        <v>2.7657980000000002</v>
      </c>
      <c r="BU11" s="590">
        <v>2.760103</v>
      </c>
      <c r="BV11" s="590">
        <v>2.6917249999999999</v>
      </c>
    </row>
    <row r="12" spans="1:74" ht="11.1" customHeight="1" x14ac:dyDescent="0.2">
      <c r="A12" s="1" t="s">
        <v>1155</v>
      </c>
      <c r="B12" s="545" t="s">
        <v>1156</v>
      </c>
      <c r="C12" s="585">
        <v>3.1118000000000001</v>
      </c>
      <c r="D12" s="585">
        <v>3.3567499999999999</v>
      </c>
      <c r="E12" s="585">
        <v>4.0237499999999997</v>
      </c>
      <c r="F12" s="585">
        <v>3.9147500000000002</v>
      </c>
      <c r="G12" s="585">
        <v>4.2595999999999998</v>
      </c>
      <c r="H12" s="585">
        <v>4.8789999999999996</v>
      </c>
      <c r="I12" s="585">
        <v>4.4957500000000001</v>
      </c>
      <c r="J12" s="585">
        <v>3.8094000000000001</v>
      </c>
      <c r="K12" s="585">
        <v>3.5895000000000001</v>
      </c>
      <c r="L12" s="585">
        <v>3.7440000000000002</v>
      </c>
      <c r="M12" s="585">
        <v>3.5865</v>
      </c>
      <c r="N12" s="585">
        <v>3.0139999999999998</v>
      </c>
      <c r="O12" s="585">
        <v>3.2172000000000001</v>
      </c>
      <c r="P12" s="585">
        <v>3.23075</v>
      </c>
      <c r="Q12" s="585">
        <v>3.2694999999999999</v>
      </c>
      <c r="R12" s="585">
        <v>3.5117500000000001</v>
      </c>
      <c r="S12" s="585">
        <v>3.4540000000000002</v>
      </c>
      <c r="T12" s="585">
        <v>3.4710000000000001</v>
      </c>
      <c r="U12" s="585">
        <v>3.4359999999999999</v>
      </c>
      <c r="V12" s="585">
        <v>3.7007500000000002</v>
      </c>
      <c r="W12" s="585">
        <v>3.6655000000000002</v>
      </c>
      <c r="X12" s="585">
        <v>3.371</v>
      </c>
      <c r="Y12" s="585">
        <v>3.1375000000000002</v>
      </c>
      <c r="Z12" s="585">
        <v>2.887</v>
      </c>
      <c r="AA12" s="585">
        <v>2.8294000000000001</v>
      </c>
      <c r="AB12" s="585">
        <v>3.0437500000000002</v>
      </c>
      <c r="AC12" s="585">
        <v>3.3177500000000002</v>
      </c>
      <c r="AD12" s="585">
        <v>3.4413999999999998</v>
      </c>
      <c r="AE12" s="585">
        <v>3.43025</v>
      </c>
      <c r="AF12" s="585">
        <v>3.3122500000000001</v>
      </c>
      <c r="AG12" s="585">
        <v>3.4106000000000001</v>
      </c>
      <c r="AH12" s="585">
        <v>3.3380000000000001</v>
      </c>
      <c r="AI12" s="585">
        <v>3.0912000000000002</v>
      </c>
      <c r="AJ12" s="585">
        <v>3.0162499999999999</v>
      </c>
      <c r="AK12" s="585">
        <v>2.88775</v>
      </c>
      <c r="AL12" s="585">
        <v>2.8807999999999998</v>
      </c>
      <c r="AM12" s="585">
        <v>2.9420000000000002</v>
      </c>
      <c r="AN12" s="585">
        <v>2.956</v>
      </c>
      <c r="AO12" s="585">
        <v>2.9538000000000002</v>
      </c>
      <c r="AP12" s="585">
        <v>3.0287500000000001</v>
      </c>
      <c r="AQ12" s="585">
        <v>3.0125000000000002</v>
      </c>
      <c r="AR12" s="585">
        <v>3.0194000000000001</v>
      </c>
      <c r="AS12" s="585">
        <v>3.0034999999999998</v>
      </c>
      <c r="AT12" s="585">
        <v>3.0277500000000002</v>
      </c>
      <c r="AU12" s="585">
        <v>3.012</v>
      </c>
      <c r="AV12" s="585">
        <v>2.85575</v>
      </c>
      <c r="AW12" s="585">
        <v>2.87575</v>
      </c>
      <c r="AX12" s="585">
        <v>2.6722000000000001</v>
      </c>
      <c r="AY12" s="585">
        <v>2.6324999999999998</v>
      </c>
      <c r="AZ12" s="883">
        <v>2.6739999999999999</v>
      </c>
      <c r="BA12" s="883">
        <v>3.3712</v>
      </c>
      <c r="BB12" s="883">
        <v>3.8325</v>
      </c>
      <c r="BC12" s="883">
        <v>4.3887499999999999</v>
      </c>
      <c r="BD12" s="883">
        <v>3.8578000000000001</v>
      </c>
      <c r="BE12" s="590">
        <v>3.6659190000000001</v>
      </c>
      <c r="BF12" s="590">
        <v>3.6035740000000001</v>
      </c>
      <c r="BG12" s="590">
        <v>3.4373870000000002</v>
      </c>
      <c r="BH12" s="590">
        <v>3.3266819999999999</v>
      </c>
      <c r="BI12" s="590">
        <v>3.172015</v>
      </c>
      <c r="BJ12" s="590">
        <v>2.993017</v>
      </c>
      <c r="BK12" s="590">
        <v>2.928042</v>
      </c>
      <c r="BL12" s="590">
        <v>2.911502</v>
      </c>
      <c r="BM12" s="590">
        <v>3.0203600000000002</v>
      </c>
      <c r="BN12" s="590">
        <v>3.0136720000000001</v>
      </c>
      <c r="BO12" s="590">
        <v>3.0163739999999999</v>
      </c>
      <c r="BP12" s="590">
        <v>3.0270950000000001</v>
      </c>
      <c r="BQ12" s="590">
        <v>2.9810989999999999</v>
      </c>
      <c r="BR12" s="590">
        <v>2.940509</v>
      </c>
      <c r="BS12" s="590">
        <v>2.8484180000000001</v>
      </c>
      <c r="BT12" s="590">
        <v>2.7957489999999998</v>
      </c>
      <c r="BU12" s="590">
        <v>2.719319</v>
      </c>
      <c r="BV12" s="590">
        <v>2.5798369999999999</v>
      </c>
    </row>
    <row r="13" spans="1:74" ht="11.1" customHeight="1" x14ac:dyDescent="0.2">
      <c r="A13" s="1" t="s">
        <v>1157</v>
      </c>
      <c r="B13" s="545" t="s">
        <v>1158</v>
      </c>
      <c r="C13" s="585">
        <v>2.9714</v>
      </c>
      <c r="D13" s="585">
        <v>3.2132499999999999</v>
      </c>
      <c r="E13" s="585">
        <v>3.9180000000000001</v>
      </c>
      <c r="F13" s="585">
        <v>3.7679999999999998</v>
      </c>
      <c r="G13" s="585">
        <v>4.1003999999999996</v>
      </c>
      <c r="H13" s="585">
        <v>4.5739999999999998</v>
      </c>
      <c r="I13" s="585">
        <v>4.093</v>
      </c>
      <c r="J13" s="585">
        <v>3.4830000000000001</v>
      </c>
      <c r="K13" s="585">
        <v>3.1575000000000002</v>
      </c>
      <c r="L13" s="585">
        <v>3.2178</v>
      </c>
      <c r="M13" s="585">
        <v>3.0647500000000001</v>
      </c>
      <c r="N13" s="585">
        <v>2.7149999999999999</v>
      </c>
      <c r="O13" s="585">
        <v>2.9956</v>
      </c>
      <c r="P13" s="585">
        <v>3.00725</v>
      </c>
      <c r="Q13" s="585">
        <v>3.0425</v>
      </c>
      <c r="R13" s="585">
        <v>3.24925</v>
      </c>
      <c r="S13" s="585">
        <v>3.0863999999999998</v>
      </c>
      <c r="T13" s="585">
        <v>3.1272500000000001</v>
      </c>
      <c r="U13" s="585">
        <v>3.2111999999999998</v>
      </c>
      <c r="V13" s="585">
        <v>3.4260000000000002</v>
      </c>
      <c r="W13" s="585">
        <v>3.3780000000000001</v>
      </c>
      <c r="X13" s="585">
        <v>3.1103999999999998</v>
      </c>
      <c r="Y13" s="585">
        <v>2.794</v>
      </c>
      <c r="Z13" s="585">
        <v>2.6477499999999998</v>
      </c>
      <c r="AA13" s="585">
        <v>2.6873999999999998</v>
      </c>
      <c r="AB13" s="585">
        <v>2.8435000000000001</v>
      </c>
      <c r="AC13" s="585">
        <v>3.0422500000000001</v>
      </c>
      <c r="AD13" s="585">
        <v>3.1863999999999999</v>
      </c>
      <c r="AE13" s="585">
        <v>3.1592500000000001</v>
      </c>
      <c r="AF13" s="585">
        <v>3.0009999999999999</v>
      </c>
      <c r="AG13" s="585">
        <v>3.0760000000000001</v>
      </c>
      <c r="AH13" s="585">
        <v>2.9747499999999998</v>
      </c>
      <c r="AI13" s="585">
        <v>2.76</v>
      </c>
      <c r="AJ13" s="585">
        <v>2.7065000000000001</v>
      </c>
      <c r="AK13" s="585">
        <v>2.62825</v>
      </c>
      <c r="AL13" s="585">
        <v>2.6012</v>
      </c>
      <c r="AM13" s="585">
        <v>2.6767500000000002</v>
      </c>
      <c r="AN13" s="585">
        <v>2.7112500000000002</v>
      </c>
      <c r="AO13" s="585">
        <v>2.6829999999999998</v>
      </c>
      <c r="AP13" s="585">
        <v>2.7395</v>
      </c>
      <c r="AQ13" s="585">
        <v>2.7315</v>
      </c>
      <c r="AR13" s="585">
        <v>2.7471999999999999</v>
      </c>
      <c r="AS13" s="585">
        <v>2.7275</v>
      </c>
      <c r="AT13" s="585">
        <v>2.7124999999999999</v>
      </c>
      <c r="AU13" s="585">
        <v>2.7320000000000002</v>
      </c>
      <c r="AV13" s="585">
        <v>2.6194999999999999</v>
      </c>
      <c r="AW13" s="585">
        <v>2.5882499999999999</v>
      </c>
      <c r="AX13" s="585">
        <v>2.4738000000000002</v>
      </c>
      <c r="AY13" s="585">
        <v>2.39975</v>
      </c>
      <c r="AZ13" s="883">
        <v>2.4834999999999998</v>
      </c>
      <c r="BA13" s="883">
        <v>3.2717999999999998</v>
      </c>
      <c r="BB13" s="883">
        <v>3.7050000000000001</v>
      </c>
      <c r="BC13" s="883">
        <v>3.94875</v>
      </c>
      <c r="BD13" s="883">
        <v>3.5451999999999999</v>
      </c>
      <c r="BE13" s="590">
        <v>3.3666269999999998</v>
      </c>
      <c r="BF13" s="590">
        <v>3.3250030000000002</v>
      </c>
      <c r="BG13" s="590">
        <v>3.1244540000000001</v>
      </c>
      <c r="BH13" s="590">
        <v>3.0040429999999998</v>
      </c>
      <c r="BI13" s="590">
        <v>2.8496380000000001</v>
      </c>
      <c r="BJ13" s="590">
        <v>2.729733</v>
      </c>
      <c r="BK13" s="590">
        <v>2.6901630000000001</v>
      </c>
      <c r="BL13" s="590">
        <v>2.6765850000000002</v>
      </c>
      <c r="BM13" s="590">
        <v>2.7347389999999998</v>
      </c>
      <c r="BN13" s="590">
        <v>2.7531400000000001</v>
      </c>
      <c r="BO13" s="590">
        <v>2.7386140000000001</v>
      </c>
      <c r="BP13" s="590">
        <v>2.7325910000000002</v>
      </c>
      <c r="BQ13" s="590">
        <v>2.6906970000000001</v>
      </c>
      <c r="BR13" s="590">
        <v>2.6295000000000002</v>
      </c>
      <c r="BS13" s="590">
        <v>2.526459</v>
      </c>
      <c r="BT13" s="590">
        <v>2.492899</v>
      </c>
      <c r="BU13" s="590">
        <v>2.4213469999999999</v>
      </c>
      <c r="BV13" s="590">
        <v>2.3359369999999999</v>
      </c>
    </row>
    <row r="14" spans="1:74" ht="11.1" customHeight="1" x14ac:dyDescent="0.2">
      <c r="A14" s="1" t="s">
        <v>1159</v>
      </c>
      <c r="B14" s="545" t="s">
        <v>1160</v>
      </c>
      <c r="C14" s="585">
        <v>3.3408000000000002</v>
      </c>
      <c r="D14" s="585">
        <v>3.3439999999999999</v>
      </c>
      <c r="E14" s="585">
        <v>4.0597500000000002</v>
      </c>
      <c r="F14" s="585">
        <v>4.1559999999999997</v>
      </c>
      <c r="G14" s="585">
        <v>4.2960000000000003</v>
      </c>
      <c r="H14" s="585">
        <v>4.9017499999999998</v>
      </c>
      <c r="I14" s="585">
        <v>4.8635000000000002</v>
      </c>
      <c r="J14" s="585">
        <v>4.2497999999999996</v>
      </c>
      <c r="K14" s="585">
        <v>3.90625</v>
      </c>
      <c r="L14" s="585">
        <v>3.8744000000000001</v>
      </c>
      <c r="M14" s="585">
        <v>3.6619999999999999</v>
      </c>
      <c r="N14" s="585">
        <v>3.1797499999999999</v>
      </c>
      <c r="O14" s="585">
        <v>3.2869999999999999</v>
      </c>
      <c r="P14" s="585">
        <v>3.76675</v>
      </c>
      <c r="Q14" s="585">
        <v>3.66</v>
      </c>
      <c r="R14" s="585">
        <v>3.4935</v>
      </c>
      <c r="S14" s="585">
        <v>3.5581999999999998</v>
      </c>
      <c r="T14" s="585">
        <v>3.7040000000000002</v>
      </c>
      <c r="U14" s="585">
        <v>3.7862</v>
      </c>
      <c r="V14" s="585">
        <v>3.9780000000000002</v>
      </c>
      <c r="W14" s="585">
        <v>4.0197500000000002</v>
      </c>
      <c r="X14" s="585">
        <v>3.7429999999999999</v>
      </c>
      <c r="Y14" s="585">
        <v>3.2742499999999999</v>
      </c>
      <c r="Z14" s="585">
        <v>2.89575</v>
      </c>
      <c r="AA14" s="585">
        <v>2.7374000000000001</v>
      </c>
      <c r="AB14" s="585">
        <v>2.8602500000000002</v>
      </c>
      <c r="AC14" s="585">
        <v>3.1372499999999999</v>
      </c>
      <c r="AD14" s="585">
        <v>3.4081999999999999</v>
      </c>
      <c r="AE14" s="585">
        <v>3.4119999999999999</v>
      </c>
      <c r="AF14" s="585">
        <v>3.3122500000000001</v>
      </c>
      <c r="AG14" s="585">
        <v>3.3772000000000002</v>
      </c>
      <c r="AH14" s="585">
        <v>3.4192499999999999</v>
      </c>
      <c r="AI14" s="585">
        <v>3.4014000000000002</v>
      </c>
      <c r="AJ14" s="585">
        <v>3.2370000000000001</v>
      </c>
      <c r="AK14" s="585">
        <v>2.98075</v>
      </c>
      <c r="AL14" s="585">
        <v>2.8359999999999999</v>
      </c>
      <c r="AM14" s="585">
        <v>2.90225</v>
      </c>
      <c r="AN14" s="585">
        <v>3.0129999999999999</v>
      </c>
      <c r="AO14" s="585">
        <v>3.0152000000000001</v>
      </c>
      <c r="AP14" s="585">
        <v>3.1317499999999998</v>
      </c>
      <c r="AQ14" s="585">
        <v>3.1259999999999999</v>
      </c>
      <c r="AR14" s="585">
        <v>3.1381999999999999</v>
      </c>
      <c r="AS14" s="585">
        <v>3.12975</v>
      </c>
      <c r="AT14" s="585">
        <v>3.1520000000000001</v>
      </c>
      <c r="AU14" s="585">
        <v>3.1793999999999998</v>
      </c>
      <c r="AV14" s="585">
        <v>3.0209999999999999</v>
      </c>
      <c r="AW14" s="585">
        <v>2.9169999999999998</v>
      </c>
      <c r="AX14" s="585">
        <v>2.58</v>
      </c>
      <c r="AY14" s="585">
        <v>2.4637500000000001</v>
      </c>
      <c r="AZ14" s="883">
        <v>2.6592500000000001</v>
      </c>
      <c r="BA14" s="883">
        <v>3.484</v>
      </c>
      <c r="BB14" s="883">
        <v>3.9350000000000001</v>
      </c>
      <c r="BC14" s="883">
        <v>4.46875</v>
      </c>
      <c r="BD14" s="883">
        <v>4.0373999999999999</v>
      </c>
      <c r="BE14" s="590">
        <v>3.8181470000000002</v>
      </c>
      <c r="BF14" s="590">
        <v>3.791039</v>
      </c>
      <c r="BG14" s="590">
        <v>3.6399819999999998</v>
      </c>
      <c r="BH14" s="590">
        <v>3.4945029999999999</v>
      </c>
      <c r="BI14" s="590">
        <v>3.3176519999999998</v>
      </c>
      <c r="BJ14" s="590">
        <v>3.099415</v>
      </c>
      <c r="BK14" s="590">
        <v>2.974332</v>
      </c>
      <c r="BL14" s="590">
        <v>2.9126249999999998</v>
      </c>
      <c r="BM14" s="590">
        <v>3.0409730000000001</v>
      </c>
      <c r="BN14" s="590">
        <v>3.122811</v>
      </c>
      <c r="BO14" s="590">
        <v>3.165778</v>
      </c>
      <c r="BP14" s="590">
        <v>3.191106</v>
      </c>
      <c r="BQ14" s="590">
        <v>3.1665549999999998</v>
      </c>
      <c r="BR14" s="590">
        <v>3.147913</v>
      </c>
      <c r="BS14" s="590">
        <v>3.0735540000000001</v>
      </c>
      <c r="BT14" s="590">
        <v>2.9916100000000001</v>
      </c>
      <c r="BU14" s="590">
        <v>2.8821949999999998</v>
      </c>
      <c r="BV14" s="590">
        <v>2.721482</v>
      </c>
    </row>
    <row r="15" spans="1:74" ht="11.1" customHeight="1" x14ac:dyDescent="0.2">
      <c r="A15" s="1" t="s">
        <v>1161</v>
      </c>
      <c r="B15" s="545" t="s">
        <v>1162</v>
      </c>
      <c r="C15" s="585">
        <v>4.1546000000000003</v>
      </c>
      <c r="D15" s="585">
        <v>4.2282500000000001</v>
      </c>
      <c r="E15" s="585">
        <v>5.1052499999999998</v>
      </c>
      <c r="F15" s="585">
        <v>5.13375</v>
      </c>
      <c r="G15" s="585">
        <v>5.3474000000000004</v>
      </c>
      <c r="H15" s="585">
        <v>5.8150000000000004</v>
      </c>
      <c r="I15" s="585">
        <v>5.4812500000000002</v>
      </c>
      <c r="J15" s="585">
        <v>4.9408000000000003</v>
      </c>
      <c r="K15" s="585">
        <v>4.8957499999999996</v>
      </c>
      <c r="L15" s="585">
        <v>5.4017999999999997</v>
      </c>
      <c r="M15" s="585">
        <v>4.8099999999999996</v>
      </c>
      <c r="N15" s="585">
        <v>4.1022499999999997</v>
      </c>
      <c r="O15" s="585">
        <v>3.992</v>
      </c>
      <c r="P15" s="585">
        <v>4.1630000000000003</v>
      </c>
      <c r="Q15" s="585">
        <v>4.3715000000000002</v>
      </c>
      <c r="R15" s="585">
        <v>4.4814999999999996</v>
      </c>
      <c r="S15" s="585">
        <v>4.5288000000000004</v>
      </c>
      <c r="T15" s="585">
        <v>4.5579999999999998</v>
      </c>
      <c r="U15" s="585">
        <v>4.5541999999999998</v>
      </c>
      <c r="V15" s="585">
        <v>4.7975000000000003</v>
      </c>
      <c r="W15" s="585">
        <v>5.0754999999999999</v>
      </c>
      <c r="X15" s="585">
        <v>5.0271999999999997</v>
      </c>
      <c r="Y15" s="585">
        <v>4.4742499999999996</v>
      </c>
      <c r="Z15" s="585">
        <v>4.1247499999999997</v>
      </c>
      <c r="AA15" s="585">
        <v>4.0052000000000003</v>
      </c>
      <c r="AB15" s="585">
        <v>4.0332499999999998</v>
      </c>
      <c r="AC15" s="585">
        <v>4.3412499999999996</v>
      </c>
      <c r="AD15" s="585">
        <v>4.7569999999999997</v>
      </c>
      <c r="AE15" s="585">
        <v>4.6607500000000002</v>
      </c>
      <c r="AF15" s="585">
        <v>4.3547500000000001</v>
      </c>
      <c r="AG15" s="585">
        <v>4.1791999999999998</v>
      </c>
      <c r="AH15" s="585">
        <v>4.0650000000000004</v>
      </c>
      <c r="AI15" s="585">
        <v>4.0987999999999998</v>
      </c>
      <c r="AJ15" s="585">
        <v>4.0202499999999999</v>
      </c>
      <c r="AK15" s="585">
        <v>3.907</v>
      </c>
      <c r="AL15" s="585">
        <v>3.8039999999999998</v>
      </c>
      <c r="AM15" s="585">
        <v>3.8387500000000001</v>
      </c>
      <c r="AN15" s="585">
        <v>4.0824999999999996</v>
      </c>
      <c r="AO15" s="585">
        <v>4.1074000000000002</v>
      </c>
      <c r="AP15" s="585">
        <v>4.2497499999999997</v>
      </c>
      <c r="AQ15" s="585">
        <v>4.2312500000000002</v>
      </c>
      <c r="AR15" s="585">
        <v>4.1517999999999997</v>
      </c>
      <c r="AS15" s="585">
        <v>4.0332499999999998</v>
      </c>
      <c r="AT15" s="585">
        <v>4.0512499999999996</v>
      </c>
      <c r="AU15" s="585">
        <v>4.2249999999999996</v>
      </c>
      <c r="AV15" s="585">
        <v>4.1777499999999996</v>
      </c>
      <c r="AW15" s="585">
        <v>4.1192500000000001</v>
      </c>
      <c r="AX15" s="585">
        <v>3.8673999999999999</v>
      </c>
      <c r="AY15" s="585">
        <v>3.6797499999999999</v>
      </c>
      <c r="AZ15" s="883">
        <v>3.9802499999999998</v>
      </c>
      <c r="BA15" s="883">
        <v>4.8865999999999996</v>
      </c>
      <c r="BB15" s="883">
        <v>5.3762499999999998</v>
      </c>
      <c r="BC15" s="883">
        <v>5.5925000000000002</v>
      </c>
      <c r="BD15" s="883">
        <v>5.2126000000000001</v>
      </c>
      <c r="BE15" s="590">
        <v>5.0045840000000004</v>
      </c>
      <c r="BF15" s="590">
        <v>4.9678719999999998</v>
      </c>
      <c r="BG15" s="590">
        <v>4.8843199999999998</v>
      </c>
      <c r="BH15" s="590">
        <v>4.7574300000000003</v>
      </c>
      <c r="BI15" s="590">
        <v>4.5463699999999996</v>
      </c>
      <c r="BJ15" s="590">
        <v>4.2785770000000003</v>
      </c>
      <c r="BK15" s="590">
        <v>4.0404970000000002</v>
      </c>
      <c r="BL15" s="590">
        <v>4.0408629999999999</v>
      </c>
      <c r="BM15" s="590">
        <v>4.1826140000000001</v>
      </c>
      <c r="BN15" s="590">
        <v>4.310905</v>
      </c>
      <c r="BO15" s="590">
        <v>4.4081200000000003</v>
      </c>
      <c r="BP15" s="590">
        <v>4.391108</v>
      </c>
      <c r="BQ15" s="590">
        <v>4.3899679999999996</v>
      </c>
      <c r="BR15" s="590">
        <v>4.3594629999999999</v>
      </c>
      <c r="BS15" s="590">
        <v>4.2820119999999999</v>
      </c>
      <c r="BT15" s="590">
        <v>4.3064229999999997</v>
      </c>
      <c r="BU15" s="590">
        <v>4.1112780000000004</v>
      </c>
      <c r="BV15" s="590">
        <v>3.9581050000000002</v>
      </c>
    </row>
    <row r="16" spans="1:74" ht="11.1" customHeight="1" x14ac:dyDescent="0.2">
      <c r="A16" s="1"/>
      <c r="C16" s="587"/>
      <c r="D16" s="587"/>
      <c r="E16" s="587"/>
      <c r="F16" s="587"/>
      <c r="G16" s="587"/>
      <c r="H16" s="587"/>
      <c r="I16" s="587"/>
      <c r="J16" s="587"/>
      <c r="K16" s="587"/>
      <c r="L16" s="587"/>
      <c r="M16" s="587"/>
      <c r="N16" s="587"/>
      <c r="O16" s="587"/>
      <c r="P16" s="587"/>
      <c r="Q16" s="587"/>
      <c r="R16" s="587"/>
      <c r="S16" s="587"/>
      <c r="T16" s="587"/>
      <c r="U16" s="587"/>
      <c r="V16" s="587"/>
      <c r="W16" s="587"/>
      <c r="X16" s="587"/>
      <c r="Y16" s="587"/>
      <c r="Z16" s="587"/>
      <c r="AA16" s="587"/>
      <c r="AB16" s="587"/>
      <c r="AC16" s="587"/>
      <c r="AD16" s="587"/>
      <c r="AE16" s="587"/>
      <c r="AF16" s="587"/>
      <c r="AG16" s="587"/>
      <c r="AH16" s="587"/>
      <c r="AI16" s="587"/>
      <c r="AJ16" s="587"/>
      <c r="AK16" s="587"/>
      <c r="AL16" s="587"/>
      <c r="AM16" s="587"/>
      <c r="AN16" s="587"/>
      <c r="AO16" s="587"/>
      <c r="AP16" s="587"/>
      <c r="AQ16" s="587"/>
      <c r="AR16" s="587"/>
      <c r="AS16" s="587"/>
      <c r="AT16" s="587"/>
      <c r="AU16" s="587"/>
      <c r="AV16" s="587"/>
      <c r="AW16" s="587"/>
      <c r="AX16" s="587"/>
      <c r="AY16" s="587"/>
      <c r="AZ16" s="900"/>
      <c r="BA16" s="900"/>
      <c r="BB16" s="900"/>
      <c r="BC16" s="900"/>
      <c r="BD16" s="900"/>
      <c r="BE16" s="592"/>
      <c r="BF16" s="592"/>
      <c r="BG16" s="592"/>
      <c r="BH16" s="592"/>
      <c r="BI16" s="592"/>
      <c r="BJ16" s="592"/>
      <c r="BK16" s="592"/>
      <c r="BL16" s="592"/>
      <c r="BM16" s="592"/>
      <c r="BN16" s="592"/>
      <c r="BO16" s="592"/>
      <c r="BP16" s="592"/>
      <c r="BQ16" s="592"/>
      <c r="BR16" s="592"/>
      <c r="BS16" s="592"/>
      <c r="BT16" s="592"/>
      <c r="BU16" s="592"/>
      <c r="BV16" s="592"/>
    </row>
    <row r="17" spans="1:74" ht="11.1" customHeight="1" x14ac:dyDescent="0.2">
      <c r="A17" s="1"/>
      <c r="B17" s="31" t="s">
        <v>1163</v>
      </c>
      <c r="C17" s="588"/>
      <c r="D17" s="588"/>
      <c r="E17" s="588"/>
      <c r="F17" s="588"/>
      <c r="G17" s="588"/>
      <c r="H17" s="588"/>
      <c r="I17" s="588"/>
      <c r="J17" s="588"/>
      <c r="K17" s="588"/>
      <c r="L17" s="588"/>
      <c r="M17" s="588"/>
      <c r="N17" s="588"/>
      <c r="O17" s="588"/>
      <c r="P17" s="588"/>
      <c r="Q17" s="588"/>
      <c r="R17" s="588"/>
      <c r="S17" s="588"/>
      <c r="T17" s="588"/>
      <c r="U17" s="588"/>
      <c r="V17" s="588"/>
      <c r="W17" s="588"/>
      <c r="X17" s="588"/>
      <c r="Y17" s="588"/>
      <c r="Z17" s="588"/>
      <c r="AA17" s="588"/>
      <c r="AB17" s="588"/>
      <c r="AC17" s="588"/>
      <c r="AD17" s="588"/>
      <c r="AE17" s="588"/>
      <c r="AF17" s="588"/>
      <c r="AG17" s="588"/>
      <c r="AH17" s="588"/>
      <c r="AI17" s="588"/>
      <c r="AJ17" s="588"/>
      <c r="AK17" s="588"/>
      <c r="AL17" s="588"/>
      <c r="AM17" s="588"/>
      <c r="AN17" s="588"/>
      <c r="AO17" s="588"/>
      <c r="AP17" s="588"/>
      <c r="AQ17" s="588"/>
      <c r="AR17" s="588"/>
      <c r="AS17" s="588"/>
      <c r="AT17" s="588"/>
      <c r="AU17" s="588"/>
      <c r="AV17" s="588"/>
      <c r="AW17" s="588"/>
      <c r="AX17" s="588"/>
      <c r="AY17" s="588"/>
      <c r="AZ17" s="901"/>
      <c r="BA17" s="901"/>
      <c r="BB17" s="901"/>
      <c r="BC17" s="901"/>
      <c r="BD17" s="901"/>
      <c r="BE17" s="593"/>
      <c r="BF17" s="593"/>
      <c r="BG17" s="593"/>
      <c r="BH17" s="593"/>
      <c r="BI17" s="593"/>
      <c r="BJ17" s="593"/>
      <c r="BK17" s="593"/>
      <c r="BL17" s="593"/>
      <c r="BM17" s="593"/>
      <c r="BN17" s="593"/>
      <c r="BO17" s="593"/>
      <c r="BP17" s="593"/>
      <c r="BQ17" s="593"/>
      <c r="BR17" s="593"/>
      <c r="BS17" s="593"/>
      <c r="BT17" s="593"/>
      <c r="BU17" s="593"/>
      <c r="BV17" s="593"/>
    </row>
    <row r="18" spans="1:74" s="275" customFormat="1" ht="11.1" customHeight="1" x14ac:dyDescent="0.2">
      <c r="A18" s="580" t="s">
        <v>230</v>
      </c>
      <c r="B18" s="582" t="s">
        <v>1164</v>
      </c>
      <c r="C18" s="34">
        <v>251.78143700000001</v>
      </c>
      <c r="D18" s="34">
        <v>250.26103599999999</v>
      </c>
      <c r="E18" s="34">
        <v>238.50202100000001</v>
      </c>
      <c r="F18" s="34">
        <v>230.01925299999999</v>
      </c>
      <c r="G18" s="34">
        <v>220.72221500000001</v>
      </c>
      <c r="H18" s="34">
        <v>221.01629</v>
      </c>
      <c r="I18" s="34">
        <v>225.133026</v>
      </c>
      <c r="J18" s="34">
        <v>215.59122500000001</v>
      </c>
      <c r="K18" s="34">
        <v>209.51571100000001</v>
      </c>
      <c r="L18" s="34">
        <v>210.44437199999999</v>
      </c>
      <c r="M18" s="34">
        <v>221.35419999999999</v>
      </c>
      <c r="N18" s="34">
        <v>224.41015400000001</v>
      </c>
      <c r="O18" s="34">
        <v>239.63172499999999</v>
      </c>
      <c r="P18" s="34">
        <v>242.635672</v>
      </c>
      <c r="Q18" s="34">
        <v>225.20362700000001</v>
      </c>
      <c r="R18" s="34">
        <v>223.64209</v>
      </c>
      <c r="S18" s="34">
        <v>222.14595199999999</v>
      </c>
      <c r="T18" s="34">
        <v>222.055801</v>
      </c>
      <c r="U18" s="34">
        <v>220.87479500000001</v>
      </c>
      <c r="V18" s="34">
        <v>219.15346</v>
      </c>
      <c r="W18" s="34">
        <v>227.885199</v>
      </c>
      <c r="X18" s="34">
        <v>218.728658</v>
      </c>
      <c r="Y18" s="34">
        <v>221.53345100000001</v>
      </c>
      <c r="Z18" s="34">
        <v>240.716757</v>
      </c>
      <c r="AA18" s="34">
        <v>252.09595899999999</v>
      </c>
      <c r="AB18" s="34">
        <v>240.68621099999999</v>
      </c>
      <c r="AC18" s="34">
        <v>233.531848</v>
      </c>
      <c r="AD18" s="34">
        <v>233.70503299999999</v>
      </c>
      <c r="AE18" s="34">
        <v>231.654179</v>
      </c>
      <c r="AF18" s="34">
        <v>232.51895099999999</v>
      </c>
      <c r="AG18" s="34">
        <v>224.38041699999999</v>
      </c>
      <c r="AH18" s="34">
        <v>220.700153</v>
      </c>
      <c r="AI18" s="34">
        <v>219.772919</v>
      </c>
      <c r="AJ18" s="34">
        <v>212.574747</v>
      </c>
      <c r="AK18" s="34">
        <v>221.03006099999999</v>
      </c>
      <c r="AL18" s="34">
        <v>238.21676099999999</v>
      </c>
      <c r="AM18" s="34">
        <v>251.069999</v>
      </c>
      <c r="AN18" s="34">
        <v>243.69924399999999</v>
      </c>
      <c r="AO18" s="34">
        <v>233.762238</v>
      </c>
      <c r="AP18" s="34">
        <v>228.244021</v>
      </c>
      <c r="AQ18" s="34">
        <v>229.03829999999999</v>
      </c>
      <c r="AR18" s="34">
        <v>232.826528</v>
      </c>
      <c r="AS18" s="34">
        <v>229.508984</v>
      </c>
      <c r="AT18" s="34">
        <v>222.48826</v>
      </c>
      <c r="AU18" s="34">
        <v>223.20902699999999</v>
      </c>
      <c r="AV18" s="34">
        <v>209.433145</v>
      </c>
      <c r="AW18" s="34">
        <v>219.54405600000001</v>
      </c>
      <c r="AX18" s="34">
        <v>243.79028099999999</v>
      </c>
      <c r="AY18" s="34">
        <v>261.03430400000002</v>
      </c>
      <c r="AZ18" s="895">
        <v>253.92224999999999</v>
      </c>
      <c r="BA18" s="895">
        <v>242.99495899999999</v>
      </c>
      <c r="BB18" s="895">
        <v>221.69891699999999</v>
      </c>
      <c r="BC18" s="895">
        <v>215.03428571000001</v>
      </c>
      <c r="BD18" s="895">
        <v>213.58174413</v>
      </c>
      <c r="BE18" s="437">
        <v>214.68129999999999</v>
      </c>
      <c r="BF18" s="437">
        <v>214.59960000000001</v>
      </c>
      <c r="BG18" s="437">
        <v>215.59520000000001</v>
      </c>
      <c r="BH18" s="437">
        <v>211.23429999999999</v>
      </c>
      <c r="BI18" s="437">
        <v>218.23910000000001</v>
      </c>
      <c r="BJ18" s="437">
        <v>232.5087</v>
      </c>
      <c r="BK18" s="437">
        <v>248.64789999999999</v>
      </c>
      <c r="BL18" s="437">
        <v>242.50899999999999</v>
      </c>
      <c r="BM18" s="437">
        <v>234.3417</v>
      </c>
      <c r="BN18" s="437">
        <v>231.78540000000001</v>
      </c>
      <c r="BO18" s="437">
        <v>228.90799999999999</v>
      </c>
      <c r="BP18" s="437">
        <v>228.60769999999999</v>
      </c>
      <c r="BQ18" s="437">
        <v>225.8391</v>
      </c>
      <c r="BR18" s="437">
        <v>220.50030000000001</v>
      </c>
      <c r="BS18" s="437">
        <v>220.74979999999999</v>
      </c>
      <c r="BT18" s="437">
        <v>214.9417</v>
      </c>
      <c r="BU18" s="437">
        <v>220.9478</v>
      </c>
      <c r="BV18" s="437">
        <v>234.04949999999999</v>
      </c>
    </row>
    <row r="19" spans="1:74" ht="11.1" customHeight="1" x14ac:dyDescent="0.2">
      <c r="A19" s="1" t="s">
        <v>225</v>
      </c>
      <c r="B19" s="545" t="s">
        <v>1154</v>
      </c>
      <c r="C19" s="343">
        <v>65.540999999999997</v>
      </c>
      <c r="D19" s="343">
        <v>61.884</v>
      </c>
      <c r="E19" s="343">
        <v>56.984000000000002</v>
      </c>
      <c r="F19" s="343">
        <v>52.786000000000001</v>
      </c>
      <c r="G19" s="343">
        <v>53.988999999999997</v>
      </c>
      <c r="H19" s="343">
        <v>53.604999999999997</v>
      </c>
      <c r="I19" s="343">
        <v>52.87</v>
      </c>
      <c r="J19" s="343">
        <v>54.121000000000002</v>
      </c>
      <c r="K19" s="343">
        <v>54.334000000000003</v>
      </c>
      <c r="L19" s="343">
        <v>50.932000000000002</v>
      </c>
      <c r="M19" s="343">
        <v>51.101999999999997</v>
      </c>
      <c r="N19" s="343">
        <v>56.398000000000003</v>
      </c>
      <c r="O19" s="343">
        <v>61.972000000000001</v>
      </c>
      <c r="P19" s="343">
        <v>64.33</v>
      </c>
      <c r="Q19" s="343">
        <v>52.69</v>
      </c>
      <c r="R19" s="343">
        <v>53.256</v>
      </c>
      <c r="S19" s="343">
        <v>55.470999999999997</v>
      </c>
      <c r="T19" s="343">
        <v>56.991999999999997</v>
      </c>
      <c r="U19" s="343">
        <v>56.884999999999998</v>
      </c>
      <c r="V19" s="343">
        <v>57.442</v>
      </c>
      <c r="W19" s="343">
        <v>58.790999999999997</v>
      </c>
      <c r="X19" s="343">
        <v>55.790999999999997</v>
      </c>
      <c r="Y19" s="343">
        <v>53.46</v>
      </c>
      <c r="Z19" s="343">
        <v>60.085000000000001</v>
      </c>
      <c r="AA19" s="343">
        <v>64.126999999999995</v>
      </c>
      <c r="AB19" s="343">
        <v>64.191999999999993</v>
      </c>
      <c r="AC19" s="343">
        <v>54.901000000000003</v>
      </c>
      <c r="AD19" s="343">
        <v>54.856999999999999</v>
      </c>
      <c r="AE19" s="343">
        <v>56.49</v>
      </c>
      <c r="AF19" s="343">
        <v>56.776000000000003</v>
      </c>
      <c r="AG19" s="343">
        <v>57.679000000000002</v>
      </c>
      <c r="AH19" s="343">
        <v>59.113999999999997</v>
      </c>
      <c r="AI19" s="343">
        <v>60.994</v>
      </c>
      <c r="AJ19" s="343">
        <v>54.024999999999999</v>
      </c>
      <c r="AK19" s="343">
        <v>53.951999999999998</v>
      </c>
      <c r="AL19" s="343">
        <v>60.722000000000001</v>
      </c>
      <c r="AM19" s="343">
        <v>66.316999999999993</v>
      </c>
      <c r="AN19" s="343">
        <v>65.816000000000003</v>
      </c>
      <c r="AO19" s="343">
        <v>59.530999999999999</v>
      </c>
      <c r="AP19" s="343">
        <v>59.445999999999998</v>
      </c>
      <c r="AQ19" s="343">
        <v>59.963999999999999</v>
      </c>
      <c r="AR19" s="343">
        <v>63.610999999999997</v>
      </c>
      <c r="AS19" s="343">
        <v>58.368000000000002</v>
      </c>
      <c r="AT19" s="343">
        <v>56.683</v>
      </c>
      <c r="AU19" s="343">
        <v>57.167000000000002</v>
      </c>
      <c r="AV19" s="343">
        <v>50.973999999999997</v>
      </c>
      <c r="AW19" s="343">
        <v>49.723999999999997</v>
      </c>
      <c r="AX19" s="343">
        <v>58.960999999999999</v>
      </c>
      <c r="AY19" s="343">
        <v>68.046000000000006</v>
      </c>
      <c r="AZ19" s="873">
        <v>67.906999999999996</v>
      </c>
      <c r="BA19" s="873">
        <v>59.052999999999997</v>
      </c>
      <c r="BB19" s="873">
        <v>56.752000000000002</v>
      </c>
      <c r="BC19" s="873">
        <v>56.67</v>
      </c>
      <c r="BD19" s="873">
        <v>57.049860430000003</v>
      </c>
      <c r="BE19" s="354">
        <v>55.567439999999998</v>
      </c>
      <c r="BF19" s="354">
        <v>55.479010000000002</v>
      </c>
      <c r="BG19" s="354">
        <v>56.170020000000001</v>
      </c>
      <c r="BH19" s="354">
        <v>53.342039999999997</v>
      </c>
      <c r="BI19" s="354">
        <v>52.820390000000003</v>
      </c>
      <c r="BJ19" s="354">
        <v>57.331229999999998</v>
      </c>
      <c r="BK19" s="354">
        <v>64.57226</v>
      </c>
      <c r="BL19" s="354">
        <v>64.696060000000003</v>
      </c>
      <c r="BM19" s="354">
        <v>60.483580000000003</v>
      </c>
      <c r="BN19" s="354">
        <v>58.681849999999997</v>
      </c>
      <c r="BO19" s="354">
        <v>59.254069999999999</v>
      </c>
      <c r="BP19" s="354">
        <v>60.90672</v>
      </c>
      <c r="BQ19" s="354">
        <v>58.430840000000003</v>
      </c>
      <c r="BR19" s="354">
        <v>57.478070000000002</v>
      </c>
      <c r="BS19" s="354">
        <v>57.791179999999997</v>
      </c>
      <c r="BT19" s="354">
        <v>54.424579999999999</v>
      </c>
      <c r="BU19" s="354">
        <v>53.488619999999997</v>
      </c>
      <c r="BV19" s="354">
        <v>58.349330000000002</v>
      </c>
    </row>
    <row r="20" spans="1:74" ht="11.1" customHeight="1" x14ac:dyDescent="0.2">
      <c r="A20" s="1" t="s">
        <v>226</v>
      </c>
      <c r="B20" s="545" t="s">
        <v>1156</v>
      </c>
      <c r="C20" s="343">
        <v>58.762146000000001</v>
      </c>
      <c r="D20" s="343">
        <v>60.754840000000002</v>
      </c>
      <c r="E20" s="343">
        <v>56.540284</v>
      </c>
      <c r="F20" s="343">
        <v>50.321587000000001</v>
      </c>
      <c r="G20" s="343">
        <v>45.568559999999998</v>
      </c>
      <c r="H20" s="343">
        <v>46.725574999999999</v>
      </c>
      <c r="I20" s="343">
        <v>48.765656999999997</v>
      </c>
      <c r="J20" s="343">
        <v>43.997585999999998</v>
      </c>
      <c r="K20" s="343">
        <v>44.087891999999997</v>
      </c>
      <c r="L20" s="343">
        <v>45.030802999999999</v>
      </c>
      <c r="M20" s="343">
        <v>46.994832000000002</v>
      </c>
      <c r="N20" s="343">
        <v>46.611840000000001</v>
      </c>
      <c r="O20" s="343">
        <v>50.941719999999997</v>
      </c>
      <c r="P20" s="343">
        <v>52.511856000000002</v>
      </c>
      <c r="Q20" s="343">
        <v>49.788389000000002</v>
      </c>
      <c r="R20" s="343">
        <v>46.208598000000002</v>
      </c>
      <c r="S20" s="343">
        <v>45.370578000000002</v>
      </c>
      <c r="T20" s="343">
        <v>44.879550999999999</v>
      </c>
      <c r="U20" s="343">
        <v>46.715552000000002</v>
      </c>
      <c r="V20" s="343">
        <v>45.328581</v>
      </c>
      <c r="W20" s="343">
        <v>46.565556999999998</v>
      </c>
      <c r="X20" s="343">
        <v>43.982638000000001</v>
      </c>
      <c r="Y20" s="343">
        <v>48.148766999999999</v>
      </c>
      <c r="Z20" s="343">
        <v>54.852544000000002</v>
      </c>
      <c r="AA20" s="343">
        <v>61.099718000000003</v>
      </c>
      <c r="AB20" s="343">
        <v>57.032445000000003</v>
      </c>
      <c r="AC20" s="343">
        <v>54.927506999999999</v>
      </c>
      <c r="AD20" s="343">
        <v>53.381495999999999</v>
      </c>
      <c r="AE20" s="343">
        <v>49.156449000000002</v>
      </c>
      <c r="AF20" s="343">
        <v>48.529418999999997</v>
      </c>
      <c r="AG20" s="343">
        <v>46.445495000000001</v>
      </c>
      <c r="AH20" s="343">
        <v>45.769435999999999</v>
      </c>
      <c r="AI20" s="343">
        <v>45.416752000000002</v>
      </c>
      <c r="AJ20" s="343">
        <v>44.485498</v>
      </c>
      <c r="AK20" s="343">
        <v>46.687550999999999</v>
      </c>
      <c r="AL20" s="343">
        <v>52.007697999999998</v>
      </c>
      <c r="AM20" s="343">
        <v>55.944757000000003</v>
      </c>
      <c r="AN20" s="343">
        <v>59.142632999999996</v>
      </c>
      <c r="AO20" s="343">
        <v>56.118523000000003</v>
      </c>
      <c r="AP20" s="343">
        <v>49.392536</v>
      </c>
      <c r="AQ20" s="343">
        <v>47.760527000000003</v>
      </c>
      <c r="AR20" s="343">
        <v>48.068514999999998</v>
      </c>
      <c r="AS20" s="343">
        <v>45.491486000000002</v>
      </c>
      <c r="AT20" s="343">
        <v>45.055477000000003</v>
      </c>
      <c r="AU20" s="343">
        <v>46.758769999999998</v>
      </c>
      <c r="AV20" s="343">
        <v>43.338766999999997</v>
      </c>
      <c r="AW20" s="343">
        <v>47.137579000000002</v>
      </c>
      <c r="AX20" s="343">
        <v>52.696683999999998</v>
      </c>
      <c r="AY20" s="343">
        <v>59.121698000000002</v>
      </c>
      <c r="AZ20" s="873">
        <v>60.158644000000002</v>
      </c>
      <c r="BA20" s="873">
        <v>57.781353000000003</v>
      </c>
      <c r="BB20" s="873">
        <v>47.084311</v>
      </c>
      <c r="BC20" s="873">
        <v>43.753428571000001</v>
      </c>
      <c r="BD20" s="873">
        <v>44.000513441000003</v>
      </c>
      <c r="BE20" s="354">
        <v>43.855490000000003</v>
      </c>
      <c r="BF20" s="354">
        <v>43.228090000000002</v>
      </c>
      <c r="BG20" s="354">
        <v>43.5749</v>
      </c>
      <c r="BH20" s="354">
        <v>42.866489999999999</v>
      </c>
      <c r="BI20" s="354">
        <v>46.483400000000003</v>
      </c>
      <c r="BJ20" s="354">
        <v>51.206980000000001</v>
      </c>
      <c r="BK20" s="354">
        <v>56.32732</v>
      </c>
      <c r="BL20" s="354">
        <v>56.472180000000002</v>
      </c>
      <c r="BM20" s="354">
        <v>54.046759999999999</v>
      </c>
      <c r="BN20" s="354">
        <v>51.920229999999997</v>
      </c>
      <c r="BO20" s="354">
        <v>49.15204</v>
      </c>
      <c r="BP20" s="354">
        <v>49.179380000000002</v>
      </c>
      <c r="BQ20" s="354">
        <v>48.026339999999998</v>
      </c>
      <c r="BR20" s="354">
        <v>46.753889999999998</v>
      </c>
      <c r="BS20" s="354">
        <v>47.042969999999997</v>
      </c>
      <c r="BT20" s="354">
        <v>45.211100000000002</v>
      </c>
      <c r="BU20" s="354">
        <v>48.578740000000003</v>
      </c>
      <c r="BV20" s="354">
        <v>52.95431</v>
      </c>
    </row>
    <row r="21" spans="1:74" ht="11.1" customHeight="1" x14ac:dyDescent="0.2">
      <c r="A21" s="1" t="s">
        <v>227</v>
      </c>
      <c r="B21" s="545" t="s">
        <v>1158</v>
      </c>
      <c r="C21" s="343">
        <v>86.385999999999996</v>
      </c>
      <c r="D21" s="343">
        <v>89.171999999999997</v>
      </c>
      <c r="E21" s="343">
        <v>86.965999999999994</v>
      </c>
      <c r="F21" s="343">
        <v>88.320999999999998</v>
      </c>
      <c r="G21" s="343">
        <v>83.768000000000001</v>
      </c>
      <c r="H21" s="343">
        <v>83.947999999999993</v>
      </c>
      <c r="I21" s="343">
        <v>86.884</v>
      </c>
      <c r="J21" s="343">
        <v>84.506</v>
      </c>
      <c r="K21" s="343">
        <v>80.238</v>
      </c>
      <c r="L21" s="343">
        <v>80.034000000000006</v>
      </c>
      <c r="M21" s="343">
        <v>84.828000000000003</v>
      </c>
      <c r="N21" s="343">
        <v>81.41</v>
      </c>
      <c r="O21" s="343">
        <v>87.152000000000001</v>
      </c>
      <c r="P21" s="343">
        <v>87.635000000000005</v>
      </c>
      <c r="Q21" s="343">
        <v>83.73</v>
      </c>
      <c r="R21" s="343">
        <v>86.442999999999998</v>
      </c>
      <c r="S21" s="343">
        <v>85.177000000000007</v>
      </c>
      <c r="T21" s="343">
        <v>84.382000000000005</v>
      </c>
      <c r="U21" s="343">
        <v>81.692999999999998</v>
      </c>
      <c r="V21" s="343">
        <v>81.891000000000005</v>
      </c>
      <c r="W21" s="343">
        <v>85.475999999999999</v>
      </c>
      <c r="X21" s="343">
        <v>83.415000000000006</v>
      </c>
      <c r="Y21" s="343">
        <v>84.995999999999995</v>
      </c>
      <c r="Z21" s="343">
        <v>89.242000000000004</v>
      </c>
      <c r="AA21" s="343">
        <v>86.588999999999999</v>
      </c>
      <c r="AB21" s="343">
        <v>80.605999999999995</v>
      </c>
      <c r="AC21" s="343">
        <v>85.724999999999994</v>
      </c>
      <c r="AD21" s="343">
        <v>87.186999999999998</v>
      </c>
      <c r="AE21" s="343">
        <v>86.450999999999993</v>
      </c>
      <c r="AF21" s="343">
        <v>86.411000000000001</v>
      </c>
      <c r="AG21" s="343">
        <v>82.236000000000004</v>
      </c>
      <c r="AH21" s="343">
        <v>79.701999999999998</v>
      </c>
      <c r="AI21" s="343">
        <v>79.230999999999995</v>
      </c>
      <c r="AJ21" s="343">
        <v>80.66</v>
      </c>
      <c r="AK21" s="343">
        <v>84.156999999999996</v>
      </c>
      <c r="AL21" s="343">
        <v>87.277000000000001</v>
      </c>
      <c r="AM21" s="343">
        <v>89.923000000000002</v>
      </c>
      <c r="AN21" s="343">
        <v>81.069999999999993</v>
      </c>
      <c r="AO21" s="343">
        <v>81.828000000000003</v>
      </c>
      <c r="AP21" s="343">
        <v>85.201999999999998</v>
      </c>
      <c r="AQ21" s="343">
        <v>85.656000000000006</v>
      </c>
      <c r="AR21" s="343">
        <v>83.626999999999995</v>
      </c>
      <c r="AS21" s="343">
        <v>86.537000000000006</v>
      </c>
      <c r="AT21" s="343">
        <v>82.521000000000001</v>
      </c>
      <c r="AU21" s="343">
        <v>81.816999999999993</v>
      </c>
      <c r="AV21" s="343">
        <v>78.838999999999999</v>
      </c>
      <c r="AW21" s="343">
        <v>86.841999999999999</v>
      </c>
      <c r="AX21" s="343">
        <v>93.144000000000005</v>
      </c>
      <c r="AY21" s="343">
        <v>94.302999999999997</v>
      </c>
      <c r="AZ21" s="873">
        <v>87.033000000000001</v>
      </c>
      <c r="BA21" s="873">
        <v>88.022000000000006</v>
      </c>
      <c r="BB21" s="873">
        <v>81.418000000000006</v>
      </c>
      <c r="BC21" s="873">
        <v>80.638714285999995</v>
      </c>
      <c r="BD21" s="873">
        <v>76.244316558999998</v>
      </c>
      <c r="BE21" s="354">
        <v>79.343469999999996</v>
      </c>
      <c r="BF21" s="354">
        <v>80.488110000000006</v>
      </c>
      <c r="BG21" s="354">
        <v>80.637600000000006</v>
      </c>
      <c r="BH21" s="354">
        <v>81.157859999999999</v>
      </c>
      <c r="BI21" s="354">
        <v>83.343100000000007</v>
      </c>
      <c r="BJ21" s="354">
        <v>87.038960000000003</v>
      </c>
      <c r="BK21" s="354">
        <v>88.755250000000004</v>
      </c>
      <c r="BL21" s="354">
        <v>83.983900000000006</v>
      </c>
      <c r="BM21" s="354">
        <v>84.049289999999999</v>
      </c>
      <c r="BN21" s="354">
        <v>86.334350000000001</v>
      </c>
      <c r="BO21" s="354">
        <v>85.817049999999995</v>
      </c>
      <c r="BP21" s="354">
        <v>83.84469</v>
      </c>
      <c r="BQ21" s="354">
        <v>83.867019999999997</v>
      </c>
      <c r="BR21" s="354">
        <v>81.783249999999995</v>
      </c>
      <c r="BS21" s="354">
        <v>81.255560000000003</v>
      </c>
      <c r="BT21" s="354">
        <v>81.77055</v>
      </c>
      <c r="BU21" s="354">
        <v>83.851439999999997</v>
      </c>
      <c r="BV21" s="354">
        <v>86.921790000000001</v>
      </c>
    </row>
    <row r="22" spans="1:74" ht="11.1" customHeight="1" x14ac:dyDescent="0.2">
      <c r="A22" s="1" t="s">
        <v>228</v>
      </c>
      <c r="B22" s="545" t="s">
        <v>1160</v>
      </c>
      <c r="C22" s="343">
        <v>8.91</v>
      </c>
      <c r="D22" s="343">
        <v>8.3019999999999996</v>
      </c>
      <c r="E22" s="343">
        <v>8.0830000000000002</v>
      </c>
      <c r="F22" s="343">
        <v>7.9509999999999996</v>
      </c>
      <c r="G22" s="343">
        <v>6.14</v>
      </c>
      <c r="H22" s="343">
        <v>6.4480000000000004</v>
      </c>
      <c r="I22" s="343">
        <v>6.8159999999999998</v>
      </c>
      <c r="J22" s="343">
        <v>6.3940000000000001</v>
      </c>
      <c r="K22" s="343">
        <v>6.3860000000000001</v>
      </c>
      <c r="L22" s="343">
        <v>7.0030000000000001</v>
      </c>
      <c r="M22" s="343">
        <v>7.2</v>
      </c>
      <c r="N22" s="343">
        <v>7.4169999999999998</v>
      </c>
      <c r="O22" s="343">
        <v>7.3869999999999996</v>
      </c>
      <c r="P22" s="343">
        <v>7.6660000000000004</v>
      </c>
      <c r="Q22" s="343">
        <v>7.8440000000000003</v>
      </c>
      <c r="R22" s="343">
        <v>7.2949999999999999</v>
      </c>
      <c r="S22" s="343">
        <v>6.7610000000000001</v>
      </c>
      <c r="T22" s="343">
        <v>6.9160000000000004</v>
      </c>
      <c r="U22" s="343">
        <v>7.197063</v>
      </c>
      <c r="V22" s="343">
        <v>7.1950630000000002</v>
      </c>
      <c r="W22" s="343">
        <v>7.1640629999999996</v>
      </c>
      <c r="X22" s="343">
        <v>7.2080580000000003</v>
      </c>
      <c r="Y22" s="343">
        <v>7.6610579999999997</v>
      </c>
      <c r="Z22" s="343">
        <v>7.9020580000000002</v>
      </c>
      <c r="AA22" s="343">
        <v>8.6420580000000005</v>
      </c>
      <c r="AB22" s="343">
        <v>8.4950580000000002</v>
      </c>
      <c r="AC22" s="343">
        <v>8.5580580000000008</v>
      </c>
      <c r="AD22" s="343">
        <v>8.5720580000000002</v>
      </c>
      <c r="AE22" s="343">
        <v>8.1440490000000008</v>
      </c>
      <c r="AF22" s="343">
        <v>8.0440489999999993</v>
      </c>
      <c r="AG22" s="343">
        <v>6.8950490000000002</v>
      </c>
      <c r="AH22" s="343">
        <v>6.7770489999999999</v>
      </c>
      <c r="AI22" s="343">
        <v>6.8350489999999997</v>
      </c>
      <c r="AJ22" s="343">
        <v>6.9070489999999998</v>
      </c>
      <c r="AK22" s="343">
        <v>7.9970489999999996</v>
      </c>
      <c r="AL22" s="343">
        <v>8.4490449999999999</v>
      </c>
      <c r="AM22" s="343">
        <v>8.8800450000000009</v>
      </c>
      <c r="AN22" s="343">
        <v>8.9290450000000003</v>
      </c>
      <c r="AO22" s="343">
        <v>8.7140450000000005</v>
      </c>
      <c r="AP22" s="343">
        <v>7.9860449999999998</v>
      </c>
      <c r="AQ22" s="343">
        <v>7.6440450000000002</v>
      </c>
      <c r="AR22" s="343">
        <v>7.1420630000000003</v>
      </c>
      <c r="AS22" s="343">
        <v>6.9810449999999999</v>
      </c>
      <c r="AT22" s="343">
        <v>6.6440450000000002</v>
      </c>
      <c r="AU22" s="343">
        <v>7.1950450000000004</v>
      </c>
      <c r="AV22" s="343">
        <v>7.2820450000000001</v>
      </c>
      <c r="AW22" s="343">
        <v>8.1610449999999997</v>
      </c>
      <c r="AX22" s="343">
        <v>8.4310449999999992</v>
      </c>
      <c r="AY22" s="343">
        <v>8.4790539999999996</v>
      </c>
      <c r="AZ22" s="873">
        <v>9.6040539999999996</v>
      </c>
      <c r="BA22" s="873">
        <v>9.2450539999999997</v>
      </c>
      <c r="BB22" s="873">
        <v>7.4370539999999998</v>
      </c>
      <c r="BC22" s="873">
        <v>6.7830000000000004</v>
      </c>
      <c r="BD22" s="873">
        <v>7.1643815483999997</v>
      </c>
      <c r="BE22" s="354">
        <v>6.9272850000000004</v>
      </c>
      <c r="BF22" s="354">
        <v>6.8551339999999996</v>
      </c>
      <c r="BG22" s="354">
        <v>6.756221</v>
      </c>
      <c r="BH22" s="354">
        <v>6.6119149999999998</v>
      </c>
      <c r="BI22" s="354">
        <v>7.1945300000000003</v>
      </c>
      <c r="BJ22" s="354">
        <v>7.5687150000000001</v>
      </c>
      <c r="BK22" s="354">
        <v>8.0563420000000008</v>
      </c>
      <c r="BL22" s="354">
        <v>8.1827590000000008</v>
      </c>
      <c r="BM22" s="354">
        <v>8.0683869999999995</v>
      </c>
      <c r="BN22" s="354">
        <v>7.8246359999999999</v>
      </c>
      <c r="BO22" s="354">
        <v>7.4993460000000001</v>
      </c>
      <c r="BP22" s="354">
        <v>7.3604339999999997</v>
      </c>
      <c r="BQ22" s="354">
        <v>7.204097</v>
      </c>
      <c r="BR22" s="354">
        <v>7.0474920000000001</v>
      </c>
      <c r="BS22" s="354">
        <v>6.9788050000000004</v>
      </c>
      <c r="BT22" s="354">
        <v>6.7614349999999996</v>
      </c>
      <c r="BU22" s="354">
        <v>7.2820489999999998</v>
      </c>
      <c r="BV22" s="354">
        <v>7.6263899999999998</v>
      </c>
    </row>
    <row r="23" spans="1:74" ht="11.1" customHeight="1" x14ac:dyDescent="0.2">
      <c r="A23" s="1" t="s">
        <v>229</v>
      </c>
      <c r="B23" s="583" t="s">
        <v>1162</v>
      </c>
      <c r="C23" s="522">
        <v>32.182290999999999</v>
      </c>
      <c r="D23" s="522">
        <v>30.148195999999999</v>
      </c>
      <c r="E23" s="522">
        <v>29.928737000000002</v>
      </c>
      <c r="F23" s="522">
        <v>30.639665999999998</v>
      </c>
      <c r="G23" s="522">
        <v>31.256654999999999</v>
      </c>
      <c r="H23" s="522">
        <v>30.289715000000001</v>
      </c>
      <c r="I23" s="522">
        <v>29.797369</v>
      </c>
      <c r="J23" s="522">
        <v>26.572638999999999</v>
      </c>
      <c r="K23" s="522">
        <v>24.469819000000001</v>
      </c>
      <c r="L23" s="522">
        <v>27.444569000000001</v>
      </c>
      <c r="M23" s="522">
        <v>31.229368000000001</v>
      </c>
      <c r="N23" s="522">
        <v>32.573314000000003</v>
      </c>
      <c r="O23" s="522">
        <v>32.179004999999997</v>
      </c>
      <c r="P23" s="522">
        <v>30.492816000000001</v>
      </c>
      <c r="Q23" s="522">
        <v>31.151237999999999</v>
      </c>
      <c r="R23" s="522">
        <v>30.439492000000001</v>
      </c>
      <c r="S23" s="522">
        <v>29.366374</v>
      </c>
      <c r="T23" s="522">
        <v>28.88625</v>
      </c>
      <c r="U23" s="522">
        <v>28.384180000000001</v>
      </c>
      <c r="V23" s="522">
        <v>27.296816</v>
      </c>
      <c r="W23" s="522">
        <v>29.888579</v>
      </c>
      <c r="X23" s="522">
        <v>28.331962000000001</v>
      </c>
      <c r="Y23" s="522">
        <v>27.267626</v>
      </c>
      <c r="Z23" s="522">
        <v>28.635155000000001</v>
      </c>
      <c r="AA23" s="522">
        <v>31.638183000000001</v>
      </c>
      <c r="AB23" s="522">
        <v>30.360707999999999</v>
      </c>
      <c r="AC23" s="522">
        <v>29.420283000000001</v>
      </c>
      <c r="AD23" s="522">
        <v>29.707478999999999</v>
      </c>
      <c r="AE23" s="522">
        <v>31.412680999999999</v>
      </c>
      <c r="AF23" s="522">
        <v>32.758482999999998</v>
      </c>
      <c r="AG23" s="522">
        <v>31.124873000000001</v>
      </c>
      <c r="AH23" s="522">
        <v>29.337668000000001</v>
      </c>
      <c r="AI23" s="522">
        <v>27.296118</v>
      </c>
      <c r="AJ23" s="522">
        <v>26.497199999999999</v>
      </c>
      <c r="AK23" s="522">
        <v>28.236460999999998</v>
      </c>
      <c r="AL23" s="522">
        <v>29.761018</v>
      </c>
      <c r="AM23" s="522">
        <v>30.005196999999999</v>
      </c>
      <c r="AN23" s="522">
        <v>28.741565999999999</v>
      </c>
      <c r="AO23" s="522">
        <v>27.57067</v>
      </c>
      <c r="AP23" s="522">
        <v>26.21744</v>
      </c>
      <c r="AQ23" s="522">
        <v>28.013728</v>
      </c>
      <c r="AR23" s="522">
        <v>30.377949999999998</v>
      </c>
      <c r="AS23" s="522">
        <v>32.131453</v>
      </c>
      <c r="AT23" s="522">
        <v>31.584738000000002</v>
      </c>
      <c r="AU23" s="522">
        <v>30.271211999999998</v>
      </c>
      <c r="AV23" s="522">
        <v>28.999333</v>
      </c>
      <c r="AW23" s="522">
        <v>27.679431999999998</v>
      </c>
      <c r="AX23" s="522">
        <v>30.557552000000001</v>
      </c>
      <c r="AY23" s="522">
        <v>31.084551999999999</v>
      </c>
      <c r="AZ23" s="902">
        <v>29.219552</v>
      </c>
      <c r="BA23" s="902">
        <v>28.893552</v>
      </c>
      <c r="BB23" s="902">
        <v>29.007552</v>
      </c>
      <c r="BC23" s="902">
        <v>27.189142857</v>
      </c>
      <c r="BD23" s="902">
        <v>29.122672151</v>
      </c>
      <c r="BE23" s="507">
        <v>28.987660000000002</v>
      </c>
      <c r="BF23" s="507">
        <v>28.549230000000001</v>
      </c>
      <c r="BG23" s="507">
        <v>28.456430000000001</v>
      </c>
      <c r="BH23" s="507">
        <v>27.255990000000001</v>
      </c>
      <c r="BI23" s="507">
        <v>28.397690000000001</v>
      </c>
      <c r="BJ23" s="507">
        <v>29.362780000000001</v>
      </c>
      <c r="BK23" s="507">
        <v>30.93676</v>
      </c>
      <c r="BL23" s="507">
        <v>29.174130000000002</v>
      </c>
      <c r="BM23" s="507">
        <v>27.693680000000001</v>
      </c>
      <c r="BN23" s="507">
        <v>27.024360000000001</v>
      </c>
      <c r="BO23" s="507">
        <v>27.185500000000001</v>
      </c>
      <c r="BP23" s="507">
        <v>27.31644</v>
      </c>
      <c r="BQ23" s="507">
        <v>28.310839999999999</v>
      </c>
      <c r="BR23" s="507">
        <v>27.437550000000002</v>
      </c>
      <c r="BS23" s="507">
        <v>27.681270000000001</v>
      </c>
      <c r="BT23" s="507">
        <v>26.774049999999999</v>
      </c>
      <c r="BU23" s="507">
        <v>27.746939999999999</v>
      </c>
      <c r="BV23" s="507">
        <v>28.197690000000001</v>
      </c>
    </row>
    <row r="24" spans="1:74" s="113" customFormat="1" ht="12" customHeight="1" x14ac:dyDescent="0.2">
      <c r="A24" s="1"/>
      <c r="B24" s="1037" t="s">
        <v>1213</v>
      </c>
      <c r="C24" s="1043"/>
      <c r="D24" s="1043"/>
      <c r="E24" s="1043"/>
      <c r="F24" s="1043"/>
      <c r="G24" s="1043"/>
      <c r="H24" s="1043"/>
      <c r="I24" s="1043"/>
      <c r="J24" s="1043"/>
      <c r="K24" s="1043"/>
      <c r="L24" s="1043"/>
      <c r="M24" s="1043"/>
      <c r="N24" s="1043"/>
      <c r="O24" s="1043"/>
      <c r="P24" s="1043"/>
      <c r="Q24" s="1038"/>
      <c r="AY24" s="648"/>
      <c r="AZ24" s="648"/>
      <c r="BA24" s="648"/>
      <c r="BB24" s="648"/>
      <c r="BC24" s="648"/>
      <c r="BD24" s="648"/>
      <c r="BE24" s="648"/>
      <c r="BF24" s="648"/>
      <c r="BG24" s="648"/>
      <c r="BH24" s="648"/>
      <c r="BI24" s="648"/>
      <c r="BJ24" s="215"/>
    </row>
    <row r="25" spans="1:74" s="336" customFormat="1" ht="12" customHeight="1" x14ac:dyDescent="0.2">
      <c r="A25" s="335"/>
      <c r="B25" s="1037" t="s">
        <v>1214</v>
      </c>
      <c r="C25" s="1043"/>
      <c r="D25" s="1043"/>
      <c r="E25" s="1043"/>
      <c r="F25" s="1043"/>
      <c r="G25" s="1043"/>
      <c r="H25" s="1043"/>
      <c r="I25" s="1043"/>
      <c r="J25" s="1043"/>
      <c r="K25" s="1043"/>
      <c r="L25" s="1043"/>
      <c r="M25" s="1043"/>
      <c r="N25" s="1043"/>
      <c r="O25" s="1043"/>
      <c r="P25" s="1043"/>
      <c r="Q25" s="1038"/>
      <c r="AY25" s="339"/>
      <c r="AZ25" s="339"/>
      <c r="BA25" s="339"/>
      <c r="BB25" s="339"/>
      <c r="BC25" s="339"/>
      <c r="BD25" s="339"/>
      <c r="BE25" s="339"/>
      <c r="BF25" s="339"/>
      <c r="BG25" s="339"/>
      <c r="BH25" s="339"/>
      <c r="BI25" s="339"/>
    </row>
    <row r="26" spans="1:74" s="167" customFormat="1" ht="12" customHeight="1" x14ac:dyDescent="0.2">
      <c r="A26" s="166"/>
      <c r="B26" s="773" t="s">
        <v>808</v>
      </c>
      <c r="C26" s="773"/>
      <c r="D26" s="773"/>
      <c r="E26" s="773"/>
      <c r="F26" s="773"/>
      <c r="G26" s="773"/>
      <c r="H26" s="773"/>
      <c r="I26" s="773"/>
      <c r="J26" s="773"/>
      <c r="K26" s="773"/>
      <c r="L26" s="773"/>
      <c r="M26" s="773"/>
      <c r="N26" s="773"/>
      <c r="O26" s="773"/>
      <c r="P26" s="773"/>
      <c r="Q26" s="773"/>
      <c r="AY26" s="649"/>
      <c r="AZ26" s="649"/>
      <c r="BA26" s="649"/>
      <c r="BB26" s="649"/>
      <c r="BC26" s="649"/>
      <c r="BD26" s="649"/>
      <c r="BE26" s="649"/>
      <c r="BF26" s="649"/>
      <c r="BG26" s="649"/>
      <c r="BH26" s="649"/>
      <c r="BI26" s="649"/>
      <c r="BJ26" s="216"/>
    </row>
    <row r="27" spans="1:74" s="167" customFormat="1" ht="12" customHeight="1" x14ac:dyDescent="0.2">
      <c r="A27" s="166"/>
      <c r="B27" s="988" t="str">
        <f>Dates!$G$2</f>
        <v>EIA completed modeling and analysis for this report on Wednesday, July 1, 2026.</v>
      </c>
      <c r="C27" s="975"/>
      <c r="D27" s="975"/>
      <c r="E27" s="975"/>
      <c r="F27" s="975"/>
      <c r="G27" s="975"/>
      <c r="H27" s="975"/>
      <c r="I27" s="975"/>
      <c r="J27" s="975"/>
      <c r="K27" s="975"/>
      <c r="L27" s="975"/>
      <c r="M27" s="975"/>
      <c r="N27" s="975"/>
      <c r="O27" s="975"/>
      <c r="P27" s="975"/>
      <c r="Q27" s="975"/>
      <c r="AY27" s="649"/>
      <c r="AZ27" s="649"/>
      <c r="BA27" s="649"/>
      <c r="BB27" s="649"/>
      <c r="BC27" s="649"/>
      <c r="BD27" s="649"/>
      <c r="BE27" s="649"/>
      <c r="BF27" s="649"/>
      <c r="BG27" s="649"/>
      <c r="BH27" s="649"/>
      <c r="BI27" s="649"/>
      <c r="BJ27" s="216"/>
    </row>
    <row r="28" spans="1:74" s="113" customFormat="1" ht="12" customHeight="1" x14ac:dyDescent="0.2">
      <c r="A28" s="1"/>
      <c r="B28" s="983" t="s">
        <v>481</v>
      </c>
      <c r="C28" s="975"/>
      <c r="D28" s="975"/>
      <c r="E28" s="975"/>
      <c r="F28" s="975"/>
      <c r="G28" s="975"/>
      <c r="H28" s="975"/>
      <c r="I28" s="975"/>
      <c r="J28" s="975"/>
      <c r="K28" s="975"/>
      <c r="L28" s="975"/>
      <c r="M28" s="975"/>
      <c r="N28" s="975"/>
      <c r="O28" s="975"/>
      <c r="P28" s="975"/>
      <c r="Q28" s="975"/>
      <c r="AY28" s="648"/>
      <c r="AZ28" s="648"/>
      <c r="BA28" s="648"/>
      <c r="BB28" s="648"/>
      <c r="BC28" s="648"/>
      <c r="BD28" s="648"/>
      <c r="BE28" s="648"/>
      <c r="BF28" s="648"/>
      <c r="BG28" s="648"/>
      <c r="BH28" s="648"/>
      <c r="BI28" s="648"/>
      <c r="BJ28" s="215"/>
    </row>
    <row r="29" spans="1:74" s="167" customFormat="1" ht="12" customHeight="1" x14ac:dyDescent="0.2">
      <c r="A29" s="166"/>
      <c r="B29" s="997" t="s">
        <v>1402</v>
      </c>
      <c r="C29" s="984"/>
      <c r="D29" s="984"/>
      <c r="E29" s="984"/>
      <c r="F29" s="984"/>
      <c r="G29" s="984"/>
      <c r="H29" s="984"/>
      <c r="I29" s="984"/>
      <c r="J29" s="984"/>
      <c r="K29" s="984"/>
      <c r="L29" s="984"/>
      <c r="M29" s="984"/>
      <c r="N29" s="984"/>
      <c r="O29" s="984"/>
      <c r="P29" s="984"/>
      <c r="Q29" s="984"/>
      <c r="AY29" s="649"/>
      <c r="AZ29" s="649"/>
      <c r="BA29" s="649"/>
      <c r="BB29" s="649"/>
      <c r="BC29" s="649"/>
      <c r="BD29" s="649"/>
      <c r="BE29" s="649"/>
      <c r="BF29" s="649"/>
      <c r="BG29" s="649"/>
      <c r="BH29" s="649"/>
      <c r="BI29" s="649"/>
      <c r="BJ29" s="216"/>
    </row>
    <row r="30" spans="1:74" s="167" customFormat="1" ht="12" customHeight="1" x14ac:dyDescent="0.2">
      <c r="A30" s="166"/>
      <c r="B30" s="992" t="s">
        <v>489</v>
      </c>
      <c r="C30" s="994"/>
      <c r="D30" s="994"/>
      <c r="E30" s="994"/>
      <c r="F30" s="994"/>
      <c r="G30" s="994"/>
      <c r="H30" s="994"/>
      <c r="I30" s="994"/>
      <c r="J30" s="994"/>
      <c r="K30" s="994"/>
      <c r="L30" s="994"/>
      <c r="M30" s="994"/>
      <c r="N30" s="994"/>
      <c r="O30" s="994"/>
      <c r="P30" s="994"/>
      <c r="Q30" s="1038"/>
      <c r="AY30" s="649"/>
      <c r="AZ30" s="649"/>
      <c r="BA30" s="649"/>
      <c r="BB30" s="649"/>
      <c r="BC30" s="649"/>
      <c r="BD30" s="649"/>
      <c r="BE30" s="649"/>
      <c r="BF30" s="649"/>
      <c r="BG30" s="649"/>
      <c r="BH30" s="649"/>
      <c r="BI30" s="649"/>
      <c r="BJ30" s="216"/>
    </row>
    <row r="31" spans="1:74" s="167" customFormat="1" ht="12" customHeight="1" x14ac:dyDescent="0.2">
      <c r="A31" s="166"/>
      <c r="B31" s="998" t="s">
        <v>66</v>
      </c>
      <c r="C31" s="975"/>
      <c r="D31" s="975"/>
      <c r="E31" s="975"/>
      <c r="F31" s="975"/>
      <c r="G31" s="975"/>
      <c r="H31" s="975"/>
      <c r="I31" s="975"/>
      <c r="J31" s="975"/>
      <c r="K31" s="975"/>
      <c r="L31" s="975"/>
      <c r="M31" s="975"/>
      <c r="N31" s="975"/>
      <c r="O31" s="975"/>
      <c r="P31" s="975"/>
      <c r="Q31" s="975"/>
      <c r="AY31" s="649"/>
      <c r="AZ31" s="649"/>
      <c r="BA31" s="649"/>
      <c r="BB31" s="649"/>
      <c r="BC31" s="649"/>
      <c r="BD31" s="649"/>
      <c r="BE31" s="649"/>
      <c r="BF31" s="649"/>
      <c r="BG31" s="649"/>
      <c r="BH31" s="649"/>
      <c r="BI31" s="649"/>
      <c r="BJ31" s="216"/>
    </row>
    <row r="32" spans="1:74" s="167" customFormat="1" ht="12" customHeight="1" x14ac:dyDescent="0.2">
      <c r="A32" s="166"/>
      <c r="B32" s="992" t="s">
        <v>796</v>
      </c>
      <c r="C32" s="1038"/>
      <c r="D32" s="1038"/>
      <c r="E32" s="1038"/>
      <c r="F32" s="1038"/>
      <c r="G32" s="1038"/>
      <c r="H32" s="1038"/>
      <c r="I32" s="1038"/>
      <c r="J32" s="1038"/>
      <c r="K32" s="1038"/>
      <c r="L32" s="1038"/>
      <c r="M32" s="1038"/>
      <c r="N32" s="1038"/>
      <c r="O32" s="1038"/>
      <c r="P32" s="1038"/>
      <c r="Q32" s="1038"/>
      <c r="AY32" s="649"/>
      <c r="AZ32" s="649"/>
      <c r="BA32" s="649"/>
      <c r="BB32" s="649"/>
      <c r="BC32" s="649"/>
      <c r="BD32" s="649"/>
      <c r="BE32" s="649"/>
      <c r="BF32" s="649"/>
      <c r="BG32" s="649"/>
      <c r="BH32" s="649"/>
      <c r="BI32" s="649"/>
      <c r="BJ32" s="216"/>
    </row>
    <row r="33" spans="1:74" s="167" customFormat="1" ht="12" customHeight="1" x14ac:dyDescent="0.2">
      <c r="A33" s="166"/>
      <c r="B33" s="1050" t="s">
        <v>1549</v>
      </c>
      <c r="C33" s="1038"/>
      <c r="D33" s="1038"/>
      <c r="E33" s="1038"/>
      <c r="F33" s="1038"/>
      <c r="G33" s="1038"/>
      <c r="H33" s="1038"/>
      <c r="I33" s="1038"/>
      <c r="J33" s="1038"/>
      <c r="K33" s="1038"/>
      <c r="L33" s="1038"/>
      <c r="M33" s="1038"/>
      <c r="N33" s="1038"/>
      <c r="O33" s="1038"/>
      <c r="P33" s="1038"/>
      <c r="Q33" s="1038"/>
      <c r="AY33" s="649"/>
      <c r="AZ33" s="649"/>
      <c r="BA33" s="649"/>
      <c r="BB33" s="649"/>
      <c r="BC33" s="649"/>
      <c r="BD33" s="649"/>
      <c r="BE33" s="649"/>
      <c r="BF33" s="649"/>
      <c r="BG33" s="649"/>
      <c r="BH33" s="649"/>
      <c r="BI33" s="649"/>
      <c r="BJ33" s="216"/>
    </row>
    <row r="34" spans="1:74" s="168" customFormat="1" ht="12" customHeight="1" x14ac:dyDescent="0.2">
      <c r="A34" s="158"/>
      <c r="B34" s="773" t="s">
        <v>821</v>
      </c>
      <c r="C34" s="761"/>
      <c r="D34" s="761"/>
      <c r="E34" s="761"/>
      <c r="F34" s="761"/>
      <c r="G34" s="761"/>
      <c r="H34" s="761"/>
      <c r="I34" s="761"/>
      <c r="J34" s="761"/>
      <c r="K34" s="761"/>
      <c r="L34" s="761"/>
      <c r="M34" s="761"/>
      <c r="N34" s="761"/>
      <c r="O34" s="761"/>
      <c r="P34" s="761"/>
      <c r="Q34" s="761"/>
      <c r="AY34" s="649"/>
      <c r="AZ34" s="649"/>
      <c r="BA34" s="649"/>
      <c r="BB34" s="649"/>
      <c r="BC34" s="649"/>
      <c r="BD34" s="649"/>
      <c r="BE34" s="649"/>
      <c r="BF34" s="649"/>
      <c r="BG34" s="649"/>
      <c r="BH34" s="649"/>
      <c r="BI34" s="649"/>
      <c r="BJ34" s="217"/>
    </row>
    <row r="35" spans="1:74" ht="12.75" x14ac:dyDescent="0.2">
      <c r="A35" s="158"/>
      <c r="B35" s="992" t="s">
        <v>1537</v>
      </c>
      <c r="C35" s="1043"/>
      <c r="D35" s="1043"/>
      <c r="E35" s="1043"/>
      <c r="F35" s="1043"/>
      <c r="G35" s="1043"/>
      <c r="H35" s="1043"/>
      <c r="I35" s="1043"/>
      <c r="J35" s="1043"/>
      <c r="K35" s="1043"/>
      <c r="L35" s="1043"/>
      <c r="M35" s="1043"/>
      <c r="N35" s="1043"/>
      <c r="O35" s="1043"/>
      <c r="P35" s="1043"/>
      <c r="Q35" s="1038"/>
      <c r="BD35" s="648"/>
      <c r="BE35" s="648"/>
      <c r="BF35" s="648"/>
      <c r="BK35" s="146"/>
      <c r="BL35" s="146"/>
      <c r="BM35" s="146"/>
      <c r="BN35" s="146"/>
      <c r="BO35" s="146"/>
      <c r="BP35" s="146"/>
      <c r="BQ35" s="146"/>
      <c r="BR35" s="146"/>
      <c r="BS35" s="146"/>
      <c r="BT35" s="146"/>
      <c r="BU35" s="146"/>
      <c r="BV35" s="146"/>
    </row>
    <row r="36" spans="1:74" ht="12.75" x14ac:dyDescent="0.2">
      <c r="A36" s="158"/>
      <c r="B36" s="995" t="s">
        <v>1536</v>
      </c>
      <c r="C36" s="994"/>
      <c r="D36" s="994"/>
      <c r="E36" s="994"/>
      <c r="F36" s="994"/>
      <c r="G36" s="994"/>
      <c r="H36" s="994"/>
      <c r="I36" s="994"/>
      <c r="J36" s="994"/>
      <c r="K36" s="994"/>
      <c r="L36" s="994"/>
      <c r="M36" s="994"/>
      <c r="N36" s="994"/>
      <c r="O36" s="994"/>
      <c r="P36" s="994"/>
      <c r="Q36" s="1038"/>
      <c r="BK36" s="146"/>
      <c r="BL36" s="146"/>
      <c r="BM36" s="146"/>
      <c r="BN36" s="146"/>
      <c r="BO36" s="146"/>
      <c r="BP36" s="146"/>
      <c r="BQ36" s="146"/>
      <c r="BR36" s="146"/>
      <c r="BS36" s="146"/>
      <c r="BT36" s="146"/>
      <c r="BU36" s="146"/>
      <c r="BV36" s="146"/>
    </row>
    <row r="37" spans="1:74" ht="12.75" x14ac:dyDescent="0.2">
      <c r="A37" s="158"/>
      <c r="B37" s="999" t="s">
        <v>823</v>
      </c>
      <c r="C37" s="994"/>
      <c r="D37" s="994"/>
      <c r="E37" s="994"/>
      <c r="F37" s="994"/>
      <c r="G37" s="994"/>
      <c r="H37" s="994"/>
      <c r="I37" s="994"/>
      <c r="J37" s="994"/>
      <c r="K37" s="994"/>
      <c r="L37" s="994"/>
      <c r="M37" s="994"/>
      <c r="N37" s="994"/>
      <c r="O37" s="994"/>
      <c r="P37" s="994"/>
      <c r="Q37" s="994"/>
      <c r="BK37" s="146"/>
      <c r="BL37" s="146"/>
      <c r="BM37" s="146"/>
      <c r="BN37" s="146"/>
      <c r="BO37" s="146"/>
      <c r="BP37" s="146"/>
      <c r="BQ37" s="146"/>
      <c r="BR37" s="146"/>
      <c r="BS37" s="146"/>
      <c r="BT37" s="146"/>
      <c r="BU37" s="146"/>
      <c r="BV37" s="146"/>
    </row>
    <row r="38" spans="1:74" x14ac:dyDescent="0.15">
      <c r="BK38" s="146"/>
      <c r="BL38" s="146"/>
      <c r="BM38" s="146"/>
      <c r="BN38" s="146"/>
      <c r="BO38" s="146"/>
      <c r="BP38" s="146"/>
      <c r="BQ38" s="146"/>
      <c r="BR38" s="146"/>
      <c r="BS38" s="146"/>
      <c r="BT38" s="146"/>
      <c r="BU38" s="146"/>
      <c r="BV38" s="146"/>
    </row>
    <row r="39" spans="1:74" x14ac:dyDescent="0.15">
      <c r="BK39" s="146"/>
      <c r="BL39" s="146"/>
      <c r="BM39" s="146"/>
      <c r="BN39" s="146"/>
      <c r="BO39" s="146"/>
      <c r="BP39" s="146"/>
      <c r="BQ39" s="146"/>
      <c r="BR39" s="146"/>
      <c r="BS39" s="146"/>
      <c r="BT39" s="146"/>
      <c r="BU39" s="146"/>
      <c r="BV39" s="146"/>
    </row>
    <row r="40" spans="1:74" x14ac:dyDescent="0.15">
      <c r="BK40" s="146"/>
      <c r="BL40" s="146"/>
      <c r="BM40" s="146"/>
      <c r="BN40" s="146"/>
      <c r="BO40" s="146"/>
      <c r="BP40" s="146"/>
      <c r="BQ40" s="146"/>
      <c r="BR40" s="146"/>
      <c r="BS40" s="146"/>
      <c r="BT40" s="146"/>
      <c r="BU40" s="146"/>
      <c r="BV40" s="146"/>
    </row>
    <row r="41" spans="1:74" x14ac:dyDescent="0.15">
      <c r="BK41" s="146"/>
      <c r="BL41" s="146"/>
      <c r="BM41" s="146"/>
      <c r="BN41" s="146"/>
      <c r="BO41" s="146"/>
      <c r="BP41" s="146"/>
      <c r="BQ41" s="146"/>
      <c r="BR41" s="146"/>
      <c r="BS41" s="146"/>
      <c r="BT41" s="146"/>
      <c r="BU41" s="146"/>
      <c r="BV41" s="146"/>
    </row>
    <row r="42" spans="1:74" x14ac:dyDescent="0.15">
      <c r="BK42" s="146"/>
      <c r="BL42" s="146"/>
      <c r="BM42" s="146"/>
      <c r="BN42" s="146"/>
      <c r="BO42" s="146"/>
      <c r="BP42" s="146"/>
      <c r="BQ42" s="146"/>
      <c r="BR42" s="146"/>
      <c r="BS42" s="146"/>
      <c r="BT42" s="146"/>
      <c r="BU42" s="146"/>
      <c r="BV42" s="146"/>
    </row>
    <row r="43" spans="1:74" x14ac:dyDescent="0.15">
      <c r="BK43" s="146"/>
      <c r="BL43" s="146"/>
      <c r="BM43" s="146"/>
      <c r="BN43" s="146"/>
      <c r="BO43" s="146"/>
      <c r="BP43" s="146"/>
      <c r="BQ43" s="146"/>
      <c r="BR43" s="146"/>
      <c r="BS43" s="146"/>
      <c r="BT43" s="146"/>
      <c r="BU43" s="146"/>
      <c r="BV43" s="146"/>
    </row>
    <row r="44" spans="1:74" x14ac:dyDescent="0.15">
      <c r="BK44" s="146"/>
      <c r="BL44" s="146"/>
      <c r="BM44" s="146"/>
      <c r="BN44" s="146"/>
      <c r="BO44" s="146"/>
      <c r="BP44" s="146"/>
      <c r="BQ44" s="146"/>
      <c r="BR44" s="146"/>
      <c r="BS44" s="146"/>
      <c r="BT44" s="146"/>
      <c r="BU44" s="146"/>
      <c r="BV44" s="146"/>
    </row>
    <row r="45" spans="1:74" x14ac:dyDescent="0.15">
      <c r="BK45" s="146"/>
      <c r="BL45" s="146"/>
      <c r="BM45" s="146"/>
      <c r="BN45" s="146"/>
      <c r="BO45" s="146"/>
      <c r="BP45" s="146"/>
      <c r="BQ45" s="146"/>
      <c r="BR45" s="146"/>
      <c r="BS45" s="146"/>
      <c r="BT45" s="146"/>
      <c r="BU45" s="146"/>
      <c r="BV45" s="146"/>
    </row>
    <row r="46" spans="1:74" x14ac:dyDescent="0.15">
      <c r="BK46" s="146"/>
      <c r="BL46" s="146"/>
      <c r="BM46" s="146"/>
      <c r="BN46" s="146"/>
      <c r="BO46" s="146"/>
      <c r="BP46" s="146"/>
      <c r="BQ46" s="146"/>
      <c r="BR46" s="146"/>
      <c r="BS46" s="146"/>
      <c r="BT46" s="146"/>
      <c r="BU46" s="146"/>
      <c r="BV46" s="146"/>
    </row>
    <row r="47" spans="1:74" x14ac:dyDescent="0.15">
      <c r="BK47" s="146"/>
      <c r="BL47" s="146"/>
      <c r="BM47" s="146"/>
      <c r="BN47" s="146"/>
      <c r="BO47" s="146"/>
      <c r="BP47" s="146"/>
      <c r="BQ47" s="146"/>
      <c r="BR47" s="146"/>
      <c r="BS47" s="146"/>
      <c r="BT47" s="146"/>
      <c r="BU47" s="146"/>
      <c r="BV47" s="146"/>
    </row>
    <row r="48" spans="1:74" x14ac:dyDescent="0.15">
      <c r="BK48" s="146"/>
      <c r="BL48" s="146"/>
      <c r="BM48" s="146"/>
      <c r="BN48" s="146"/>
      <c r="BO48" s="146"/>
      <c r="BP48" s="146"/>
      <c r="BQ48" s="146"/>
      <c r="BR48" s="146"/>
      <c r="BS48" s="146"/>
      <c r="BT48" s="146"/>
      <c r="BU48" s="146"/>
      <c r="BV48" s="146"/>
    </row>
    <row r="49" spans="63:74" x14ac:dyDescent="0.15">
      <c r="BK49" s="146"/>
      <c r="BL49" s="146"/>
      <c r="BM49" s="146"/>
      <c r="BN49" s="146"/>
      <c r="BO49" s="146"/>
      <c r="BP49" s="146"/>
      <c r="BQ49" s="146"/>
      <c r="BR49" s="146"/>
      <c r="BS49" s="146"/>
      <c r="BT49" s="146"/>
      <c r="BU49" s="146"/>
      <c r="BV49" s="146"/>
    </row>
    <row r="50" spans="63:74" x14ac:dyDescent="0.15">
      <c r="BK50" s="146"/>
      <c r="BL50" s="146"/>
      <c r="BM50" s="146"/>
      <c r="BN50" s="146"/>
      <c r="BO50" s="146"/>
      <c r="BP50" s="146"/>
      <c r="BQ50" s="146"/>
      <c r="BR50" s="146"/>
      <c r="BS50" s="146"/>
      <c r="BT50" s="146"/>
      <c r="BU50" s="146"/>
      <c r="BV50" s="146"/>
    </row>
    <row r="51" spans="63:74" x14ac:dyDescent="0.15">
      <c r="BK51" s="146"/>
      <c r="BL51" s="146"/>
      <c r="BM51" s="146"/>
      <c r="BN51" s="146"/>
      <c r="BO51" s="146"/>
      <c r="BP51" s="146"/>
      <c r="BQ51" s="146"/>
      <c r="BR51" s="146"/>
      <c r="BS51" s="146"/>
      <c r="BT51" s="146"/>
      <c r="BU51" s="146"/>
      <c r="BV51" s="146"/>
    </row>
    <row r="52" spans="63:74" x14ac:dyDescent="0.15">
      <c r="BK52" s="146"/>
      <c r="BL52" s="146"/>
      <c r="BM52" s="146"/>
      <c r="BN52" s="146"/>
      <c r="BO52" s="146"/>
      <c r="BP52" s="146"/>
      <c r="BQ52" s="146"/>
      <c r="BR52" s="146"/>
      <c r="BS52" s="146"/>
      <c r="BT52" s="146"/>
      <c r="BU52" s="146"/>
      <c r="BV52" s="146"/>
    </row>
    <row r="53" spans="63:74" x14ac:dyDescent="0.15">
      <c r="BK53" s="146"/>
      <c r="BL53" s="146"/>
      <c r="BM53" s="146"/>
      <c r="BN53" s="146"/>
      <c r="BO53" s="146"/>
      <c r="BP53" s="146"/>
      <c r="BQ53" s="146"/>
      <c r="BR53" s="146"/>
      <c r="BS53" s="146"/>
      <c r="BT53" s="146"/>
      <c r="BU53" s="146"/>
      <c r="BV53" s="146"/>
    </row>
    <row r="54" spans="63:74" x14ac:dyDescent="0.15">
      <c r="BK54" s="146"/>
      <c r="BL54" s="146"/>
      <c r="BM54" s="146"/>
      <c r="BN54" s="146"/>
      <c r="BO54" s="146"/>
      <c r="BP54" s="146"/>
      <c r="BQ54" s="146"/>
      <c r="BR54" s="146"/>
      <c r="BS54" s="146"/>
      <c r="BT54" s="146"/>
      <c r="BU54" s="146"/>
      <c r="BV54" s="146"/>
    </row>
    <row r="55" spans="63:74" x14ac:dyDescent="0.15">
      <c r="BK55" s="146"/>
      <c r="BL55" s="146"/>
      <c r="BM55" s="146"/>
      <c r="BN55" s="146"/>
      <c r="BO55" s="146"/>
      <c r="BP55" s="146"/>
      <c r="BQ55" s="146"/>
      <c r="BR55" s="146"/>
      <c r="BS55" s="146"/>
      <c r="BT55" s="146"/>
      <c r="BU55" s="146"/>
      <c r="BV55" s="146"/>
    </row>
    <row r="56" spans="63:74" x14ac:dyDescent="0.15">
      <c r="BK56" s="146"/>
      <c r="BL56" s="146"/>
      <c r="BM56" s="146"/>
      <c r="BN56" s="146"/>
      <c r="BO56" s="146"/>
      <c r="BP56" s="146"/>
      <c r="BQ56" s="146"/>
      <c r="BR56" s="146"/>
      <c r="BS56" s="146"/>
      <c r="BT56" s="146"/>
      <c r="BU56" s="146"/>
      <c r="BV56" s="146"/>
    </row>
    <row r="57" spans="63:74" x14ac:dyDescent="0.15">
      <c r="BK57" s="146"/>
      <c r="BL57" s="146"/>
      <c r="BM57" s="146"/>
      <c r="BN57" s="146"/>
      <c r="BO57" s="146"/>
      <c r="BP57" s="146"/>
      <c r="BQ57" s="146"/>
      <c r="BR57" s="146"/>
      <c r="BS57" s="146"/>
      <c r="BT57" s="146"/>
      <c r="BU57" s="146"/>
      <c r="BV57" s="146"/>
    </row>
    <row r="58" spans="63:74" x14ac:dyDescent="0.15">
      <c r="BK58" s="146"/>
      <c r="BL58" s="146"/>
      <c r="BM58" s="146"/>
      <c r="BN58" s="146"/>
      <c r="BO58" s="146"/>
      <c r="BP58" s="146"/>
      <c r="BQ58" s="146"/>
      <c r="BR58" s="146"/>
      <c r="BS58" s="146"/>
      <c r="BT58" s="146"/>
      <c r="BU58" s="146"/>
      <c r="BV58" s="146"/>
    </row>
    <row r="59" spans="63:74" x14ac:dyDescent="0.15">
      <c r="BK59" s="146"/>
      <c r="BL59" s="146"/>
      <c r="BM59" s="146"/>
      <c r="BN59" s="146"/>
      <c r="BO59" s="146"/>
      <c r="BP59" s="146"/>
      <c r="BQ59" s="146"/>
      <c r="BR59" s="146"/>
      <c r="BS59" s="146"/>
      <c r="BT59" s="146"/>
      <c r="BU59" s="146"/>
      <c r="BV59" s="146"/>
    </row>
    <row r="60" spans="63:74" x14ac:dyDescent="0.15">
      <c r="BK60" s="146"/>
      <c r="BL60" s="146"/>
      <c r="BM60" s="146"/>
      <c r="BN60" s="146"/>
      <c r="BO60" s="146"/>
      <c r="BP60" s="146"/>
      <c r="BQ60" s="146"/>
      <c r="BR60" s="146"/>
      <c r="BS60" s="146"/>
      <c r="BT60" s="146"/>
      <c r="BU60" s="146"/>
      <c r="BV60" s="146"/>
    </row>
    <row r="61" spans="63:74" x14ac:dyDescent="0.15">
      <c r="BK61" s="146"/>
      <c r="BL61" s="146"/>
      <c r="BM61" s="146"/>
      <c r="BN61" s="146"/>
      <c r="BO61" s="146"/>
      <c r="BP61" s="146"/>
      <c r="BQ61" s="146"/>
      <c r="BR61" s="146"/>
      <c r="BS61" s="146"/>
      <c r="BT61" s="146"/>
      <c r="BU61" s="146"/>
      <c r="BV61" s="146"/>
    </row>
    <row r="62" spans="63:74" x14ac:dyDescent="0.15">
      <c r="BK62" s="146"/>
      <c r="BL62" s="146"/>
      <c r="BM62" s="146"/>
      <c r="BN62" s="146"/>
      <c r="BO62" s="146"/>
      <c r="BP62" s="146"/>
      <c r="BQ62" s="146"/>
      <c r="BR62" s="146"/>
      <c r="BS62" s="146"/>
      <c r="BT62" s="146"/>
      <c r="BU62" s="146"/>
      <c r="BV62" s="146"/>
    </row>
    <row r="63" spans="63:74" x14ac:dyDescent="0.15">
      <c r="BK63" s="146"/>
      <c r="BL63" s="146"/>
      <c r="BM63" s="146"/>
      <c r="BN63" s="146"/>
      <c r="BO63" s="146"/>
      <c r="BP63" s="146"/>
      <c r="BQ63" s="146"/>
      <c r="BR63" s="146"/>
      <c r="BS63" s="146"/>
      <c r="BT63" s="146"/>
      <c r="BU63" s="146"/>
      <c r="BV63" s="146"/>
    </row>
    <row r="64" spans="63:74" x14ac:dyDescent="0.15">
      <c r="BK64" s="146"/>
      <c r="BL64" s="146"/>
      <c r="BM64" s="146"/>
      <c r="BN64" s="146"/>
      <c r="BO64" s="146"/>
      <c r="BP64" s="146"/>
      <c r="BQ64" s="146"/>
      <c r="BR64" s="146"/>
      <c r="BS64" s="146"/>
      <c r="BT64" s="146"/>
      <c r="BU64" s="146"/>
      <c r="BV64" s="146"/>
    </row>
    <row r="65" spans="63:74" x14ac:dyDescent="0.15">
      <c r="BK65" s="146"/>
      <c r="BL65" s="146"/>
      <c r="BM65" s="146"/>
      <c r="BN65" s="146"/>
      <c r="BO65" s="146"/>
      <c r="BP65" s="146"/>
      <c r="BQ65" s="146"/>
      <c r="BR65" s="146"/>
      <c r="BS65" s="146"/>
      <c r="BT65" s="146"/>
      <c r="BU65" s="146"/>
      <c r="BV65" s="146"/>
    </row>
    <row r="66" spans="63:74" x14ac:dyDescent="0.15">
      <c r="BK66" s="146"/>
      <c r="BL66" s="146"/>
      <c r="BM66" s="146"/>
      <c r="BN66" s="146"/>
      <c r="BO66" s="146"/>
      <c r="BP66" s="146"/>
      <c r="BQ66" s="146"/>
      <c r="BR66" s="146"/>
      <c r="BS66" s="146"/>
      <c r="BT66" s="146"/>
      <c r="BU66" s="146"/>
      <c r="BV66" s="146"/>
    </row>
    <row r="67" spans="63:74" x14ac:dyDescent="0.15">
      <c r="BK67" s="146"/>
      <c r="BL67" s="146"/>
      <c r="BM67" s="146"/>
      <c r="BN67" s="146"/>
      <c r="BO67" s="146"/>
      <c r="BP67" s="146"/>
      <c r="BQ67" s="146"/>
      <c r="BR67" s="146"/>
      <c r="BS67" s="146"/>
      <c r="BT67" s="146"/>
      <c r="BU67" s="146"/>
      <c r="BV67" s="146"/>
    </row>
    <row r="68" spans="63:74" x14ac:dyDescent="0.15">
      <c r="BK68" s="146"/>
      <c r="BL68" s="146"/>
      <c r="BM68" s="146"/>
      <c r="BN68" s="146"/>
      <c r="BO68" s="146"/>
      <c r="BP68" s="146"/>
      <c r="BQ68" s="146"/>
      <c r="BR68" s="146"/>
      <c r="BS68" s="146"/>
      <c r="BT68" s="146"/>
      <c r="BU68" s="146"/>
      <c r="BV68" s="146"/>
    </row>
    <row r="69" spans="63:74" x14ac:dyDescent="0.15">
      <c r="BK69" s="146"/>
      <c r="BL69" s="146"/>
      <c r="BM69" s="146"/>
      <c r="BN69" s="146"/>
      <c r="BO69" s="146"/>
      <c r="BP69" s="146"/>
      <c r="BQ69" s="146"/>
      <c r="BR69" s="146"/>
      <c r="BS69" s="146"/>
      <c r="BT69" s="146"/>
      <c r="BU69" s="146"/>
      <c r="BV69" s="146"/>
    </row>
    <row r="70" spans="63:74" x14ac:dyDescent="0.15">
      <c r="BK70" s="146"/>
      <c r="BL70" s="146"/>
      <c r="BM70" s="146"/>
      <c r="BN70" s="146"/>
      <c r="BO70" s="146"/>
      <c r="BP70" s="146"/>
      <c r="BQ70" s="146"/>
      <c r="BR70" s="146"/>
      <c r="BS70" s="146"/>
      <c r="BT70" s="146"/>
      <c r="BU70" s="146"/>
      <c r="BV70" s="146"/>
    </row>
    <row r="71" spans="63:74" x14ac:dyDescent="0.15">
      <c r="BK71" s="146"/>
      <c r="BL71" s="146"/>
      <c r="BM71" s="146"/>
      <c r="BN71" s="146"/>
      <c r="BO71" s="146"/>
      <c r="BP71" s="146"/>
      <c r="BQ71" s="146"/>
      <c r="BR71" s="146"/>
      <c r="BS71" s="146"/>
      <c r="BT71" s="146"/>
      <c r="BU71" s="146"/>
      <c r="BV71" s="146"/>
    </row>
    <row r="72" spans="63:74" x14ac:dyDescent="0.15">
      <c r="BK72" s="146"/>
      <c r="BL72" s="146"/>
      <c r="BM72" s="146"/>
      <c r="BN72" s="146"/>
      <c r="BO72" s="146"/>
      <c r="BP72" s="146"/>
      <c r="BQ72" s="146"/>
      <c r="BR72" s="146"/>
      <c r="BS72" s="146"/>
      <c r="BT72" s="146"/>
      <c r="BU72" s="146"/>
      <c r="BV72" s="146"/>
    </row>
    <row r="73" spans="63:74" x14ac:dyDescent="0.15">
      <c r="BK73" s="146"/>
      <c r="BL73" s="146"/>
      <c r="BM73" s="146"/>
      <c r="BN73" s="146"/>
      <c r="BO73" s="146"/>
      <c r="BP73" s="146"/>
      <c r="BQ73" s="146"/>
      <c r="BR73" s="146"/>
      <c r="BS73" s="146"/>
      <c r="BT73" s="146"/>
      <c r="BU73" s="146"/>
      <c r="BV73" s="146"/>
    </row>
    <row r="74" spans="63:74" x14ac:dyDescent="0.15">
      <c r="BK74" s="146"/>
      <c r="BL74" s="146"/>
      <c r="BM74" s="146"/>
      <c r="BN74" s="146"/>
      <c r="BO74" s="146"/>
      <c r="BP74" s="146"/>
      <c r="BQ74" s="146"/>
      <c r="BR74" s="146"/>
      <c r="BS74" s="146"/>
      <c r="BT74" s="146"/>
      <c r="BU74" s="146"/>
      <c r="BV74" s="146"/>
    </row>
    <row r="75" spans="63:74" x14ac:dyDescent="0.15">
      <c r="BK75" s="146"/>
      <c r="BL75" s="146"/>
      <c r="BM75" s="146"/>
      <c r="BN75" s="146"/>
      <c r="BO75" s="146"/>
      <c r="BP75" s="146"/>
      <c r="BQ75" s="146"/>
      <c r="BR75" s="146"/>
      <c r="BS75" s="146"/>
      <c r="BT75" s="146"/>
      <c r="BU75" s="146"/>
      <c r="BV75" s="146"/>
    </row>
    <row r="76" spans="63:74" x14ac:dyDescent="0.15">
      <c r="BK76" s="146"/>
      <c r="BL76" s="146"/>
      <c r="BM76" s="146"/>
      <c r="BN76" s="146"/>
      <c r="BO76" s="146"/>
      <c r="BP76" s="146"/>
      <c r="BQ76" s="146"/>
      <c r="BR76" s="146"/>
      <c r="BS76" s="146"/>
      <c r="BT76" s="146"/>
      <c r="BU76" s="146"/>
      <c r="BV76" s="146"/>
    </row>
    <row r="77" spans="63:74" x14ac:dyDescent="0.15">
      <c r="BK77" s="146"/>
      <c r="BL77" s="146"/>
      <c r="BM77" s="146"/>
      <c r="BN77" s="146"/>
      <c r="BO77" s="146"/>
      <c r="BP77" s="146"/>
      <c r="BQ77" s="146"/>
      <c r="BR77" s="146"/>
      <c r="BS77" s="146"/>
      <c r="BT77" s="146"/>
      <c r="BU77" s="146"/>
      <c r="BV77" s="146"/>
    </row>
    <row r="78" spans="63:74" x14ac:dyDescent="0.15">
      <c r="BK78" s="146"/>
      <c r="BL78" s="146"/>
      <c r="BM78" s="146"/>
      <c r="BN78" s="146"/>
      <c r="BO78" s="146"/>
      <c r="BP78" s="146"/>
      <c r="BQ78" s="146"/>
      <c r="BR78" s="146"/>
      <c r="BS78" s="146"/>
      <c r="BT78" s="146"/>
      <c r="BU78" s="146"/>
      <c r="BV78" s="146"/>
    </row>
    <row r="79" spans="63:74" x14ac:dyDescent="0.15">
      <c r="BK79" s="146"/>
      <c r="BL79" s="146"/>
      <c r="BM79" s="146"/>
      <c r="BN79" s="146"/>
      <c r="BO79" s="146"/>
      <c r="BP79" s="146"/>
      <c r="BQ79" s="146"/>
      <c r="BR79" s="146"/>
      <c r="BS79" s="146"/>
      <c r="BT79" s="146"/>
      <c r="BU79" s="146"/>
      <c r="BV79" s="146"/>
    </row>
    <row r="80" spans="63:74" x14ac:dyDescent="0.15">
      <c r="BK80" s="146"/>
      <c r="BL80" s="146"/>
      <c r="BM80" s="146"/>
      <c r="BN80" s="146"/>
      <c r="BO80" s="146"/>
      <c r="BP80" s="146"/>
      <c r="BQ80" s="146"/>
      <c r="BR80" s="146"/>
      <c r="BS80" s="146"/>
      <c r="BT80" s="146"/>
      <c r="BU80" s="146"/>
      <c r="BV80" s="146"/>
    </row>
    <row r="81" spans="63:74" x14ac:dyDescent="0.15">
      <c r="BK81" s="146"/>
      <c r="BL81" s="146"/>
      <c r="BM81" s="146"/>
      <c r="BN81" s="146"/>
      <c r="BO81" s="146"/>
      <c r="BP81" s="146"/>
      <c r="BQ81" s="146"/>
      <c r="BR81" s="146"/>
      <c r="BS81" s="146"/>
      <c r="BT81" s="146"/>
      <c r="BU81" s="146"/>
      <c r="BV81" s="146"/>
    </row>
    <row r="82" spans="63:74" x14ac:dyDescent="0.15">
      <c r="BK82" s="146"/>
      <c r="BL82" s="146"/>
      <c r="BM82" s="146"/>
      <c r="BN82" s="146"/>
      <c r="BO82" s="146"/>
      <c r="BP82" s="146"/>
      <c r="BQ82" s="146"/>
      <c r="BR82" s="146"/>
      <c r="BS82" s="146"/>
      <c r="BT82" s="146"/>
      <c r="BU82" s="146"/>
      <c r="BV82" s="146"/>
    </row>
    <row r="83" spans="63:74" x14ac:dyDescent="0.15">
      <c r="BK83" s="146"/>
      <c r="BL83" s="146"/>
      <c r="BM83" s="146"/>
      <c r="BN83" s="146"/>
      <c r="BO83" s="146"/>
      <c r="BP83" s="146"/>
      <c r="BQ83" s="146"/>
      <c r="BR83" s="146"/>
      <c r="BS83" s="146"/>
      <c r="BT83" s="146"/>
      <c r="BU83" s="146"/>
      <c r="BV83" s="146"/>
    </row>
    <row r="84" spans="63:74" x14ac:dyDescent="0.15">
      <c r="BK84" s="146"/>
      <c r="BL84" s="146"/>
      <c r="BM84" s="146"/>
      <c r="BN84" s="146"/>
      <c r="BO84" s="146"/>
      <c r="BP84" s="146"/>
      <c r="BQ84" s="146"/>
      <c r="BR84" s="146"/>
      <c r="BS84" s="146"/>
      <c r="BT84" s="146"/>
      <c r="BU84" s="146"/>
      <c r="BV84" s="146"/>
    </row>
    <row r="85" spans="63:74" x14ac:dyDescent="0.15">
      <c r="BK85" s="146"/>
      <c r="BL85" s="146"/>
      <c r="BM85" s="146"/>
      <c r="BN85" s="146"/>
      <c r="BO85" s="146"/>
      <c r="BP85" s="146"/>
      <c r="BQ85" s="146"/>
      <c r="BR85" s="146"/>
      <c r="BS85" s="146"/>
      <c r="BT85" s="146"/>
      <c r="BU85" s="146"/>
      <c r="BV85" s="146"/>
    </row>
    <row r="86" spans="63:74" x14ac:dyDescent="0.15">
      <c r="BK86" s="146"/>
      <c r="BL86" s="146"/>
      <c r="BM86" s="146"/>
      <c r="BN86" s="146"/>
      <c r="BO86" s="146"/>
      <c r="BP86" s="146"/>
      <c r="BQ86" s="146"/>
      <c r="BR86" s="146"/>
      <c r="BS86" s="146"/>
      <c r="BT86" s="146"/>
      <c r="BU86" s="146"/>
      <c r="BV86" s="146"/>
    </row>
    <row r="87" spans="63:74" x14ac:dyDescent="0.15">
      <c r="BK87" s="146"/>
      <c r="BL87" s="146"/>
      <c r="BM87" s="146"/>
      <c r="BN87" s="146"/>
      <c r="BO87" s="146"/>
      <c r="BP87" s="146"/>
      <c r="BQ87" s="146"/>
      <c r="BR87" s="146"/>
      <c r="BS87" s="146"/>
      <c r="BT87" s="146"/>
      <c r="BU87" s="146"/>
      <c r="BV87" s="146"/>
    </row>
    <row r="88" spans="63:74" x14ac:dyDescent="0.15">
      <c r="BK88" s="146"/>
      <c r="BL88" s="146"/>
      <c r="BM88" s="146"/>
      <c r="BN88" s="146"/>
      <c r="BO88" s="146"/>
      <c r="BP88" s="146"/>
      <c r="BQ88" s="146"/>
      <c r="BR88" s="146"/>
      <c r="BS88" s="146"/>
      <c r="BT88" s="146"/>
      <c r="BU88" s="146"/>
      <c r="BV88" s="146"/>
    </row>
    <row r="89" spans="63:74" x14ac:dyDescent="0.15">
      <c r="BK89" s="146"/>
      <c r="BL89" s="146"/>
      <c r="BM89" s="146"/>
      <c r="BN89" s="146"/>
      <c r="BO89" s="146"/>
      <c r="BP89" s="146"/>
      <c r="BQ89" s="146"/>
      <c r="BR89" s="146"/>
      <c r="BS89" s="146"/>
      <c r="BT89" s="146"/>
      <c r="BU89" s="146"/>
      <c r="BV89" s="146"/>
    </row>
    <row r="90" spans="63:74" x14ac:dyDescent="0.15">
      <c r="BK90" s="146"/>
      <c r="BL90" s="146"/>
      <c r="BM90" s="146"/>
      <c r="BN90" s="146"/>
      <c r="BO90" s="146"/>
      <c r="BP90" s="146"/>
      <c r="BQ90" s="146"/>
      <c r="BR90" s="146"/>
      <c r="BS90" s="146"/>
      <c r="BT90" s="146"/>
      <c r="BU90" s="146"/>
      <c r="BV90" s="146"/>
    </row>
    <row r="91" spans="63:74" x14ac:dyDescent="0.15">
      <c r="BK91" s="146"/>
      <c r="BL91" s="146"/>
      <c r="BM91" s="146"/>
      <c r="BN91" s="146"/>
      <c r="BO91" s="146"/>
      <c r="BP91" s="146"/>
      <c r="BQ91" s="146"/>
      <c r="BR91" s="146"/>
      <c r="BS91" s="146"/>
      <c r="BT91" s="146"/>
      <c r="BU91" s="146"/>
      <c r="BV91" s="146"/>
    </row>
    <row r="92" spans="63:74" x14ac:dyDescent="0.15">
      <c r="BK92" s="146"/>
      <c r="BL92" s="146"/>
      <c r="BM92" s="146"/>
      <c r="BN92" s="146"/>
      <c r="BO92" s="146"/>
      <c r="BP92" s="146"/>
      <c r="BQ92" s="146"/>
      <c r="BR92" s="146"/>
      <c r="BS92" s="146"/>
      <c r="BT92" s="146"/>
      <c r="BU92" s="146"/>
      <c r="BV92" s="146"/>
    </row>
    <row r="93" spans="63:74" x14ac:dyDescent="0.15">
      <c r="BK93" s="146"/>
      <c r="BL93" s="146"/>
      <c r="BM93" s="146"/>
      <c r="BN93" s="146"/>
      <c r="BO93" s="146"/>
      <c r="BP93" s="146"/>
      <c r="BQ93" s="146"/>
      <c r="BR93" s="146"/>
      <c r="BS93" s="146"/>
      <c r="BT93" s="146"/>
      <c r="BU93" s="146"/>
      <c r="BV93" s="146"/>
    </row>
    <row r="94" spans="63:74" x14ac:dyDescent="0.15">
      <c r="BK94" s="146"/>
      <c r="BL94" s="146"/>
      <c r="BM94" s="146"/>
      <c r="BN94" s="146"/>
      <c r="BO94" s="146"/>
      <c r="BP94" s="146"/>
      <c r="BQ94" s="146"/>
      <c r="BR94" s="146"/>
      <c r="BS94" s="146"/>
      <c r="BT94" s="146"/>
      <c r="BU94" s="146"/>
      <c r="BV94" s="146"/>
    </row>
    <row r="95" spans="63:74" x14ac:dyDescent="0.15">
      <c r="BK95" s="146"/>
      <c r="BL95" s="146"/>
      <c r="BM95" s="146"/>
      <c r="BN95" s="146"/>
      <c r="BO95" s="146"/>
      <c r="BP95" s="146"/>
      <c r="BQ95" s="146"/>
      <c r="BR95" s="146"/>
      <c r="BS95" s="146"/>
      <c r="BT95" s="146"/>
      <c r="BU95" s="146"/>
      <c r="BV95" s="146"/>
    </row>
    <row r="96" spans="63:74" x14ac:dyDescent="0.15">
      <c r="BK96" s="146"/>
      <c r="BL96" s="146"/>
      <c r="BM96" s="146"/>
      <c r="BN96" s="146"/>
      <c r="BO96" s="146"/>
      <c r="BP96" s="146"/>
      <c r="BQ96" s="146"/>
      <c r="BR96" s="146"/>
      <c r="BS96" s="146"/>
      <c r="BT96" s="146"/>
      <c r="BU96" s="146"/>
      <c r="BV96" s="146"/>
    </row>
    <row r="97" spans="63:74" x14ac:dyDescent="0.15">
      <c r="BK97" s="146"/>
      <c r="BL97" s="146"/>
      <c r="BM97" s="146"/>
      <c r="BN97" s="146"/>
      <c r="BO97" s="146"/>
      <c r="BP97" s="146"/>
      <c r="BQ97" s="146"/>
      <c r="BR97" s="146"/>
      <c r="BS97" s="146"/>
      <c r="BT97" s="146"/>
      <c r="BU97" s="146"/>
      <c r="BV97" s="146"/>
    </row>
    <row r="98" spans="63:74" x14ac:dyDescent="0.15">
      <c r="BK98" s="146"/>
      <c r="BL98" s="146"/>
      <c r="BM98" s="146"/>
      <c r="BN98" s="146"/>
      <c r="BO98" s="146"/>
      <c r="BP98" s="146"/>
      <c r="BQ98" s="146"/>
      <c r="BR98" s="146"/>
      <c r="BS98" s="146"/>
      <c r="BT98" s="146"/>
      <c r="BU98" s="146"/>
      <c r="BV98" s="146"/>
    </row>
    <row r="99" spans="63:74" x14ac:dyDescent="0.15">
      <c r="BK99" s="146"/>
      <c r="BL99" s="146"/>
      <c r="BM99" s="146"/>
      <c r="BN99" s="146"/>
      <c r="BO99" s="146"/>
      <c r="BP99" s="146"/>
      <c r="BQ99" s="146"/>
      <c r="BR99" s="146"/>
      <c r="BS99" s="146"/>
      <c r="BT99" s="146"/>
      <c r="BU99" s="146"/>
      <c r="BV99" s="146"/>
    </row>
    <row r="100" spans="63:74" x14ac:dyDescent="0.15">
      <c r="BK100" s="146"/>
      <c r="BL100" s="146"/>
      <c r="BM100" s="146"/>
      <c r="BN100" s="146"/>
      <c r="BO100" s="146"/>
      <c r="BP100" s="146"/>
      <c r="BQ100" s="146"/>
      <c r="BR100" s="146"/>
      <c r="BS100" s="146"/>
      <c r="BT100" s="146"/>
      <c r="BU100" s="146"/>
      <c r="BV100" s="146"/>
    </row>
    <row r="101" spans="63:74" x14ac:dyDescent="0.15">
      <c r="BK101" s="146"/>
      <c r="BL101" s="146"/>
      <c r="BM101" s="146"/>
      <c r="BN101" s="146"/>
      <c r="BO101" s="146"/>
      <c r="BP101" s="146"/>
      <c r="BQ101" s="146"/>
      <c r="BR101" s="146"/>
      <c r="BS101" s="146"/>
      <c r="BT101" s="146"/>
      <c r="BU101" s="146"/>
      <c r="BV101" s="146"/>
    </row>
    <row r="102" spans="63:74" x14ac:dyDescent="0.15">
      <c r="BK102" s="146"/>
      <c r="BL102" s="146"/>
      <c r="BM102" s="146"/>
      <c r="BN102" s="146"/>
      <c r="BO102" s="146"/>
      <c r="BP102" s="146"/>
      <c r="BQ102" s="146"/>
      <c r="BR102" s="146"/>
      <c r="BS102" s="146"/>
      <c r="BT102" s="146"/>
      <c r="BU102" s="146"/>
      <c r="BV102" s="146"/>
    </row>
    <row r="103" spans="63:74" x14ac:dyDescent="0.15">
      <c r="BK103" s="146"/>
      <c r="BL103" s="146"/>
      <c r="BM103" s="146"/>
      <c r="BN103" s="146"/>
      <c r="BO103" s="146"/>
      <c r="BP103" s="146"/>
      <c r="BQ103" s="146"/>
      <c r="BR103" s="146"/>
      <c r="BS103" s="146"/>
      <c r="BT103" s="146"/>
      <c r="BU103" s="146"/>
      <c r="BV103" s="146"/>
    </row>
    <row r="104" spans="63:74" x14ac:dyDescent="0.15">
      <c r="BK104" s="146"/>
      <c r="BL104" s="146"/>
      <c r="BM104" s="146"/>
      <c r="BN104" s="146"/>
      <c r="BO104" s="146"/>
      <c r="BP104" s="146"/>
      <c r="BQ104" s="146"/>
      <c r="BR104" s="146"/>
      <c r="BS104" s="146"/>
      <c r="BT104" s="146"/>
      <c r="BU104" s="146"/>
      <c r="BV104" s="146"/>
    </row>
    <row r="105" spans="63:74" x14ac:dyDescent="0.15">
      <c r="BK105" s="146"/>
      <c r="BL105" s="146"/>
      <c r="BM105" s="146"/>
      <c r="BN105" s="146"/>
      <c r="BO105" s="146"/>
      <c r="BP105" s="146"/>
      <c r="BQ105" s="146"/>
      <c r="BR105" s="146"/>
      <c r="BS105" s="146"/>
      <c r="BT105" s="146"/>
      <c r="BU105" s="146"/>
      <c r="BV105" s="146"/>
    </row>
    <row r="106" spans="63:74" x14ac:dyDescent="0.15">
      <c r="BK106" s="146"/>
      <c r="BL106" s="146"/>
      <c r="BM106" s="146"/>
      <c r="BN106" s="146"/>
      <c r="BO106" s="146"/>
      <c r="BP106" s="146"/>
      <c r="BQ106" s="146"/>
      <c r="BR106" s="146"/>
      <c r="BS106" s="146"/>
      <c r="BT106" s="146"/>
      <c r="BU106" s="146"/>
      <c r="BV106" s="146"/>
    </row>
    <row r="107" spans="63:74" x14ac:dyDescent="0.15">
      <c r="BK107" s="146"/>
      <c r="BL107" s="146"/>
      <c r="BM107" s="146"/>
      <c r="BN107" s="146"/>
      <c r="BO107" s="146"/>
      <c r="BP107" s="146"/>
      <c r="BQ107" s="146"/>
      <c r="BR107" s="146"/>
      <c r="BS107" s="146"/>
      <c r="BT107" s="146"/>
      <c r="BU107" s="146"/>
      <c r="BV107" s="146"/>
    </row>
    <row r="108" spans="63:74" x14ac:dyDescent="0.15">
      <c r="BK108" s="146"/>
      <c r="BL108" s="146"/>
      <c r="BM108" s="146"/>
      <c r="BN108" s="146"/>
      <c r="BO108" s="146"/>
      <c r="BP108" s="146"/>
      <c r="BQ108" s="146"/>
      <c r="BR108" s="146"/>
      <c r="BS108" s="146"/>
      <c r="BT108" s="146"/>
      <c r="BU108" s="146"/>
      <c r="BV108" s="146"/>
    </row>
    <row r="109" spans="63:74" x14ac:dyDescent="0.15">
      <c r="BK109" s="146"/>
      <c r="BL109" s="146"/>
      <c r="BM109" s="146"/>
      <c r="BN109" s="146"/>
      <c r="BO109" s="146"/>
      <c r="BP109" s="146"/>
      <c r="BQ109" s="146"/>
      <c r="BR109" s="146"/>
      <c r="BS109" s="146"/>
      <c r="BT109" s="146"/>
      <c r="BU109" s="146"/>
      <c r="BV109" s="146"/>
    </row>
    <row r="110" spans="63:74" x14ac:dyDescent="0.15">
      <c r="BK110" s="146"/>
      <c r="BL110" s="146"/>
      <c r="BM110" s="146"/>
      <c r="BN110" s="146"/>
      <c r="BO110" s="146"/>
      <c r="BP110" s="146"/>
      <c r="BQ110" s="146"/>
      <c r="BR110" s="146"/>
      <c r="BS110" s="146"/>
      <c r="BT110" s="146"/>
      <c r="BU110" s="146"/>
      <c r="BV110" s="146"/>
    </row>
    <row r="111" spans="63:74" x14ac:dyDescent="0.15">
      <c r="BK111" s="146"/>
      <c r="BL111" s="146"/>
      <c r="BM111" s="146"/>
      <c r="BN111" s="146"/>
      <c r="BO111" s="146"/>
      <c r="BP111" s="146"/>
      <c r="BQ111" s="146"/>
      <c r="BR111" s="146"/>
      <c r="BS111" s="146"/>
      <c r="BT111" s="146"/>
      <c r="BU111" s="146"/>
      <c r="BV111" s="146"/>
    </row>
    <row r="112" spans="63:74" x14ac:dyDescent="0.15">
      <c r="BK112" s="146"/>
      <c r="BL112" s="146"/>
      <c r="BM112" s="146"/>
      <c r="BN112" s="146"/>
      <c r="BO112" s="146"/>
      <c r="BP112" s="146"/>
      <c r="BQ112" s="146"/>
      <c r="BR112" s="146"/>
      <c r="BS112" s="146"/>
      <c r="BT112" s="146"/>
      <c r="BU112" s="146"/>
      <c r="BV112" s="146"/>
    </row>
    <row r="113" spans="63:74" x14ac:dyDescent="0.15">
      <c r="BK113" s="146"/>
      <c r="BL113" s="146"/>
      <c r="BM113" s="146"/>
      <c r="BN113" s="146"/>
      <c r="BO113" s="146"/>
      <c r="BP113" s="146"/>
      <c r="BQ113" s="146"/>
      <c r="BR113" s="146"/>
      <c r="BS113" s="146"/>
      <c r="BT113" s="146"/>
      <c r="BU113" s="146"/>
      <c r="BV113" s="146"/>
    </row>
    <row r="114" spans="63:74" x14ac:dyDescent="0.15">
      <c r="BK114" s="146"/>
      <c r="BL114" s="146"/>
      <c r="BM114" s="146"/>
      <c r="BN114" s="146"/>
      <c r="BO114" s="146"/>
      <c r="BP114" s="146"/>
      <c r="BQ114" s="146"/>
      <c r="BR114" s="146"/>
      <c r="BS114" s="146"/>
      <c r="BT114" s="146"/>
      <c r="BU114" s="146"/>
      <c r="BV114" s="146"/>
    </row>
    <row r="115" spans="63:74" x14ac:dyDescent="0.15">
      <c r="BK115" s="146"/>
      <c r="BL115" s="146"/>
      <c r="BM115" s="146"/>
      <c r="BN115" s="146"/>
      <c r="BO115" s="146"/>
      <c r="BP115" s="146"/>
      <c r="BQ115" s="146"/>
      <c r="BR115" s="146"/>
      <c r="BS115" s="146"/>
      <c r="BT115" s="146"/>
      <c r="BU115" s="146"/>
      <c r="BV115" s="146"/>
    </row>
    <row r="116" spans="63:74" x14ac:dyDescent="0.15">
      <c r="BK116" s="146"/>
      <c r="BL116" s="146"/>
      <c r="BM116" s="146"/>
      <c r="BN116" s="146"/>
      <c r="BO116" s="146"/>
      <c r="BP116" s="146"/>
      <c r="BQ116" s="146"/>
      <c r="BR116" s="146"/>
      <c r="BS116" s="146"/>
      <c r="BT116" s="146"/>
      <c r="BU116" s="146"/>
      <c r="BV116" s="146"/>
    </row>
    <row r="117" spans="63:74" x14ac:dyDescent="0.15">
      <c r="BK117" s="146"/>
      <c r="BL117" s="146"/>
      <c r="BM117" s="146"/>
      <c r="BN117" s="146"/>
      <c r="BO117" s="146"/>
      <c r="BP117" s="146"/>
      <c r="BQ117" s="146"/>
      <c r="BR117" s="146"/>
      <c r="BS117" s="146"/>
      <c r="BT117" s="146"/>
      <c r="BU117" s="146"/>
      <c r="BV117" s="146"/>
    </row>
    <row r="118" spans="63:74" x14ac:dyDescent="0.15">
      <c r="BK118" s="146"/>
      <c r="BL118" s="146"/>
      <c r="BM118" s="146"/>
      <c r="BN118" s="146"/>
      <c r="BO118" s="146"/>
      <c r="BP118" s="146"/>
      <c r="BQ118" s="146"/>
      <c r="BR118" s="146"/>
      <c r="BS118" s="146"/>
      <c r="BT118" s="146"/>
      <c r="BU118" s="146"/>
      <c r="BV118" s="146"/>
    </row>
    <row r="119" spans="63:74" x14ac:dyDescent="0.15">
      <c r="BK119" s="146"/>
      <c r="BL119" s="146"/>
      <c r="BM119" s="146"/>
      <c r="BN119" s="146"/>
      <c r="BO119" s="146"/>
      <c r="BP119" s="146"/>
      <c r="BQ119" s="146"/>
      <c r="BR119" s="146"/>
      <c r="BS119" s="146"/>
      <c r="BT119" s="146"/>
      <c r="BU119" s="146"/>
      <c r="BV119" s="146"/>
    </row>
    <row r="120" spans="63:74" x14ac:dyDescent="0.15">
      <c r="BK120" s="146"/>
      <c r="BL120" s="146"/>
      <c r="BM120" s="146"/>
      <c r="BN120" s="146"/>
      <c r="BO120" s="146"/>
      <c r="BP120" s="146"/>
      <c r="BQ120" s="146"/>
      <c r="BR120" s="146"/>
      <c r="BS120" s="146"/>
      <c r="BT120" s="146"/>
      <c r="BU120" s="146"/>
      <c r="BV120" s="146"/>
    </row>
    <row r="121" spans="63:74" x14ac:dyDescent="0.15">
      <c r="BK121" s="146"/>
      <c r="BL121" s="146"/>
      <c r="BM121" s="146"/>
      <c r="BN121" s="146"/>
      <c r="BO121" s="146"/>
      <c r="BP121" s="146"/>
      <c r="BQ121" s="146"/>
      <c r="BR121" s="146"/>
      <c r="BS121" s="146"/>
      <c r="BT121" s="146"/>
      <c r="BU121" s="146"/>
      <c r="BV121" s="146"/>
    </row>
    <row r="122" spans="63:74" x14ac:dyDescent="0.15">
      <c r="BK122" s="146"/>
      <c r="BL122" s="146"/>
      <c r="BM122" s="146"/>
      <c r="BN122" s="146"/>
      <c r="BO122" s="146"/>
      <c r="BP122" s="146"/>
      <c r="BQ122" s="146"/>
      <c r="BR122" s="146"/>
      <c r="BS122" s="146"/>
      <c r="BT122" s="146"/>
      <c r="BU122" s="146"/>
      <c r="BV122" s="146"/>
    </row>
    <row r="123" spans="63:74" x14ac:dyDescent="0.15">
      <c r="BK123" s="146"/>
      <c r="BL123" s="146"/>
      <c r="BM123" s="146"/>
      <c r="BN123" s="146"/>
      <c r="BO123" s="146"/>
      <c r="BP123" s="146"/>
      <c r="BQ123" s="146"/>
      <c r="BR123" s="146"/>
      <c r="BS123" s="146"/>
      <c r="BT123" s="146"/>
      <c r="BU123" s="146"/>
      <c r="BV123" s="146"/>
    </row>
    <row r="124" spans="63:74" x14ac:dyDescent="0.15">
      <c r="BK124" s="146"/>
      <c r="BL124" s="146"/>
      <c r="BM124" s="146"/>
      <c r="BN124" s="146"/>
      <c r="BO124" s="146"/>
      <c r="BP124" s="146"/>
      <c r="BQ124" s="146"/>
      <c r="BR124" s="146"/>
      <c r="BS124" s="146"/>
      <c r="BT124" s="146"/>
      <c r="BU124" s="146"/>
      <c r="BV124" s="146"/>
    </row>
  </sheetData>
  <mergeCells count="20">
    <mergeCell ref="B31:Q31"/>
    <mergeCell ref="B27:Q27"/>
    <mergeCell ref="B25:Q25"/>
    <mergeCell ref="BK3:BV3"/>
    <mergeCell ref="B1:AL1"/>
    <mergeCell ref="C3:N3"/>
    <mergeCell ref="O3:Z3"/>
    <mergeCell ref="AA3:AL3"/>
    <mergeCell ref="AM3:AX3"/>
    <mergeCell ref="AY3:BJ3"/>
    <mergeCell ref="A1:A2"/>
    <mergeCell ref="B24:Q24"/>
    <mergeCell ref="B29:Q29"/>
    <mergeCell ref="B30:Q30"/>
    <mergeCell ref="B28:Q28"/>
    <mergeCell ref="B35:Q35"/>
    <mergeCell ref="B36:Q36"/>
    <mergeCell ref="B37:Q37"/>
    <mergeCell ref="B32:Q32"/>
    <mergeCell ref="B33:Q33"/>
  </mergeCells>
  <phoneticPr fontId="7" type="noConversion"/>
  <hyperlinks>
    <hyperlink ref="A1:A2" location="Contents!A1" display="Table of Contents" xr:uid="{00000000-0004-0000-0A00-000000000000}"/>
  </hyperlinks>
  <pageMargins left="0.25" right="0.25" top="0.25" bottom="0.25" header="0.5" footer="0.5"/>
  <pageSetup scale="80" orientation="portrait" horizontalDpi="300" verticalDpi="3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663306-F4DF-4D04-9A79-0058AAEF693E}">
  <sheetPr transitionEvaluation="1" transitionEntry="1">
    <pageSetUpPr fitToPage="1"/>
  </sheetPr>
  <dimension ref="A1:BV137"/>
  <sheetViews>
    <sheetView showGridLines="0" zoomScaleNormal="100" workbookViewId="0">
      <pane xSplit="2" ySplit="4" topLeftCell="AP5" activePane="bottomRight" state="frozen"/>
      <selection activeCell="BF63" sqref="BF63"/>
      <selection pane="topRight" activeCell="BF63" sqref="BF63"/>
      <selection pane="bottomLeft" activeCell="BF63" sqref="BF63"/>
      <selection pane="bottomRight" activeCell="B1" sqref="B1:AL1"/>
    </sheetView>
  </sheetViews>
  <sheetFormatPr defaultColWidth="9.5703125" defaultRowHeight="11.25" x14ac:dyDescent="0.2"/>
  <cols>
    <col min="1" max="1" width="14.5703125" style="24" customWidth="1"/>
    <col min="2" max="2" width="44.5703125" style="24" customWidth="1"/>
    <col min="3" max="50" width="6.5703125" style="24" customWidth="1"/>
    <col min="51" max="55" width="6.5703125" style="644" customWidth="1"/>
    <col min="56" max="58" width="6.5703125" style="642" customWidth="1"/>
    <col min="59" max="61" width="6.5703125" style="644" customWidth="1"/>
    <col min="62" max="62" width="6.5703125" style="149" customWidth="1"/>
    <col min="63" max="74" width="6.5703125" style="24" customWidth="1"/>
    <col min="75" max="16384" width="9.5703125" style="24"/>
  </cols>
  <sheetData>
    <row r="1" spans="1:74" ht="13.35" customHeight="1" x14ac:dyDescent="0.2">
      <c r="A1" s="972" t="s">
        <v>477</v>
      </c>
      <c r="B1" s="1040" t="s">
        <v>1461</v>
      </c>
      <c r="C1" s="1041"/>
      <c r="D1" s="1041"/>
      <c r="E1" s="1041"/>
      <c r="F1" s="1041"/>
      <c r="G1" s="1041"/>
      <c r="H1" s="1041"/>
      <c r="I1" s="1041"/>
      <c r="J1" s="1041"/>
      <c r="K1" s="1041"/>
      <c r="L1" s="1041"/>
      <c r="M1" s="1041"/>
      <c r="N1" s="1041"/>
      <c r="O1" s="1041"/>
      <c r="P1" s="1041"/>
      <c r="Q1" s="1041"/>
      <c r="R1" s="1041"/>
      <c r="S1" s="1041"/>
      <c r="T1" s="1041"/>
      <c r="U1" s="1041"/>
      <c r="V1" s="1041"/>
      <c r="W1" s="1041"/>
      <c r="X1" s="1041"/>
      <c r="Y1" s="1041"/>
      <c r="Z1" s="1041"/>
      <c r="AA1" s="1041"/>
      <c r="AB1" s="1041"/>
      <c r="AC1" s="1041"/>
      <c r="AD1" s="1041"/>
      <c r="AE1" s="1041"/>
      <c r="AF1" s="1041"/>
      <c r="AG1" s="1041"/>
      <c r="AH1" s="1041"/>
      <c r="AI1" s="1041"/>
      <c r="AJ1" s="1041"/>
      <c r="AK1" s="1041"/>
      <c r="AL1" s="1041"/>
    </row>
    <row r="2" spans="1:74" ht="12.75" x14ac:dyDescent="0.2">
      <c r="A2" s="973"/>
      <c r="B2" s="222" t="str">
        <f>"U.S. Energy Information Administration  |  Short-Term Energy Outlook  - "&amp;Dates!D1</f>
        <v>U.S. Energy Information Administration  |  Short-Term Energy Outlook  - July 2026</v>
      </c>
      <c r="C2" s="223"/>
      <c r="D2" s="223"/>
      <c r="E2" s="223"/>
      <c r="F2" s="223"/>
      <c r="G2" s="223"/>
      <c r="H2" s="223"/>
      <c r="I2" s="223"/>
      <c r="J2" s="223"/>
      <c r="K2" s="223"/>
      <c r="L2" s="223"/>
      <c r="M2" s="223"/>
      <c r="N2" s="223"/>
      <c r="O2" s="223"/>
      <c r="P2" s="223"/>
      <c r="Q2" s="223"/>
      <c r="R2" s="223"/>
      <c r="S2" s="223"/>
      <c r="T2" s="223"/>
      <c r="U2" s="223"/>
      <c r="V2" s="223"/>
      <c r="W2" s="223"/>
      <c r="X2" s="223"/>
      <c r="Y2" s="223"/>
      <c r="Z2" s="223"/>
      <c r="AA2" s="223"/>
      <c r="AB2" s="223"/>
      <c r="AC2" s="223"/>
      <c r="AD2" s="223"/>
      <c r="AE2" s="223"/>
      <c r="AF2" s="223"/>
      <c r="AG2" s="223"/>
      <c r="AH2" s="223"/>
      <c r="AI2" s="223"/>
      <c r="AJ2" s="223"/>
      <c r="AK2" s="223"/>
      <c r="AL2" s="223"/>
    </row>
    <row r="3" spans="1:74" s="7" customFormat="1" ht="12.75" x14ac:dyDescent="0.2">
      <c r="A3" s="316" t="s">
        <v>759</v>
      </c>
      <c r="B3" s="9"/>
      <c r="C3" s="976">
        <f>Dates!D3</f>
        <v>2022</v>
      </c>
      <c r="D3" s="977"/>
      <c r="E3" s="977"/>
      <c r="F3" s="977"/>
      <c r="G3" s="977"/>
      <c r="H3" s="977"/>
      <c r="I3" s="977"/>
      <c r="J3" s="977"/>
      <c r="K3" s="977"/>
      <c r="L3" s="977"/>
      <c r="M3" s="977"/>
      <c r="N3" s="978"/>
      <c r="O3" s="976">
        <f>C3+1</f>
        <v>2023</v>
      </c>
      <c r="P3" s="979"/>
      <c r="Q3" s="979"/>
      <c r="R3" s="979"/>
      <c r="S3" s="979"/>
      <c r="T3" s="979"/>
      <c r="U3" s="979"/>
      <c r="V3" s="979"/>
      <c r="W3" s="979"/>
      <c r="X3" s="977"/>
      <c r="Y3" s="977"/>
      <c r="Z3" s="978"/>
      <c r="AA3" s="980">
        <f>O3+1</f>
        <v>2024</v>
      </c>
      <c r="AB3" s="977"/>
      <c r="AC3" s="977"/>
      <c r="AD3" s="977"/>
      <c r="AE3" s="977"/>
      <c r="AF3" s="977"/>
      <c r="AG3" s="977"/>
      <c r="AH3" s="977"/>
      <c r="AI3" s="977"/>
      <c r="AJ3" s="977"/>
      <c r="AK3" s="977"/>
      <c r="AL3" s="978"/>
      <c r="AM3" s="980">
        <f>AA3+1</f>
        <v>2025</v>
      </c>
      <c r="AN3" s="977"/>
      <c r="AO3" s="977"/>
      <c r="AP3" s="977"/>
      <c r="AQ3" s="977"/>
      <c r="AR3" s="977"/>
      <c r="AS3" s="977"/>
      <c r="AT3" s="977"/>
      <c r="AU3" s="977"/>
      <c r="AV3" s="977"/>
      <c r="AW3" s="977"/>
      <c r="AX3" s="978"/>
      <c r="AY3" s="980">
        <f>AM3+1</f>
        <v>2026</v>
      </c>
      <c r="AZ3" s="981"/>
      <c r="BA3" s="981"/>
      <c r="BB3" s="981"/>
      <c r="BC3" s="981"/>
      <c r="BD3" s="981"/>
      <c r="BE3" s="981"/>
      <c r="BF3" s="981"/>
      <c r="BG3" s="981"/>
      <c r="BH3" s="981"/>
      <c r="BI3" s="981"/>
      <c r="BJ3" s="982"/>
      <c r="BK3" s="980">
        <f>AY3+1</f>
        <v>2027</v>
      </c>
      <c r="BL3" s="977"/>
      <c r="BM3" s="977"/>
      <c r="BN3" s="977"/>
      <c r="BO3" s="977"/>
      <c r="BP3" s="977"/>
      <c r="BQ3" s="977"/>
      <c r="BR3" s="977"/>
      <c r="BS3" s="977"/>
      <c r="BT3" s="977"/>
      <c r="BU3" s="977"/>
      <c r="BV3" s="978"/>
    </row>
    <row r="4" spans="1:74" s="7" customFormat="1" x14ac:dyDescent="0.2">
      <c r="A4" s="322" t="str">
        <f>TEXT(Dates!$D$2,"dddd, mmmm d, yyyy")</f>
        <v>Wednesday, July 1, 2026</v>
      </c>
      <c r="B4" s="11"/>
      <c r="C4" s="12" t="s">
        <v>213</v>
      </c>
      <c r="D4" s="12" t="s">
        <v>214</v>
      </c>
      <c r="E4" s="12" t="s">
        <v>215</v>
      </c>
      <c r="F4" s="12" t="s">
        <v>216</v>
      </c>
      <c r="G4" s="12" t="s">
        <v>217</v>
      </c>
      <c r="H4" s="12" t="s">
        <v>218</v>
      </c>
      <c r="I4" s="12" t="s">
        <v>219</v>
      </c>
      <c r="J4" s="12" t="s">
        <v>220</v>
      </c>
      <c r="K4" s="12" t="s">
        <v>221</v>
      </c>
      <c r="L4" s="12" t="s">
        <v>222</v>
      </c>
      <c r="M4" s="12" t="s">
        <v>223</v>
      </c>
      <c r="N4" s="12" t="s">
        <v>224</v>
      </c>
      <c r="O4" s="12" t="s">
        <v>213</v>
      </c>
      <c r="P4" s="12" t="s">
        <v>214</v>
      </c>
      <c r="Q4" s="12" t="s">
        <v>215</v>
      </c>
      <c r="R4" s="12" t="s">
        <v>216</v>
      </c>
      <c r="S4" s="12" t="s">
        <v>217</v>
      </c>
      <c r="T4" s="12" t="s">
        <v>218</v>
      </c>
      <c r="U4" s="12" t="s">
        <v>219</v>
      </c>
      <c r="V4" s="12" t="s">
        <v>220</v>
      </c>
      <c r="W4" s="12" t="s">
        <v>221</v>
      </c>
      <c r="X4" s="12" t="s">
        <v>222</v>
      </c>
      <c r="Y4" s="12" t="s">
        <v>223</v>
      </c>
      <c r="Z4" s="12" t="s">
        <v>224</v>
      </c>
      <c r="AA4" s="12" t="s">
        <v>213</v>
      </c>
      <c r="AB4" s="12" t="s">
        <v>214</v>
      </c>
      <c r="AC4" s="12" t="s">
        <v>215</v>
      </c>
      <c r="AD4" s="12" t="s">
        <v>216</v>
      </c>
      <c r="AE4" s="12" t="s">
        <v>217</v>
      </c>
      <c r="AF4" s="12" t="s">
        <v>218</v>
      </c>
      <c r="AG4" s="12" t="s">
        <v>219</v>
      </c>
      <c r="AH4" s="12" t="s">
        <v>220</v>
      </c>
      <c r="AI4" s="12" t="s">
        <v>221</v>
      </c>
      <c r="AJ4" s="12" t="s">
        <v>222</v>
      </c>
      <c r="AK4" s="12" t="s">
        <v>223</v>
      </c>
      <c r="AL4" s="12" t="s">
        <v>224</v>
      </c>
      <c r="AM4" s="12" t="s">
        <v>213</v>
      </c>
      <c r="AN4" s="12" t="s">
        <v>214</v>
      </c>
      <c r="AO4" s="12" t="s">
        <v>215</v>
      </c>
      <c r="AP4" s="12" t="s">
        <v>216</v>
      </c>
      <c r="AQ4" s="12" t="s">
        <v>217</v>
      </c>
      <c r="AR4" s="12" t="s">
        <v>218</v>
      </c>
      <c r="AS4" s="12" t="s">
        <v>219</v>
      </c>
      <c r="AT4" s="12" t="s">
        <v>220</v>
      </c>
      <c r="AU4" s="12" t="s">
        <v>221</v>
      </c>
      <c r="AV4" s="12" t="s">
        <v>222</v>
      </c>
      <c r="AW4" s="12" t="s">
        <v>223</v>
      </c>
      <c r="AX4" s="12" t="s">
        <v>224</v>
      </c>
      <c r="AY4" s="630" t="s">
        <v>213</v>
      </c>
      <c r="AZ4" s="630" t="s">
        <v>214</v>
      </c>
      <c r="BA4" s="630" t="s">
        <v>215</v>
      </c>
      <c r="BB4" s="630" t="s">
        <v>216</v>
      </c>
      <c r="BC4" s="630" t="s">
        <v>217</v>
      </c>
      <c r="BD4" s="630" t="s">
        <v>218</v>
      </c>
      <c r="BE4" s="630" t="s">
        <v>219</v>
      </c>
      <c r="BF4" s="630" t="s">
        <v>220</v>
      </c>
      <c r="BG4" s="630" t="s">
        <v>221</v>
      </c>
      <c r="BH4" s="630" t="s">
        <v>222</v>
      </c>
      <c r="BI4" s="630" t="s">
        <v>223</v>
      </c>
      <c r="BJ4" s="12" t="s">
        <v>224</v>
      </c>
      <c r="BK4" s="12" t="s">
        <v>213</v>
      </c>
      <c r="BL4" s="12" t="s">
        <v>214</v>
      </c>
      <c r="BM4" s="12" t="s">
        <v>215</v>
      </c>
      <c r="BN4" s="12" t="s">
        <v>216</v>
      </c>
      <c r="BO4" s="12" t="s">
        <v>217</v>
      </c>
      <c r="BP4" s="12" t="s">
        <v>218</v>
      </c>
      <c r="BQ4" s="12" t="s">
        <v>219</v>
      </c>
      <c r="BR4" s="12" t="s">
        <v>220</v>
      </c>
      <c r="BS4" s="12" t="s">
        <v>221</v>
      </c>
      <c r="BT4" s="12" t="s">
        <v>222</v>
      </c>
      <c r="BU4" s="12" t="s">
        <v>223</v>
      </c>
      <c r="BV4" s="12" t="s">
        <v>224</v>
      </c>
    </row>
    <row r="5" spans="1:74" ht="11.1" customHeight="1" x14ac:dyDescent="0.2">
      <c r="A5" s="269"/>
      <c r="B5" s="31" t="s">
        <v>455</v>
      </c>
      <c r="C5" s="556"/>
      <c r="D5" s="556"/>
      <c r="E5" s="556"/>
      <c r="F5" s="556"/>
      <c r="G5" s="556"/>
      <c r="H5" s="556"/>
      <c r="I5" s="556"/>
      <c r="J5" s="556"/>
      <c r="K5" s="556"/>
      <c r="L5" s="556"/>
      <c r="M5" s="556"/>
      <c r="N5" s="556"/>
      <c r="O5" s="556"/>
      <c r="P5" s="556"/>
      <c r="Q5" s="556"/>
      <c r="R5" s="556"/>
      <c r="S5" s="556"/>
      <c r="T5" s="556"/>
      <c r="U5" s="556"/>
      <c r="V5" s="556"/>
      <c r="W5" s="556"/>
      <c r="X5" s="556"/>
      <c r="Y5" s="556"/>
      <c r="Z5" s="556"/>
      <c r="AA5" s="556"/>
      <c r="AB5" s="556"/>
      <c r="AC5" s="556"/>
      <c r="AD5" s="556"/>
      <c r="AE5" s="556"/>
      <c r="AF5" s="556"/>
      <c r="AG5" s="556"/>
      <c r="AH5" s="556"/>
      <c r="AI5" s="556"/>
      <c r="AJ5" s="556"/>
      <c r="AK5" s="556"/>
      <c r="AL5" s="556"/>
      <c r="AM5" s="556"/>
      <c r="AN5" s="556"/>
      <c r="AO5" s="556"/>
      <c r="AP5" s="556"/>
      <c r="AQ5" s="556"/>
      <c r="AR5" s="556"/>
      <c r="AS5" s="556"/>
      <c r="AT5" s="556"/>
      <c r="AU5" s="556"/>
      <c r="AV5" s="556"/>
      <c r="AW5" s="556"/>
      <c r="AX5" s="556"/>
      <c r="AY5" s="556"/>
      <c r="AZ5" s="889"/>
      <c r="BA5" s="889"/>
      <c r="BB5" s="889"/>
      <c r="BC5" s="889"/>
      <c r="BD5" s="954"/>
      <c r="BE5" s="856"/>
      <c r="BF5" s="856"/>
      <c r="BG5" s="856"/>
      <c r="BH5" s="558"/>
      <c r="BI5" s="558"/>
      <c r="BJ5" s="558"/>
      <c r="BK5" s="558"/>
      <c r="BL5" s="558"/>
      <c r="BM5" s="558"/>
      <c r="BN5" s="558"/>
      <c r="BO5" s="558"/>
      <c r="BP5" s="558"/>
      <c r="BQ5" s="558"/>
      <c r="BR5" s="558"/>
      <c r="BS5" s="558"/>
      <c r="BT5" s="558"/>
      <c r="BU5" s="558"/>
      <c r="BV5" s="558"/>
    </row>
    <row r="6" spans="1:74" s="273" customFormat="1" ht="11.1" customHeight="1" x14ac:dyDescent="0.2">
      <c r="A6" s="548" t="s">
        <v>1502</v>
      </c>
      <c r="B6" s="544" t="s">
        <v>1511</v>
      </c>
      <c r="C6" s="102">
        <v>1.0260821926999999</v>
      </c>
      <c r="D6" s="102">
        <v>1.0669218575999999</v>
      </c>
      <c r="E6" s="102">
        <v>1.1474330318999999</v>
      </c>
      <c r="F6" s="102">
        <v>1.1251138323000001</v>
      </c>
      <c r="G6" s="102">
        <v>1.1584690335000001</v>
      </c>
      <c r="H6" s="102">
        <v>1.2277938673</v>
      </c>
      <c r="I6" s="102">
        <v>1.1320674838</v>
      </c>
      <c r="J6" s="102">
        <v>1.2084397421999999</v>
      </c>
      <c r="K6" s="102">
        <v>1.1326186997000001</v>
      </c>
      <c r="L6" s="102">
        <v>1.208920129</v>
      </c>
      <c r="M6" s="102">
        <v>1.1925926667</v>
      </c>
      <c r="N6" s="102">
        <v>1.1444288714999999</v>
      </c>
      <c r="O6" s="102">
        <v>1.1451844515</v>
      </c>
      <c r="P6" s="102">
        <v>1.1527673936</v>
      </c>
      <c r="Q6" s="102">
        <v>1.2446727426999999</v>
      </c>
      <c r="R6" s="102">
        <v>1.1985748000000001</v>
      </c>
      <c r="S6" s="102">
        <v>1.3225942259000001</v>
      </c>
      <c r="T6" s="102">
        <v>1.3456291667</v>
      </c>
      <c r="U6" s="102">
        <v>1.2414935799</v>
      </c>
      <c r="V6" s="102">
        <v>1.3356973879</v>
      </c>
      <c r="W6" s="102">
        <v>1.279530633</v>
      </c>
      <c r="X6" s="102">
        <v>1.3195820317</v>
      </c>
      <c r="Y6" s="102">
        <v>1.2575020002999999</v>
      </c>
      <c r="Z6" s="102">
        <v>1.2817268389000001</v>
      </c>
      <c r="AA6" s="102">
        <v>1.1552677745</v>
      </c>
      <c r="AB6" s="102">
        <v>1.3114176201000001</v>
      </c>
      <c r="AC6" s="102">
        <v>1.2720223548</v>
      </c>
      <c r="AD6" s="102">
        <v>1.2724862337</v>
      </c>
      <c r="AE6" s="102">
        <v>1.3718939024000001</v>
      </c>
      <c r="AF6" s="102">
        <v>1.3527365997</v>
      </c>
      <c r="AG6" s="102">
        <v>1.4020428706000001</v>
      </c>
      <c r="AH6" s="102">
        <v>1.3352637096</v>
      </c>
      <c r="AI6" s="102">
        <v>1.3201125667</v>
      </c>
      <c r="AJ6" s="102">
        <v>1.3638783871</v>
      </c>
      <c r="AK6" s="102">
        <v>1.3257577336999999</v>
      </c>
      <c r="AL6" s="102">
        <v>1.2772078057</v>
      </c>
      <c r="AM6" s="102">
        <v>1.1358320003</v>
      </c>
      <c r="AN6" s="102">
        <v>1.2036508571</v>
      </c>
      <c r="AO6" s="102">
        <v>1.1767232264</v>
      </c>
      <c r="AP6" s="102">
        <v>1.2354023332999999</v>
      </c>
      <c r="AQ6" s="102">
        <v>1.1778054187</v>
      </c>
      <c r="AR6" s="102">
        <v>1.2079585337000001</v>
      </c>
      <c r="AS6" s="102">
        <v>1.2227365808999999</v>
      </c>
      <c r="AT6" s="102">
        <v>1.209002452</v>
      </c>
      <c r="AU6" s="102">
        <v>1.2146388996999999</v>
      </c>
      <c r="AV6" s="102">
        <v>1.2573219038000001</v>
      </c>
      <c r="AW6" s="102">
        <v>1.1871212003</v>
      </c>
      <c r="AX6" s="102">
        <v>1.2580297415999999</v>
      </c>
      <c r="AY6" s="102">
        <v>1.0611157748</v>
      </c>
      <c r="AZ6" s="890">
        <v>1.1485690359</v>
      </c>
      <c r="BA6" s="890">
        <v>1.245442033</v>
      </c>
      <c r="BB6" s="890">
        <v>1.2546516333</v>
      </c>
      <c r="BC6" s="890">
        <v>1.2989781613</v>
      </c>
      <c r="BD6" s="890">
        <v>1.3367093296000001</v>
      </c>
      <c r="BE6" s="559">
        <v>1.3633980000000001</v>
      </c>
      <c r="BF6" s="559">
        <v>1.3816040000000001</v>
      </c>
      <c r="BG6" s="559">
        <v>1.350813</v>
      </c>
      <c r="BH6" s="559">
        <v>1.380261</v>
      </c>
      <c r="BI6" s="559">
        <v>1.3555630000000001</v>
      </c>
      <c r="BJ6" s="559">
        <v>1.368935</v>
      </c>
      <c r="BK6" s="559">
        <v>1.3054349999999999</v>
      </c>
      <c r="BL6" s="559">
        <v>1.3495220000000001</v>
      </c>
      <c r="BM6" s="559">
        <v>1.353877</v>
      </c>
      <c r="BN6" s="559">
        <v>1.393111</v>
      </c>
      <c r="BO6" s="559">
        <v>1.43649</v>
      </c>
      <c r="BP6" s="559">
        <v>1.452393</v>
      </c>
      <c r="BQ6" s="559">
        <v>1.438429</v>
      </c>
      <c r="BR6" s="559">
        <v>1.4440789999999999</v>
      </c>
      <c r="BS6" s="559">
        <v>1.4121300000000001</v>
      </c>
      <c r="BT6" s="559">
        <v>1.437702</v>
      </c>
      <c r="BU6" s="559">
        <v>1.403562</v>
      </c>
      <c r="BV6" s="559">
        <v>1.412425</v>
      </c>
    </row>
    <row r="7" spans="1:74" ht="11.1" customHeight="1" x14ac:dyDescent="0.2">
      <c r="A7" s="269" t="s">
        <v>468</v>
      </c>
      <c r="B7" s="545" t="s">
        <v>1093</v>
      </c>
      <c r="C7" s="341">
        <v>1.0384089999999999</v>
      </c>
      <c r="D7" s="341">
        <v>1.010856</v>
      </c>
      <c r="E7" s="341">
        <v>1.0187360000000001</v>
      </c>
      <c r="F7" s="341">
        <v>0.96519999999999995</v>
      </c>
      <c r="G7" s="341">
        <v>1.0082469999999999</v>
      </c>
      <c r="H7" s="341">
        <v>1.042924</v>
      </c>
      <c r="I7" s="341">
        <v>1.0160750000000001</v>
      </c>
      <c r="J7" s="341">
        <v>0.98452300000000004</v>
      </c>
      <c r="K7" s="341">
        <v>0.90238600000000002</v>
      </c>
      <c r="L7" s="341">
        <v>1.0142089999999999</v>
      </c>
      <c r="M7" s="341">
        <v>1.052651</v>
      </c>
      <c r="N7" s="341">
        <v>0.96922399999999997</v>
      </c>
      <c r="O7" s="341">
        <v>1.0020690000000001</v>
      </c>
      <c r="P7" s="341">
        <v>0.99927299999999997</v>
      </c>
      <c r="Q7" s="341">
        <v>0.98716800000000005</v>
      </c>
      <c r="R7" s="341">
        <v>0.97206700000000001</v>
      </c>
      <c r="S7" s="341">
        <v>0.99418700000000004</v>
      </c>
      <c r="T7" s="341">
        <v>1.0363119999999999</v>
      </c>
      <c r="U7" s="341">
        <v>1.0327040000000001</v>
      </c>
      <c r="V7" s="341">
        <v>1.0042709999999999</v>
      </c>
      <c r="W7" s="341">
        <v>1.003455</v>
      </c>
      <c r="X7" s="341">
        <v>1.0276730000000001</v>
      </c>
      <c r="Y7" s="341">
        <v>1.0534300000000001</v>
      </c>
      <c r="Z7" s="341">
        <v>1.0815969999999999</v>
      </c>
      <c r="AA7" s="341">
        <v>0.99494000000000005</v>
      </c>
      <c r="AB7" s="341">
        <v>1.074103</v>
      </c>
      <c r="AC7" s="341">
        <v>1.0686929999999999</v>
      </c>
      <c r="AD7" s="341">
        <v>0.98221000000000003</v>
      </c>
      <c r="AE7" s="341">
        <v>1.025274</v>
      </c>
      <c r="AF7" s="341">
        <v>1.043453</v>
      </c>
      <c r="AG7" s="341">
        <v>1.0906309999999999</v>
      </c>
      <c r="AH7" s="341">
        <v>1.080837</v>
      </c>
      <c r="AI7" s="341">
        <v>1.0406550000000001</v>
      </c>
      <c r="AJ7" s="341">
        <v>1.049636</v>
      </c>
      <c r="AK7" s="341">
        <v>1.112771</v>
      </c>
      <c r="AL7" s="341">
        <v>1.102722</v>
      </c>
      <c r="AM7" s="341">
        <v>1.083731</v>
      </c>
      <c r="AN7" s="341">
        <v>1.084055</v>
      </c>
      <c r="AO7" s="341">
        <v>1.054281</v>
      </c>
      <c r="AP7" s="341">
        <v>1.0216229999999999</v>
      </c>
      <c r="AQ7" s="341">
        <v>1.0354099999999999</v>
      </c>
      <c r="AR7" s="341">
        <v>1.0772470000000001</v>
      </c>
      <c r="AS7" s="341">
        <v>1.079399</v>
      </c>
      <c r="AT7" s="341">
        <v>1.080438</v>
      </c>
      <c r="AU7" s="341">
        <v>1.0501819999999999</v>
      </c>
      <c r="AV7" s="341">
        <v>1.1003750000000001</v>
      </c>
      <c r="AW7" s="341">
        <v>1.1174120000000001</v>
      </c>
      <c r="AX7" s="341">
        <v>1.1269149999999999</v>
      </c>
      <c r="AY7" s="341">
        <v>1.088327</v>
      </c>
      <c r="AZ7" s="871">
        <v>1.121394</v>
      </c>
      <c r="BA7" s="871">
        <v>1.1023780000000001</v>
      </c>
      <c r="BB7" s="871">
        <v>1.030829</v>
      </c>
      <c r="BC7" s="871">
        <v>1.0735161289999999</v>
      </c>
      <c r="BD7" s="871">
        <v>1.0954221666999999</v>
      </c>
      <c r="BE7" s="352">
        <v>1.1044849999999999</v>
      </c>
      <c r="BF7" s="352">
        <v>1.1059479999999999</v>
      </c>
      <c r="BG7" s="352">
        <v>1.074511</v>
      </c>
      <c r="BH7" s="352">
        <v>1.087542</v>
      </c>
      <c r="BI7" s="352">
        <v>1.1264419999999999</v>
      </c>
      <c r="BJ7" s="352">
        <v>1.121127</v>
      </c>
      <c r="BK7" s="352">
        <v>1.125629</v>
      </c>
      <c r="BL7" s="352">
        <v>1.0772550000000001</v>
      </c>
      <c r="BM7" s="352">
        <v>1.0773779999999999</v>
      </c>
      <c r="BN7" s="352">
        <v>1.072732</v>
      </c>
      <c r="BO7" s="352">
        <v>1.0969120000000001</v>
      </c>
      <c r="BP7" s="352">
        <v>1.1105849999999999</v>
      </c>
      <c r="BQ7" s="352">
        <v>1.1105449999999999</v>
      </c>
      <c r="BR7" s="352">
        <v>1.1205430000000001</v>
      </c>
      <c r="BS7" s="352">
        <v>1.09768</v>
      </c>
      <c r="BT7" s="352">
        <v>1.114466</v>
      </c>
      <c r="BU7" s="352">
        <v>1.1483909999999999</v>
      </c>
      <c r="BV7" s="352">
        <v>1.139972</v>
      </c>
    </row>
    <row r="8" spans="1:74" ht="11.1" customHeight="1" x14ac:dyDescent="0.2">
      <c r="A8" s="269" t="s">
        <v>1463</v>
      </c>
      <c r="B8" s="545" t="s">
        <v>1490</v>
      </c>
      <c r="C8" s="341">
        <v>9.2155741999999999E-2</v>
      </c>
      <c r="D8" s="341">
        <v>9.667125E-2</v>
      </c>
      <c r="E8" s="341">
        <v>0.101962355</v>
      </c>
      <c r="F8" s="341">
        <v>0.100589233</v>
      </c>
      <c r="G8" s="341">
        <v>0.104568194</v>
      </c>
      <c r="H8" s="341">
        <v>0.108848167</v>
      </c>
      <c r="I8" s="341">
        <v>0.11258093499999999</v>
      </c>
      <c r="J8" s="341">
        <v>0.11350803199999999</v>
      </c>
      <c r="K8" s="341">
        <v>0.111674067</v>
      </c>
      <c r="L8" s="341">
        <v>0.111738903</v>
      </c>
      <c r="M8" s="341">
        <v>0.1127843</v>
      </c>
      <c r="N8" s="341">
        <v>0.102068355</v>
      </c>
      <c r="O8" s="341">
        <v>0.105642032</v>
      </c>
      <c r="P8" s="341">
        <v>0.101452929</v>
      </c>
      <c r="Q8" s="341">
        <v>0.106961742</v>
      </c>
      <c r="R8" s="341">
        <v>0.1058577</v>
      </c>
      <c r="S8" s="341">
        <v>0.118871871</v>
      </c>
      <c r="T8" s="341">
        <v>0.119592667</v>
      </c>
      <c r="U8" s="341">
        <v>0.116867129</v>
      </c>
      <c r="V8" s="341">
        <v>0.11124835499999999</v>
      </c>
      <c r="W8" s="341">
        <v>0.114594767</v>
      </c>
      <c r="X8" s="341">
        <v>0.11272887099999999</v>
      </c>
      <c r="Y8" s="341">
        <v>0.1076884</v>
      </c>
      <c r="Z8" s="341">
        <v>0.106001839</v>
      </c>
      <c r="AA8" s="341">
        <v>9.7607226000000005E-2</v>
      </c>
      <c r="AB8" s="341">
        <v>0.10300203400000001</v>
      </c>
      <c r="AC8" s="341">
        <v>0.104247774</v>
      </c>
      <c r="AD8" s="341">
        <v>0.1059184</v>
      </c>
      <c r="AE8" s="341">
        <v>0.109887806</v>
      </c>
      <c r="AF8" s="341">
        <v>0.1123376</v>
      </c>
      <c r="AG8" s="341">
        <v>0.112176452</v>
      </c>
      <c r="AH8" s="341">
        <v>0.112308806</v>
      </c>
      <c r="AI8" s="341">
        <v>0.112026167</v>
      </c>
      <c r="AJ8" s="341">
        <v>0.11127074200000001</v>
      </c>
      <c r="AK8" s="341">
        <v>0.1148798</v>
      </c>
      <c r="AL8" s="341">
        <v>0.109066</v>
      </c>
      <c r="AM8" s="341">
        <v>6.0061999999999997E-2</v>
      </c>
      <c r="AN8" s="341">
        <v>6.9138678999999995E-2</v>
      </c>
      <c r="AO8" s="341">
        <v>7.5981967999999997E-2</v>
      </c>
      <c r="AP8" s="341">
        <v>8.2620700000000005E-2</v>
      </c>
      <c r="AQ8" s="341">
        <v>7.6898516E-2</v>
      </c>
      <c r="AR8" s="341">
        <v>7.8361467000000004E-2</v>
      </c>
      <c r="AS8" s="341">
        <v>8.0391096999999995E-2</v>
      </c>
      <c r="AT8" s="341">
        <v>8.3301097000000004E-2</v>
      </c>
      <c r="AU8" s="341">
        <v>8.2266533000000003E-2</v>
      </c>
      <c r="AV8" s="341">
        <v>7.6480871000000006E-2</v>
      </c>
      <c r="AW8" s="341">
        <v>6.9489866999999997E-2</v>
      </c>
      <c r="AX8" s="341">
        <v>6.5229870999999995E-2</v>
      </c>
      <c r="AY8" s="341">
        <v>6.9573323000000006E-2</v>
      </c>
      <c r="AZ8" s="871">
        <v>8.3627178999999996E-2</v>
      </c>
      <c r="BA8" s="871">
        <v>8.7934580999999998E-2</v>
      </c>
      <c r="BB8" s="871">
        <v>9.5378000000000004E-2</v>
      </c>
      <c r="BC8" s="871">
        <v>9.8370799999999994E-2</v>
      </c>
      <c r="BD8" s="871">
        <v>0.1043332</v>
      </c>
      <c r="BE8" s="352">
        <v>0.10895489999999999</v>
      </c>
      <c r="BF8" s="352">
        <v>0.1118193</v>
      </c>
      <c r="BG8" s="352">
        <v>0.1116693</v>
      </c>
      <c r="BH8" s="352">
        <v>0.11218400000000001</v>
      </c>
      <c r="BI8" s="352">
        <v>0.11152479999999999</v>
      </c>
      <c r="BJ8" s="352">
        <v>0.1120374</v>
      </c>
      <c r="BK8" s="352">
        <v>9.5395300000000002E-2</v>
      </c>
      <c r="BL8" s="352">
        <v>9.6082600000000004E-2</v>
      </c>
      <c r="BM8" s="352">
        <v>0.1005851</v>
      </c>
      <c r="BN8" s="352">
        <v>0.10474749999999999</v>
      </c>
      <c r="BO8" s="352">
        <v>0.10874689999999999</v>
      </c>
      <c r="BP8" s="352">
        <v>0.112494</v>
      </c>
      <c r="BQ8" s="352">
        <v>0.1155349</v>
      </c>
      <c r="BR8" s="352">
        <v>0.1163862</v>
      </c>
      <c r="BS8" s="352">
        <v>0.11406139999999999</v>
      </c>
      <c r="BT8" s="352">
        <v>0.1139713</v>
      </c>
      <c r="BU8" s="352">
        <v>0.1122021</v>
      </c>
      <c r="BV8" s="352">
        <v>0.1113946</v>
      </c>
    </row>
    <row r="9" spans="1:74" ht="11.1" customHeight="1" x14ac:dyDescent="0.2">
      <c r="A9" s="269" t="s">
        <v>1464</v>
      </c>
      <c r="B9" s="545" t="s">
        <v>1491</v>
      </c>
      <c r="C9" s="341">
        <v>8.4916676999999996E-2</v>
      </c>
      <c r="D9" s="341">
        <v>8.2126249999999998E-2</v>
      </c>
      <c r="E9" s="341">
        <v>8.3742418999999998E-2</v>
      </c>
      <c r="F9" s="341">
        <v>9.4567833000000004E-2</v>
      </c>
      <c r="G9" s="341">
        <v>9.7044838999999994E-2</v>
      </c>
      <c r="H9" s="341">
        <v>9.8267999999999994E-2</v>
      </c>
      <c r="I9" s="341">
        <v>9.9541581000000004E-2</v>
      </c>
      <c r="J9" s="341">
        <v>9.1342452000000005E-2</v>
      </c>
      <c r="K9" s="341">
        <v>0.109644333</v>
      </c>
      <c r="L9" s="341">
        <v>9.9336967999999998E-2</v>
      </c>
      <c r="M9" s="341">
        <v>0.11550390000000001</v>
      </c>
      <c r="N9" s="341">
        <v>0.11674371</v>
      </c>
      <c r="O9" s="341">
        <v>0.12900177400000001</v>
      </c>
      <c r="P9" s="341">
        <v>0.134272536</v>
      </c>
      <c r="Q9" s="341">
        <v>0.152178323</v>
      </c>
      <c r="R9" s="341">
        <v>0.160675333</v>
      </c>
      <c r="S9" s="341">
        <v>0.172744065</v>
      </c>
      <c r="T9" s="341">
        <v>0.18294813300000001</v>
      </c>
      <c r="U9" s="341">
        <v>0.16405616100000001</v>
      </c>
      <c r="V9" s="341">
        <v>0.18494348399999999</v>
      </c>
      <c r="W9" s="341">
        <v>0.19872193299999999</v>
      </c>
      <c r="X9" s="341">
        <v>0.164331903</v>
      </c>
      <c r="Y9" s="341">
        <v>0.179585467</v>
      </c>
      <c r="Z9" s="341">
        <v>0.20944274199999999</v>
      </c>
      <c r="AA9" s="341">
        <v>0.184093645</v>
      </c>
      <c r="AB9" s="341">
        <v>0.19393962100000001</v>
      </c>
      <c r="AC9" s="341">
        <v>0.183474419</v>
      </c>
      <c r="AD9" s="341">
        <v>0.20739969999999999</v>
      </c>
      <c r="AE9" s="341">
        <v>0.176391516</v>
      </c>
      <c r="AF9" s="341">
        <v>0.2340044</v>
      </c>
      <c r="AG9" s="341">
        <v>0.22049090299999999</v>
      </c>
      <c r="AH9" s="341">
        <v>0.21445545199999999</v>
      </c>
      <c r="AI9" s="341">
        <v>0.21283833299999999</v>
      </c>
      <c r="AJ9" s="341">
        <v>0.218395387</v>
      </c>
      <c r="AK9" s="341">
        <v>0.22657396699999999</v>
      </c>
      <c r="AL9" s="341">
        <v>0.22223767699999999</v>
      </c>
      <c r="AM9" s="341">
        <v>0.16738612899999999</v>
      </c>
      <c r="AN9" s="341">
        <v>0.15771471400000001</v>
      </c>
      <c r="AO9" s="341">
        <v>0.17460387099999999</v>
      </c>
      <c r="AP9" s="341">
        <v>0.16939943299999999</v>
      </c>
      <c r="AQ9" s="341">
        <v>0.20105100000000001</v>
      </c>
      <c r="AR9" s="341">
        <v>0.208067267</v>
      </c>
      <c r="AS9" s="341">
        <v>0.20077445199999999</v>
      </c>
      <c r="AT9" s="341">
        <v>0.18289638699999999</v>
      </c>
      <c r="AU9" s="341">
        <v>0.215474467</v>
      </c>
      <c r="AV9" s="341">
        <v>0.20708074200000001</v>
      </c>
      <c r="AW9" s="341">
        <v>0.2019676</v>
      </c>
      <c r="AX9" s="341">
        <v>0.19601380600000001</v>
      </c>
      <c r="AY9" s="341">
        <v>0.15102964499999999</v>
      </c>
      <c r="AZ9" s="871">
        <v>0.16796460699999999</v>
      </c>
      <c r="BA9" s="871">
        <v>0.20688674200000001</v>
      </c>
      <c r="BB9" s="871">
        <v>0.22678300000000001</v>
      </c>
      <c r="BC9" s="871">
        <v>0.2289561</v>
      </c>
      <c r="BD9" s="871">
        <v>0.24301990000000001</v>
      </c>
      <c r="BE9" s="352">
        <v>0.25070629999999999</v>
      </c>
      <c r="BF9" s="352">
        <v>0.25558799999999998</v>
      </c>
      <c r="BG9" s="352">
        <v>0.2660438</v>
      </c>
      <c r="BH9" s="352">
        <v>0.26705499999999999</v>
      </c>
      <c r="BI9" s="352">
        <v>0.27835379999999998</v>
      </c>
      <c r="BJ9" s="352">
        <v>0.28745100000000001</v>
      </c>
      <c r="BK9" s="352">
        <v>0.2766556</v>
      </c>
      <c r="BL9" s="352">
        <v>0.28151599999999999</v>
      </c>
      <c r="BM9" s="352">
        <v>0.2863426</v>
      </c>
      <c r="BN9" s="352">
        <v>0.29196949999999999</v>
      </c>
      <c r="BO9" s="352">
        <v>0.2953056</v>
      </c>
      <c r="BP9" s="352">
        <v>0.30244799999999999</v>
      </c>
      <c r="BQ9" s="352">
        <v>0.2988885</v>
      </c>
      <c r="BR9" s="352">
        <v>0.29446899999999998</v>
      </c>
      <c r="BS9" s="352">
        <v>0.29723729999999998</v>
      </c>
      <c r="BT9" s="352">
        <v>0.29242210000000002</v>
      </c>
      <c r="BU9" s="352">
        <v>0.29991659999999998</v>
      </c>
      <c r="BV9" s="352">
        <v>0.30630109999999999</v>
      </c>
    </row>
    <row r="10" spans="1:74" ht="11.1" customHeight="1" x14ac:dyDescent="0.2">
      <c r="A10" s="269" t="s">
        <v>1465</v>
      </c>
      <c r="B10" s="597" t="s">
        <v>1492</v>
      </c>
      <c r="C10" s="341">
        <v>9.9298059999999994E-3</v>
      </c>
      <c r="D10" s="341">
        <v>1.0926178999999999E-2</v>
      </c>
      <c r="E10" s="341">
        <v>8.9895159999999995E-3</v>
      </c>
      <c r="F10" s="341">
        <v>1.0892433E-2</v>
      </c>
      <c r="G10" s="341">
        <v>1.0819194000000001E-2</v>
      </c>
      <c r="H10" s="341">
        <v>1.2175167000000001E-2</v>
      </c>
      <c r="I10" s="341">
        <v>1.4111742E-2</v>
      </c>
      <c r="J10" s="341">
        <v>1.4418484000000001E-2</v>
      </c>
      <c r="K10" s="341">
        <v>1.4921833000000001E-2</v>
      </c>
      <c r="L10" s="341">
        <v>1.5434129E-2</v>
      </c>
      <c r="M10" s="341">
        <v>1.6790300000000001E-2</v>
      </c>
      <c r="N10" s="341">
        <v>1.9586870999999999E-2</v>
      </c>
      <c r="O10" s="341">
        <v>1.8684580999999999E-2</v>
      </c>
      <c r="P10" s="341">
        <v>1.9252499999999999E-2</v>
      </c>
      <c r="Q10" s="341">
        <v>1.9176967999999999E-2</v>
      </c>
      <c r="R10" s="341">
        <v>1.5828167000000001E-2</v>
      </c>
      <c r="S10" s="341">
        <v>1.9089806000000001E-2</v>
      </c>
      <c r="T10" s="341">
        <v>2.0129600000000001E-2</v>
      </c>
      <c r="U10" s="341">
        <v>1.5489548000000001E-2</v>
      </c>
      <c r="V10" s="341">
        <v>1.6807065E-2</v>
      </c>
      <c r="W10" s="341">
        <v>2.0111332999999999E-2</v>
      </c>
      <c r="X10" s="341">
        <v>2.331629E-2</v>
      </c>
      <c r="Y10" s="341">
        <v>1.99639E-2</v>
      </c>
      <c r="Z10" s="341">
        <v>2.4153773999999999E-2</v>
      </c>
      <c r="AA10" s="341">
        <v>2.0103097E-2</v>
      </c>
      <c r="AB10" s="341">
        <v>2.1371240999999999E-2</v>
      </c>
      <c r="AC10" s="341">
        <v>2.2331065000000001E-2</v>
      </c>
      <c r="AD10" s="341">
        <v>2.1705267E-2</v>
      </c>
      <c r="AE10" s="341">
        <v>1.6505161000000001E-2</v>
      </c>
      <c r="AF10" s="341">
        <v>2.1713933000000001E-2</v>
      </c>
      <c r="AG10" s="341">
        <v>1.8710935000000001E-2</v>
      </c>
      <c r="AH10" s="341">
        <v>2.2581128999999998E-2</v>
      </c>
      <c r="AI10" s="341">
        <v>2.9144799999999998E-2</v>
      </c>
      <c r="AJ10" s="341">
        <v>2.3919870999999999E-2</v>
      </c>
      <c r="AK10" s="341">
        <v>2.8517000000000001E-2</v>
      </c>
      <c r="AL10" s="341">
        <v>2.5538419E-2</v>
      </c>
      <c r="AM10" s="341">
        <v>3.3305710000000002E-2</v>
      </c>
      <c r="AN10" s="341">
        <v>4.4202606999999998E-2</v>
      </c>
      <c r="AO10" s="341">
        <v>3.2685839000000001E-2</v>
      </c>
      <c r="AP10" s="341">
        <v>2.9247566999999999E-2</v>
      </c>
      <c r="AQ10" s="341">
        <v>3.5718935E-2</v>
      </c>
      <c r="AR10" s="341">
        <v>3.8074533000000001E-2</v>
      </c>
      <c r="AS10" s="341">
        <v>4.1600419E-2</v>
      </c>
      <c r="AT10" s="341">
        <v>2.3878838999999999E-2</v>
      </c>
      <c r="AU10" s="341">
        <v>4.4717433000000001E-2</v>
      </c>
      <c r="AV10" s="341">
        <v>4.8328193999999998E-2</v>
      </c>
      <c r="AW10" s="341">
        <v>6.00295E-2</v>
      </c>
      <c r="AX10" s="341">
        <v>5.3763484E-2</v>
      </c>
      <c r="AY10" s="341">
        <v>3.3180710000000002E-2</v>
      </c>
      <c r="AZ10" s="871">
        <v>3.5380607000000001E-2</v>
      </c>
      <c r="BA10" s="871">
        <v>3.6328580999999999E-2</v>
      </c>
      <c r="BB10" s="871">
        <v>3.6339999999999997E-2</v>
      </c>
      <c r="BC10" s="871">
        <v>3.9254499999999998E-2</v>
      </c>
      <c r="BD10" s="871">
        <v>4.1547099999999997E-2</v>
      </c>
      <c r="BE10" s="352">
        <v>4.0904299999999998E-2</v>
      </c>
      <c r="BF10" s="352">
        <v>4.4556800000000001E-2</v>
      </c>
      <c r="BG10" s="352">
        <v>4.8343999999999998E-2</v>
      </c>
      <c r="BH10" s="352">
        <v>4.84891E-2</v>
      </c>
      <c r="BI10" s="352">
        <v>5.0611400000000001E-2</v>
      </c>
      <c r="BJ10" s="352">
        <v>5.09094E-2</v>
      </c>
      <c r="BK10" s="352">
        <v>4.9334599999999999E-2</v>
      </c>
      <c r="BL10" s="352">
        <v>5.0469899999999998E-2</v>
      </c>
      <c r="BM10" s="352">
        <v>4.9717999999999998E-2</v>
      </c>
      <c r="BN10" s="352">
        <v>5.0286699999999997E-2</v>
      </c>
      <c r="BO10" s="352">
        <v>5.0666900000000001E-2</v>
      </c>
      <c r="BP10" s="352">
        <v>5.1806699999999997E-2</v>
      </c>
      <c r="BQ10" s="352">
        <v>5.3171099999999999E-2</v>
      </c>
      <c r="BR10" s="352">
        <v>5.3093599999999998E-2</v>
      </c>
      <c r="BS10" s="352">
        <v>5.5766099999999999E-2</v>
      </c>
      <c r="BT10" s="352">
        <v>5.5309700000000003E-2</v>
      </c>
      <c r="BU10" s="352">
        <v>5.7057200000000002E-2</v>
      </c>
      <c r="BV10" s="352">
        <v>5.7095600000000003E-2</v>
      </c>
    </row>
    <row r="11" spans="1:74" ht="11.1" customHeight="1" x14ac:dyDescent="0.2">
      <c r="A11" s="269" t="s">
        <v>1466</v>
      </c>
      <c r="B11" s="597" t="s">
        <v>1493</v>
      </c>
      <c r="C11" s="341">
        <v>-7.4539999999999995E-2</v>
      </c>
      <c r="D11" s="341">
        <v>-0.122138</v>
      </c>
      <c r="E11" s="341">
        <v>-8.6888000000000007E-2</v>
      </c>
      <c r="F11" s="341">
        <v>-0.154278</v>
      </c>
      <c r="G11" s="341">
        <v>-9.8851999999999995E-2</v>
      </c>
      <c r="H11" s="341">
        <v>-7.8678999999999999E-2</v>
      </c>
      <c r="I11" s="341">
        <v>-8.4362999999999994E-2</v>
      </c>
      <c r="J11" s="341">
        <v>-4.7389000000000001E-2</v>
      </c>
      <c r="K11" s="341">
        <v>-7.1462999999999999E-2</v>
      </c>
      <c r="L11" s="341">
        <v>-5.9457000000000003E-2</v>
      </c>
      <c r="M11" s="341">
        <v>-4.7122999999999998E-2</v>
      </c>
      <c r="N11" s="341">
        <v>-5.3814000000000001E-2</v>
      </c>
      <c r="O11" s="341">
        <v>-8.9997999999999995E-2</v>
      </c>
      <c r="P11" s="341">
        <v>-9.1118000000000005E-2</v>
      </c>
      <c r="Q11" s="341">
        <v>-9.0860999999999997E-2</v>
      </c>
      <c r="R11" s="341">
        <v>-9.5094999999999999E-2</v>
      </c>
      <c r="S11" s="341">
        <v>-8.6313000000000001E-2</v>
      </c>
      <c r="T11" s="341">
        <v>-8.8516999999999998E-2</v>
      </c>
      <c r="U11" s="341">
        <v>-8.6384000000000002E-2</v>
      </c>
      <c r="V11" s="341">
        <v>-6.9235000000000005E-2</v>
      </c>
      <c r="W11" s="341">
        <v>-8.3289000000000002E-2</v>
      </c>
      <c r="X11" s="341">
        <v>-8.9595999999999995E-2</v>
      </c>
      <c r="Y11" s="341">
        <v>-9.1550000000000006E-2</v>
      </c>
      <c r="Z11" s="341">
        <v>-0.119571</v>
      </c>
      <c r="AA11" s="341">
        <v>-0.114954</v>
      </c>
      <c r="AB11" s="341">
        <v>-0.11287800000000001</v>
      </c>
      <c r="AC11" s="341">
        <v>-0.128584</v>
      </c>
      <c r="AD11" s="341">
        <v>-0.148946</v>
      </c>
      <c r="AE11" s="341">
        <v>-0.129081</v>
      </c>
      <c r="AF11" s="341">
        <v>-0.10645399999999999</v>
      </c>
      <c r="AG11" s="341">
        <v>-9.8933999999999994E-2</v>
      </c>
      <c r="AH11" s="341">
        <v>-0.117546</v>
      </c>
      <c r="AI11" s="341">
        <v>-0.13017400000000001</v>
      </c>
      <c r="AJ11" s="341">
        <v>-0.12552199999999999</v>
      </c>
      <c r="AK11" s="341">
        <v>-0.15163499999999999</v>
      </c>
      <c r="AL11" s="341">
        <v>-0.15096300000000001</v>
      </c>
      <c r="AM11" s="341">
        <v>-0.15239</v>
      </c>
      <c r="AN11" s="341">
        <v>-0.118307</v>
      </c>
      <c r="AO11" s="341">
        <v>-0.15066499999999999</v>
      </c>
      <c r="AP11" s="341">
        <v>-0.136994</v>
      </c>
      <c r="AQ11" s="341">
        <v>-0.14225399999999999</v>
      </c>
      <c r="AR11" s="341">
        <v>-0.13811699999999999</v>
      </c>
      <c r="AS11" s="341">
        <v>-0.12651599999999999</v>
      </c>
      <c r="AT11" s="341">
        <v>-0.14529400000000001</v>
      </c>
      <c r="AU11" s="341">
        <v>-0.118062</v>
      </c>
      <c r="AV11" s="341">
        <v>-0.14239599999999999</v>
      </c>
      <c r="AW11" s="341">
        <v>-0.16803399999999999</v>
      </c>
      <c r="AX11" s="341">
        <v>-0.169545</v>
      </c>
      <c r="AY11" s="341">
        <v>-0.163081</v>
      </c>
      <c r="AZ11" s="871">
        <v>-0.17880599999999999</v>
      </c>
      <c r="BA11" s="871">
        <v>-0.16755100000000001</v>
      </c>
      <c r="BB11" s="871">
        <v>-0.136654</v>
      </c>
      <c r="BC11" s="871">
        <v>-0.16374193547999999</v>
      </c>
      <c r="BD11" s="871">
        <v>-0.13769999999999999</v>
      </c>
      <c r="BE11" s="352">
        <v>-0.12960920000000001</v>
      </c>
      <c r="BF11" s="352">
        <v>-0.148203</v>
      </c>
      <c r="BG11" s="352">
        <v>-0.15044389999999999</v>
      </c>
      <c r="BH11" s="352">
        <v>-0.1458971</v>
      </c>
      <c r="BI11" s="352">
        <v>-0.16692019999999999</v>
      </c>
      <c r="BJ11" s="352">
        <v>-0.15918270000000001</v>
      </c>
      <c r="BK11" s="352">
        <v>-0.16936200000000001</v>
      </c>
      <c r="BL11" s="352">
        <v>-0.15536340000000001</v>
      </c>
      <c r="BM11" s="352">
        <v>-0.17002890000000001</v>
      </c>
      <c r="BN11" s="352">
        <v>-0.16495180000000001</v>
      </c>
      <c r="BO11" s="352">
        <v>-0.16178590000000001</v>
      </c>
      <c r="BP11" s="352">
        <v>-0.1586736</v>
      </c>
      <c r="BQ11" s="352">
        <v>-0.14862990000000001</v>
      </c>
      <c r="BR11" s="352">
        <v>-0.170073</v>
      </c>
      <c r="BS11" s="352">
        <v>-0.17137569999999999</v>
      </c>
      <c r="BT11" s="352">
        <v>-0.16690240000000001</v>
      </c>
      <c r="BU11" s="352">
        <v>-0.183423</v>
      </c>
      <c r="BV11" s="352">
        <v>-0.17229739999999999</v>
      </c>
    </row>
    <row r="12" spans="1:74" ht="11.1" customHeight="1" x14ac:dyDescent="0.2">
      <c r="A12" s="269" t="s">
        <v>1467</v>
      </c>
      <c r="B12" s="597" t="s">
        <v>1494</v>
      </c>
      <c r="C12" s="341">
        <v>5.777E-3</v>
      </c>
      <c r="D12" s="341">
        <v>-1.01E-4</v>
      </c>
      <c r="E12" s="341">
        <v>1.5002E-2</v>
      </c>
      <c r="F12" s="341">
        <v>1.3179999999999999E-3</v>
      </c>
      <c r="G12" s="341">
        <v>-1.24E-2</v>
      </c>
      <c r="H12" s="341">
        <v>-8.0850000000000002E-3</v>
      </c>
      <c r="I12" s="341">
        <v>-1.0985999999999999E-2</v>
      </c>
      <c r="J12" s="341">
        <v>-1.4848E-2</v>
      </c>
      <c r="K12" s="341">
        <v>-7.8549999999999991E-3</v>
      </c>
      <c r="L12" s="341">
        <v>6.1250000000000002E-3</v>
      </c>
      <c r="M12" s="341">
        <v>2.2738000000000001E-2</v>
      </c>
      <c r="N12" s="341">
        <v>1.2564000000000001E-2</v>
      </c>
      <c r="O12" s="341">
        <v>2.4702999999999999E-2</v>
      </c>
      <c r="P12" s="341">
        <v>2.8646999999999999E-2</v>
      </c>
      <c r="Q12" s="341">
        <v>2.1137E-2</v>
      </c>
      <c r="R12" s="341">
        <v>-4.7039999999999998E-3</v>
      </c>
      <c r="S12" s="341">
        <v>2.3909999999999999E-3</v>
      </c>
      <c r="T12" s="341">
        <v>5.9109999999999996E-3</v>
      </c>
      <c r="U12" s="341">
        <v>1.0809999999999999E-3</v>
      </c>
      <c r="V12" s="341">
        <v>1.4144E-2</v>
      </c>
      <c r="W12" s="341">
        <v>2.9012E-2</v>
      </c>
      <c r="X12" s="341">
        <v>1.8270000000000002E-2</v>
      </c>
      <c r="Y12" s="341">
        <v>2.9253000000000001E-2</v>
      </c>
      <c r="Z12" s="341">
        <v>2.0641E-2</v>
      </c>
      <c r="AA12" s="341">
        <v>3.6958999999999999E-2</v>
      </c>
      <c r="AB12" s="341">
        <v>5.1754000000000001E-2</v>
      </c>
      <c r="AC12" s="341">
        <v>1.3324000000000001E-2</v>
      </c>
      <c r="AD12" s="341">
        <v>3.4186000000000001E-2</v>
      </c>
      <c r="AE12" s="341">
        <v>9.2040000000000004E-3</v>
      </c>
      <c r="AF12" s="341">
        <v>8.0450000000000001E-3</v>
      </c>
      <c r="AG12" s="341">
        <v>-9.1600000000000004E-4</v>
      </c>
      <c r="AH12" s="341">
        <v>-9.8299999999999993E-4</v>
      </c>
      <c r="AI12" s="341">
        <v>4.0429999999999997E-3</v>
      </c>
      <c r="AJ12" s="341">
        <v>1.1913E-2</v>
      </c>
      <c r="AK12" s="341">
        <v>8.1349999999999999E-3</v>
      </c>
      <c r="AL12" s="341">
        <v>2.0655E-2</v>
      </c>
      <c r="AM12" s="341">
        <v>-3.7590000000000002E-3</v>
      </c>
      <c r="AN12" s="341">
        <v>3.9050000000000001E-3</v>
      </c>
      <c r="AO12" s="341">
        <v>1.3999999999999999E-4</v>
      </c>
      <c r="AP12" s="341">
        <v>-4.0289999999999996E-3</v>
      </c>
      <c r="AQ12" s="341">
        <v>-6.6800000000000002E-3</v>
      </c>
      <c r="AR12" s="341">
        <v>-7.9920000000000008E-3</v>
      </c>
      <c r="AS12" s="341">
        <v>-9.8600000000000007E-3</v>
      </c>
      <c r="AT12" s="341">
        <v>-8.1700000000000002E-3</v>
      </c>
      <c r="AU12" s="341">
        <v>-5.829E-3</v>
      </c>
      <c r="AV12" s="341">
        <v>2.8379999999999998E-3</v>
      </c>
      <c r="AW12" s="341">
        <v>2.0950000000000001E-3</v>
      </c>
      <c r="AX12" s="341">
        <v>8.2899999999999998E-4</v>
      </c>
      <c r="AY12" s="341">
        <v>-1.2E-5</v>
      </c>
      <c r="AZ12" s="871">
        <v>-1.7539999999999999E-3</v>
      </c>
      <c r="BA12" s="871">
        <v>-6.2810000000000001E-3</v>
      </c>
      <c r="BB12" s="871">
        <v>-4.6849999999999999E-3</v>
      </c>
      <c r="BC12" s="871">
        <v>2.6354838709999999E-5</v>
      </c>
      <c r="BD12" s="871">
        <v>3.1743333332999999E-4</v>
      </c>
      <c r="BE12" s="352">
        <v>3.07762E-4</v>
      </c>
      <c r="BF12" s="352">
        <v>2.03088E-4</v>
      </c>
      <c r="BG12" s="352">
        <v>2.0518200000000002E-3</v>
      </c>
      <c r="BH12" s="352">
        <v>5.7420300000000004E-3</v>
      </c>
      <c r="BI12" s="352">
        <v>6.5744499999999999E-3</v>
      </c>
      <c r="BJ12" s="352">
        <v>7.2430899999999998E-3</v>
      </c>
      <c r="BK12" s="352">
        <v>2.4559600000000001E-3</v>
      </c>
      <c r="BL12" s="352">
        <v>6.4886199999999996E-3</v>
      </c>
      <c r="BM12" s="352">
        <v>5.62233E-3</v>
      </c>
      <c r="BN12" s="352">
        <v>3.4501699999999998E-3</v>
      </c>
      <c r="BO12" s="352">
        <v>1.7731699999999999E-3</v>
      </c>
      <c r="BP12" s="352">
        <v>6.7247699999999997E-3</v>
      </c>
      <c r="BQ12" s="352">
        <v>5.8872899999999999E-3</v>
      </c>
      <c r="BR12" s="352">
        <v>5.1488200000000001E-3</v>
      </c>
      <c r="BS12" s="352">
        <v>6.5122499999999998E-3</v>
      </c>
      <c r="BT12" s="352">
        <v>1.05127E-2</v>
      </c>
      <c r="BU12" s="352">
        <v>1.13767E-2</v>
      </c>
      <c r="BV12" s="352">
        <v>1.18248E-2</v>
      </c>
    </row>
    <row r="13" spans="1:74" ht="11.1" customHeight="1" x14ac:dyDescent="0.2">
      <c r="A13" s="269" t="s">
        <v>1468</v>
      </c>
      <c r="B13" s="597" t="s">
        <v>1516</v>
      </c>
      <c r="C13" s="341">
        <v>2.0386999999999999E-2</v>
      </c>
      <c r="D13" s="341">
        <v>1.2821000000000001E-2</v>
      </c>
      <c r="E13" s="341">
        <v>1.7902999999999999E-2</v>
      </c>
      <c r="F13" s="341">
        <v>1.3067E-2</v>
      </c>
      <c r="G13" s="341">
        <v>2.0936E-2</v>
      </c>
      <c r="H13" s="341">
        <v>1.7867000000000001E-2</v>
      </c>
      <c r="I13" s="341">
        <v>1.9129E-2</v>
      </c>
      <c r="J13" s="341">
        <v>1.3580999999999999E-2</v>
      </c>
      <c r="K13" s="341">
        <v>1.0133E-2</v>
      </c>
      <c r="L13" s="341">
        <v>1.4548E-2</v>
      </c>
      <c r="M13" s="341">
        <v>2.3067000000000001E-2</v>
      </c>
      <c r="N13" s="341">
        <v>2.1613E-2</v>
      </c>
      <c r="O13" s="341">
        <v>2.0419E-2</v>
      </c>
      <c r="P13" s="341">
        <v>1.95E-2</v>
      </c>
      <c r="Q13" s="341">
        <v>2.5354999999999999E-2</v>
      </c>
      <c r="R13" s="341">
        <v>1.4E-2</v>
      </c>
      <c r="S13" s="341">
        <v>3.7065000000000001E-2</v>
      </c>
      <c r="T13" s="341">
        <v>2.2700000000000001E-2</v>
      </c>
      <c r="U13" s="341">
        <v>2.5257999999999999E-2</v>
      </c>
      <c r="V13" s="341">
        <v>3.2355000000000002E-2</v>
      </c>
      <c r="W13" s="341">
        <v>1.35E-2</v>
      </c>
      <c r="X13" s="341">
        <v>1.1323E-2</v>
      </c>
      <c r="Y13" s="341">
        <v>2.7099999999999999E-2</v>
      </c>
      <c r="Z13" s="341">
        <v>3.3936000000000001E-2</v>
      </c>
      <c r="AA13" s="341">
        <v>2.7741999999999999E-2</v>
      </c>
      <c r="AB13" s="341">
        <v>3.4551999999999999E-2</v>
      </c>
      <c r="AC13" s="341">
        <v>3.3967999999999998E-2</v>
      </c>
      <c r="AD13" s="341">
        <v>3.4333000000000002E-2</v>
      </c>
      <c r="AE13" s="341">
        <v>3.9E-2</v>
      </c>
      <c r="AF13" s="341">
        <v>4.8633000000000003E-2</v>
      </c>
      <c r="AG13" s="341">
        <v>5.1612999999999999E-2</v>
      </c>
      <c r="AH13" s="341">
        <v>4.3839000000000003E-2</v>
      </c>
      <c r="AI13" s="341">
        <v>3.3833000000000002E-2</v>
      </c>
      <c r="AJ13" s="341">
        <v>2.2613000000000001E-2</v>
      </c>
      <c r="AK13" s="341">
        <v>4.8329999999999996E-3</v>
      </c>
      <c r="AL13" s="341">
        <v>3.1E-2</v>
      </c>
      <c r="AM13" s="341">
        <v>-5.2269999999999999E-3</v>
      </c>
      <c r="AN13" s="341">
        <v>-3.6080000000000001E-3</v>
      </c>
      <c r="AO13" s="341">
        <v>-1.4970000000000001E-2</v>
      </c>
      <c r="AP13" s="341">
        <v>-4.1023999999999998E-2</v>
      </c>
      <c r="AQ13" s="341">
        <v>-2.7567999999999999E-2</v>
      </c>
      <c r="AR13" s="341">
        <v>-4.8089E-2</v>
      </c>
      <c r="AS13" s="341">
        <v>-4.4006000000000003E-2</v>
      </c>
      <c r="AT13" s="341">
        <v>-2.8981E-2</v>
      </c>
      <c r="AU13" s="341">
        <v>-3.9861000000000001E-2</v>
      </c>
      <c r="AV13" s="341">
        <v>-2.8072E-2</v>
      </c>
      <c r="AW13" s="341">
        <v>-4.8522000000000003E-2</v>
      </c>
      <c r="AX13" s="341">
        <v>-2.4135E-2</v>
      </c>
      <c r="AY13" s="341">
        <v>-1.8242999999999999E-2</v>
      </c>
      <c r="AZ13" s="871">
        <v>-4.2321999999999999E-2</v>
      </c>
      <c r="BA13" s="871">
        <v>-2.4732000000000001E-2</v>
      </c>
      <c r="BB13" s="871">
        <v>-3.5944999999999998E-2</v>
      </c>
      <c r="BC13" s="871">
        <v>-1.0729141935E-2</v>
      </c>
      <c r="BD13" s="871">
        <v>-1.26106E-2</v>
      </c>
      <c r="BE13" s="352">
        <v>-1.1284000000000001E-2</v>
      </c>
      <c r="BF13" s="352">
        <v>-9.2951300000000004E-3</v>
      </c>
      <c r="BG13" s="352">
        <v>-9.7444000000000003E-3</v>
      </c>
      <c r="BH13" s="352">
        <v>-7.8923599999999993E-3</v>
      </c>
      <c r="BI13" s="352">
        <v>-1.1510299999999999E-2</v>
      </c>
      <c r="BJ13" s="352">
        <v>-1.03345E-2</v>
      </c>
      <c r="BK13" s="352">
        <v>9.4375799999999992E-3</v>
      </c>
      <c r="BL13" s="352">
        <v>7.6851999999999997E-3</v>
      </c>
      <c r="BM13" s="352">
        <v>6.2586500000000002E-3</v>
      </c>
      <c r="BN13" s="352">
        <v>4.9983800000000002E-3</v>
      </c>
      <c r="BO13" s="352">
        <v>4.2820200000000001E-3</v>
      </c>
      <c r="BP13" s="352">
        <v>3.0465900000000001E-3</v>
      </c>
      <c r="BQ13" s="352">
        <v>3.8617199999999999E-3</v>
      </c>
      <c r="BR13" s="352">
        <v>5.3369400000000001E-3</v>
      </c>
      <c r="BS13" s="352">
        <v>4.4049700000000002E-3</v>
      </c>
      <c r="BT13" s="352">
        <v>5.7554099999999999E-3</v>
      </c>
      <c r="BU13" s="352">
        <v>1.52097E-3</v>
      </c>
      <c r="BV13" s="352">
        <v>2.1068100000000002E-3</v>
      </c>
    </row>
    <row r="14" spans="1:74" ht="11.1" customHeight="1" x14ac:dyDescent="0.2">
      <c r="A14" s="269" t="s">
        <v>1469</v>
      </c>
      <c r="B14" s="597" t="s">
        <v>1517</v>
      </c>
      <c r="C14" s="341">
        <v>0</v>
      </c>
      <c r="D14" s="341">
        <v>0</v>
      </c>
      <c r="E14" s="341">
        <v>0</v>
      </c>
      <c r="F14" s="341">
        <v>1.6670000000000001E-3</v>
      </c>
      <c r="G14" s="341">
        <v>0</v>
      </c>
      <c r="H14" s="341">
        <v>0</v>
      </c>
      <c r="I14" s="341">
        <v>0</v>
      </c>
      <c r="J14" s="341">
        <v>3.8699999999999997E-4</v>
      </c>
      <c r="K14" s="341">
        <v>0</v>
      </c>
      <c r="L14" s="341">
        <v>0</v>
      </c>
      <c r="M14" s="341">
        <v>0</v>
      </c>
      <c r="N14" s="341">
        <v>1.6770000000000001E-3</v>
      </c>
      <c r="O14" s="341">
        <v>0</v>
      </c>
      <c r="P14" s="341">
        <v>0</v>
      </c>
      <c r="Q14" s="341">
        <v>0</v>
      </c>
      <c r="R14" s="341">
        <v>0</v>
      </c>
      <c r="S14" s="341">
        <v>0</v>
      </c>
      <c r="T14" s="341">
        <v>0</v>
      </c>
      <c r="U14" s="341">
        <v>1.6770000000000001E-3</v>
      </c>
      <c r="V14" s="341">
        <v>0</v>
      </c>
      <c r="W14" s="341">
        <v>0</v>
      </c>
      <c r="X14" s="341">
        <v>0</v>
      </c>
      <c r="Y14" s="341">
        <v>0</v>
      </c>
      <c r="Z14" s="341">
        <v>1.5479999999999999E-3</v>
      </c>
      <c r="AA14" s="341">
        <v>0</v>
      </c>
      <c r="AB14" s="341">
        <v>0</v>
      </c>
      <c r="AC14" s="341">
        <v>0</v>
      </c>
      <c r="AD14" s="341">
        <v>0</v>
      </c>
      <c r="AE14" s="341">
        <v>0</v>
      </c>
      <c r="AF14" s="341">
        <v>0</v>
      </c>
      <c r="AG14" s="341">
        <v>0</v>
      </c>
      <c r="AH14" s="341">
        <v>0</v>
      </c>
      <c r="AI14" s="341">
        <v>0</v>
      </c>
      <c r="AJ14" s="341">
        <v>0</v>
      </c>
      <c r="AK14" s="341">
        <v>0</v>
      </c>
      <c r="AL14" s="341">
        <v>0</v>
      </c>
      <c r="AM14" s="341">
        <v>-9.9999999999999995E-7</v>
      </c>
      <c r="AN14" s="341">
        <v>-1.6230000000000001E-3</v>
      </c>
      <c r="AO14" s="341">
        <v>-3.8000000000000002E-5</v>
      </c>
      <c r="AP14" s="341">
        <v>-9.9999999999999995E-7</v>
      </c>
      <c r="AQ14" s="341">
        <v>-2.0999999999999999E-5</v>
      </c>
      <c r="AR14" s="341">
        <v>-4.0020000000000003E-3</v>
      </c>
      <c r="AS14" s="341">
        <v>0</v>
      </c>
      <c r="AT14" s="341">
        <v>-1.6919999999999999E-3</v>
      </c>
      <c r="AU14" s="341">
        <v>-1.9999999999999999E-6</v>
      </c>
      <c r="AV14" s="341">
        <v>0</v>
      </c>
      <c r="AW14" s="341">
        <v>-3.2290000000000001E-3</v>
      </c>
      <c r="AX14" s="341">
        <v>-2.428E-3</v>
      </c>
      <c r="AY14" s="341">
        <v>0</v>
      </c>
      <c r="AZ14" s="871">
        <v>0</v>
      </c>
      <c r="BA14" s="871">
        <v>-3.1949999999999999E-3</v>
      </c>
      <c r="BB14" s="871">
        <v>-3.6979999999999999E-3</v>
      </c>
      <c r="BC14" s="871">
        <v>1.3322580644999999E-5</v>
      </c>
      <c r="BD14" s="871">
        <v>0</v>
      </c>
      <c r="BE14" s="352">
        <v>0</v>
      </c>
      <c r="BF14" s="352">
        <v>0</v>
      </c>
      <c r="BG14" s="352">
        <v>0</v>
      </c>
      <c r="BH14" s="352">
        <v>0</v>
      </c>
      <c r="BI14" s="352">
        <v>0</v>
      </c>
      <c r="BJ14" s="352">
        <v>0</v>
      </c>
      <c r="BK14" s="352">
        <v>0</v>
      </c>
      <c r="BL14" s="352">
        <v>0</v>
      </c>
      <c r="BM14" s="352">
        <v>0</v>
      </c>
      <c r="BN14" s="352">
        <v>0</v>
      </c>
      <c r="BO14" s="352">
        <v>0</v>
      </c>
      <c r="BP14" s="352">
        <v>0</v>
      </c>
      <c r="BQ14" s="352">
        <v>0</v>
      </c>
      <c r="BR14" s="352">
        <v>0</v>
      </c>
      <c r="BS14" s="352">
        <v>0</v>
      </c>
      <c r="BT14" s="352">
        <v>0</v>
      </c>
      <c r="BU14" s="352">
        <v>0</v>
      </c>
      <c r="BV14" s="352">
        <v>0</v>
      </c>
    </row>
    <row r="15" spans="1:74" ht="11.1" customHeight="1" x14ac:dyDescent="0.2">
      <c r="A15" s="269" t="s">
        <v>1513</v>
      </c>
      <c r="B15" s="597" t="s">
        <v>1512</v>
      </c>
      <c r="C15" s="341">
        <v>-0.15095303226000001</v>
      </c>
      <c r="D15" s="341">
        <v>-2.4239821429E-2</v>
      </c>
      <c r="E15" s="341">
        <v>-1.2014258065E-2</v>
      </c>
      <c r="F15" s="341">
        <v>9.2090333332999999E-2</v>
      </c>
      <c r="G15" s="341">
        <v>2.8105806452E-2</v>
      </c>
      <c r="H15" s="341">
        <v>3.4475533332999998E-2</v>
      </c>
      <c r="I15" s="341">
        <v>-3.4021774194000001E-2</v>
      </c>
      <c r="J15" s="341">
        <v>5.2916774194000003E-2</v>
      </c>
      <c r="K15" s="341">
        <v>6.3177466666999998E-2</v>
      </c>
      <c r="L15" s="341">
        <v>6.9851290323E-3</v>
      </c>
      <c r="M15" s="341">
        <v>-0.10381883333</v>
      </c>
      <c r="N15" s="341">
        <v>-4.5234064515999997E-2</v>
      </c>
      <c r="O15" s="341">
        <v>-6.5336935484000006E-2</v>
      </c>
      <c r="P15" s="341">
        <v>-5.8512571429000002E-2</v>
      </c>
      <c r="Q15" s="341">
        <v>2.3556709677E-2</v>
      </c>
      <c r="R15" s="341">
        <v>2.9945599999999999E-2</v>
      </c>
      <c r="S15" s="341">
        <v>6.4558483870999994E-2</v>
      </c>
      <c r="T15" s="341">
        <v>4.6552766666999999E-2</v>
      </c>
      <c r="U15" s="341">
        <v>-2.9255258065000001E-2</v>
      </c>
      <c r="V15" s="341">
        <v>4.1163483871000002E-2</v>
      </c>
      <c r="W15" s="341">
        <v>-1.6575400000000001E-2</v>
      </c>
      <c r="X15" s="341">
        <v>5.1534967741999997E-2</v>
      </c>
      <c r="Y15" s="341">
        <v>-6.7968766666999997E-2</v>
      </c>
      <c r="Z15" s="341">
        <v>-7.6022516129000003E-2</v>
      </c>
      <c r="AA15" s="341">
        <v>-9.1223193548000001E-2</v>
      </c>
      <c r="AB15" s="341">
        <v>-5.4426275862000002E-2</v>
      </c>
      <c r="AC15" s="341">
        <v>-2.5431903225999999E-2</v>
      </c>
      <c r="AD15" s="341">
        <v>3.5679866667000001E-2</v>
      </c>
      <c r="AE15" s="341">
        <v>0.12471241935000001</v>
      </c>
      <c r="AF15" s="341">
        <v>-8.9963333332999992E-3</v>
      </c>
      <c r="AG15" s="341">
        <v>8.2705806452000007E-3</v>
      </c>
      <c r="AH15" s="341">
        <v>-2.0228677418999998E-2</v>
      </c>
      <c r="AI15" s="341">
        <v>1.7746266667E-2</v>
      </c>
      <c r="AJ15" s="341">
        <v>5.1652387096999999E-2</v>
      </c>
      <c r="AK15" s="341">
        <v>-1.8317033332999999E-2</v>
      </c>
      <c r="AL15" s="341">
        <v>-8.3048290322999999E-2</v>
      </c>
      <c r="AM15" s="341">
        <v>-4.7275838709999997E-2</v>
      </c>
      <c r="AN15" s="341">
        <v>-3.1827142857000001E-2</v>
      </c>
      <c r="AO15" s="341">
        <v>4.7035483870999997E-3</v>
      </c>
      <c r="AP15" s="341">
        <v>0.11455963332999999</v>
      </c>
      <c r="AQ15" s="341">
        <v>5.2499677419000001E-3</v>
      </c>
      <c r="AR15" s="341">
        <v>4.4082666667E-3</v>
      </c>
      <c r="AS15" s="341">
        <v>9.5361290322999997E-4</v>
      </c>
      <c r="AT15" s="341">
        <v>2.2625129032000001E-2</v>
      </c>
      <c r="AU15" s="341">
        <v>-1.4247533333000001E-2</v>
      </c>
      <c r="AV15" s="341">
        <v>-7.3129032258000002E-3</v>
      </c>
      <c r="AW15" s="341">
        <v>-4.4087766666999997E-2</v>
      </c>
      <c r="AX15" s="341">
        <v>1.1386580645E-2</v>
      </c>
      <c r="AY15" s="341">
        <v>-9.9658903226000004E-2</v>
      </c>
      <c r="AZ15" s="871">
        <v>-3.6915357142999997E-2</v>
      </c>
      <c r="BA15" s="871">
        <v>1.3673129032000001E-2</v>
      </c>
      <c r="BB15" s="871">
        <v>4.6303633332999999E-2</v>
      </c>
      <c r="BC15" s="871">
        <v>3.3312032258000002E-2</v>
      </c>
      <c r="BD15" s="871">
        <v>2.3801296389000001E-3</v>
      </c>
      <c r="BE15" s="352">
        <v>-1.0664299999999999E-3</v>
      </c>
      <c r="BF15" s="352">
        <v>2.0987100000000002E-2</v>
      </c>
      <c r="BG15" s="352">
        <v>8.3812599999999998E-3</v>
      </c>
      <c r="BH15" s="352">
        <v>1.30388E-2</v>
      </c>
      <c r="BI15" s="352">
        <v>-3.95135E-2</v>
      </c>
      <c r="BJ15" s="352">
        <v>-4.0314900000000001E-2</v>
      </c>
      <c r="BK15" s="352">
        <v>-8.4111400000000003E-2</v>
      </c>
      <c r="BL15" s="352">
        <v>-1.46123E-2</v>
      </c>
      <c r="BM15" s="352">
        <v>-1.9990400000000001E-3</v>
      </c>
      <c r="BN15" s="352">
        <v>2.98788E-2</v>
      </c>
      <c r="BO15" s="352">
        <v>4.0589E-2</v>
      </c>
      <c r="BP15" s="352">
        <v>2.3961799999999998E-2</v>
      </c>
      <c r="BQ15" s="352">
        <v>-8.2948099999999997E-4</v>
      </c>
      <c r="BR15" s="352">
        <v>1.91751E-2</v>
      </c>
      <c r="BS15" s="352">
        <v>7.8434799999999999E-3</v>
      </c>
      <c r="BT15" s="352">
        <v>1.21677E-2</v>
      </c>
      <c r="BU15" s="352">
        <v>-4.3479799999999999E-2</v>
      </c>
      <c r="BV15" s="352">
        <v>-4.3972400000000002E-2</v>
      </c>
    </row>
    <row r="16" spans="1:74" ht="11.1" customHeight="1" x14ac:dyDescent="0.2">
      <c r="A16" s="270"/>
      <c r="B16" s="550"/>
      <c r="C16" s="341"/>
      <c r="D16" s="341"/>
      <c r="E16" s="341"/>
      <c r="F16" s="341"/>
      <c r="G16" s="341"/>
      <c r="H16" s="341"/>
      <c r="I16" s="341"/>
      <c r="J16" s="341"/>
      <c r="K16" s="341"/>
      <c r="L16" s="341"/>
      <c r="M16" s="341"/>
      <c r="N16" s="341"/>
      <c r="O16" s="341"/>
      <c r="P16" s="341"/>
      <c r="Q16" s="341"/>
      <c r="R16" s="341"/>
      <c r="S16" s="341"/>
      <c r="T16" s="341"/>
      <c r="U16" s="341"/>
      <c r="V16" s="341"/>
      <c r="W16" s="341"/>
      <c r="X16" s="341"/>
      <c r="Y16" s="341"/>
      <c r="Z16" s="341"/>
      <c r="AA16" s="341"/>
      <c r="AB16" s="341"/>
      <c r="AC16" s="341"/>
      <c r="AD16" s="341"/>
      <c r="AE16" s="341"/>
      <c r="AF16" s="341"/>
      <c r="AG16" s="341"/>
      <c r="AH16" s="341"/>
      <c r="AI16" s="341"/>
      <c r="AJ16" s="341"/>
      <c r="AK16" s="341"/>
      <c r="AL16" s="341"/>
      <c r="AM16" s="341"/>
      <c r="AN16" s="341"/>
      <c r="AO16" s="341"/>
      <c r="AP16" s="341"/>
      <c r="AQ16" s="341"/>
      <c r="AR16" s="341"/>
      <c r="AS16" s="341"/>
      <c r="AT16" s="341"/>
      <c r="AU16" s="341"/>
      <c r="AV16" s="341"/>
      <c r="AW16" s="341"/>
      <c r="AX16" s="341"/>
      <c r="AY16" s="341"/>
      <c r="AZ16" s="871"/>
      <c r="BA16" s="871"/>
      <c r="BB16" s="871"/>
      <c r="BC16" s="871"/>
      <c r="BD16" s="871"/>
      <c r="BE16" s="352"/>
      <c r="BF16" s="352"/>
      <c r="BG16" s="352"/>
      <c r="BH16" s="352"/>
      <c r="BI16" s="352"/>
      <c r="BJ16" s="352"/>
      <c r="BK16" s="352"/>
      <c r="BL16" s="352"/>
      <c r="BM16" s="352"/>
      <c r="BN16" s="352"/>
      <c r="BO16" s="352"/>
      <c r="BP16" s="352"/>
      <c r="BQ16" s="352"/>
      <c r="BR16" s="352"/>
      <c r="BS16" s="352"/>
      <c r="BT16" s="352"/>
      <c r="BU16" s="352"/>
      <c r="BV16" s="352"/>
    </row>
    <row r="17" spans="1:74" ht="11.1" customHeight="1" x14ac:dyDescent="0.2">
      <c r="A17" s="548" t="s">
        <v>1503</v>
      </c>
      <c r="B17" s="544" t="s">
        <v>1519</v>
      </c>
      <c r="C17" s="102">
        <v>4.2574871932000002</v>
      </c>
      <c r="D17" s="102">
        <v>4.5033239642999998</v>
      </c>
      <c r="E17" s="102">
        <v>4.3361414513999996</v>
      </c>
      <c r="F17" s="102">
        <v>4.1358242327000001</v>
      </c>
      <c r="G17" s="102">
        <v>4.0265968716999998</v>
      </c>
      <c r="H17" s="102">
        <v>4.2394452002999996</v>
      </c>
      <c r="I17" s="102">
        <v>3.8776627095</v>
      </c>
      <c r="J17" s="102">
        <v>4.1160478388000001</v>
      </c>
      <c r="K17" s="102">
        <v>4.2477109332999996</v>
      </c>
      <c r="L17" s="102">
        <v>4.3503584839</v>
      </c>
      <c r="M17" s="102">
        <v>4.2380059000000001</v>
      </c>
      <c r="N17" s="102">
        <v>3.9694183231000002</v>
      </c>
      <c r="O17" s="102">
        <v>4.1581739672999998</v>
      </c>
      <c r="P17" s="102">
        <v>4.2055985721000004</v>
      </c>
      <c r="Q17" s="102">
        <v>4.3372425810999999</v>
      </c>
      <c r="R17" s="102">
        <v>4.0984126662999998</v>
      </c>
      <c r="S17" s="102">
        <v>4.2153202263000003</v>
      </c>
      <c r="T17" s="102">
        <v>4.2622387000000002</v>
      </c>
      <c r="U17" s="102">
        <v>3.8289317415999999</v>
      </c>
      <c r="V17" s="102">
        <v>4.3329181293000003</v>
      </c>
      <c r="W17" s="102">
        <v>4.1470584332999998</v>
      </c>
      <c r="X17" s="102">
        <v>4.3334708708000003</v>
      </c>
      <c r="Y17" s="102">
        <v>4.1926953002999996</v>
      </c>
      <c r="Z17" s="102">
        <v>3.9448865487</v>
      </c>
      <c r="AA17" s="102">
        <v>4.1062474515999998</v>
      </c>
      <c r="AB17" s="102">
        <v>4.2223191033000003</v>
      </c>
      <c r="AC17" s="102">
        <v>3.977154064</v>
      </c>
      <c r="AD17" s="102">
        <v>4.1005585333000001</v>
      </c>
      <c r="AE17" s="102">
        <v>4.0844892896999996</v>
      </c>
      <c r="AF17" s="102">
        <v>3.9955573666999999</v>
      </c>
      <c r="AG17" s="102">
        <v>4.0517061292000003</v>
      </c>
      <c r="AH17" s="102">
        <v>4.1985389032000002</v>
      </c>
      <c r="AI17" s="102">
        <v>4.0054132332999997</v>
      </c>
      <c r="AJ17" s="102">
        <v>4.4439195161000002</v>
      </c>
      <c r="AK17" s="102">
        <v>3.9885288003000001</v>
      </c>
      <c r="AL17" s="102">
        <v>4.0414888060000003</v>
      </c>
      <c r="AM17" s="102">
        <v>4.2417620321999996</v>
      </c>
      <c r="AN17" s="102">
        <v>4.2101576073000002</v>
      </c>
      <c r="AO17" s="102">
        <v>4.0958454195999998</v>
      </c>
      <c r="AP17" s="102">
        <v>4.0894854997000003</v>
      </c>
      <c r="AQ17" s="102">
        <v>3.9725710965999999</v>
      </c>
      <c r="AR17" s="102">
        <v>4.1111381339999999</v>
      </c>
      <c r="AS17" s="102">
        <v>3.9875600005999998</v>
      </c>
      <c r="AT17" s="102">
        <v>3.9554496774999999</v>
      </c>
      <c r="AU17" s="102">
        <v>4.0819602000000001</v>
      </c>
      <c r="AV17" s="102">
        <v>4.2794093872000003</v>
      </c>
      <c r="AW17" s="102">
        <v>3.9749922337000001</v>
      </c>
      <c r="AX17" s="102">
        <v>4.0162834834999996</v>
      </c>
      <c r="AY17" s="102">
        <v>4.1634020969999996</v>
      </c>
      <c r="AZ17" s="890">
        <v>4.4040872860000002</v>
      </c>
      <c r="BA17" s="890">
        <v>4.1192950972000002</v>
      </c>
      <c r="BB17" s="890">
        <v>4.1290043333000002</v>
      </c>
      <c r="BC17" s="890">
        <v>3.9351215773999999</v>
      </c>
      <c r="BD17" s="890">
        <v>3.9867329332999999</v>
      </c>
      <c r="BE17" s="559">
        <v>4.042122</v>
      </c>
      <c r="BF17" s="559">
        <v>4.169435</v>
      </c>
      <c r="BG17" s="559">
        <v>4.1757580000000001</v>
      </c>
      <c r="BH17" s="559">
        <v>4.350695</v>
      </c>
      <c r="BI17" s="559">
        <v>4.1351329999999997</v>
      </c>
      <c r="BJ17" s="559">
        <v>4.0761370000000001</v>
      </c>
      <c r="BK17" s="559">
        <v>4.1694610000000001</v>
      </c>
      <c r="BL17" s="559">
        <v>4.2661850000000001</v>
      </c>
      <c r="BM17" s="559">
        <v>4.2440259999999999</v>
      </c>
      <c r="BN17" s="559">
        <v>4.1985390000000002</v>
      </c>
      <c r="BO17" s="559">
        <v>4.146147</v>
      </c>
      <c r="BP17" s="559">
        <v>4.2351760000000001</v>
      </c>
      <c r="BQ17" s="559">
        <v>4.1102420000000004</v>
      </c>
      <c r="BR17" s="559">
        <v>4.2468570000000003</v>
      </c>
      <c r="BS17" s="559">
        <v>4.2520540000000002</v>
      </c>
      <c r="BT17" s="559">
        <v>4.4235160000000002</v>
      </c>
      <c r="BU17" s="559">
        <v>4.2454689999999999</v>
      </c>
      <c r="BV17" s="559">
        <v>4.1716949999999997</v>
      </c>
    </row>
    <row r="18" spans="1:74" s="273" customFormat="1" ht="11.1" customHeight="1" x14ac:dyDescent="0.2">
      <c r="A18" s="270" t="s">
        <v>448</v>
      </c>
      <c r="B18" s="545" t="s">
        <v>1504</v>
      </c>
      <c r="C18" s="341">
        <v>4.6704189999999999</v>
      </c>
      <c r="D18" s="341">
        <v>4.6821429999999999</v>
      </c>
      <c r="E18" s="341">
        <v>5.0040969999999998</v>
      </c>
      <c r="F18" s="341">
        <v>4.835267</v>
      </c>
      <c r="G18" s="341">
        <v>4.9879030000000002</v>
      </c>
      <c r="H18" s="341">
        <v>5.1965000000000003</v>
      </c>
      <c r="I18" s="341">
        <v>5.1244839999999998</v>
      </c>
      <c r="J18" s="341">
        <v>5.1423870000000003</v>
      </c>
      <c r="K18" s="341">
        <v>5.1832330000000004</v>
      </c>
      <c r="L18" s="341">
        <v>5.0771610000000003</v>
      </c>
      <c r="M18" s="341">
        <v>5.3384</v>
      </c>
      <c r="N18" s="341">
        <v>4.872871</v>
      </c>
      <c r="O18" s="341">
        <v>4.7022899999999996</v>
      </c>
      <c r="P18" s="341">
        <v>4.6969289999999999</v>
      </c>
      <c r="Q18" s="341">
        <v>4.6824519999999996</v>
      </c>
      <c r="R18" s="341">
        <v>4.743233</v>
      </c>
      <c r="S18" s="341">
        <v>4.9480969999999997</v>
      </c>
      <c r="T18" s="341">
        <v>4.975867</v>
      </c>
      <c r="U18" s="341">
        <v>4.9784519999999999</v>
      </c>
      <c r="V18" s="341">
        <v>5.0175159999999996</v>
      </c>
      <c r="W18" s="341">
        <v>4.8967000000000001</v>
      </c>
      <c r="X18" s="341">
        <v>4.7347419999999998</v>
      </c>
      <c r="Y18" s="341">
        <v>5.1009669999999998</v>
      </c>
      <c r="Z18" s="341">
        <v>5.2440319999999998</v>
      </c>
      <c r="AA18" s="341">
        <v>4.6423870000000003</v>
      </c>
      <c r="AB18" s="341">
        <v>4.3183449999999999</v>
      </c>
      <c r="AC18" s="341">
        <v>4.7288069999999998</v>
      </c>
      <c r="AD18" s="341">
        <v>4.7907330000000004</v>
      </c>
      <c r="AE18" s="341">
        <v>5.0102260000000003</v>
      </c>
      <c r="AF18" s="341">
        <v>5.0438999999999998</v>
      </c>
      <c r="AG18" s="341">
        <v>5.1375479999999998</v>
      </c>
      <c r="AH18" s="341">
        <v>5.1275810000000002</v>
      </c>
      <c r="AI18" s="341">
        <v>4.9915669999999999</v>
      </c>
      <c r="AJ18" s="341">
        <v>5.0198710000000002</v>
      </c>
      <c r="AK18" s="341">
        <v>5.1835329999999997</v>
      </c>
      <c r="AL18" s="341">
        <v>5.2071940000000003</v>
      </c>
      <c r="AM18" s="341">
        <v>4.7412900000000002</v>
      </c>
      <c r="AN18" s="341">
        <v>4.6119289999999999</v>
      </c>
      <c r="AO18" s="341">
        <v>4.739903</v>
      </c>
      <c r="AP18" s="341">
        <v>4.7369329999999996</v>
      </c>
      <c r="AQ18" s="341">
        <v>5.0063550000000001</v>
      </c>
      <c r="AR18" s="341">
        <v>5.1342999999999996</v>
      </c>
      <c r="AS18" s="341">
        <v>5.199516</v>
      </c>
      <c r="AT18" s="341">
        <v>5.2809999999999997</v>
      </c>
      <c r="AU18" s="341">
        <v>5.0714329999999999</v>
      </c>
      <c r="AV18" s="341">
        <v>4.8089029999999999</v>
      </c>
      <c r="AW18" s="341">
        <v>5.2332999999999998</v>
      </c>
      <c r="AX18" s="341">
        <v>5.3293229999999996</v>
      </c>
      <c r="AY18" s="341">
        <v>4.9845480000000002</v>
      </c>
      <c r="AZ18" s="871">
        <v>4.8579639999999999</v>
      </c>
      <c r="BA18" s="871">
        <v>5.0047420000000002</v>
      </c>
      <c r="BB18" s="871">
        <v>4.9300670000000002</v>
      </c>
      <c r="BC18" s="871">
        <v>5.0582903226000004</v>
      </c>
      <c r="BD18" s="871">
        <v>5.2081955000000004</v>
      </c>
      <c r="BE18" s="352">
        <v>5.1796939999999996</v>
      </c>
      <c r="BF18" s="352">
        <v>5.1562809999999999</v>
      </c>
      <c r="BG18" s="352">
        <v>4.9789260000000004</v>
      </c>
      <c r="BH18" s="352">
        <v>4.8320740000000004</v>
      </c>
      <c r="BI18" s="352">
        <v>5.0865450000000001</v>
      </c>
      <c r="BJ18" s="352">
        <v>5.0748470000000001</v>
      </c>
      <c r="BK18" s="352">
        <v>4.7919489999999998</v>
      </c>
      <c r="BL18" s="352">
        <v>4.5830830000000002</v>
      </c>
      <c r="BM18" s="352">
        <v>4.747922</v>
      </c>
      <c r="BN18" s="352">
        <v>4.7513829999999997</v>
      </c>
      <c r="BO18" s="352">
        <v>4.9191979999999997</v>
      </c>
      <c r="BP18" s="352">
        <v>5.008915</v>
      </c>
      <c r="BQ18" s="352">
        <v>5.0617419999999997</v>
      </c>
      <c r="BR18" s="352">
        <v>5.1075280000000003</v>
      </c>
      <c r="BS18" s="352">
        <v>4.926806</v>
      </c>
      <c r="BT18" s="352">
        <v>4.7751669999999997</v>
      </c>
      <c r="BU18" s="352">
        <v>5.0750690000000001</v>
      </c>
      <c r="BV18" s="352">
        <v>5.0789499999999999</v>
      </c>
    </row>
    <row r="19" spans="1:74" s="273" customFormat="1" ht="11.1" customHeight="1" x14ac:dyDescent="0.2">
      <c r="A19" s="269" t="s">
        <v>1463</v>
      </c>
      <c r="B19" s="545" t="s">
        <v>1490</v>
      </c>
      <c r="C19" s="341">
        <v>9.2155741999999999E-2</v>
      </c>
      <c r="D19" s="341">
        <v>9.667125E-2</v>
      </c>
      <c r="E19" s="341">
        <v>0.101962355</v>
      </c>
      <c r="F19" s="341">
        <v>0.100589233</v>
      </c>
      <c r="G19" s="341">
        <v>0.104568194</v>
      </c>
      <c r="H19" s="341">
        <v>0.108848167</v>
      </c>
      <c r="I19" s="341">
        <v>0.11258093499999999</v>
      </c>
      <c r="J19" s="341">
        <v>0.11350803199999999</v>
      </c>
      <c r="K19" s="341">
        <v>0.111674067</v>
      </c>
      <c r="L19" s="341">
        <v>0.111738903</v>
      </c>
      <c r="M19" s="341">
        <v>0.1127843</v>
      </c>
      <c r="N19" s="341">
        <v>0.102068355</v>
      </c>
      <c r="O19" s="341">
        <v>0.105642032</v>
      </c>
      <c r="P19" s="341">
        <v>0.101452929</v>
      </c>
      <c r="Q19" s="341">
        <v>0.106961742</v>
      </c>
      <c r="R19" s="341">
        <v>0.1058577</v>
      </c>
      <c r="S19" s="341">
        <v>0.118871871</v>
      </c>
      <c r="T19" s="341">
        <v>0.119592667</v>
      </c>
      <c r="U19" s="341">
        <v>0.116867129</v>
      </c>
      <c r="V19" s="341">
        <v>0.11124835499999999</v>
      </c>
      <c r="W19" s="341">
        <v>0.114594767</v>
      </c>
      <c r="X19" s="341">
        <v>0.11272887099999999</v>
      </c>
      <c r="Y19" s="341">
        <v>0.1076884</v>
      </c>
      <c r="Z19" s="341">
        <v>0.106001839</v>
      </c>
      <c r="AA19" s="341">
        <v>9.7607226000000005E-2</v>
      </c>
      <c r="AB19" s="341">
        <v>0.10300203400000001</v>
      </c>
      <c r="AC19" s="341">
        <v>0.104247774</v>
      </c>
      <c r="AD19" s="341">
        <v>0.1059184</v>
      </c>
      <c r="AE19" s="341">
        <v>0.109887806</v>
      </c>
      <c r="AF19" s="341">
        <v>0.1123376</v>
      </c>
      <c r="AG19" s="341">
        <v>0.112176452</v>
      </c>
      <c r="AH19" s="341">
        <v>0.112308806</v>
      </c>
      <c r="AI19" s="341">
        <v>0.112026167</v>
      </c>
      <c r="AJ19" s="341">
        <v>0.11127074200000001</v>
      </c>
      <c r="AK19" s="341">
        <v>0.1148798</v>
      </c>
      <c r="AL19" s="341">
        <v>0.109066</v>
      </c>
      <c r="AM19" s="341">
        <v>6.0061999999999997E-2</v>
      </c>
      <c r="AN19" s="341">
        <v>6.9138678999999995E-2</v>
      </c>
      <c r="AO19" s="341">
        <v>7.5981967999999997E-2</v>
      </c>
      <c r="AP19" s="341">
        <v>8.2620700000000005E-2</v>
      </c>
      <c r="AQ19" s="341">
        <v>7.6898516E-2</v>
      </c>
      <c r="AR19" s="341">
        <v>7.8361467000000004E-2</v>
      </c>
      <c r="AS19" s="341">
        <v>8.0391096999999995E-2</v>
      </c>
      <c r="AT19" s="341">
        <v>8.3301097000000004E-2</v>
      </c>
      <c r="AU19" s="341">
        <v>8.2266533000000003E-2</v>
      </c>
      <c r="AV19" s="341">
        <v>7.6480871000000006E-2</v>
      </c>
      <c r="AW19" s="341">
        <v>6.9489866999999997E-2</v>
      </c>
      <c r="AX19" s="341">
        <v>6.5229870999999995E-2</v>
      </c>
      <c r="AY19" s="341">
        <v>6.9573323000000006E-2</v>
      </c>
      <c r="AZ19" s="871">
        <v>8.3627178999999996E-2</v>
      </c>
      <c r="BA19" s="871">
        <v>8.7934580999999998E-2</v>
      </c>
      <c r="BB19" s="871">
        <v>9.5378000000000004E-2</v>
      </c>
      <c r="BC19" s="871">
        <v>9.8370799999999994E-2</v>
      </c>
      <c r="BD19" s="871">
        <v>0.1043332</v>
      </c>
      <c r="BE19" s="352">
        <v>0.10895489999999999</v>
      </c>
      <c r="BF19" s="352">
        <v>0.1118193</v>
      </c>
      <c r="BG19" s="352">
        <v>0.1116693</v>
      </c>
      <c r="BH19" s="352">
        <v>0.11218400000000001</v>
      </c>
      <c r="BI19" s="352">
        <v>0.11152479999999999</v>
      </c>
      <c r="BJ19" s="352">
        <v>0.1120374</v>
      </c>
      <c r="BK19" s="352">
        <v>9.5395300000000002E-2</v>
      </c>
      <c r="BL19" s="352">
        <v>9.6082600000000004E-2</v>
      </c>
      <c r="BM19" s="352">
        <v>0.1005851</v>
      </c>
      <c r="BN19" s="352">
        <v>0.10474749999999999</v>
      </c>
      <c r="BO19" s="352">
        <v>0.10874689999999999</v>
      </c>
      <c r="BP19" s="352">
        <v>0.112494</v>
      </c>
      <c r="BQ19" s="352">
        <v>0.1155349</v>
      </c>
      <c r="BR19" s="352">
        <v>0.1163862</v>
      </c>
      <c r="BS19" s="352">
        <v>0.11406139999999999</v>
      </c>
      <c r="BT19" s="352">
        <v>0.1139713</v>
      </c>
      <c r="BU19" s="352">
        <v>0.1122021</v>
      </c>
      <c r="BV19" s="352">
        <v>0.1113946</v>
      </c>
    </row>
    <row r="20" spans="1:74" ht="11.1" customHeight="1" x14ac:dyDescent="0.2">
      <c r="A20" s="270" t="s">
        <v>1464</v>
      </c>
      <c r="B20" s="545" t="s">
        <v>1491</v>
      </c>
      <c r="C20" s="341">
        <v>8.4916676999999996E-2</v>
      </c>
      <c r="D20" s="341">
        <v>8.2126249999999998E-2</v>
      </c>
      <c r="E20" s="341">
        <v>8.3742418999999998E-2</v>
      </c>
      <c r="F20" s="341">
        <v>9.4567833000000004E-2</v>
      </c>
      <c r="G20" s="341">
        <v>9.7044838999999994E-2</v>
      </c>
      <c r="H20" s="341">
        <v>9.8267999999999994E-2</v>
      </c>
      <c r="I20" s="341">
        <v>9.9541581000000004E-2</v>
      </c>
      <c r="J20" s="341">
        <v>9.1342452000000005E-2</v>
      </c>
      <c r="K20" s="341">
        <v>0.109644333</v>
      </c>
      <c r="L20" s="341">
        <v>9.9336967999999998E-2</v>
      </c>
      <c r="M20" s="341">
        <v>0.11550390000000001</v>
      </c>
      <c r="N20" s="341">
        <v>0.11674371</v>
      </c>
      <c r="O20" s="341">
        <v>0.12900177400000001</v>
      </c>
      <c r="P20" s="341">
        <v>0.134272536</v>
      </c>
      <c r="Q20" s="341">
        <v>0.152178323</v>
      </c>
      <c r="R20" s="341">
        <v>0.160675333</v>
      </c>
      <c r="S20" s="341">
        <v>0.172744065</v>
      </c>
      <c r="T20" s="341">
        <v>0.18294813300000001</v>
      </c>
      <c r="U20" s="341">
        <v>0.16405616100000001</v>
      </c>
      <c r="V20" s="341">
        <v>0.18494348399999999</v>
      </c>
      <c r="W20" s="341">
        <v>0.19872193299999999</v>
      </c>
      <c r="X20" s="341">
        <v>0.164331903</v>
      </c>
      <c r="Y20" s="341">
        <v>0.179585467</v>
      </c>
      <c r="Z20" s="341">
        <v>0.20944274199999999</v>
      </c>
      <c r="AA20" s="341">
        <v>0.184093645</v>
      </c>
      <c r="AB20" s="341">
        <v>0.19393962100000001</v>
      </c>
      <c r="AC20" s="341">
        <v>0.183474419</v>
      </c>
      <c r="AD20" s="341">
        <v>0.20739969999999999</v>
      </c>
      <c r="AE20" s="341">
        <v>0.176391516</v>
      </c>
      <c r="AF20" s="341">
        <v>0.2340044</v>
      </c>
      <c r="AG20" s="341">
        <v>0.22049090299999999</v>
      </c>
      <c r="AH20" s="341">
        <v>0.21445545199999999</v>
      </c>
      <c r="AI20" s="341">
        <v>0.21283833299999999</v>
      </c>
      <c r="AJ20" s="341">
        <v>0.218395387</v>
      </c>
      <c r="AK20" s="341">
        <v>0.22657396699999999</v>
      </c>
      <c r="AL20" s="341">
        <v>0.22223767699999999</v>
      </c>
      <c r="AM20" s="341">
        <v>0.16738612899999999</v>
      </c>
      <c r="AN20" s="341">
        <v>0.15771471400000001</v>
      </c>
      <c r="AO20" s="341">
        <v>0.17460387099999999</v>
      </c>
      <c r="AP20" s="341">
        <v>0.16939943299999999</v>
      </c>
      <c r="AQ20" s="341">
        <v>0.20105100000000001</v>
      </c>
      <c r="AR20" s="341">
        <v>0.208067267</v>
      </c>
      <c r="AS20" s="341">
        <v>0.20077445199999999</v>
      </c>
      <c r="AT20" s="341">
        <v>0.18289638699999999</v>
      </c>
      <c r="AU20" s="341">
        <v>0.215474467</v>
      </c>
      <c r="AV20" s="341">
        <v>0.20708074200000001</v>
      </c>
      <c r="AW20" s="341">
        <v>0.2019676</v>
      </c>
      <c r="AX20" s="341">
        <v>0.19601380600000001</v>
      </c>
      <c r="AY20" s="341">
        <v>0.15102964499999999</v>
      </c>
      <c r="AZ20" s="871">
        <v>0.16796460699999999</v>
      </c>
      <c r="BA20" s="871">
        <v>0.20688674200000001</v>
      </c>
      <c r="BB20" s="871">
        <v>0.22678300000000001</v>
      </c>
      <c r="BC20" s="871">
        <v>0.2289561</v>
      </c>
      <c r="BD20" s="871">
        <v>0.24301990000000001</v>
      </c>
      <c r="BE20" s="352">
        <v>0.25070629999999999</v>
      </c>
      <c r="BF20" s="352">
        <v>0.25558799999999998</v>
      </c>
      <c r="BG20" s="352">
        <v>0.2660438</v>
      </c>
      <c r="BH20" s="352">
        <v>0.26705499999999999</v>
      </c>
      <c r="BI20" s="352">
        <v>0.27835379999999998</v>
      </c>
      <c r="BJ20" s="352">
        <v>0.28745100000000001</v>
      </c>
      <c r="BK20" s="352">
        <v>0.2766556</v>
      </c>
      <c r="BL20" s="352">
        <v>0.28151599999999999</v>
      </c>
      <c r="BM20" s="352">
        <v>0.2863426</v>
      </c>
      <c r="BN20" s="352">
        <v>0.29196949999999999</v>
      </c>
      <c r="BO20" s="352">
        <v>0.2953056</v>
      </c>
      <c r="BP20" s="352">
        <v>0.30244799999999999</v>
      </c>
      <c r="BQ20" s="352">
        <v>0.2988885</v>
      </c>
      <c r="BR20" s="352">
        <v>0.29446899999999998</v>
      </c>
      <c r="BS20" s="352">
        <v>0.29723729999999998</v>
      </c>
      <c r="BT20" s="352">
        <v>0.29242210000000002</v>
      </c>
      <c r="BU20" s="352">
        <v>0.29991659999999998</v>
      </c>
      <c r="BV20" s="352">
        <v>0.30630109999999999</v>
      </c>
    </row>
    <row r="21" spans="1:74" ht="11.1" customHeight="1" x14ac:dyDescent="0.2">
      <c r="A21" s="269" t="s">
        <v>96</v>
      </c>
      <c r="B21" s="545" t="s">
        <v>1505</v>
      </c>
      <c r="C21" s="341">
        <v>-0.69510400000000006</v>
      </c>
      <c r="D21" s="341">
        <v>-0.48419800000000002</v>
      </c>
      <c r="E21" s="341">
        <v>-1.012964</v>
      </c>
      <c r="F21" s="341">
        <v>-1.1385799999999999</v>
      </c>
      <c r="G21" s="341">
        <v>-1.001911</v>
      </c>
      <c r="H21" s="341">
        <v>-1.093478</v>
      </c>
      <c r="I21" s="341">
        <v>-1.362303</v>
      </c>
      <c r="J21" s="341">
        <v>-1.1848179999999999</v>
      </c>
      <c r="K21" s="341">
        <v>-1.182345</v>
      </c>
      <c r="L21" s="341">
        <v>-0.91573199999999999</v>
      </c>
      <c r="M21" s="341">
        <v>-0.941805</v>
      </c>
      <c r="N21" s="341">
        <v>-1.134962</v>
      </c>
      <c r="O21" s="341">
        <v>-0.61289199999999999</v>
      </c>
      <c r="P21" s="341">
        <v>-0.628077</v>
      </c>
      <c r="Q21" s="341">
        <v>-0.98728099999999996</v>
      </c>
      <c r="R21" s="341">
        <v>-0.86398299999999995</v>
      </c>
      <c r="S21" s="341">
        <v>-0.99500200000000005</v>
      </c>
      <c r="T21" s="341">
        <v>-1.0237149999999999</v>
      </c>
      <c r="U21" s="341">
        <v>-1.1437580000000001</v>
      </c>
      <c r="V21" s="341">
        <v>-1.0732079999999999</v>
      </c>
      <c r="W21" s="341">
        <v>-0.95936200000000005</v>
      </c>
      <c r="X21" s="341">
        <v>-0.97177899999999995</v>
      </c>
      <c r="Y21" s="341">
        <v>-1.0325089999999999</v>
      </c>
      <c r="Z21" s="341">
        <v>-1.0417110000000001</v>
      </c>
      <c r="AA21" s="341">
        <v>-0.83654499999999998</v>
      </c>
      <c r="AB21" s="341">
        <v>-0.79840999999999995</v>
      </c>
      <c r="AC21" s="341">
        <v>-0.91920199999999996</v>
      </c>
      <c r="AD21" s="341">
        <v>-1.1123209999999999</v>
      </c>
      <c r="AE21" s="341">
        <v>-1.118336</v>
      </c>
      <c r="AF21" s="341">
        <v>-1.324832</v>
      </c>
      <c r="AG21" s="341">
        <v>-1.236853</v>
      </c>
      <c r="AH21" s="341">
        <v>-1.357294</v>
      </c>
      <c r="AI21" s="341">
        <v>-1.356606</v>
      </c>
      <c r="AJ21" s="341">
        <v>-1.1291439999999999</v>
      </c>
      <c r="AK21" s="341">
        <v>-1.2364919999999999</v>
      </c>
      <c r="AL21" s="341">
        <v>-1.2962180000000001</v>
      </c>
      <c r="AM21" s="341">
        <v>-1.0123759999999999</v>
      </c>
      <c r="AN21" s="341">
        <v>-0.63463800000000004</v>
      </c>
      <c r="AO21" s="341">
        <v>-0.92863799999999996</v>
      </c>
      <c r="AP21" s="341">
        <v>-1.0645800000000001</v>
      </c>
      <c r="AQ21" s="341">
        <v>-1.1596379999999999</v>
      </c>
      <c r="AR21" s="341">
        <v>-1.2990999999999999</v>
      </c>
      <c r="AS21" s="341">
        <v>-1.2623390000000001</v>
      </c>
      <c r="AT21" s="341">
        <v>-1.180194</v>
      </c>
      <c r="AU21" s="341">
        <v>-1.0976060000000001</v>
      </c>
      <c r="AV21" s="341">
        <v>-1.15499</v>
      </c>
      <c r="AW21" s="341">
        <v>-1.1587670000000001</v>
      </c>
      <c r="AX21" s="341">
        <v>-1.2705869999999999</v>
      </c>
      <c r="AY21" s="341">
        <v>-0.99317200000000005</v>
      </c>
      <c r="AZ21" s="871">
        <v>-0.85132600000000003</v>
      </c>
      <c r="BA21" s="871">
        <v>-1.1898759999999999</v>
      </c>
      <c r="BB21" s="871">
        <v>-1.463576</v>
      </c>
      <c r="BC21" s="871">
        <v>-1.5072488478999999</v>
      </c>
      <c r="BD21" s="871">
        <v>-1.2918949466</v>
      </c>
      <c r="BE21" s="352">
        <v>-1.4247179999999999</v>
      </c>
      <c r="BF21" s="352">
        <v>-1.2188079999999999</v>
      </c>
      <c r="BG21" s="352">
        <v>-1.0969660000000001</v>
      </c>
      <c r="BH21" s="352">
        <v>-1.0324660000000001</v>
      </c>
      <c r="BI21" s="352">
        <v>-1.0706960000000001</v>
      </c>
      <c r="BJ21" s="352">
        <v>-1.105275</v>
      </c>
      <c r="BK21" s="352">
        <v>-0.8157181</v>
      </c>
      <c r="BL21" s="352">
        <v>-0.8961827</v>
      </c>
      <c r="BM21" s="352">
        <v>-0.91923630000000001</v>
      </c>
      <c r="BN21" s="352">
        <v>-1.051741</v>
      </c>
      <c r="BO21" s="352">
        <v>-1.004351</v>
      </c>
      <c r="BP21" s="352">
        <v>-1.1341840000000001</v>
      </c>
      <c r="BQ21" s="352">
        <v>-1.182264</v>
      </c>
      <c r="BR21" s="352">
        <v>-1.183994</v>
      </c>
      <c r="BS21" s="352">
        <v>-1.1610020000000001</v>
      </c>
      <c r="BT21" s="352">
        <v>-0.96912399999999999</v>
      </c>
      <c r="BU21" s="352">
        <v>-1.005617</v>
      </c>
      <c r="BV21" s="352">
        <v>-1.039569</v>
      </c>
    </row>
    <row r="22" spans="1:74" ht="11.1" customHeight="1" x14ac:dyDescent="0.2">
      <c r="A22" s="269" t="s">
        <v>1467</v>
      </c>
      <c r="B22" s="545" t="s">
        <v>1494</v>
      </c>
      <c r="C22" s="341">
        <v>5.777E-3</v>
      </c>
      <c r="D22" s="341">
        <v>-1.01E-4</v>
      </c>
      <c r="E22" s="341">
        <v>1.5002E-2</v>
      </c>
      <c r="F22" s="341">
        <v>1.3179999999999999E-3</v>
      </c>
      <c r="G22" s="341">
        <v>-1.24E-2</v>
      </c>
      <c r="H22" s="341">
        <v>-8.0850000000000002E-3</v>
      </c>
      <c r="I22" s="341">
        <v>-1.0985999999999999E-2</v>
      </c>
      <c r="J22" s="341">
        <v>-1.4848E-2</v>
      </c>
      <c r="K22" s="341">
        <v>-7.8549999999999991E-3</v>
      </c>
      <c r="L22" s="341">
        <v>6.1250000000000002E-3</v>
      </c>
      <c r="M22" s="341">
        <v>2.2738000000000001E-2</v>
      </c>
      <c r="N22" s="341">
        <v>1.2564000000000001E-2</v>
      </c>
      <c r="O22" s="341">
        <v>2.4702999999999999E-2</v>
      </c>
      <c r="P22" s="341">
        <v>2.8646999999999999E-2</v>
      </c>
      <c r="Q22" s="341">
        <v>2.1137E-2</v>
      </c>
      <c r="R22" s="341">
        <v>-4.7039999999999998E-3</v>
      </c>
      <c r="S22" s="341">
        <v>2.3909999999999999E-3</v>
      </c>
      <c r="T22" s="341">
        <v>5.9109999999999996E-3</v>
      </c>
      <c r="U22" s="341">
        <v>1.0809999999999999E-3</v>
      </c>
      <c r="V22" s="341">
        <v>1.4144E-2</v>
      </c>
      <c r="W22" s="341">
        <v>2.9012E-2</v>
      </c>
      <c r="X22" s="341">
        <v>1.8270000000000002E-2</v>
      </c>
      <c r="Y22" s="341">
        <v>2.9253000000000001E-2</v>
      </c>
      <c r="Z22" s="341">
        <v>2.0641E-2</v>
      </c>
      <c r="AA22" s="341">
        <v>3.6958999999999999E-2</v>
      </c>
      <c r="AB22" s="341">
        <v>5.1754000000000001E-2</v>
      </c>
      <c r="AC22" s="341">
        <v>1.3324000000000001E-2</v>
      </c>
      <c r="AD22" s="341">
        <v>3.4186000000000001E-2</v>
      </c>
      <c r="AE22" s="341">
        <v>9.2040000000000004E-3</v>
      </c>
      <c r="AF22" s="341">
        <v>8.0450000000000001E-3</v>
      </c>
      <c r="AG22" s="341">
        <v>-9.1600000000000004E-4</v>
      </c>
      <c r="AH22" s="341">
        <v>-9.8299999999999993E-4</v>
      </c>
      <c r="AI22" s="341">
        <v>4.0429999999999997E-3</v>
      </c>
      <c r="AJ22" s="341">
        <v>1.1913E-2</v>
      </c>
      <c r="AK22" s="341">
        <v>8.1349999999999999E-3</v>
      </c>
      <c r="AL22" s="341">
        <v>2.0655E-2</v>
      </c>
      <c r="AM22" s="341">
        <v>-3.7590000000000002E-3</v>
      </c>
      <c r="AN22" s="341">
        <v>3.9050000000000001E-3</v>
      </c>
      <c r="AO22" s="341">
        <v>1.3999999999999999E-4</v>
      </c>
      <c r="AP22" s="341">
        <v>-4.0289999999999996E-3</v>
      </c>
      <c r="AQ22" s="341">
        <v>-6.6800000000000002E-3</v>
      </c>
      <c r="AR22" s="341">
        <v>-7.9920000000000008E-3</v>
      </c>
      <c r="AS22" s="341">
        <v>-9.8600000000000007E-3</v>
      </c>
      <c r="AT22" s="341">
        <v>-8.1700000000000002E-3</v>
      </c>
      <c r="AU22" s="341">
        <v>-5.829E-3</v>
      </c>
      <c r="AV22" s="341">
        <v>2.8379999999999998E-3</v>
      </c>
      <c r="AW22" s="341">
        <v>2.0950000000000001E-3</v>
      </c>
      <c r="AX22" s="341">
        <v>8.2899999999999998E-4</v>
      </c>
      <c r="AY22" s="341">
        <v>-1.2E-5</v>
      </c>
      <c r="AZ22" s="871">
        <v>-1.7539999999999999E-3</v>
      </c>
      <c r="BA22" s="871">
        <v>-6.2810000000000001E-3</v>
      </c>
      <c r="BB22" s="871">
        <v>-4.6849999999999999E-3</v>
      </c>
      <c r="BC22" s="871">
        <v>2.6354838709999999E-5</v>
      </c>
      <c r="BD22" s="871">
        <v>3.1743333332999999E-4</v>
      </c>
      <c r="BE22" s="352">
        <v>3.07762E-4</v>
      </c>
      <c r="BF22" s="352">
        <v>2.03088E-4</v>
      </c>
      <c r="BG22" s="352">
        <v>2.0518200000000002E-3</v>
      </c>
      <c r="BH22" s="352">
        <v>5.7420300000000004E-3</v>
      </c>
      <c r="BI22" s="352">
        <v>6.5744499999999999E-3</v>
      </c>
      <c r="BJ22" s="352">
        <v>7.2430899999999998E-3</v>
      </c>
      <c r="BK22" s="352">
        <v>2.4559600000000001E-3</v>
      </c>
      <c r="BL22" s="352">
        <v>6.4886199999999996E-3</v>
      </c>
      <c r="BM22" s="352">
        <v>5.62233E-3</v>
      </c>
      <c r="BN22" s="352">
        <v>3.4501699999999998E-3</v>
      </c>
      <c r="BO22" s="352">
        <v>1.7731699999999999E-3</v>
      </c>
      <c r="BP22" s="352">
        <v>6.7247699999999997E-3</v>
      </c>
      <c r="BQ22" s="352">
        <v>5.8872899999999999E-3</v>
      </c>
      <c r="BR22" s="352">
        <v>5.1488200000000001E-3</v>
      </c>
      <c r="BS22" s="352">
        <v>6.5122499999999998E-3</v>
      </c>
      <c r="BT22" s="352">
        <v>1.05127E-2</v>
      </c>
      <c r="BU22" s="352">
        <v>1.13767E-2</v>
      </c>
      <c r="BV22" s="352">
        <v>1.18248E-2</v>
      </c>
    </row>
    <row r="23" spans="1:74" ht="11.1" customHeight="1" x14ac:dyDescent="0.2">
      <c r="A23" s="270" t="s">
        <v>1468</v>
      </c>
      <c r="B23" s="545" t="s">
        <v>1495</v>
      </c>
      <c r="C23" s="341">
        <v>2.0386999999999999E-2</v>
      </c>
      <c r="D23" s="341">
        <v>1.2821000000000001E-2</v>
      </c>
      <c r="E23" s="341">
        <v>1.7902999999999999E-2</v>
      </c>
      <c r="F23" s="341">
        <v>1.3067E-2</v>
      </c>
      <c r="G23" s="341">
        <v>2.0936E-2</v>
      </c>
      <c r="H23" s="341">
        <v>1.7867000000000001E-2</v>
      </c>
      <c r="I23" s="341">
        <v>1.9129E-2</v>
      </c>
      <c r="J23" s="341">
        <v>1.3580999999999999E-2</v>
      </c>
      <c r="K23" s="341">
        <v>1.0133E-2</v>
      </c>
      <c r="L23" s="341">
        <v>1.4548E-2</v>
      </c>
      <c r="M23" s="341">
        <v>2.3067000000000001E-2</v>
      </c>
      <c r="N23" s="341">
        <v>2.1613E-2</v>
      </c>
      <c r="O23" s="341">
        <v>2.0419E-2</v>
      </c>
      <c r="P23" s="341">
        <v>1.95E-2</v>
      </c>
      <c r="Q23" s="341">
        <v>2.5354999999999999E-2</v>
      </c>
      <c r="R23" s="341">
        <v>1.4E-2</v>
      </c>
      <c r="S23" s="341">
        <v>3.7065000000000001E-2</v>
      </c>
      <c r="T23" s="341">
        <v>2.2700000000000001E-2</v>
      </c>
      <c r="U23" s="341">
        <v>2.5257999999999999E-2</v>
      </c>
      <c r="V23" s="341">
        <v>3.2355000000000002E-2</v>
      </c>
      <c r="W23" s="341">
        <v>1.35E-2</v>
      </c>
      <c r="X23" s="341">
        <v>1.1323E-2</v>
      </c>
      <c r="Y23" s="341">
        <v>2.7099999999999999E-2</v>
      </c>
      <c r="Z23" s="341">
        <v>3.3936000000000001E-2</v>
      </c>
      <c r="AA23" s="341">
        <v>2.7741999999999999E-2</v>
      </c>
      <c r="AB23" s="341">
        <v>3.4551999999999999E-2</v>
      </c>
      <c r="AC23" s="341">
        <v>3.3967999999999998E-2</v>
      </c>
      <c r="AD23" s="341">
        <v>3.4333000000000002E-2</v>
      </c>
      <c r="AE23" s="341">
        <v>3.9E-2</v>
      </c>
      <c r="AF23" s="341">
        <v>4.8633000000000003E-2</v>
      </c>
      <c r="AG23" s="341">
        <v>5.1612999999999999E-2</v>
      </c>
      <c r="AH23" s="341">
        <v>4.3839000000000003E-2</v>
      </c>
      <c r="AI23" s="341">
        <v>3.3833000000000002E-2</v>
      </c>
      <c r="AJ23" s="341">
        <v>2.2613000000000001E-2</v>
      </c>
      <c r="AK23" s="341">
        <v>4.8329999999999996E-3</v>
      </c>
      <c r="AL23" s="341">
        <v>3.1E-2</v>
      </c>
      <c r="AM23" s="341">
        <v>-5.2269999999999999E-3</v>
      </c>
      <c r="AN23" s="341">
        <v>-3.6080000000000001E-3</v>
      </c>
      <c r="AO23" s="341">
        <v>-1.4970000000000001E-2</v>
      </c>
      <c r="AP23" s="341">
        <v>-4.1023999999999998E-2</v>
      </c>
      <c r="AQ23" s="341">
        <v>-2.7567999999999999E-2</v>
      </c>
      <c r="AR23" s="341">
        <v>-4.8089E-2</v>
      </c>
      <c r="AS23" s="341">
        <v>-4.4006000000000003E-2</v>
      </c>
      <c r="AT23" s="341">
        <v>-2.8981E-2</v>
      </c>
      <c r="AU23" s="341">
        <v>-3.9861000000000001E-2</v>
      </c>
      <c r="AV23" s="341">
        <v>-2.8072E-2</v>
      </c>
      <c r="AW23" s="341">
        <v>-4.8522000000000003E-2</v>
      </c>
      <c r="AX23" s="341">
        <v>-2.4135E-2</v>
      </c>
      <c r="AY23" s="341">
        <v>-1.8242999999999999E-2</v>
      </c>
      <c r="AZ23" s="871">
        <v>-4.2321999999999999E-2</v>
      </c>
      <c r="BA23" s="871">
        <v>-2.4732000000000001E-2</v>
      </c>
      <c r="BB23" s="871">
        <v>-3.5944999999999998E-2</v>
      </c>
      <c r="BC23" s="871">
        <v>-1.0729141935E-2</v>
      </c>
      <c r="BD23" s="871">
        <v>-1.26106E-2</v>
      </c>
      <c r="BE23" s="352">
        <v>-1.1284000000000001E-2</v>
      </c>
      <c r="BF23" s="352">
        <v>-9.2951300000000004E-3</v>
      </c>
      <c r="BG23" s="352">
        <v>-9.7444000000000003E-3</v>
      </c>
      <c r="BH23" s="352">
        <v>-7.8923599999999993E-3</v>
      </c>
      <c r="BI23" s="352">
        <v>-1.1510299999999999E-2</v>
      </c>
      <c r="BJ23" s="352">
        <v>-1.03345E-2</v>
      </c>
      <c r="BK23" s="352">
        <v>9.4375799999999992E-3</v>
      </c>
      <c r="BL23" s="352">
        <v>7.6851999999999997E-3</v>
      </c>
      <c r="BM23" s="352">
        <v>6.2586500000000002E-3</v>
      </c>
      <c r="BN23" s="352">
        <v>4.9983800000000002E-3</v>
      </c>
      <c r="BO23" s="352">
        <v>4.2820200000000001E-3</v>
      </c>
      <c r="BP23" s="352">
        <v>3.0465900000000001E-3</v>
      </c>
      <c r="BQ23" s="352">
        <v>3.8617199999999999E-3</v>
      </c>
      <c r="BR23" s="352">
        <v>5.3369400000000001E-3</v>
      </c>
      <c r="BS23" s="352">
        <v>4.4049700000000002E-3</v>
      </c>
      <c r="BT23" s="352">
        <v>5.7554099999999999E-3</v>
      </c>
      <c r="BU23" s="352">
        <v>1.52097E-3</v>
      </c>
      <c r="BV23" s="352">
        <v>2.1068100000000002E-3</v>
      </c>
    </row>
    <row r="24" spans="1:74" ht="11.1" customHeight="1" x14ac:dyDescent="0.2">
      <c r="A24" s="270" t="s">
        <v>1514</v>
      </c>
      <c r="B24" s="545" t="s">
        <v>1515</v>
      </c>
      <c r="C24" s="341">
        <v>0.13045277419000001</v>
      </c>
      <c r="D24" s="341">
        <v>0.16857646429000001</v>
      </c>
      <c r="E24" s="341">
        <v>0.18581767741999999</v>
      </c>
      <c r="F24" s="341">
        <v>0.28929516666999999</v>
      </c>
      <c r="G24" s="341">
        <v>-0.11125416129</v>
      </c>
      <c r="H24" s="341">
        <v>-2.1674966667000001E-2</v>
      </c>
      <c r="I24" s="341">
        <v>-4.8557806452000002E-2</v>
      </c>
      <c r="J24" s="341">
        <v>1.3250354839E-2</v>
      </c>
      <c r="K24" s="341">
        <v>8.3826533332999997E-2</v>
      </c>
      <c r="L24" s="341">
        <v>1.3696612903E-2</v>
      </c>
      <c r="M24" s="341">
        <v>-0.37634830000000002</v>
      </c>
      <c r="N24" s="341">
        <v>3.2520258065000002E-2</v>
      </c>
      <c r="O24" s="341">
        <v>-0.15711883870999999</v>
      </c>
      <c r="P24" s="341">
        <v>-8.7268892856999999E-2</v>
      </c>
      <c r="Q24" s="341">
        <v>0.39889151613000001</v>
      </c>
      <c r="R24" s="341">
        <v>1.6996333333000001E-3</v>
      </c>
      <c r="S24" s="341">
        <v>-4.9437096773999999E-3</v>
      </c>
      <c r="T24" s="341">
        <v>4.6901900000000003E-2</v>
      </c>
      <c r="U24" s="341">
        <v>-0.25979854838999999</v>
      </c>
      <c r="V24" s="341">
        <v>0.11172529032</v>
      </c>
      <c r="W24" s="341">
        <v>-8.5608266666999999E-2</v>
      </c>
      <c r="X24" s="341">
        <v>0.32014509677000003</v>
      </c>
      <c r="Y24" s="341">
        <v>-0.16725656667</v>
      </c>
      <c r="Z24" s="341">
        <v>-0.57964903225999997</v>
      </c>
      <c r="AA24" s="341">
        <v>2.7455806451999998E-3</v>
      </c>
      <c r="AB24" s="341">
        <v>0.36892944828000002</v>
      </c>
      <c r="AC24" s="341">
        <v>-0.11656212903</v>
      </c>
      <c r="AD24" s="341">
        <v>0.10467643333</v>
      </c>
      <c r="AE24" s="341">
        <v>-8.3916032257999998E-2</v>
      </c>
      <c r="AF24" s="341">
        <v>-6.6663633333000002E-2</v>
      </c>
      <c r="AG24" s="341">
        <v>-0.17390122581</v>
      </c>
      <c r="AH24" s="341">
        <v>0.11737364516</v>
      </c>
      <c r="AI24" s="341">
        <v>6.3545733332999996E-2</v>
      </c>
      <c r="AJ24" s="341">
        <v>0.24490338710000001</v>
      </c>
      <c r="AK24" s="341">
        <v>-0.26293396667000002</v>
      </c>
      <c r="AL24" s="341">
        <v>-0.20315587097000001</v>
      </c>
      <c r="AM24" s="341">
        <v>0.34238590323000001</v>
      </c>
      <c r="AN24" s="341">
        <v>4.9216214286000003E-2</v>
      </c>
      <c r="AO24" s="341">
        <v>9.0373580645000007E-2</v>
      </c>
      <c r="AP24" s="341">
        <v>0.25533236666999998</v>
      </c>
      <c r="AQ24" s="341">
        <v>-7.3137419354999997E-2</v>
      </c>
      <c r="AR24" s="341">
        <v>8.8457400000000005E-2</v>
      </c>
      <c r="AS24" s="341">
        <v>-0.13120654839000001</v>
      </c>
      <c r="AT24" s="341">
        <v>-0.32914380645000002</v>
      </c>
      <c r="AU24" s="341">
        <v>-9.6150799999999995E-2</v>
      </c>
      <c r="AV24" s="341">
        <v>0.41187877419000002</v>
      </c>
      <c r="AW24" s="341">
        <v>-0.28673723333000001</v>
      </c>
      <c r="AX24" s="341">
        <v>-0.23877719354999999</v>
      </c>
      <c r="AY24" s="341">
        <v>1.2259129032E-2</v>
      </c>
      <c r="AZ24" s="871">
        <v>0.23700550000000001</v>
      </c>
      <c r="BA24" s="871">
        <v>8.3297774194000002E-2</v>
      </c>
      <c r="BB24" s="871">
        <v>0.42768233333</v>
      </c>
      <c r="BC24" s="871">
        <v>0.11364358986</v>
      </c>
      <c r="BD24" s="871">
        <v>-0.20672275342999999</v>
      </c>
      <c r="BE24" s="352">
        <v>-5.3030200000000003E-3</v>
      </c>
      <c r="BF24" s="352">
        <v>-6.5866999999999995E-2</v>
      </c>
      <c r="BG24" s="352">
        <v>-1.4968199999999999E-2</v>
      </c>
      <c r="BH24" s="352">
        <v>0.23045160000000001</v>
      </c>
      <c r="BI24" s="352">
        <v>-0.21336069999999999</v>
      </c>
      <c r="BJ24" s="352">
        <v>-0.2383219</v>
      </c>
      <c r="BK24" s="352">
        <v>-0.13784350000000001</v>
      </c>
      <c r="BL24" s="352">
        <v>0.2415253</v>
      </c>
      <c r="BM24" s="352">
        <v>7.4003799999999995E-2</v>
      </c>
      <c r="BN24" s="352">
        <v>0.15461710000000001</v>
      </c>
      <c r="BO24" s="352">
        <v>-0.1193983</v>
      </c>
      <c r="BP24" s="352">
        <v>-2.1678299999999999E-3</v>
      </c>
      <c r="BQ24" s="352">
        <v>-0.13490630000000001</v>
      </c>
      <c r="BR24" s="352">
        <v>-3.6119999999999999E-2</v>
      </c>
      <c r="BS24" s="352">
        <v>0.12623190000000001</v>
      </c>
      <c r="BT24" s="352">
        <v>0.25202980000000003</v>
      </c>
      <c r="BU24" s="352">
        <v>-0.1960664</v>
      </c>
      <c r="BV24" s="352">
        <v>-0.2473148</v>
      </c>
    </row>
    <row r="25" spans="1:74" s="273" customFormat="1" ht="11.1" customHeight="1" x14ac:dyDescent="0.2">
      <c r="A25" s="269"/>
      <c r="B25" s="546"/>
      <c r="C25" s="102"/>
      <c r="D25" s="102"/>
      <c r="E25" s="102"/>
      <c r="F25" s="102"/>
      <c r="G25" s="102"/>
      <c r="H25" s="102"/>
      <c r="I25" s="102"/>
      <c r="J25" s="102"/>
      <c r="K25" s="102"/>
      <c r="L25" s="102"/>
      <c r="M25" s="102"/>
      <c r="N25" s="102"/>
      <c r="O25" s="102"/>
      <c r="P25" s="102"/>
      <c r="Q25" s="102"/>
      <c r="R25" s="102"/>
      <c r="S25" s="102"/>
      <c r="T25" s="102"/>
      <c r="U25" s="102"/>
      <c r="V25" s="102"/>
      <c r="W25" s="102"/>
      <c r="X25" s="102"/>
      <c r="Y25" s="102"/>
      <c r="Z25" s="102"/>
      <c r="AA25" s="102"/>
      <c r="AB25" s="102"/>
      <c r="AC25" s="102"/>
      <c r="AD25" s="102"/>
      <c r="AE25" s="102"/>
      <c r="AF25" s="102"/>
      <c r="AG25" s="102"/>
      <c r="AH25" s="102"/>
      <c r="AI25" s="102"/>
      <c r="AJ25" s="102"/>
      <c r="AK25" s="102"/>
      <c r="AL25" s="102"/>
      <c r="AM25" s="102"/>
      <c r="AN25" s="102"/>
      <c r="AO25" s="102"/>
      <c r="AP25" s="102"/>
      <c r="AQ25" s="102"/>
      <c r="AR25" s="102"/>
      <c r="AS25" s="102"/>
      <c r="AT25" s="102"/>
      <c r="AU25" s="102"/>
      <c r="AV25" s="102"/>
      <c r="AW25" s="102"/>
      <c r="AX25" s="102"/>
      <c r="AY25" s="102"/>
      <c r="AZ25" s="890"/>
      <c r="BA25" s="890"/>
      <c r="BB25" s="890"/>
      <c r="BC25" s="890"/>
      <c r="BD25" s="890"/>
      <c r="BE25" s="559"/>
      <c r="BF25" s="559"/>
      <c r="BG25" s="559"/>
      <c r="BH25" s="559"/>
      <c r="BI25" s="559"/>
      <c r="BJ25" s="559"/>
      <c r="BK25" s="559"/>
      <c r="BL25" s="559"/>
      <c r="BM25" s="559"/>
      <c r="BN25" s="559"/>
      <c r="BO25" s="559"/>
      <c r="BP25" s="559"/>
      <c r="BQ25" s="559"/>
      <c r="BR25" s="559"/>
      <c r="BS25" s="559"/>
      <c r="BT25" s="559"/>
      <c r="BU25" s="559"/>
      <c r="BV25" s="559"/>
    </row>
    <row r="26" spans="1:74" s="273" customFormat="1" ht="11.1" customHeight="1" x14ac:dyDescent="0.2">
      <c r="A26" s="543"/>
      <c r="B26" s="31" t="s">
        <v>456</v>
      </c>
      <c r="C26" s="102"/>
      <c r="D26" s="102"/>
      <c r="E26" s="102"/>
      <c r="F26" s="102"/>
      <c r="G26" s="102"/>
      <c r="H26" s="102"/>
      <c r="I26" s="102"/>
      <c r="J26" s="102"/>
      <c r="K26" s="102"/>
      <c r="L26" s="102"/>
      <c r="M26" s="102"/>
      <c r="N26" s="102"/>
      <c r="O26" s="102"/>
      <c r="P26" s="102"/>
      <c r="Q26" s="102"/>
      <c r="R26" s="102"/>
      <c r="S26" s="102"/>
      <c r="T26" s="102"/>
      <c r="U26" s="102"/>
      <c r="V26" s="102"/>
      <c r="W26" s="102"/>
      <c r="X26" s="102"/>
      <c r="Y26" s="102"/>
      <c r="Z26" s="102"/>
      <c r="AA26" s="102"/>
      <c r="AB26" s="102"/>
      <c r="AC26" s="102"/>
      <c r="AD26" s="102"/>
      <c r="AE26" s="102"/>
      <c r="AF26" s="102"/>
      <c r="AG26" s="102"/>
      <c r="AH26" s="102"/>
      <c r="AI26" s="102"/>
      <c r="AJ26" s="102"/>
      <c r="AK26" s="102"/>
      <c r="AL26" s="102"/>
      <c r="AM26" s="102"/>
      <c r="AN26" s="102"/>
      <c r="AO26" s="102"/>
      <c r="AP26" s="102"/>
      <c r="AQ26" s="102"/>
      <c r="AR26" s="102"/>
      <c r="AS26" s="102"/>
      <c r="AT26" s="102"/>
      <c r="AU26" s="102"/>
      <c r="AV26" s="102"/>
      <c r="AW26" s="102"/>
      <c r="AX26" s="102"/>
      <c r="AY26" s="102"/>
      <c r="AZ26" s="890"/>
      <c r="BA26" s="890"/>
      <c r="BB26" s="890"/>
      <c r="BC26" s="890"/>
      <c r="BD26" s="890"/>
      <c r="BE26" s="559"/>
      <c r="BF26" s="559"/>
      <c r="BG26" s="559"/>
      <c r="BH26" s="559"/>
      <c r="BI26" s="559"/>
      <c r="BJ26" s="559"/>
      <c r="BK26" s="559"/>
      <c r="BL26" s="559"/>
      <c r="BM26" s="559"/>
      <c r="BN26" s="559"/>
      <c r="BO26" s="559"/>
      <c r="BP26" s="559"/>
      <c r="BQ26" s="559"/>
      <c r="BR26" s="559"/>
      <c r="BS26" s="559"/>
      <c r="BT26" s="559"/>
      <c r="BU26" s="559"/>
      <c r="BV26" s="559"/>
    </row>
    <row r="27" spans="1:74" s="273" customFormat="1" ht="11.1" customHeight="1" x14ac:dyDescent="0.2">
      <c r="A27" s="548" t="s">
        <v>1506</v>
      </c>
      <c r="B27" s="544" t="s">
        <v>1472</v>
      </c>
      <c r="C27" s="102">
        <v>1.0260823541999999</v>
      </c>
      <c r="D27" s="102">
        <v>1.0669230354000001</v>
      </c>
      <c r="E27" s="102">
        <v>1.1474333869</v>
      </c>
      <c r="F27" s="102">
        <v>1.1251130323</v>
      </c>
      <c r="G27" s="102">
        <v>1.1584688071</v>
      </c>
      <c r="H27" s="102">
        <v>1.2277935337000001</v>
      </c>
      <c r="I27" s="102">
        <v>1.1320674516</v>
      </c>
      <c r="J27" s="102">
        <v>1.2084393872000001</v>
      </c>
      <c r="K27" s="102">
        <v>1.1326191663</v>
      </c>
      <c r="L27" s="102">
        <v>1.2089204201999999</v>
      </c>
      <c r="M27" s="102">
        <v>1.1925919656999999</v>
      </c>
      <c r="N27" s="102">
        <v>1.1444285807000001</v>
      </c>
      <c r="O27" s="102">
        <v>1.1451850321999999</v>
      </c>
      <c r="P27" s="102">
        <v>1.1527672857</v>
      </c>
      <c r="Q27" s="102">
        <v>1.2446729350000001</v>
      </c>
      <c r="R27" s="102">
        <v>1.1985749670000001</v>
      </c>
      <c r="S27" s="102">
        <v>1.3225935164</v>
      </c>
      <c r="T27" s="102">
        <v>1.3456291007000001</v>
      </c>
      <c r="U27" s="102">
        <v>1.2414943869999999</v>
      </c>
      <c r="V27" s="102">
        <v>1.3356968062000001</v>
      </c>
      <c r="W27" s="102">
        <v>1.2795301337</v>
      </c>
      <c r="X27" s="102">
        <v>1.3195810643999999</v>
      </c>
      <c r="Y27" s="102">
        <v>1.2575022993</v>
      </c>
      <c r="Z27" s="102">
        <v>1.2817263875</v>
      </c>
      <c r="AA27" s="102">
        <v>1.155267517</v>
      </c>
      <c r="AB27" s="102">
        <v>1.3114181710999999</v>
      </c>
      <c r="AC27" s="102">
        <v>1.2720219676</v>
      </c>
      <c r="AD27" s="102">
        <v>1.2724858996999999</v>
      </c>
      <c r="AE27" s="102">
        <v>1.3718931611</v>
      </c>
      <c r="AF27" s="102">
        <v>1.352737367</v>
      </c>
      <c r="AG27" s="102">
        <v>1.4020422581</v>
      </c>
      <c r="AH27" s="102">
        <v>1.3352637741</v>
      </c>
      <c r="AI27" s="102">
        <v>1.3201128666999999</v>
      </c>
      <c r="AJ27" s="102">
        <v>1.3638782571000001</v>
      </c>
      <c r="AK27" s="102">
        <v>1.325758234</v>
      </c>
      <c r="AL27" s="102">
        <v>1.2772074194</v>
      </c>
      <c r="AM27" s="102">
        <v>1.130412032</v>
      </c>
      <c r="AN27" s="102">
        <v>1.203650036</v>
      </c>
      <c r="AO27" s="102">
        <v>1.1767227734000001</v>
      </c>
      <c r="AP27" s="102">
        <v>1.2354022327</v>
      </c>
      <c r="AQ27" s="102">
        <v>1.1778060645999999</v>
      </c>
      <c r="AR27" s="102">
        <v>1.2079580999999999</v>
      </c>
      <c r="AS27" s="102">
        <v>1.2227373228</v>
      </c>
      <c r="AT27" s="102">
        <v>1.2090026128</v>
      </c>
      <c r="AU27" s="102">
        <v>1.2146393003</v>
      </c>
      <c r="AV27" s="102">
        <v>1.2573226769000001</v>
      </c>
      <c r="AW27" s="102">
        <v>1.1871228332999999</v>
      </c>
      <c r="AX27" s="102">
        <v>1.2580290970000001</v>
      </c>
      <c r="AY27" s="102">
        <v>1.061116612</v>
      </c>
      <c r="AZ27" s="890">
        <v>1.1485693571</v>
      </c>
      <c r="BA27" s="890">
        <v>1.2454413542</v>
      </c>
      <c r="BB27" s="890">
        <v>1.2546520333</v>
      </c>
      <c r="BC27" s="890">
        <v>1.2990007742</v>
      </c>
      <c r="BD27" s="890">
        <v>1.3367093296000001</v>
      </c>
      <c r="BE27" s="559">
        <v>1.3633980000000001</v>
      </c>
      <c r="BF27" s="559">
        <v>1.3816040000000001</v>
      </c>
      <c r="BG27" s="559">
        <v>1.350813</v>
      </c>
      <c r="BH27" s="559">
        <v>1.380261</v>
      </c>
      <c r="BI27" s="559">
        <v>1.3555630000000001</v>
      </c>
      <c r="BJ27" s="559">
        <v>1.368935</v>
      </c>
      <c r="BK27" s="559">
        <v>1.3054349999999999</v>
      </c>
      <c r="BL27" s="559">
        <v>1.3495220000000001</v>
      </c>
      <c r="BM27" s="559">
        <v>1.353877</v>
      </c>
      <c r="BN27" s="559">
        <v>1.393111</v>
      </c>
      <c r="BO27" s="559">
        <v>1.43649</v>
      </c>
      <c r="BP27" s="559">
        <v>1.452393</v>
      </c>
      <c r="BQ27" s="559">
        <v>1.438429</v>
      </c>
      <c r="BR27" s="559">
        <v>1.4440789999999999</v>
      </c>
      <c r="BS27" s="559">
        <v>1.4121300000000001</v>
      </c>
      <c r="BT27" s="559">
        <v>1.437702</v>
      </c>
      <c r="BU27" s="559">
        <v>1.403562</v>
      </c>
      <c r="BV27" s="559">
        <v>1.412425</v>
      </c>
    </row>
    <row r="28" spans="1:74" s="239" customFormat="1" ht="11.1" customHeight="1" x14ac:dyDescent="0.2">
      <c r="A28" s="270" t="s">
        <v>505</v>
      </c>
      <c r="B28" s="545" t="s">
        <v>1109</v>
      </c>
      <c r="C28" s="341">
        <v>0.84006377419</v>
      </c>
      <c r="D28" s="341">
        <v>0.86559457142999996</v>
      </c>
      <c r="E28" s="341">
        <v>0.92607948387000005</v>
      </c>
      <c r="F28" s="341">
        <v>0.89147103333</v>
      </c>
      <c r="G28" s="341">
        <v>0.93706951613</v>
      </c>
      <c r="H28" s="341">
        <v>0.96562546667000004</v>
      </c>
      <c r="I28" s="341">
        <v>0.90549058064999999</v>
      </c>
      <c r="J28" s="341">
        <v>0.95934264516000001</v>
      </c>
      <c r="K28" s="341">
        <v>0.89654643332999995</v>
      </c>
      <c r="L28" s="341">
        <v>0.94934277419000002</v>
      </c>
      <c r="M28" s="341">
        <v>0.94329686667000001</v>
      </c>
      <c r="N28" s="341">
        <v>0.89379283871000004</v>
      </c>
      <c r="O28" s="341">
        <v>0.87998364516000005</v>
      </c>
      <c r="P28" s="341">
        <v>0.87084528570999997</v>
      </c>
      <c r="Q28" s="341">
        <v>0.93882412903000001</v>
      </c>
      <c r="R28" s="341">
        <v>0.90368850000000001</v>
      </c>
      <c r="S28" s="341">
        <v>0.94195754839000001</v>
      </c>
      <c r="T28" s="341">
        <v>0.97425336666999995</v>
      </c>
      <c r="U28" s="341">
        <v>0.92237512902999996</v>
      </c>
      <c r="V28" s="341">
        <v>0.97558164516000001</v>
      </c>
      <c r="W28" s="341">
        <v>0.90817806667000001</v>
      </c>
      <c r="X28" s="341">
        <v>0.96893541935000005</v>
      </c>
      <c r="Y28" s="341">
        <v>0.94225973333000002</v>
      </c>
      <c r="Z28" s="341">
        <v>0.90696606451999995</v>
      </c>
      <c r="AA28" s="341">
        <v>0.83861300000000005</v>
      </c>
      <c r="AB28" s="341">
        <v>0.91824372413999999</v>
      </c>
      <c r="AC28" s="341">
        <v>0.91709232257999995</v>
      </c>
      <c r="AD28" s="341">
        <v>0.87574226666999999</v>
      </c>
      <c r="AE28" s="341">
        <v>0.98382525805999999</v>
      </c>
      <c r="AF28" s="341">
        <v>0.94016449999999996</v>
      </c>
      <c r="AG28" s="341">
        <v>0.96998425805999999</v>
      </c>
      <c r="AH28" s="341">
        <v>0.94865538709999997</v>
      </c>
      <c r="AI28" s="341">
        <v>0.92112576667000001</v>
      </c>
      <c r="AJ28" s="341">
        <v>0.96729538709999996</v>
      </c>
      <c r="AK28" s="341">
        <v>0.93282759999999998</v>
      </c>
      <c r="AL28" s="341">
        <v>0.90513167742</v>
      </c>
      <c r="AM28" s="341">
        <v>0.88761199999999996</v>
      </c>
      <c r="AN28" s="341">
        <v>0.90984600000000004</v>
      </c>
      <c r="AO28" s="341">
        <v>0.90235567742</v>
      </c>
      <c r="AP28" s="341">
        <v>0.95138106667</v>
      </c>
      <c r="AQ28" s="341">
        <v>0.91471245161000003</v>
      </c>
      <c r="AR28" s="341">
        <v>0.97586850000000003</v>
      </c>
      <c r="AS28" s="341">
        <v>0.95960609676999997</v>
      </c>
      <c r="AT28" s="341">
        <v>0.95324335484</v>
      </c>
      <c r="AU28" s="341">
        <v>0.93531003332999996</v>
      </c>
      <c r="AV28" s="341">
        <v>0.96822248386999998</v>
      </c>
      <c r="AW28" s="341">
        <v>0.90463703333000001</v>
      </c>
      <c r="AX28" s="341">
        <v>0.96493312902999995</v>
      </c>
      <c r="AY28" s="341">
        <v>0.85038787097000001</v>
      </c>
      <c r="AZ28" s="871">
        <v>0.87661060714000005</v>
      </c>
      <c r="BA28" s="871">
        <v>0.95193290323000002</v>
      </c>
      <c r="BB28" s="871">
        <v>0.93038103333</v>
      </c>
      <c r="BC28" s="871">
        <v>0.95306177419000004</v>
      </c>
      <c r="BD28" s="871">
        <v>0.96187932964</v>
      </c>
      <c r="BE28" s="352">
        <v>0.97280840000000002</v>
      </c>
      <c r="BF28" s="352">
        <v>0.97398870000000004</v>
      </c>
      <c r="BG28" s="352">
        <v>0.93051899999999999</v>
      </c>
      <c r="BH28" s="352">
        <v>0.95908680000000002</v>
      </c>
      <c r="BI28" s="352">
        <v>0.93200400000000005</v>
      </c>
      <c r="BJ28" s="352">
        <v>0.93309109999999995</v>
      </c>
      <c r="BK28" s="352">
        <v>0.89273219999999998</v>
      </c>
      <c r="BL28" s="352">
        <v>0.91131479999999998</v>
      </c>
      <c r="BM28" s="352">
        <v>0.9095008</v>
      </c>
      <c r="BN28" s="352">
        <v>0.93527260000000001</v>
      </c>
      <c r="BO28" s="352">
        <v>0.96501440000000005</v>
      </c>
      <c r="BP28" s="352">
        <v>0.97420130000000005</v>
      </c>
      <c r="BQ28" s="352">
        <v>0.96146399999999999</v>
      </c>
      <c r="BR28" s="352">
        <v>0.96593929999999995</v>
      </c>
      <c r="BS28" s="352">
        <v>0.93182189999999998</v>
      </c>
      <c r="BT28" s="352">
        <v>0.96417900000000001</v>
      </c>
      <c r="BU28" s="352">
        <v>0.93659579999999998</v>
      </c>
      <c r="BV28" s="352">
        <v>0.93800289999999997</v>
      </c>
    </row>
    <row r="29" spans="1:74" s="239" customFormat="1" ht="11.1" customHeight="1" x14ac:dyDescent="0.2">
      <c r="A29" s="269" t="s">
        <v>1473</v>
      </c>
      <c r="B29" s="545" t="s">
        <v>1497</v>
      </c>
      <c r="C29" s="341">
        <v>8.6446935000000003E-2</v>
      </c>
      <c r="D29" s="341">
        <v>9.9651249999999997E-2</v>
      </c>
      <c r="E29" s="341">
        <v>0.109400548</v>
      </c>
      <c r="F29" s="341">
        <v>0.117883733</v>
      </c>
      <c r="G29" s="341">
        <v>0.104208968</v>
      </c>
      <c r="H29" s="341">
        <v>0.115257867</v>
      </c>
      <c r="I29" s="341">
        <v>0.10688325799999999</v>
      </c>
      <c r="J29" s="341">
        <v>0.109844129</v>
      </c>
      <c r="K29" s="341">
        <v>0.106068233</v>
      </c>
      <c r="L29" s="341">
        <v>0.115380968</v>
      </c>
      <c r="M29" s="341">
        <v>0.124552633</v>
      </c>
      <c r="N29" s="341">
        <v>0.102518097</v>
      </c>
      <c r="O29" s="341">
        <v>0.104741323</v>
      </c>
      <c r="P29" s="341">
        <v>0.112791286</v>
      </c>
      <c r="Q29" s="341">
        <v>0.120149774</v>
      </c>
      <c r="R29" s="341">
        <v>0.10699586699999999</v>
      </c>
      <c r="S29" s="341">
        <v>0.13642109699999999</v>
      </c>
      <c r="T29" s="341">
        <v>0.141822167</v>
      </c>
      <c r="U29" s="341">
        <v>0.12584938700000001</v>
      </c>
      <c r="V29" s="341">
        <v>0.12960129000000001</v>
      </c>
      <c r="W29" s="341">
        <v>0.14339099999999999</v>
      </c>
      <c r="X29" s="341">
        <v>0.134989677</v>
      </c>
      <c r="Y29" s="341">
        <v>0.13196493300000001</v>
      </c>
      <c r="Z29" s="341">
        <v>0.121515097</v>
      </c>
      <c r="AA29" s="341">
        <v>0.122778839</v>
      </c>
      <c r="AB29" s="341">
        <v>0.141847103</v>
      </c>
      <c r="AC29" s="341">
        <v>0.12277029</v>
      </c>
      <c r="AD29" s="341">
        <v>0.13851169999999999</v>
      </c>
      <c r="AE29" s="341">
        <v>0.12757441899999999</v>
      </c>
      <c r="AF29" s="341">
        <v>0.1356272</v>
      </c>
      <c r="AG29" s="341">
        <v>0.12011435500000001</v>
      </c>
      <c r="AH29" s="341">
        <v>0.117083097</v>
      </c>
      <c r="AI29" s="341">
        <v>0.119501733</v>
      </c>
      <c r="AJ29" s="341">
        <v>0.128240677</v>
      </c>
      <c r="AK29" s="341">
        <v>0.1129585</v>
      </c>
      <c r="AL29" s="341">
        <v>0.121763806</v>
      </c>
      <c r="AM29" s="341">
        <v>7.2255451999999998E-2</v>
      </c>
      <c r="AN29" s="341">
        <v>7.4604821000000002E-2</v>
      </c>
      <c r="AO29" s="341">
        <v>7.5680774000000006E-2</v>
      </c>
      <c r="AP29" s="341">
        <v>8.2369899999999996E-2</v>
      </c>
      <c r="AQ29" s="341">
        <v>7.6884355000000001E-2</v>
      </c>
      <c r="AR29" s="341">
        <v>7.2388732999999997E-2</v>
      </c>
      <c r="AS29" s="341">
        <v>6.6815645000000007E-2</v>
      </c>
      <c r="AT29" s="341">
        <v>5.9645128999999998E-2</v>
      </c>
      <c r="AU29" s="341">
        <v>8.0360666999999997E-2</v>
      </c>
      <c r="AV29" s="341">
        <v>6.8677548000000005E-2</v>
      </c>
      <c r="AW29" s="341">
        <v>7.0870066999999995E-2</v>
      </c>
      <c r="AX29" s="341">
        <v>6.7973000000000006E-2</v>
      </c>
      <c r="AY29" s="341">
        <v>7.2237257999999999E-2</v>
      </c>
      <c r="AZ29" s="871">
        <v>8.4337285999999997E-2</v>
      </c>
      <c r="BA29" s="871">
        <v>8.3981773999999995E-2</v>
      </c>
      <c r="BB29" s="871">
        <v>0.101274</v>
      </c>
      <c r="BC29" s="871">
        <v>8.9065800000000001E-2</v>
      </c>
      <c r="BD29" s="871">
        <v>0.1095093</v>
      </c>
      <c r="BE29" s="352">
        <v>0.1121709</v>
      </c>
      <c r="BF29" s="352">
        <v>0.11685769999999999</v>
      </c>
      <c r="BG29" s="352">
        <v>0.119144</v>
      </c>
      <c r="BH29" s="352">
        <v>0.1151402</v>
      </c>
      <c r="BI29" s="352">
        <v>0.108862</v>
      </c>
      <c r="BJ29" s="352">
        <v>0.1095991</v>
      </c>
      <c r="BK29" s="352">
        <v>8.55485E-2</v>
      </c>
      <c r="BL29" s="352">
        <v>9.9326899999999996E-2</v>
      </c>
      <c r="BM29" s="352">
        <v>0.1054151</v>
      </c>
      <c r="BN29" s="352">
        <v>0.1129001</v>
      </c>
      <c r="BO29" s="352">
        <v>0.1223953</v>
      </c>
      <c r="BP29" s="352">
        <v>0.12599379999999999</v>
      </c>
      <c r="BQ29" s="352">
        <v>0.12437570000000001</v>
      </c>
      <c r="BR29" s="352">
        <v>0.12618109999999999</v>
      </c>
      <c r="BS29" s="352">
        <v>0.1258551</v>
      </c>
      <c r="BT29" s="352">
        <v>0.1215967</v>
      </c>
      <c r="BU29" s="352">
        <v>0.1142927</v>
      </c>
      <c r="BV29" s="352">
        <v>0.1135574</v>
      </c>
    </row>
    <row r="30" spans="1:74" s="239" customFormat="1" ht="11.1" customHeight="1" x14ac:dyDescent="0.2">
      <c r="A30" s="270" t="s">
        <v>1474</v>
      </c>
      <c r="B30" s="550" t="s">
        <v>1520</v>
      </c>
      <c r="C30" s="341">
        <v>4.7252935000000003E-2</v>
      </c>
      <c r="D30" s="341">
        <v>5.6115249999999998E-2</v>
      </c>
      <c r="E30" s="341">
        <v>6.1110548000000001E-2</v>
      </c>
      <c r="F30" s="341">
        <v>7.0016732999999998E-2</v>
      </c>
      <c r="G30" s="341">
        <v>5.5563967999999998E-2</v>
      </c>
      <c r="H30" s="341">
        <v>6.9290867000000006E-2</v>
      </c>
      <c r="I30" s="341">
        <v>6.2947258000000006E-2</v>
      </c>
      <c r="J30" s="341">
        <v>6.3747129E-2</v>
      </c>
      <c r="K30" s="341">
        <v>5.9835233000000002E-2</v>
      </c>
      <c r="L30" s="341">
        <v>7.2154968E-2</v>
      </c>
      <c r="M30" s="341">
        <v>8.3285632999999998E-2</v>
      </c>
      <c r="N30" s="341">
        <v>6.1228097000000002E-2</v>
      </c>
      <c r="O30" s="341">
        <v>6.3289322999999995E-2</v>
      </c>
      <c r="P30" s="341">
        <v>6.7970286000000005E-2</v>
      </c>
      <c r="Q30" s="341">
        <v>7.2891774000000006E-2</v>
      </c>
      <c r="R30" s="341">
        <v>5.7962867000000001E-2</v>
      </c>
      <c r="S30" s="341">
        <v>8.5550097000000005E-2</v>
      </c>
      <c r="T30" s="341">
        <v>9.2722166999999994E-2</v>
      </c>
      <c r="U30" s="341">
        <v>8.0204387000000002E-2</v>
      </c>
      <c r="V30" s="341">
        <v>8.1343289999999999E-2</v>
      </c>
      <c r="W30" s="341">
        <v>9.5058000000000004E-2</v>
      </c>
      <c r="X30" s="341">
        <v>8.7795677000000003E-2</v>
      </c>
      <c r="Y30" s="341">
        <v>8.6964932999999994E-2</v>
      </c>
      <c r="Z30" s="341">
        <v>8.0321096999999994E-2</v>
      </c>
      <c r="AA30" s="341">
        <v>8.1133838999999999E-2</v>
      </c>
      <c r="AB30" s="341">
        <v>9.8226102999999995E-2</v>
      </c>
      <c r="AC30" s="341">
        <v>8.0351290000000006E-2</v>
      </c>
      <c r="AD30" s="341">
        <v>7.9811699999999999E-2</v>
      </c>
      <c r="AE30" s="341">
        <v>7.8832419000000001E-2</v>
      </c>
      <c r="AF30" s="341">
        <v>8.80272E-2</v>
      </c>
      <c r="AG30" s="341">
        <v>7.6372355000000003E-2</v>
      </c>
      <c r="AH30" s="341">
        <v>7.1018097000000002E-2</v>
      </c>
      <c r="AI30" s="341">
        <v>7.7134732999999997E-2</v>
      </c>
      <c r="AJ30" s="341">
        <v>8.7466677000000007E-2</v>
      </c>
      <c r="AK30" s="341">
        <v>7.8025499999999998E-2</v>
      </c>
      <c r="AL30" s="341">
        <v>8.4634806000000007E-2</v>
      </c>
      <c r="AM30" s="341">
        <v>3.7384451999999999E-2</v>
      </c>
      <c r="AN30" s="341">
        <v>4.2425821000000002E-2</v>
      </c>
      <c r="AO30" s="341">
        <v>4.5583774000000001E-2</v>
      </c>
      <c r="AP30" s="341">
        <v>4.8002900000000001E-2</v>
      </c>
      <c r="AQ30" s="341">
        <v>4.2981354999999999E-2</v>
      </c>
      <c r="AR30" s="341">
        <v>4.2821733000000001E-2</v>
      </c>
      <c r="AS30" s="341">
        <v>3.6363645E-2</v>
      </c>
      <c r="AT30" s="341">
        <v>2.7580128999999998E-2</v>
      </c>
      <c r="AU30" s="341">
        <v>4.7393667E-2</v>
      </c>
      <c r="AV30" s="341">
        <v>3.8741548000000001E-2</v>
      </c>
      <c r="AW30" s="341">
        <v>4.3703066999999998E-2</v>
      </c>
      <c r="AX30" s="341">
        <v>3.9683000000000003E-2</v>
      </c>
      <c r="AY30" s="341">
        <v>4.4140258000000002E-2</v>
      </c>
      <c r="AZ30" s="871">
        <v>5.1551286000000002E-2</v>
      </c>
      <c r="BA30" s="871">
        <v>5.6949774000000002E-2</v>
      </c>
      <c r="BB30" s="871">
        <v>6.7506999999999998E-2</v>
      </c>
      <c r="BC30" s="871">
        <v>5.3550300000000002E-2</v>
      </c>
      <c r="BD30" s="871">
        <v>6.5919199999999997E-2</v>
      </c>
      <c r="BE30" s="352">
        <v>6.8393800000000005E-2</v>
      </c>
      <c r="BF30" s="352">
        <v>7.0290599999999995E-2</v>
      </c>
      <c r="BG30" s="352">
        <v>7.1588700000000005E-2</v>
      </c>
      <c r="BH30" s="352">
        <v>7.17589E-2</v>
      </c>
      <c r="BI30" s="352">
        <v>6.8546800000000005E-2</v>
      </c>
      <c r="BJ30" s="352">
        <v>6.9291000000000005E-2</v>
      </c>
      <c r="BK30" s="352">
        <v>4.4437999999999998E-2</v>
      </c>
      <c r="BL30" s="352">
        <v>5.64348E-2</v>
      </c>
      <c r="BM30" s="352">
        <v>5.9581200000000001E-2</v>
      </c>
      <c r="BN30" s="352">
        <v>6.1449900000000002E-2</v>
      </c>
      <c r="BO30" s="352">
        <v>7.3673699999999995E-2</v>
      </c>
      <c r="BP30" s="352">
        <v>7.8213699999999997E-2</v>
      </c>
      <c r="BQ30" s="352">
        <v>7.8335100000000005E-2</v>
      </c>
      <c r="BR30" s="352">
        <v>7.8202900000000006E-2</v>
      </c>
      <c r="BS30" s="352">
        <v>7.7357899999999993E-2</v>
      </c>
      <c r="BT30" s="352">
        <v>7.7450400000000003E-2</v>
      </c>
      <c r="BU30" s="352">
        <v>7.3343199999999997E-2</v>
      </c>
      <c r="BV30" s="352">
        <v>7.2760900000000003E-2</v>
      </c>
    </row>
    <row r="31" spans="1:74" s="239" customFormat="1" ht="11.1" customHeight="1" x14ac:dyDescent="0.2">
      <c r="A31" s="270" t="s">
        <v>1470</v>
      </c>
      <c r="B31" s="550" t="s">
        <v>1521</v>
      </c>
      <c r="C31" s="341">
        <v>3.9194E-2</v>
      </c>
      <c r="D31" s="341">
        <v>4.3535999999999998E-2</v>
      </c>
      <c r="E31" s="341">
        <v>4.829E-2</v>
      </c>
      <c r="F31" s="341">
        <v>4.7867E-2</v>
      </c>
      <c r="G31" s="341">
        <v>4.8645000000000001E-2</v>
      </c>
      <c r="H31" s="341">
        <v>4.5967000000000001E-2</v>
      </c>
      <c r="I31" s="341">
        <v>4.3936000000000003E-2</v>
      </c>
      <c r="J31" s="341">
        <v>4.6096999999999999E-2</v>
      </c>
      <c r="K31" s="341">
        <v>4.6233000000000003E-2</v>
      </c>
      <c r="L31" s="341">
        <v>4.3226000000000001E-2</v>
      </c>
      <c r="M31" s="341">
        <v>4.1266999999999998E-2</v>
      </c>
      <c r="N31" s="341">
        <v>4.129E-2</v>
      </c>
      <c r="O31" s="341">
        <v>4.1452000000000003E-2</v>
      </c>
      <c r="P31" s="341">
        <v>4.4821E-2</v>
      </c>
      <c r="Q31" s="341">
        <v>4.7258000000000001E-2</v>
      </c>
      <c r="R31" s="341">
        <v>4.9033E-2</v>
      </c>
      <c r="S31" s="341">
        <v>5.0871E-2</v>
      </c>
      <c r="T31" s="341">
        <v>4.9099999999999998E-2</v>
      </c>
      <c r="U31" s="341">
        <v>4.5644999999999998E-2</v>
      </c>
      <c r="V31" s="341">
        <v>4.8258000000000002E-2</v>
      </c>
      <c r="W31" s="341">
        <v>4.8333000000000001E-2</v>
      </c>
      <c r="X31" s="341">
        <v>4.7194E-2</v>
      </c>
      <c r="Y31" s="341">
        <v>4.4999999999999998E-2</v>
      </c>
      <c r="Z31" s="341">
        <v>4.1194000000000001E-2</v>
      </c>
      <c r="AA31" s="341">
        <v>4.1645000000000001E-2</v>
      </c>
      <c r="AB31" s="341">
        <v>4.3621E-2</v>
      </c>
      <c r="AC31" s="341">
        <v>4.2418999999999998E-2</v>
      </c>
      <c r="AD31" s="341">
        <v>5.8700000000000002E-2</v>
      </c>
      <c r="AE31" s="341">
        <v>4.8742000000000001E-2</v>
      </c>
      <c r="AF31" s="341">
        <v>4.7600000000000003E-2</v>
      </c>
      <c r="AG31" s="341">
        <v>4.3742000000000003E-2</v>
      </c>
      <c r="AH31" s="341">
        <v>4.6065000000000002E-2</v>
      </c>
      <c r="AI31" s="341">
        <v>4.2367000000000002E-2</v>
      </c>
      <c r="AJ31" s="341">
        <v>4.0773999999999998E-2</v>
      </c>
      <c r="AK31" s="341">
        <v>3.4932999999999999E-2</v>
      </c>
      <c r="AL31" s="341">
        <v>3.7129000000000002E-2</v>
      </c>
      <c r="AM31" s="341">
        <v>3.4870999999999999E-2</v>
      </c>
      <c r="AN31" s="341">
        <v>3.2178999999999999E-2</v>
      </c>
      <c r="AO31" s="341">
        <v>3.0096999999999999E-2</v>
      </c>
      <c r="AP31" s="341">
        <v>3.4367000000000002E-2</v>
      </c>
      <c r="AQ31" s="341">
        <v>3.3903000000000003E-2</v>
      </c>
      <c r="AR31" s="341">
        <v>2.9567E-2</v>
      </c>
      <c r="AS31" s="341">
        <v>3.0452E-2</v>
      </c>
      <c r="AT31" s="341">
        <v>3.2065000000000003E-2</v>
      </c>
      <c r="AU31" s="341">
        <v>3.2967000000000003E-2</v>
      </c>
      <c r="AV31" s="341">
        <v>2.9936000000000001E-2</v>
      </c>
      <c r="AW31" s="341">
        <v>2.7167E-2</v>
      </c>
      <c r="AX31" s="341">
        <v>2.8289999999999999E-2</v>
      </c>
      <c r="AY31" s="341">
        <v>2.8097E-2</v>
      </c>
      <c r="AZ31" s="871">
        <v>3.2786000000000003E-2</v>
      </c>
      <c r="BA31" s="871">
        <v>2.7032E-2</v>
      </c>
      <c r="BB31" s="871">
        <v>3.3766999999999998E-2</v>
      </c>
      <c r="BC31" s="871">
        <v>3.5515499999999998E-2</v>
      </c>
      <c r="BD31" s="871">
        <v>4.35901E-2</v>
      </c>
      <c r="BE31" s="352">
        <v>4.3777099999999999E-2</v>
      </c>
      <c r="BF31" s="352">
        <v>4.65671E-2</v>
      </c>
      <c r="BG31" s="352">
        <v>4.7555399999999998E-2</v>
      </c>
      <c r="BH31" s="352">
        <v>4.3381200000000002E-2</v>
      </c>
      <c r="BI31" s="352">
        <v>4.0315299999999998E-2</v>
      </c>
      <c r="BJ31" s="352">
        <v>4.0308200000000002E-2</v>
      </c>
      <c r="BK31" s="352">
        <v>4.1110399999999998E-2</v>
      </c>
      <c r="BL31" s="352">
        <v>4.2892100000000002E-2</v>
      </c>
      <c r="BM31" s="352">
        <v>4.5833899999999997E-2</v>
      </c>
      <c r="BN31" s="352">
        <v>5.1450299999999997E-2</v>
      </c>
      <c r="BO31" s="352">
        <v>4.8721599999999997E-2</v>
      </c>
      <c r="BP31" s="352">
        <v>4.7780099999999999E-2</v>
      </c>
      <c r="BQ31" s="352">
        <v>4.6040600000000001E-2</v>
      </c>
      <c r="BR31" s="352">
        <v>4.7978199999999999E-2</v>
      </c>
      <c r="BS31" s="352">
        <v>4.8497199999999997E-2</v>
      </c>
      <c r="BT31" s="352">
        <v>4.4146299999999999E-2</v>
      </c>
      <c r="BU31" s="352">
        <v>4.09495E-2</v>
      </c>
      <c r="BV31" s="352">
        <v>4.0796499999999999E-2</v>
      </c>
    </row>
    <row r="32" spans="1:74" s="239" customFormat="1" ht="11.1" customHeight="1" x14ac:dyDescent="0.2">
      <c r="A32" s="270" t="s">
        <v>1475</v>
      </c>
      <c r="B32" s="545" t="s">
        <v>1498</v>
      </c>
      <c r="C32" s="341">
        <v>9.3788774000000005E-2</v>
      </c>
      <c r="D32" s="341">
        <v>9.3578857000000001E-2</v>
      </c>
      <c r="E32" s="341">
        <v>0.103022065</v>
      </c>
      <c r="F32" s="341">
        <v>0.10207393300000001</v>
      </c>
      <c r="G32" s="341">
        <v>0.105037097</v>
      </c>
      <c r="H32" s="341">
        <v>0.13386126700000001</v>
      </c>
      <c r="I32" s="341">
        <v>0.105548613</v>
      </c>
      <c r="J32" s="341">
        <v>0.124097968</v>
      </c>
      <c r="K32" s="341">
        <v>0.11498826700000001</v>
      </c>
      <c r="L32" s="341">
        <v>0.12881035499999999</v>
      </c>
      <c r="M32" s="341">
        <v>0.110161333</v>
      </c>
      <c r="N32" s="341">
        <v>0.12809271</v>
      </c>
      <c r="O32" s="341">
        <v>0.140392032</v>
      </c>
      <c r="P32" s="341">
        <v>0.154007643</v>
      </c>
      <c r="Q32" s="341">
        <v>0.166028129</v>
      </c>
      <c r="R32" s="341">
        <v>0.17110439999999999</v>
      </c>
      <c r="S32" s="341">
        <v>0.223636903</v>
      </c>
      <c r="T32" s="341">
        <v>0.21061476700000001</v>
      </c>
      <c r="U32" s="341">
        <v>0.17300132300000001</v>
      </c>
      <c r="V32" s="341">
        <v>0.21719680599999999</v>
      </c>
      <c r="W32" s="341">
        <v>0.2065485</v>
      </c>
      <c r="X32" s="341">
        <v>0.194235097</v>
      </c>
      <c r="Y32" s="341">
        <v>0.16252413299999999</v>
      </c>
      <c r="Z32" s="341">
        <v>0.22773322600000001</v>
      </c>
      <c r="AA32" s="341">
        <v>0.17652671</v>
      </c>
      <c r="AB32" s="341">
        <v>0.23038531000000001</v>
      </c>
      <c r="AC32" s="341">
        <v>0.21252506500000001</v>
      </c>
      <c r="AD32" s="341">
        <v>0.23379823299999999</v>
      </c>
      <c r="AE32" s="341">
        <v>0.24606209700000001</v>
      </c>
      <c r="AF32" s="341">
        <v>0.2572218</v>
      </c>
      <c r="AG32" s="341">
        <v>0.29092683899999999</v>
      </c>
      <c r="AH32" s="341">
        <v>0.25161954800000003</v>
      </c>
      <c r="AI32" s="341">
        <v>0.25463396700000002</v>
      </c>
      <c r="AJ32" s="341">
        <v>0.24088225799999999</v>
      </c>
      <c r="AK32" s="341">
        <v>0.24548176699999999</v>
      </c>
      <c r="AL32" s="341">
        <v>0.22597509700000001</v>
      </c>
      <c r="AM32" s="341">
        <v>0.14591429</v>
      </c>
      <c r="AN32" s="341">
        <v>0.18229878599999999</v>
      </c>
      <c r="AO32" s="341">
        <v>0.16779229000000001</v>
      </c>
      <c r="AP32" s="341">
        <v>0.169486633</v>
      </c>
      <c r="AQ32" s="341">
        <v>0.15146200000000001</v>
      </c>
      <c r="AR32" s="341">
        <v>0.117251067</v>
      </c>
      <c r="AS32" s="341">
        <v>0.162728871</v>
      </c>
      <c r="AT32" s="341">
        <v>0.168801742</v>
      </c>
      <c r="AU32" s="341">
        <v>0.1583658</v>
      </c>
      <c r="AV32" s="341">
        <v>0.18141312900000001</v>
      </c>
      <c r="AW32" s="341">
        <v>0.146447033</v>
      </c>
      <c r="AX32" s="341">
        <v>0.17788525799999999</v>
      </c>
      <c r="AY32" s="341">
        <v>0.108545935</v>
      </c>
      <c r="AZ32" s="871">
        <v>0.15354575000000001</v>
      </c>
      <c r="BA32" s="871">
        <v>0.17454064499999999</v>
      </c>
      <c r="BB32" s="871">
        <v>0.18784699999999999</v>
      </c>
      <c r="BC32" s="871">
        <v>0.2176187</v>
      </c>
      <c r="BD32" s="871">
        <v>0.22377359999999999</v>
      </c>
      <c r="BE32" s="352">
        <v>0.2375148</v>
      </c>
      <c r="BF32" s="352">
        <v>0.24620059999999999</v>
      </c>
      <c r="BG32" s="352">
        <v>0.25280599999999998</v>
      </c>
      <c r="BH32" s="352">
        <v>0.25754539999999998</v>
      </c>
      <c r="BI32" s="352">
        <v>0.26408510000000002</v>
      </c>
      <c r="BJ32" s="352">
        <v>0.27533570000000002</v>
      </c>
      <c r="BK32" s="352">
        <v>0.2778197</v>
      </c>
      <c r="BL32" s="352">
        <v>0.28841</v>
      </c>
      <c r="BM32" s="352">
        <v>0.28924280000000002</v>
      </c>
      <c r="BN32" s="352">
        <v>0.29465170000000002</v>
      </c>
      <c r="BO32" s="352">
        <v>0.29841289999999998</v>
      </c>
      <c r="BP32" s="352">
        <v>0.30039130000000003</v>
      </c>
      <c r="BQ32" s="352">
        <v>0.29941830000000003</v>
      </c>
      <c r="BR32" s="352">
        <v>0.2988653</v>
      </c>
      <c r="BS32" s="352">
        <v>0.29868670000000003</v>
      </c>
      <c r="BT32" s="352">
        <v>0.29661670000000001</v>
      </c>
      <c r="BU32" s="352">
        <v>0.2956162</v>
      </c>
      <c r="BV32" s="352">
        <v>0.30376890000000001</v>
      </c>
    </row>
    <row r="33" spans="1:74" ht="11.1" customHeight="1" x14ac:dyDescent="0.2">
      <c r="A33" s="270" t="s">
        <v>1476</v>
      </c>
      <c r="B33" s="550" t="s">
        <v>1499</v>
      </c>
      <c r="C33" s="341">
        <v>8.1465774000000005E-2</v>
      </c>
      <c r="D33" s="341">
        <v>8.2399857000000007E-2</v>
      </c>
      <c r="E33" s="341">
        <v>9.1893064999999996E-2</v>
      </c>
      <c r="F33" s="341">
        <v>9.0240932999999995E-2</v>
      </c>
      <c r="G33" s="341">
        <v>9.5392096999999995E-2</v>
      </c>
      <c r="H33" s="341">
        <v>0.12102826699999999</v>
      </c>
      <c r="I33" s="341">
        <v>9.3258613000000004E-2</v>
      </c>
      <c r="J33" s="341">
        <v>0.111839968</v>
      </c>
      <c r="K33" s="341">
        <v>0.100621267</v>
      </c>
      <c r="L33" s="341">
        <v>0.11552035500000001</v>
      </c>
      <c r="M33" s="341">
        <v>9.5094333000000003E-2</v>
      </c>
      <c r="N33" s="341">
        <v>0.11538271</v>
      </c>
      <c r="O33" s="341">
        <v>0.12797303199999999</v>
      </c>
      <c r="P33" s="341">
        <v>0.13897164300000001</v>
      </c>
      <c r="Q33" s="341">
        <v>0.15083412900000001</v>
      </c>
      <c r="R33" s="341">
        <v>0.16177140000000001</v>
      </c>
      <c r="S33" s="341">
        <v>0.21060490300000001</v>
      </c>
      <c r="T33" s="341">
        <v>0.19174776700000001</v>
      </c>
      <c r="U33" s="341">
        <v>0.16542032300000001</v>
      </c>
      <c r="V33" s="341">
        <v>0.19964880600000001</v>
      </c>
      <c r="W33" s="341">
        <v>0.19438150000000001</v>
      </c>
      <c r="X33" s="341">
        <v>0.185138097</v>
      </c>
      <c r="Y33" s="341">
        <v>0.15539113299999999</v>
      </c>
      <c r="Z33" s="341">
        <v>0.221120226</v>
      </c>
      <c r="AA33" s="341">
        <v>0.16942971000000001</v>
      </c>
      <c r="AB33" s="341">
        <v>0.22421331</v>
      </c>
      <c r="AC33" s="341">
        <v>0.20404106499999999</v>
      </c>
      <c r="AD33" s="341">
        <v>0.22813123299999999</v>
      </c>
      <c r="AE33" s="341">
        <v>0.236836097</v>
      </c>
      <c r="AF33" s="341">
        <v>0.2449548</v>
      </c>
      <c r="AG33" s="341">
        <v>0.27621683899999999</v>
      </c>
      <c r="AH33" s="341">
        <v>0.238942548</v>
      </c>
      <c r="AI33" s="341">
        <v>0.24116696700000001</v>
      </c>
      <c r="AJ33" s="341">
        <v>0.22575325800000001</v>
      </c>
      <c r="AK33" s="341">
        <v>0.23041476699999999</v>
      </c>
      <c r="AL33" s="341">
        <v>0.21381409700000001</v>
      </c>
      <c r="AM33" s="341">
        <v>0.13278529</v>
      </c>
      <c r="AN33" s="341">
        <v>0.17097778599999999</v>
      </c>
      <c r="AO33" s="341">
        <v>0.15634028999999999</v>
      </c>
      <c r="AP33" s="341">
        <v>0.15868663299999999</v>
      </c>
      <c r="AQ33" s="341">
        <v>0.140655</v>
      </c>
      <c r="AR33" s="341">
        <v>0.10395106699999999</v>
      </c>
      <c r="AS33" s="341">
        <v>0.147470871</v>
      </c>
      <c r="AT33" s="341">
        <v>0.15560774199999999</v>
      </c>
      <c r="AU33" s="341">
        <v>0.14356579999999999</v>
      </c>
      <c r="AV33" s="341">
        <v>0.166639129</v>
      </c>
      <c r="AW33" s="341">
        <v>0.13578003299999999</v>
      </c>
      <c r="AX33" s="341">
        <v>0.16456225799999999</v>
      </c>
      <c r="AY33" s="341">
        <v>9.4061934999999999E-2</v>
      </c>
      <c r="AZ33" s="871">
        <v>0.13925974999999999</v>
      </c>
      <c r="BA33" s="871">
        <v>0.158895645</v>
      </c>
      <c r="BB33" s="871">
        <v>0.17491399999999999</v>
      </c>
      <c r="BC33" s="871">
        <v>0.20694660000000001</v>
      </c>
      <c r="BD33" s="871">
        <v>0.2094589</v>
      </c>
      <c r="BE33" s="352">
        <v>0.2250558</v>
      </c>
      <c r="BF33" s="352">
        <v>0.2322816</v>
      </c>
      <c r="BG33" s="352">
        <v>0.23910580000000001</v>
      </c>
      <c r="BH33" s="352">
        <v>0.244473</v>
      </c>
      <c r="BI33" s="352">
        <v>0.25210159999999998</v>
      </c>
      <c r="BJ33" s="352">
        <v>0.26413399999999998</v>
      </c>
      <c r="BK33" s="352">
        <v>0.2660594</v>
      </c>
      <c r="BL33" s="352">
        <v>0.2772886</v>
      </c>
      <c r="BM33" s="352">
        <v>0.27760509999999999</v>
      </c>
      <c r="BN33" s="352">
        <v>0.28521609999999997</v>
      </c>
      <c r="BO33" s="352">
        <v>0.28772510000000001</v>
      </c>
      <c r="BP33" s="352">
        <v>0.28607070000000001</v>
      </c>
      <c r="BQ33" s="352">
        <v>0.28695710000000002</v>
      </c>
      <c r="BR33" s="352">
        <v>0.28494550000000002</v>
      </c>
      <c r="BS33" s="352">
        <v>0.28498620000000002</v>
      </c>
      <c r="BT33" s="352">
        <v>0.28354410000000002</v>
      </c>
      <c r="BU33" s="352">
        <v>0.28363260000000001</v>
      </c>
      <c r="BV33" s="352">
        <v>0.29256720000000003</v>
      </c>
    </row>
    <row r="34" spans="1:74" ht="11.1" customHeight="1" x14ac:dyDescent="0.2">
      <c r="A34" s="270" t="s">
        <v>1471</v>
      </c>
      <c r="B34" s="550" t="s">
        <v>1496</v>
      </c>
      <c r="C34" s="341">
        <v>1.2323000000000001E-2</v>
      </c>
      <c r="D34" s="341">
        <v>1.1179E-2</v>
      </c>
      <c r="E34" s="341">
        <v>1.1129E-2</v>
      </c>
      <c r="F34" s="341">
        <v>1.1833E-2</v>
      </c>
      <c r="G34" s="341">
        <v>9.6450000000000008E-3</v>
      </c>
      <c r="H34" s="341">
        <v>1.2833000000000001E-2</v>
      </c>
      <c r="I34" s="341">
        <v>1.2290000000000001E-2</v>
      </c>
      <c r="J34" s="341">
        <v>1.2258E-2</v>
      </c>
      <c r="K34" s="341">
        <v>1.4367E-2</v>
      </c>
      <c r="L34" s="341">
        <v>1.329E-2</v>
      </c>
      <c r="M34" s="341">
        <v>1.5067000000000001E-2</v>
      </c>
      <c r="N34" s="341">
        <v>1.2710000000000001E-2</v>
      </c>
      <c r="O34" s="341">
        <v>1.2418999999999999E-2</v>
      </c>
      <c r="P34" s="341">
        <v>1.5036000000000001E-2</v>
      </c>
      <c r="Q34" s="341">
        <v>1.5193999999999999E-2</v>
      </c>
      <c r="R34" s="341">
        <v>9.3329999999999993E-3</v>
      </c>
      <c r="S34" s="341">
        <v>1.3032E-2</v>
      </c>
      <c r="T34" s="341">
        <v>1.8866999999999998E-2</v>
      </c>
      <c r="U34" s="341">
        <v>7.5810000000000001E-3</v>
      </c>
      <c r="V34" s="341">
        <v>1.7548000000000001E-2</v>
      </c>
      <c r="W34" s="341">
        <v>1.2167000000000001E-2</v>
      </c>
      <c r="X34" s="341">
        <v>9.0969999999999992E-3</v>
      </c>
      <c r="Y34" s="341">
        <v>7.1329999999999996E-3</v>
      </c>
      <c r="Z34" s="341">
        <v>6.613E-3</v>
      </c>
      <c r="AA34" s="341">
        <v>7.097E-3</v>
      </c>
      <c r="AB34" s="341">
        <v>6.1720000000000004E-3</v>
      </c>
      <c r="AC34" s="341">
        <v>8.4840000000000002E-3</v>
      </c>
      <c r="AD34" s="341">
        <v>5.6670000000000002E-3</v>
      </c>
      <c r="AE34" s="341">
        <v>9.2259999999999998E-3</v>
      </c>
      <c r="AF34" s="341">
        <v>1.2267E-2</v>
      </c>
      <c r="AG34" s="341">
        <v>1.4710000000000001E-2</v>
      </c>
      <c r="AH34" s="341">
        <v>1.2677000000000001E-2</v>
      </c>
      <c r="AI34" s="341">
        <v>1.3467E-2</v>
      </c>
      <c r="AJ34" s="341">
        <v>1.5129E-2</v>
      </c>
      <c r="AK34" s="341">
        <v>1.5067000000000001E-2</v>
      </c>
      <c r="AL34" s="341">
        <v>1.2161E-2</v>
      </c>
      <c r="AM34" s="341">
        <v>1.3129E-2</v>
      </c>
      <c r="AN34" s="341">
        <v>1.1320999999999999E-2</v>
      </c>
      <c r="AO34" s="341">
        <v>1.1452E-2</v>
      </c>
      <c r="AP34" s="341">
        <v>1.0800000000000001E-2</v>
      </c>
      <c r="AQ34" s="341">
        <v>1.0807000000000001E-2</v>
      </c>
      <c r="AR34" s="341">
        <v>1.3299999999999999E-2</v>
      </c>
      <c r="AS34" s="341">
        <v>1.5258000000000001E-2</v>
      </c>
      <c r="AT34" s="341">
        <v>1.3194000000000001E-2</v>
      </c>
      <c r="AU34" s="341">
        <v>1.4800000000000001E-2</v>
      </c>
      <c r="AV34" s="341">
        <v>1.4774000000000001E-2</v>
      </c>
      <c r="AW34" s="341">
        <v>1.0666999999999999E-2</v>
      </c>
      <c r="AX34" s="341">
        <v>1.3323E-2</v>
      </c>
      <c r="AY34" s="341">
        <v>1.4484E-2</v>
      </c>
      <c r="AZ34" s="871">
        <v>1.4286E-2</v>
      </c>
      <c r="BA34" s="871">
        <v>1.5644999999999999E-2</v>
      </c>
      <c r="BB34" s="871">
        <v>1.2933E-2</v>
      </c>
      <c r="BC34" s="871">
        <v>1.06721E-2</v>
      </c>
      <c r="BD34" s="871">
        <v>1.43147E-2</v>
      </c>
      <c r="BE34" s="352">
        <v>1.2459E-2</v>
      </c>
      <c r="BF34" s="352">
        <v>1.3919000000000001E-2</v>
      </c>
      <c r="BG34" s="352">
        <v>1.37001E-2</v>
      </c>
      <c r="BH34" s="352">
        <v>1.3072500000000001E-2</v>
      </c>
      <c r="BI34" s="352">
        <v>1.1983499999999999E-2</v>
      </c>
      <c r="BJ34" s="352">
        <v>1.12017E-2</v>
      </c>
      <c r="BK34" s="352">
        <v>1.17603E-2</v>
      </c>
      <c r="BL34" s="352">
        <v>1.11214E-2</v>
      </c>
      <c r="BM34" s="352">
        <v>1.1637700000000001E-2</v>
      </c>
      <c r="BN34" s="352">
        <v>9.4356000000000006E-3</v>
      </c>
      <c r="BO34" s="352">
        <v>1.0687800000000001E-2</v>
      </c>
      <c r="BP34" s="352">
        <v>1.4320599999999999E-2</v>
      </c>
      <c r="BQ34" s="352">
        <v>1.24612E-2</v>
      </c>
      <c r="BR34" s="352">
        <v>1.39198E-2</v>
      </c>
      <c r="BS34" s="352">
        <v>1.3700499999999999E-2</v>
      </c>
      <c r="BT34" s="352">
        <v>1.30726E-2</v>
      </c>
      <c r="BU34" s="352">
        <v>1.1983499999999999E-2</v>
      </c>
      <c r="BV34" s="352">
        <v>1.12018E-2</v>
      </c>
    </row>
    <row r="35" spans="1:74" s="33" customFormat="1" ht="11.1" customHeight="1" x14ac:dyDescent="0.2">
      <c r="A35" s="270" t="s">
        <v>1477</v>
      </c>
      <c r="B35" s="545" t="s">
        <v>1500</v>
      </c>
      <c r="C35" s="341">
        <v>5.7828710000000002E-3</v>
      </c>
      <c r="D35" s="341">
        <v>8.0983570000000005E-3</v>
      </c>
      <c r="E35" s="341">
        <v>8.9312899999999997E-3</v>
      </c>
      <c r="F35" s="341">
        <v>1.3684333E-2</v>
      </c>
      <c r="G35" s="341">
        <v>1.2153226E-2</v>
      </c>
      <c r="H35" s="341">
        <v>1.3048933E-2</v>
      </c>
      <c r="I35" s="341">
        <v>1.4145E-2</v>
      </c>
      <c r="J35" s="341">
        <v>1.5154645E-2</v>
      </c>
      <c r="K35" s="341">
        <v>1.5016233E-2</v>
      </c>
      <c r="L35" s="341">
        <v>1.5386323E-2</v>
      </c>
      <c r="M35" s="341">
        <v>1.4581133E-2</v>
      </c>
      <c r="N35" s="341">
        <v>2.0024935000000001E-2</v>
      </c>
      <c r="O35" s="341">
        <v>2.0068032E-2</v>
      </c>
      <c r="P35" s="341">
        <v>1.5123071E-2</v>
      </c>
      <c r="Q35" s="341">
        <v>1.9670903E-2</v>
      </c>
      <c r="R35" s="341">
        <v>1.6786200000000001E-2</v>
      </c>
      <c r="S35" s="341">
        <v>2.0577967999999999E-2</v>
      </c>
      <c r="T35" s="341">
        <v>1.8938799999999999E-2</v>
      </c>
      <c r="U35" s="341">
        <v>2.0268548000000001E-2</v>
      </c>
      <c r="V35" s="341">
        <v>1.3317064999999999E-2</v>
      </c>
      <c r="W35" s="341">
        <v>2.1412567E-2</v>
      </c>
      <c r="X35" s="341">
        <v>2.1420871000000001E-2</v>
      </c>
      <c r="Y35" s="341">
        <v>2.0753500000000001E-2</v>
      </c>
      <c r="Z35" s="341">
        <v>2.5512E-2</v>
      </c>
      <c r="AA35" s="341">
        <v>1.7348967999999999E-2</v>
      </c>
      <c r="AB35" s="341">
        <v>2.0942034000000002E-2</v>
      </c>
      <c r="AC35" s="341">
        <v>1.9634289999999999E-2</v>
      </c>
      <c r="AD35" s="341">
        <v>2.4433699999999999E-2</v>
      </c>
      <c r="AE35" s="341">
        <v>1.4431387E-2</v>
      </c>
      <c r="AF35" s="341">
        <v>1.9723866999999999E-2</v>
      </c>
      <c r="AG35" s="341">
        <v>2.1016805999999999E-2</v>
      </c>
      <c r="AH35" s="341">
        <v>1.7905741999999999E-2</v>
      </c>
      <c r="AI35" s="341">
        <v>2.4851399999999999E-2</v>
      </c>
      <c r="AJ35" s="341">
        <v>2.7459935000000001E-2</v>
      </c>
      <c r="AK35" s="341">
        <v>3.4490367000000001E-2</v>
      </c>
      <c r="AL35" s="341">
        <v>2.4336838999999999E-2</v>
      </c>
      <c r="AM35" s="341">
        <v>2.4630289999999999E-2</v>
      </c>
      <c r="AN35" s="341">
        <v>3.6900428999999998E-2</v>
      </c>
      <c r="AO35" s="341">
        <v>3.0894031999999998E-2</v>
      </c>
      <c r="AP35" s="341">
        <v>3.2164632999999998E-2</v>
      </c>
      <c r="AQ35" s="341">
        <v>3.4747258000000003E-2</v>
      </c>
      <c r="AR35" s="341">
        <v>4.2449800000000003E-2</v>
      </c>
      <c r="AS35" s="341">
        <v>3.3586709999999999E-2</v>
      </c>
      <c r="AT35" s="341">
        <v>2.7312387E-2</v>
      </c>
      <c r="AU35" s="341">
        <v>4.0602800000000001E-2</v>
      </c>
      <c r="AV35" s="341">
        <v>3.9009516000000001E-2</v>
      </c>
      <c r="AW35" s="341">
        <v>6.5168699999999996E-2</v>
      </c>
      <c r="AX35" s="341">
        <v>4.7237710000000002E-2</v>
      </c>
      <c r="AY35" s="341">
        <v>2.9945547999999999E-2</v>
      </c>
      <c r="AZ35" s="871">
        <v>3.4075714E-2</v>
      </c>
      <c r="BA35" s="871">
        <v>3.4986032E-2</v>
      </c>
      <c r="BB35" s="871">
        <v>3.5150000000000001E-2</v>
      </c>
      <c r="BC35" s="871">
        <v>3.9254499999999998E-2</v>
      </c>
      <c r="BD35" s="871">
        <v>4.1547099999999997E-2</v>
      </c>
      <c r="BE35" s="352">
        <v>4.0904299999999998E-2</v>
      </c>
      <c r="BF35" s="352">
        <v>4.4556800000000001E-2</v>
      </c>
      <c r="BG35" s="352">
        <v>4.8343999999999998E-2</v>
      </c>
      <c r="BH35" s="352">
        <v>4.84891E-2</v>
      </c>
      <c r="BI35" s="352">
        <v>5.0611400000000001E-2</v>
      </c>
      <c r="BJ35" s="352">
        <v>5.09094E-2</v>
      </c>
      <c r="BK35" s="352">
        <v>4.9334599999999999E-2</v>
      </c>
      <c r="BL35" s="352">
        <v>5.0469899999999998E-2</v>
      </c>
      <c r="BM35" s="352">
        <v>4.9717999999999998E-2</v>
      </c>
      <c r="BN35" s="352">
        <v>5.0286699999999997E-2</v>
      </c>
      <c r="BO35" s="352">
        <v>5.0666900000000001E-2</v>
      </c>
      <c r="BP35" s="352">
        <v>5.1806699999999997E-2</v>
      </c>
      <c r="BQ35" s="352">
        <v>5.3171099999999999E-2</v>
      </c>
      <c r="BR35" s="352">
        <v>5.3093599999999998E-2</v>
      </c>
      <c r="BS35" s="352">
        <v>5.5766099999999999E-2</v>
      </c>
      <c r="BT35" s="352">
        <v>5.5309700000000003E-2</v>
      </c>
      <c r="BU35" s="352">
        <v>5.7057200000000002E-2</v>
      </c>
      <c r="BV35" s="352">
        <v>5.7095600000000003E-2</v>
      </c>
    </row>
    <row r="36" spans="1:74" ht="11.1" customHeight="1" x14ac:dyDescent="0.2">
      <c r="A36" s="270"/>
      <c r="B36" s="550"/>
      <c r="C36" s="341"/>
      <c r="D36" s="341"/>
      <c r="E36" s="341"/>
      <c r="F36" s="341"/>
      <c r="G36" s="341"/>
      <c r="H36" s="341"/>
      <c r="I36" s="341"/>
      <c r="J36" s="341"/>
      <c r="K36" s="341"/>
      <c r="L36" s="341"/>
      <c r="M36" s="341"/>
      <c r="N36" s="341"/>
      <c r="O36" s="341"/>
      <c r="P36" s="341"/>
      <c r="Q36" s="341"/>
      <c r="R36" s="341"/>
      <c r="S36" s="341"/>
      <c r="T36" s="341"/>
      <c r="U36" s="341"/>
      <c r="V36" s="341"/>
      <c r="W36" s="341"/>
      <c r="X36" s="341"/>
      <c r="Y36" s="341"/>
      <c r="Z36" s="341"/>
      <c r="AA36" s="341"/>
      <c r="AB36" s="341"/>
      <c r="AC36" s="341"/>
      <c r="AD36" s="341"/>
      <c r="AE36" s="341"/>
      <c r="AF36" s="341"/>
      <c r="AG36" s="341"/>
      <c r="AH36" s="341"/>
      <c r="AI36" s="341"/>
      <c r="AJ36" s="341"/>
      <c r="AK36" s="341"/>
      <c r="AL36" s="341"/>
      <c r="AM36" s="341"/>
      <c r="AN36" s="341"/>
      <c r="AO36" s="341"/>
      <c r="AP36" s="341"/>
      <c r="AQ36" s="341"/>
      <c r="AR36" s="341"/>
      <c r="AS36" s="341"/>
      <c r="AT36" s="341"/>
      <c r="AU36" s="341"/>
      <c r="AV36" s="341"/>
      <c r="AW36" s="341"/>
      <c r="AX36" s="341"/>
      <c r="AY36" s="341"/>
      <c r="AZ36" s="871"/>
      <c r="BA36" s="871"/>
      <c r="BB36" s="871"/>
      <c r="BC36" s="871"/>
      <c r="BD36" s="871"/>
      <c r="BE36" s="352"/>
      <c r="BF36" s="352"/>
      <c r="BG36" s="352"/>
      <c r="BH36" s="352"/>
      <c r="BI36" s="352"/>
      <c r="BJ36" s="352"/>
      <c r="BK36" s="352"/>
      <c r="BL36" s="352"/>
      <c r="BM36" s="352"/>
      <c r="BN36" s="352"/>
      <c r="BO36" s="352"/>
      <c r="BP36" s="352"/>
      <c r="BQ36" s="352"/>
      <c r="BR36" s="352"/>
      <c r="BS36" s="352"/>
      <c r="BT36" s="352"/>
      <c r="BU36" s="352"/>
      <c r="BV36" s="352"/>
    </row>
    <row r="37" spans="1:74" s="273" customFormat="1" ht="11.1" customHeight="1" x14ac:dyDescent="0.2">
      <c r="A37" s="548" t="s">
        <v>241</v>
      </c>
      <c r="B37" s="544" t="s">
        <v>1478</v>
      </c>
      <c r="C37" s="102">
        <v>8.0618730000000003</v>
      </c>
      <c r="D37" s="102">
        <v>8.6501760000000001</v>
      </c>
      <c r="E37" s="102">
        <v>9.0051249999999996</v>
      </c>
      <c r="F37" s="102">
        <v>8.7987420000000007</v>
      </c>
      <c r="G37" s="102">
        <v>9.1191099999999992</v>
      </c>
      <c r="H37" s="102">
        <v>9.075113</v>
      </c>
      <c r="I37" s="102">
        <v>8.8115620000000003</v>
      </c>
      <c r="J37" s="102">
        <v>9.1153639999999996</v>
      </c>
      <c r="K37" s="102">
        <v>8.8466349999999991</v>
      </c>
      <c r="L37" s="102">
        <v>8.8067969999999995</v>
      </c>
      <c r="M37" s="102">
        <v>8.8268369999999994</v>
      </c>
      <c r="N37" s="102">
        <v>8.5959120000000002</v>
      </c>
      <c r="O37" s="102">
        <v>8.2910260000000005</v>
      </c>
      <c r="P37" s="102">
        <v>8.694903</v>
      </c>
      <c r="Q37" s="102">
        <v>9.0769289999999998</v>
      </c>
      <c r="R37" s="102">
        <v>8.9440740000000005</v>
      </c>
      <c r="S37" s="102">
        <v>9.0798850000000009</v>
      </c>
      <c r="T37" s="102">
        <v>9.3657190000000003</v>
      </c>
      <c r="U37" s="102">
        <v>8.9790080000000003</v>
      </c>
      <c r="V37" s="102">
        <v>9.2444869999999995</v>
      </c>
      <c r="W37" s="102">
        <v>8.8430999999999997</v>
      </c>
      <c r="X37" s="102">
        <v>9.0998470000000005</v>
      </c>
      <c r="Y37" s="102">
        <v>8.9098400000000009</v>
      </c>
      <c r="Z37" s="102">
        <v>8.7958689999999997</v>
      </c>
      <c r="AA37" s="102">
        <v>8.2903669999999998</v>
      </c>
      <c r="AB37" s="102">
        <v>8.6591609999999992</v>
      </c>
      <c r="AC37" s="102">
        <v>8.9370569999999994</v>
      </c>
      <c r="AD37" s="102">
        <v>8.8692729999999997</v>
      </c>
      <c r="AE37" s="102">
        <v>9.3909450000000003</v>
      </c>
      <c r="AF37" s="102">
        <v>9.1993849999999995</v>
      </c>
      <c r="AG37" s="102">
        <v>9.317653</v>
      </c>
      <c r="AH37" s="102">
        <v>9.2571440000000003</v>
      </c>
      <c r="AI37" s="102">
        <v>8.9833510000000008</v>
      </c>
      <c r="AJ37" s="102">
        <v>9.0698410000000003</v>
      </c>
      <c r="AK37" s="102">
        <v>8.8323289999999997</v>
      </c>
      <c r="AL37" s="102">
        <v>8.7726059999999997</v>
      </c>
      <c r="AM37" s="102">
        <v>8.4827619999999992</v>
      </c>
      <c r="AN37" s="102">
        <v>8.6814389999999992</v>
      </c>
      <c r="AO37" s="102">
        <v>8.7645619999999997</v>
      </c>
      <c r="AP37" s="102">
        <v>8.9098159999999993</v>
      </c>
      <c r="AQ37" s="102">
        <v>9.0566650000000006</v>
      </c>
      <c r="AR37" s="102">
        <v>9.2615859999999994</v>
      </c>
      <c r="AS37" s="102">
        <v>9.1501429999999999</v>
      </c>
      <c r="AT37" s="102">
        <v>9.2259340000000005</v>
      </c>
      <c r="AU37" s="102">
        <v>8.9742069999999998</v>
      </c>
      <c r="AV37" s="102">
        <v>8.8882809999999992</v>
      </c>
      <c r="AW37" s="102">
        <v>8.6798490000000008</v>
      </c>
      <c r="AX37" s="102">
        <v>8.7805590000000002</v>
      </c>
      <c r="AY37" s="102">
        <v>8.2578759999999996</v>
      </c>
      <c r="AZ37" s="890">
        <v>8.5861909999999995</v>
      </c>
      <c r="BA37" s="890">
        <v>8.8531440000000003</v>
      </c>
      <c r="BB37" s="890">
        <v>9.1226760000000002</v>
      </c>
      <c r="BC37" s="890">
        <v>8.9019354838999991</v>
      </c>
      <c r="BD37" s="890">
        <v>9.0371173332999994</v>
      </c>
      <c r="BE37" s="559">
        <v>9.0036339999999999</v>
      </c>
      <c r="BF37" s="559">
        <v>9.0792570000000001</v>
      </c>
      <c r="BG37" s="559">
        <v>8.7766959999999994</v>
      </c>
      <c r="BH37" s="559">
        <v>8.8531359999999992</v>
      </c>
      <c r="BI37" s="559">
        <v>8.6006900000000002</v>
      </c>
      <c r="BJ37" s="559">
        <v>8.6370380000000004</v>
      </c>
      <c r="BK37" s="559">
        <v>8.2990290000000009</v>
      </c>
      <c r="BL37" s="559">
        <v>8.5222519999999999</v>
      </c>
      <c r="BM37" s="559">
        <v>8.5920690000000004</v>
      </c>
      <c r="BN37" s="559">
        <v>8.8438649999999992</v>
      </c>
      <c r="BO37" s="559">
        <v>8.9573830000000001</v>
      </c>
      <c r="BP37" s="559">
        <v>9.0175239999999999</v>
      </c>
      <c r="BQ37" s="559">
        <v>8.9327769999999997</v>
      </c>
      <c r="BR37" s="559">
        <v>9.0095390000000002</v>
      </c>
      <c r="BS37" s="559">
        <v>8.7062449999999991</v>
      </c>
      <c r="BT37" s="559">
        <v>8.8120689999999993</v>
      </c>
      <c r="BU37" s="559">
        <v>8.5608400000000007</v>
      </c>
      <c r="BV37" s="559">
        <v>8.6153420000000001</v>
      </c>
    </row>
    <row r="38" spans="1:74" ht="11.1" customHeight="1" x14ac:dyDescent="0.2">
      <c r="A38" s="270" t="s">
        <v>1507</v>
      </c>
      <c r="B38" s="545" t="s">
        <v>1479</v>
      </c>
      <c r="C38" s="341">
        <v>7.2218092258000004</v>
      </c>
      <c r="D38" s="341">
        <v>7.7845814286000001</v>
      </c>
      <c r="E38" s="341">
        <v>8.0790455161000008</v>
      </c>
      <c r="F38" s="341">
        <v>7.9072709666999996</v>
      </c>
      <c r="G38" s="341">
        <v>8.1820404838999998</v>
      </c>
      <c r="H38" s="341">
        <v>8.1094875332999994</v>
      </c>
      <c r="I38" s="341">
        <v>7.9060714193999999</v>
      </c>
      <c r="J38" s="341">
        <v>8.1560213548</v>
      </c>
      <c r="K38" s="341">
        <v>7.9500885666999999</v>
      </c>
      <c r="L38" s="341">
        <v>7.8574542257999997</v>
      </c>
      <c r="M38" s="341">
        <v>7.8835401333000004</v>
      </c>
      <c r="N38" s="341">
        <v>7.7021191612999997</v>
      </c>
      <c r="O38" s="341">
        <v>7.4110423548000002</v>
      </c>
      <c r="P38" s="341">
        <v>7.8240577143000003</v>
      </c>
      <c r="Q38" s="341">
        <v>8.1381048709999995</v>
      </c>
      <c r="R38" s="341">
        <v>8.0403854999999993</v>
      </c>
      <c r="S38" s="341">
        <v>8.1379274515999995</v>
      </c>
      <c r="T38" s="341">
        <v>8.3914656332999993</v>
      </c>
      <c r="U38" s="341">
        <v>8.0566328709999997</v>
      </c>
      <c r="V38" s="341">
        <v>8.2689053547999993</v>
      </c>
      <c r="W38" s="341">
        <v>7.9349219333000001</v>
      </c>
      <c r="X38" s="341">
        <v>8.1309115805999994</v>
      </c>
      <c r="Y38" s="341">
        <v>7.9675802666999997</v>
      </c>
      <c r="Z38" s="341">
        <v>7.8889029355</v>
      </c>
      <c r="AA38" s="341">
        <v>7.4517540000000002</v>
      </c>
      <c r="AB38" s="341">
        <v>7.7409172759000002</v>
      </c>
      <c r="AC38" s="341">
        <v>8.0199646774000009</v>
      </c>
      <c r="AD38" s="341">
        <v>7.9935307333000001</v>
      </c>
      <c r="AE38" s="341">
        <v>8.4071197419000008</v>
      </c>
      <c r="AF38" s="341">
        <v>8.2592204999999996</v>
      </c>
      <c r="AG38" s="341">
        <v>8.3476687418999997</v>
      </c>
      <c r="AH38" s="341">
        <v>8.3084886128999997</v>
      </c>
      <c r="AI38" s="341">
        <v>8.0622252332999995</v>
      </c>
      <c r="AJ38" s="341">
        <v>8.1025456129000002</v>
      </c>
      <c r="AK38" s="341">
        <v>7.8995014000000001</v>
      </c>
      <c r="AL38" s="341">
        <v>7.8674743225999997</v>
      </c>
      <c r="AM38" s="341">
        <v>7.5951500000000003</v>
      </c>
      <c r="AN38" s="341">
        <v>7.7715930000000002</v>
      </c>
      <c r="AO38" s="341">
        <v>7.8622063225999996</v>
      </c>
      <c r="AP38" s="341">
        <v>7.9584349333000004</v>
      </c>
      <c r="AQ38" s="341">
        <v>8.1419525484000008</v>
      </c>
      <c r="AR38" s="341">
        <v>8.2857175000000005</v>
      </c>
      <c r="AS38" s="341">
        <v>8.1905369031999999</v>
      </c>
      <c r="AT38" s="341">
        <v>8.2726906452000009</v>
      </c>
      <c r="AU38" s="341">
        <v>8.0388969666999994</v>
      </c>
      <c r="AV38" s="341">
        <v>7.9200585161000001</v>
      </c>
      <c r="AW38" s="341">
        <v>7.7752119666999997</v>
      </c>
      <c r="AX38" s="341">
        <v>7.8156258709999999</v>
      </c>
      <c r="AY38" s="341">
        <v>7.4074881289999999</v>
      </c>
      <c r="AZ38" s="871">
        <v>7.7095803929000004</v>
      </c>
      <c r="BA38" s="871">
        <v>7.9012110968</v>
      </c>
      <c r="BB38" s="871">
        <v>8.1922949667000005</v>
      </c>
      <c r="BC38" s="871">
        <v>7.9488737097</v>
      </c>
      <c r="BD38" s="871">
        <v>8.0752380037000009</v>
      </c>
      <c r="BE38" s="352">
        <v>8.0308250000000001</v>
      </c>
      <c r="BF38" s="352">
        <v>8.1052680000000006</v>
      </c>
      <c r="BG38" s="352">
        <v>7.846177</v>
      </c>
      <c r="BH38" s="352">
        <v>7.8940489999999999</v>
      </c>
      <c r="BI38" s="352">
        <v>7.6686860000000001</v>
      </c>
      <c r="BJ38" s="352">
        <v>7.7039470000000003</v>
      </c>
      <c r="BK38" s="352">
        <v>7.4062970000000004</v>
      </c>
      <c r="BL38" s="352">
        <v>7.6109369999999998</v>
      </c>
      <c r="BM38" s="352">
        <v>7.6825679999999998</v>
      </c>
      <c r="BN38" s="352">
        <v>7.9085929999999998</v>
      </c>
      <c r="BO38" s="352">
        <v>7.9923690000000001</v>
      </c>
      <c r="BP38" s="352">
        <v>8.0433230000000009</v>
      </c>
      <c r="BQ38" s="352">
        <v>7.9713130000000003</v>
      </c>
      <c r="BR38" s="352">
        <v>8.0435990000000004</v>
      </c>
      <c r="BS38" s="352">
        <v>7.7744229999999996</v>
      </c>
      <c r="BT38" s="352">
        <v>7.8478899999999996</v>
      </c>
      <c r="BU38" s="352">
        <v>7.624244</v>
      </c>
      <c r="BV38" s="352">
        <v>7.6773389999999999</v>
      </c>
    </row>
    <row r="39" spans="1:74" ht="11.1" customHeight="1" x14ac:dyDescent="0.2">
      <c r="A39" s="270" t="s">
        <v>505</v>
      </c>
      <c r="B39" s="545" t="s">
        <v>1109</v>
      </c>
      <c r="C39" s="341">
        <v>0.84006377419</v>
      </c>
      <c r="D39" s="341">
        <v>0.86559457142999996</v>
      </c>
      <c r="E39" s="341">
        <v>0.92607948387000005</v>
      </c>
      <c r="F39" s="341">
        <v>0.89147103333</v>
      </c>
      <c r="G39" s="341">
        <v>0.93706951613</v>
      </c>
      <c r="H39" s="341">
        <v>0.96562546667000004</v>
      </c>
      <c r="I39" s="341">
        <v>0.90549058064999999</v>
      </c>
      <c r="J39" s="341">
        <v>0.95934264516000001</v>
      </c>
      <c r="K39" s="341">
        <v>0.89654643332999995</v>
      </c>
      <c r="L39" s="341">
        <v>0.94934277419000002</v>
      </c>
      <c r="M39" s="341">
        <v>0.94329686667000001</v>
      </c>
      <c r="N39" s="341">
        <v>0.89379283871000004</v>
      </c>
      <c r="O39" s="341">
        <v>0.87998364516000005</v>
      </c>
      <c r="P39" s="341">
        <v>0.87084528570999997</v>
      </c>
      <c r="Q39" s="341">
        <v>0.93882412903000001</v>
      </c>
      <c r="R39" s="341">
        <v>0.90368850000000001</v>
      </c>
      <c r="S39" s="341">
        <v>0.94195754839000001</v>
      </c>
      <c r="T39" s="341">
        <v>0.97425336666999995</v>
      </c>
      <c r="U39" s="341">
        <v>0.92237512902999996</v>
      </c>
      <c r="V39" s="341">
        <v>0.97558164516000001</v>
      </c>
      <c r="W39" s="341">
        <v>0.90817806667000001</v>
      </c>
      <c r="X39" s="341">
        <v>0.96893541935000005</v>
      </c>
      <c r="Y39" s="341">
        <v>0.94225973333000002</v>
      </c>
      <c r="Z39" s="341">
        <v>0.90696606451999995</v>
      </c>
      <c r="AA39" s="341">
        <v>0.83861300000000005</v>
      </c>
      <c r="AB39" s="341">
        <v>0.91824372413999999</v>
      </c>
      <c r="AC39" s="341">
        <v>0.91709232257999995</v>
      </c>
      <c r="AD39" s="341">
        <v>0.87574226666999999</v>
      </c>
      <c r="AE39" s="341">
        <v>0.98382525805999999</v>
      </c>
      <c r="AF39" s="341">
        <v>0.94016449999999996</v>
      </c>
      <c r="AG39" s="341">
        <v>0.96998425805999999</v>
      </c>
      <c r="AH39" s="341">
        <v>0.94865538709999997</v>
      </c>
      <c r="AI39" s="341">
        <v>0.92112576667000001</v>
      </c>
      <c r="AJ39" s="341">
        <v>0.96729538709999996</v>
      </c>
      <c r="AK39" s="341">
        <v>0.93282759999999998</v>
      </c>
      <c r="AL39" s="341">
        <v>0.90513167742</v>
      </c>
      <c r="AM39" s="341">
        <v>0.88761199999999996</v>
      </c>
      <c r="AN39" s="341">
        <v>0.90984600000000004</v>
      </c>
      <c r="AO39" s="341">
        <v>0.90235567742</v>
      </c>
      <c r="AP39" s="341">
        <v>0.95138106667</v>
      </c>
      <c r="AQ39" s="341">
        <v>0.91471245161000003</v>
      </c>
      <c r="AR39" s="341">
        <v>0.97586850000000003</v>
      </c>
      <c r="AS39" s="341">
        <v>0.95960609676999997</v>
      </c>
      <c r="AT39" s="341">
        <v>0.95324335484</v>
      </c>
      <c r="AU39" s="341">
        <v>0.93531003332999996</v>
      </c>
      <c r="AV39" s="341">
        <v>0.96822248386999998</v>
      </c>
      <c r="AW39" s="341">
        <v>0.90463703333000001</v>
      </c>
      <c r="AX39" s="341">
        <v>0.96493312902999995</v>
      </c>
      <c r="AY39" s="341">
        <v>0.85038787097000001</v>
      </c>
      <c r="AZ39" s="871">
        <v>0.87661060714000005</v>
      </c>
      <c r="BA39" s="871">
        <v>0.95193290323000002</v>
      </c>
      <c r="BB39" s="871">
        <v>0.93038103333</v>
      </c>
      <c r="BC39" s="871">
        <v>0.95306177419000004</v>
      </c>
      <c r="BD39" s="871">
        <v>0.96187932964</v>
      </c>
      <c r="BE39" s="352">
        <v>0.97280840000000002</v>
      </c>
      <c r="BF39" s="352">
        <v>0.97398870000000004</v>
      </c>
      <c r="BG39" s="352">
        <v>0.93051899999999999</v>
      </c>
      <c r="BH39" s="352">
        <v>0.95908680000000002</v>
      </c>
      <c r="BI39" s="352">
        <v>0.93200400000000005</v>
      </c>
      <c r="BJ39" s="352">
        <v>0.93309109999999995</v>
      </c>
      <c r="BK39" s="352">
        <v>0.89273219999999998</v>
      </c>
      <c r="BL39" s="352">
        <v>0.91131479999999998</v>
      </c>
      <c r="BM39" s="352">
        <v>0.9095008</v>
      </c>
      <c r="BN39" s="352">
        <v>0.93527260000000001</v>
      </c>
      <c r="BO39" s="352">
        <v>0.96501440000000005</v>
      </c>
      <c r="BP39" s="352">
        <v>0.97420130000000005</v>
      </c>
      <c r="BQ39" s="352">
        <v>0.96146399999999999</v>
      </c>
      <c r="BR39" s="352">
        <v>0.96593929999999995</v>
      </c>
      <c r="BS39" s="352">
        <v>0.93182189999999998</v>
      </c>
      <c r="BT39" s="352">
        <v>0.96417900000000001</v>
      </c>
      <c r="BU39" s="352">
        <v>0.93659579999999998</v>
      </c>
      <c r="BV39" s="352">
        <v>0.93800289999999997</v>
      </c>
    </row>
    <row r="40" spans="1:74" s="273" customFormat="1" ht="11.1" customHeight="1" x14ac:dyDescent="0.2">
      <c r="A40" s="270"/>
      <c r="B40" s="545"/>
      <c r="C40" s="102"/>
      <c r="D40" s="102"/>
      <c r="E40" s="102"/>
      <c r="F40" s="102"/>
      <c r="G40" s="102"/>
      <c r="H40" s="102"/>
      <c r="I40" s="102"/>
      <c r="J40" s="102"/>
      <c r="K40" s="102"/>
      <c r="L40" s="102"/>
      <c r="M40" s="102"/>
      <c r="N40" s="102"/>
      <c r="O40" s="102"/>
      <c r="P40" s="102"/>
      <c r="Q40" s="102"/>
      <c r="R40" s="102"/>
      <c r="S40" s="102"/>
      <c r="T40" s="102"/>
      <c r="U40" s="102"/>
      <c r="V40" s="102"/>
      <c r="W40" s="102"/>
      <c r="X40" s="102"/>
      <c r="Y40" s="102"/>
      <c r="Z40" s="102"/>
      <c r="AA40" s="102"/>
      <c r="AB40" s="102"/>
      <c r="AC40" s="102"/>
      <c r="AD40" s="102"/>
      <c r="AE40" s="102"/>
      <c r="AF40" s="102"/>
      <c r="AG40" s="102"/>
      <c r="AH40" s="102"/>
      <c r="AI40" s="102"/>
      <c r="AJ40" s="102"/>
      <c r="AK40" s="102"/>
      <c r="AL40" s="102"/>
      <c r="AM40" s="102"/>
      <c r="AN40" s="102"/>
      <c r="AO40" s="102"/>
      <c r="AP40" s="102"/>
      <c r="AQ40" s="102"/>
      <c r="AR40" s="102"/>
      <c r="AS40" s="102"/>
      <c r="AT40" s="102"/>
      <c r="AU40" s="102"/>
      <c r="AV40" s="102"/>
      <c r="AW40" s="102"/>
      <c r="AX40" s="102"/>
      <c r="AY40" s="102"/>
      <c r="AZ40" s="890"/>
      <c r="BA40" s="890"/>
      <c r="BB40" s="890"/>
      <c r="BC40" s="890"/>
      <c r="BD40" s="890"/>
      <c r="BE40" s="559"/>
      <c r="BF40" s="559"/>
      <c r="BG40" s="559"/>
      <c r="BH40" s="559"/>
      <c r="BI40" s="559"/>
      <c r="BJ40" s="559"/>
      <c r="BK40" s="559"/>
      <c r="BL40" s="559"/>
      <c r="BM40" s="559"/>
      <c r="BN40" s="559"/>
      <c r="BO40" s="559"/>
      <c r="BP40" s="559"/>
      <c r="BQ40" s="559"/>
      <c r="BR40" s="559"/>
      <c r="BS40" s="559"/>
      <c r="BT40" s="559"/>
      <c r="BU40" s="559"/>
      <c r="BV40" s="559"/>
    </row>
    <row r="41" spans="1:74" ht="11.1" customHeight="1" x14ac:dyDescent="0.2">
      <c r="A41" s="548" t="s">
        <v>1480</v>
      </c>
      <c r="B41" s="544" t="s">
        <v>1522</v>
      </c>
      <c r="C41" s="102">
        <v>4.2574607090000001</v>
      </c>
      <c r="D41" s="102">
        <v>4.5033921069999998</v>
      </c>
      <c r="E41" s="102">
        <v>4.3362296130000004</v>
      </c>
      <c r="F41" s="102">
        <v>4.1358586659999999</v>
      </c>
      <c r="G41" s="102">
        <v>4.0267070650000001</v>
      </c>
      <c r="H41" s="102">
        <v>4.2395681339999998</v>
      </c>
      <c r="I41" s="102">
        <v>3.8777358710000001</v>
      </c>
      <c r="J41" s="102">
        <v>4.1160740970000003</v>
      </c>
      <c r="K41" s="102">
        <v>4.2479195000000001</v>
      </c>
      <c r="L41" s="102">
        <v>4.3504983230000001</v>
      </c>
      <c r="M41" s="102">
        <v>4.2378699659999999</v>
      </c>
      <c r="N41" s="102">
        <v>3.969330807</v>
      </c>
      <c r="O41" s="102">
        <v>4.1580633550000003</v>
      </c>
      <c r="P41" s="102">
        <v>4.2055319290000002</v>
      </c>
      <c r="Q41" s="102">
        <v>4.3372059030000001</v>
      </c>
      <c r="R41" s="102">
        <v>4.0983022670000002</v>
      </c>
      <c r="S41" s="102">
        <v>4.2152320000000003</v>
      </c>
      <c r="T41" s="102">
        <v>4.2620159339999999</v>
      </c>
      <c r="U41" s="102">
        <v>3.8289207099999998</v>
      </c>
      <c r="V41" s="102">
        <v>4.333069096</v>
      </c>
      <c r="W41" s="102">
        <v>4.1472185000000001</v>
      </c>
      <c r="X41" s="102">
        <v>4.3336257739999997</v>
      </c>
      <c r="Y41" s="102">
        <v>4.1926370659999996</v>
      </c>
      <c r="Z41" s="102">
        <v>3.9447493229999999</v>
      </c>
      <c r="AA41" s="102">
        <v>4.1060935489999997</v>
      </c>
      <c r="AB41" s="102">
        <v>4.2222624130000002</v>
      </c>
      <c r="AC41" s="102">
        <v>3.9770503549999998</v>
      </c>
      <c r="AD41" s="102">
        <v>4.1005259330000001</v>
      </c>
      <c r="AE41" s="102">
        <v>4.084549516</v>
      </c>
      <c r="AF41" s="102">
        <v>3.9955729999999998</v>
      </c>
      <c r="AG41" s="102">
        <v>4.0517141939999997</v>
      </c>
      <c r="AH41" s="102">
        <v>4.1986736450000004</v>
      </c>
      <c r="AI41" s="102">
        <v>4.0054527000000002</v>
      </c>
      <c r="AJ41" s="102">
        <v>4.4439629350000001</v>
      </c>
      <c r="AK41" s="102">
        <v>3.9883462669999998</v>
      </c>
      <c r="AL41" s="102">
        <v>4.041238903</v>
      </c>
      <c r="AM41" s="102">
        <v>4.2345587419999999</v>
      </c>
      <c r="AN41" s="102">
        <v>4.2100436070000002</v>
      </c>
      <c r="AO41" s="102">
        <v>4.0959290639999999</v>
      </c>
      <c r="AP41" s="102">
        <v>4.0896555330000002</v>
      </c>
      <c r="AQ41" s="102">
        <v>3.9726523550000001</v>
      </c>
      <c r="AR41" s="102">
        <v>4.1113828000000003</v>
      </c>
      <c r="AS41" s="102">
        <v>3.9874905159999998</v>
      </c>
      <c r="AT41" s="102">
        <v>3.9555668709999998</v>
      </c>
      <c r="AU41" s="102">
        <v>4.082042467</v>
      </c>
      <c r="AV41" s="102">
        <v>4.2794746769999996</v>
      </c>
      <c r="AW41" s="102">
        <v>3.9750391</v>
      </c>
      <c r="AX41" s="102">
        <v>4.0162612580000001</v>
      </c>
      <c r="AY41" s="102">
        <v>4.1634711930000003</v>
      </c>
      <c r="AZ41" s="890">
        <v>4.4041940359999998</v>
      </c>
      <c r="BA41" s="890">
        <v>4.1194494190000004</v>
      </c>
      <c r="BB41" s="890">
        <v>4.129105</v>
      </c>
      <c r="BC41" s="890">
        <v>3.9351420613000001</v>
      </c>
      <c r="BD41" s="890">
        <v>3.9867329332999999</v>
      </c>
      <c r="BE41" s="559">
        <v>4.042122</v>
      </c>
      <c r="BF41" s="559">
        <v>4.169435</v>
      </c>
      <c r="BG41" s="559">
        <v>4.1757580000000001</v>
      </c>
      <c r="BH41" s="559">
        <v>4.350695</v>
      </c>
      <c r="BI41" s="559">
        <v>4.1351329999999997</v>
      </c>
      <c r="BJ41" s="559">
        <v>4.0761370000000001</v>
      </c>
      <c r="BK41" s="559">
        <v>4.1694610000000001</v>
      </c>
      <c r="BL41" s="559">
        <v>4.2661850000000001</v>
      </c>
      <c r="BM41" s="559">
        <v>4.2440259999999999</v>
      </c>
      <c r="BN41" s="559">
        <v>4.1985390000000002</v>
      </c>
      <c r="BO41" s="559">
        <v>4.146147</v>
      </c>
      <c r="BP41" s="559">
        <v>4.2351760000000001</v>
      </c>
      <c r="BQ41" s="559">
        <v>4.1102420000000004</v>
      </c>
      <c r="BR41" s="559">
        <v>4.2468570000000003</v>
      </c>
      <c r="BS41" s="559">
        <v>4.2520540000000002</v>
      </c>
      <c r="BT41" s="559">
        <v>4.4235160000000002</v>
      </c>
      <c r="BU41" s="559">
        <v>4.2454689999999999</v>
      </c>
      <c r="BV41" s="559">
        <v>4.1716949999999997</v>
      </c>
    </row>
    <row r="42" spans="1:74" s="239" customFormat="1" ht="11.1" customHeight="1" x14ac:dyDescent="0.2">
      <c r="A42" s="270" t="s">
        <v>243</v>
      </c>
      <c r="B42" s="815" t="s">
        <v>1103</v>
      </c>
      <c r="C42" s="341">
        <v>4.1287419999999999</v>
      </c>
      <c r="D42" s="341">
        <v>4.3648769999999999</v>
      </c>
      <c r="E42" s="341">
        <v>4.1832260000000003</v>
      </c>
      <c r="F42" s="341">
        <v>3.9756010000000002</v>
      </c>
      <c r="G42" s="341">
        <v>3.8757510000000002</v>
      </c>
      <c r="H42" s="341">
        <v>4.0492489999999997</v>
      </c>
      <c r="I42" s="341">
        <v>3.72153</v>
      </c>
      <c r="J42" s="341">
        <v>3.9404870000000001</v>
      </c>
      <c r="K42" s="341">
        <v>4.0874629999999996</v>
      </c>
      <c r="L42" s="341">
        <v>4.1628230000000004</v>
      </c>
      <c r="M42" s="341">
        <v>4.0594900000000003</v>
      </c>
      <c r="N42" s="341">
        <v>3.7927200000000001</v>
      </c>
      <c r="O42" s="341">
        <v>3.9668009999999998</v>
      </c>
      <c r="P42" s="341">
        <v>3.9985900000000001</v>
      </c>
      <c r="Q42" s="341">
        <v>4.11348</v>
      </c>
      <c r="R42" s="341">
        <v>3.878568</v>
      </c>
      <c r="S42" s="341">
        <v>3.9190770000000001</v>
      </c>
      <c r="T42" s="341">
        <v>3.9775459999999998</v>
      </c>
      <c r="U42" s="341">
        <v>3.5832959999999998</v>
      </c>
      <c r="V42" s="341">
        <v>4.0520769999999997</v>
      </c>
      <c r="W42" s="341">
        <v>3.8577789999999998</v>
      </c>
      <c r="X42" s="341">
        <v>4.0606920000000004</v>
      </c>
      <c r="Y42" s="341">
        <v>3.9502809999999999</v>
      </c>
      <c r="Z42" s="341">
        <v>3.6433080000000002</v>
      </c>
      <c r="AA42" s="341">
        <v>3.8555299999999999</v>
      </c>
      <c r="AB42" s="341">
        <v>3.899823</v>
      </c>
      <c r="AC42" s="341">
        <v>3.6926580000000002</v>
      </c>
      <c r="AD42" s="341">
        <v>3.792583</v>
      </c>
      <c r="AE42" s="341">
        <v>3.7688809999999999</v>
      </c>
      <c r="AF42" s="341">
        <v>3.6625909999999999</v>
      </c>
      <c r="AG42" s="341">
        <v>3.699125</v>
      </c>
      <c r="AH42" s="341">
        <v>3.8887130000000001</v>
      </c>
      <c r="AI42" s="341">
        <v>3.6871510000000001</v>
      </c>
      <c r="AJ42" s="341">
        <v>4.1307429999999998</v>
      </c>
      <c r="AK42" s="341">
        <v>3.6799059999999999</v>
      </c>
      <c r="AL42" s="341">
        <v>3.7427899999999998</v>
      </c>
      <c r="AM42" s="341">
        <v>4.0643890000000003</v>
      </c>
      <c r="AN42" s="341">
        <v>3.9966400000000002</v>
      </c>
      <c r="AO42" s="341">
        <v>3.8940049999999999</v>
      </c>
      <c r="AP42" s="341">
        <v>3.8829660000000001</v>
      </c>
      <c r="AQ42" s="341">
        <v>3.7890160000000002</v>
      </c>
      <c r="AR42" s="341">
        <v>3.96461</v>
      </c>
      <c r="AS42" s="341">
        <v>3.8036560000000001</v>
      </c>
      <c r="AT42" s="341">
        <v>3.7723789999999999</v>
      </c>
      <c r="AU42" s="341">
        <v>3.8910830000000001</v>
      </c>
      <c r="AV42" s="341">
        <v>4.0740939999999997</v>
      </c>
      <c r="AW42" s="341">
        <v>3.7955559999999999</v>
      </c>
      <c r="AX42" s="341">
        <v>3.8120159999999998</v>
      </c>
      <c r="AY42" s="341">
        <v>4.0252689999999998</v>
      </c>
      <c r="AZ42" s="871">
        <v>4.2133830000000003</v>
      </c>
      <c r="BA42" s="871">
        <v>3.9036040000000001</v>
      </c>
      <c r="BB42" s="871">
        <v>3.8866839999999998</v>
      </c>
      <c r="BC42" s="871">
        <v>3.6746451613</v>
      </c>
      <c r="BD42" s="871">
        <v>3.7113548333000002</v>
      </c>
      <c r="BE42" s="352">
        <v>3.748672</v>
      </c>
      <c r="BF42" s="352">
        <v>3.8668629999999999</v>
      </c>
      <c r="BG42" s="352">
        <v>3.8650630000000001</v>
      </c>
      <c r="BH42" s="352">
        <v>4.0344629999999997</v>
      </c>
      <c r="BI42" s="352">
        <v>3.8144840000000002</v>
      </c>
      <c r="BJ42" s="352">
        <v>3.742712</v>
      </c>
      <c r="BK42" s="352">
        <v>3.8589639999999998</v>
      </c>
      <c r="BL42" s="352">
        <v>3.932461</v>
      </c>
      <c r="BM42" s="352">
        <v>3.9068399999999999</v>
      </c>
      <c r="BN42" s="352">
        <v>3.8518729999999999</v>
      </c>
      <c r="BO42" s="352">
        <v>3.784748</v>
      </c>
      <c r="BP42" s="352">
        <v>3.8708909999999999</v>
      </c>
      <c r="BQ42" s="352">
        <v>3.7449499999999998</v>
      </c>
      <c r="BR42" s="352">
        <v>3.8837090000000001</v>
      </c>
      <c r="BS42" s="352">
        <v>3.88971</v>
      </c>
      <c r="BT42" s="352">
        <v>4.0625210000000003</v>
      </c>
      <c r="BU42" s="352">
        <v>3.888493</v>
      </c>
      <c r="BV42" s="352">
        <v>3.8063669999999998</v>
      </c>
    </row>
    <row r="43" spans="1:74" s="239" customFormat="1" ht="11.1" customHeight="1" x14ac:dyDescent="0.2">
      <c r="A43" s="270" t="s">
        <v>1508</v>
      </c>
      <c r="B43" s="816" t="s">
        <v>1481</v>
      </c>
      <c r="C43" s="341">
        <v>4.0772250000000003</v>
      </c>
      <c r="D43" s="341">
        <v>4.310162</v>
      </c>
      <c r="E43" s="341">
        <v>4.1238070000000002</v>
      </c>
      <c r="F43" s="341">
        <v>3.9159009999999999</v>
      </c>
      <c r="G43" s="341">
        <v>3.8174610000000002</v>
      </c>
      <c r="H43" s="341">
        <v>3.9904489999999999</v>
      </c>
      <c r="I43" s="341">
        <v>3.6653039999999999</v>
      </c>
      <c r="J43" s="341">
        <v>3.8821319999999999</v>
      </c>
      <c r="K43" s="341">
        <v>4.0268629999999996</v>
      </c>
      <c r="L43" s="341">
        <v>4.1063070000000002</v>
      </c>
      <c r="M43" s="341">
        <v>4.0031559999999997</v>
      </c>
      <c r="N43" s="341">
        <v>3.7387199999999998</v>
      </c>
      <c r="O43" s="341">
        <v>3.9129299999999998</v>
      </c>
      <c r="P43" s="341">
        <v>3.938733</v>
      </c>
      <c r="Q43" s="341">
        <v>4.0510279999999996</v>
      </c>
      <c r="R43" s="341">
        <v>3.8202020000000001</v>
      </c>
      <c r="S43" s="341">
        <v>3.8551739999999999</v>
      </c>
      <c r="T43" s="341">
        <v>3.9095789999999999</v>
      </c>
      <c r="U43" s="341">
        <v>3.5300699999999998</v>
      </c>
      <c r="V43" s="341">
        <v>3.9862709999999999</v>
      </c>
      <c r="W43" s="341">
        <v>3.7972790000000001</v>
      </c>
      <c r="X43" s="341">
        <v>4.0044009999999997</v>
      </c>
      <c r="Y43" s="341">
        <v>3.8981479999999999</v>
      </c>
      <c r="Z43" s="341">
        <v>3.5955010000000001</v>
      </c>
      <c r="AA43" s="341">
        <v>3.8067880000000001</v>
      </c>
      <c r="AB43" s="341">
        <v>3.8500299999999998</v>
      </c>
      <c r="AC43" s="341">
        <v>3.6417549999999999</v>
      </c>
      <c r="AD43" s="341">
        <v>3.7282160000000002</v>
      </c>
      <c r="AE43" s="341">
        <v>3.7109130000000001</v>
      </c>
      <c r="AF43" s="341">
        <v>3.6027239999999998</v>
      </c>
      <c r="AG43" s="341">
        <v>3.640673</v>
      </c>
      <c r="AH43" s="341">
        <v>3.829971</v>
      </c>
      <c r="AI43" s="341">
        <v>3.6313170000000001</v>
      </c>
      <c r="AJ43" s="341">
        <v>4.07484</v>
      </c>
      <c r="AK43" s="341">
        <v>3.6299060000000001</v>
      </c>
      <c r="AL43" s="341">
        <v>3.6934999999999998</v>
      </c>
      <c r="AM43" s="341">
        <v>4.0163890000000002</v>
      </c>
      <c r="AN43" s="341">
        <v>3.9531399999999999</v>
      </c>
      <c r="AO43" s="341">
        <v>3.8524560000000001</v>
      </c>
      <c r="AP43" s="341">
        <v>3.837799</v>
      </c>
      <c r="AQ43" s="341">
        <v>3.7443059999999999</v>
      </c>
      <c r="AR43" s="341">
        <v>3.9217430000000002</v>
      </c>
      <c r="AS43" s="341">
        <v>3.757946</v>
      </c>
      <c r="AT43" s="341">
        <v>3.7271200000000002</v>
      </c>
      <c r="AU43" s="341">
        <v>3.8433160000000002</v>
      </c>
      <c r="AV43" s="341">
        <v>4.0293840000000003</v>
      </c>
      <c r="AW43" s="341">
        <v>3.7577219999999998</v>
      </c>
      <c r="AX43" s="341">
        <v>3.7704029999999999</v>
      </c>
      <c r="AY43" s="341">
        <v>3.982688</v>
      </c>
      <c r="AZ43" s="871">
        <v>4.1663110000000003</v>
      </c>
      <c r="BA43" s="871">
        <v>3.8609270000000002</v>
      </c>
      <c r="BB43" s="871">
        <v>3.8399839999999998</v>
      </c>
      <c r="BC43" s="871">
        <v>3.6284575612999999</v>
      </c>
      <c r="BD43" s="871">
        <v>3.6534500333</v>
      </c>
      <c r="BE43" s="352">
        <v>3.6924359999999998</v>
      </c>
      <c r="BF43" s="352">
        <v>3.8063769999999999</v>
      </c>
      <c r="BG43" s="352">
        <v>3.8038080000000001</v>
      </c>
      <c r="BH43" s="352">
        <v>3.9780090000000001</v>
      </c>
      <c r="BI43" s="352">
        <v>3.7621859999999998</v>
      </c>
      <c r="BJ43" s="352">
        <v>3.6912020000000001</v>
      </c>
      <c r="BK43" s="352">
        <v>3.8060930000000002</v>
      </c>
      <c r="BL43" s="352">
        <v>3.8784480000000001</v>
      </c>
      <c r="BM43" s="352">
        <v>3.8493680000000001</v>
      </c>
      <c r="BN43" s="352">
        <v>3.7909869999999999</v>
      </c>
      <c r="BO43" s="352">
        <v>3.725339</v>
      </c>
      <c r="BP43" s="352">
        <v>3.8087909999999998</v>
      </c>
      <c r="BQ43" s="352">
        <v>3.6864479999999999</v>
      </c>
      <c r="BR43" s="352">
        <v>3.8218109999999998</v>
      </c>
      <c r="BS43" s="352">
        <v>3.827512</v>
      </c>
      <c r="BT43" s="352">
        <v>4.0053020000000004</v>
      </c>
      <c r="BU43" s="352">
        <v>3.8355600000000001</v>
      </c>
      <c r="BV43" s="352">
        <v>3.7543679999999999</v>
      </c>
    </row>
    <row r="44" spans="1:74" s="239" customFormat="1" ht="11.1" customHeight="1" x14ac:dyDescent="0.2">
      <c r="A44" s="270" t="s">
        <v>1470</v>
      </c>
      <c r="B44" s="550" t="s">
        <v>1523</v>
      </c>
      <c r="C44" s="341">
        <v>3.9194E-2</v>
      </c>
      <c r="D44" s="341">
        <v>4.3535999999999998E-2</v>
      </c>
      <c r="E44" s="341">
        <v>4.829E-2</v>
      </c>
      <c r="F44" s="341">
        <v>4.7867E-2</v>
      </c>
      <c r="G44" s="341">
        <v>4.8645000000000001E-2</v>
      </c>
      <c r="H44" s="341">
        <v>4.5967000000000001E-2</v>
      </c>
      <c r="I44" s="341">
        <v>4.3936000000000003E-2</v>
      </c>
      <c r="J44" s="341">
        <v>4.6096999999999999E-2</v>
      </c>
      <c r="K44" s="341">
        <v>4.6233000000000003E-2</v>
      </c>
      <c r="L44" s="341">
        <v>4.3226000000000001E-2</v>
      </c>
      <c r="M44" s="341">
        <v>4.1266999999999998E-2</v>
      </c>
      <c r="N44" s="341">
        <v>4.129E-2</v>
      </c>
      <c r="O44" s="341">
        <v>4.1452000000000003E-2</v>
      </c>
      <c r="P44" s="341">
        <v>4.4821E-2</v>
      </c>
      <c r="Q44" s="341">
        <v>4.7258000000000001E-2</v>
      </c>
      <c r="R44" s="341">
        <v>4.9033E-2</v>
      </c>
      <c r="S44" s="341">
        <v>5.0871E-2</v>
      </c>
      <c r="T44" s="341">
        <v>4.9099999999999998E-2</v>
      </c>
      <c r="U44" s="341">
        <v>4.5644999999999998E-2</v>
      </c>
      <c r="V44" s="341">
        <v>4.8258000000000002E-2</v>
      </c>
      <c r="W44" s="341">
        <v>4.8333000000000001E-2</v>
      </c>
      <c r="X44" s="341">
        <v>4.7194E-2</v>
      </c>
      <c r="Y44" s="341">
        <v>4.4999999999999998E-2</v>
      </c>
      <c r="Z44" s="341">
        <v>4.1194000000000001E-2</v>
      </c>
      <c r="AA44" s="341">
        <v>4.1645000000000001E-2</v>
      </c>
      <c r="AB44" s="341">
        <v>4.3621E-2</v>
      </c>
      <c r="AC44" s="341">
        <v>4.2418999999999998E-2</v>
      </c>
      <c r="AD44" s="341">
        <v>5.8700000000000002E-2</v>
      </c>
      <c r="AE44" s="341">
        <v>4.8742000000000001E-2</v>
      </c>
      <c r="AF44" s="341">
        <v>4.7600000000000003E-2</v>
      </c>
      <c r="AG44" s="341">
        <v>4.3742000000000003E-2</v>
      </c>
      <c r="AH44" s="341">
        <v>4.6065000000000002E-2</v>
      </c>
      <c r="AI44" s="341">
        <v>4.2367000000000002E-2</v>
      </c>
      <c r="AJ44" s="341">
        <v>4.0773999999999998E-2</v>
      </c>
      <c r="AK44" s="341">
        <v>3.4932999999999999E-2</v>
      </c>
      <c r="AL44" s="341">
        <v>3.7129000000000002E-2</v>
      </c>
      <c r="AM44" s="341">
        <v>3.4870999999999999E-2</v>
      </c>
      <c r="AN44" s="341">
        <v>3.2178999999999999E-2</v>
      </c>
      <c r="AO44" s="341">
        <v>3.0096999999999999E-2</v>
      </c>
      <c r="AP44" s="341">
        <v>3.4367000000000002E-2</v>
      </c>
      <c r="AQ44" s="341">
        <v>3.3903000000000003E-2</v>
      </c>
      <c r="AR44" s="341">
        <v>2.9567E-2</v>
      </c>
      <c r="AS44" s="341">
        <v>3.0452E-2</v>
      </c>
      <c r="AT44" s="341">
        <v>3.2065000000000003E-2</v>
      </c>
      <c r="AU44" s="341">
        <v>3.2967000000000003E-2</v>
      </c>
      <c r="AV44" s="341">
        <v>2.9936000000000001E-2</v>
      </c>
      <c r="AW44" s="341">
        <v>2.7167E-2</v>
      </c>
      <c r="AX44" s="341">
        <v>2.8289999999999999E-2</v>
      </c>
      <c r="AY44" s="341">
        <v>2.8097E-2</v>
      </c>
      <c r="AZ44" s="871">
        <v>3.2786000000000003E-2</v>
      </c>
      <c r="BA44" s="871">
        <v>2.7032E-2</v>
      </c>
      <c r="BB44" s="871">
        <v>3.3766999999999998E-2</v>
      </c>
      <c r="BC44" s="871">
        <v>3.5515499999999998E-2</v>
      </c>
      <c r="BD44" s="871">
        <v>4.35901E-2</v>
      </c>
      <c r="BE44" s="352">
        <v>4.3777099999999999E-2</v>
      </c>
      <c r="BF44" s="352">
        <v>4.65671E-2</v>
      </c>
      <c r="BG44" s="352">
        <v>4.7555399999999998E-2</v>
      </c>
      <c r="BH44" s="352">
        <v>4.3381200000000002E-2</v>
      </c>
      <c r="BI44" s="352">
        <v>4.0315299999999998E-2</v>
      </c>
      <c r="BJ44" s="352">
        <v>4.0308200000000002E-2</v>
      </c>
      <c r="BK44" s="352">
        <v>4.1110399999999998E-2</v>
      </c>
      <c r="BL44" s="352">
        <v>4.2892100000000002E-2</v>
      </c>
      <c r="BM44" s="352">
        <v>4.5833899999999997E-2</v>
      </c>
      <c r="BN44" s="352">
        <v>5.1450299999999997E-2</v>
      </c>
      <c r="BO44" s="352">
        <v>4.8721599999999997E-2</v>
      </c>
      <c r="BP44" s="352">
        <v>4.7780099999999999E-2</v>
      </c>
      <c r="BQ44" s="352">
        <v>4.6040600000000001E-2</v>
      </c>
      <c r="BR44" s="352">
        <v>4.7978199999999999E-2</v>
      </c>
      <c r="BS44" s="352">
        <v>4.8497199999999997E-2</v>
      </c>
      <c r="BT44" s="352">
        <v>4.4146299999999999E-2</v>
      </c>
      <c r="BU44" s="352">
        <v>4.09495E-2</v>
      </c>
      <c r="BV44" s="352">
        <v>4.0796499999999999E-2</v>
      </c>
    </row>
    <row r="45" spans="1:74" s="239" customFormat="1" ht="11.1" customHeight="1" x14ac:dyDescent="0.2">
      <c r="A45" s="269" t="s">
        <v>1471</v>
      </c>
      <c r="B45" s="550" t="s">
        <v>1496</v>
      </c>
      <c r="C45" s="341">
        <v>1.2323000000000001E-2</v>
      </c>
      <c r="D45" s="341">
        <v>1.1179E-2</v>
      </c>
      <c r="E45" s="341">
        <v>1.1129E-2</v>
      </c>
      <c r="F45" s="341">
        <v>1.1833E-2</v>
      </c>
      <c r="G45" s="341">
        <v>9.6450000000000008E-3</v>
      </c>
      <c r="H45" s="341">
        <v>1.2833000000000001E-2</v>
      </c>
      <c r="I45" s="341">
        <v>1.2290000000000001E-2</v>
      </c>
      <c r="J45" s="341">
        <v>1.2258E-2</v>
      </c>
      <c r="K45" s="341">
        <v>1.4367E-2</v>
      </c>
      <c r="L45" s="341">
        <v>1.329E-2</v>
      </c>
      <c r="M45" s="341">
        <v>1.5067000000000001E-2</v>
      </c>
      <c r="N45" s="341">
        <v>1.2710000000000001E-2</v>
      </c>
      <c r="O45" s="341">
        <v>1.2418999999999999E-2</v>
      </c>
      <c r="P45" s="341">
        <v>1.5036000000000001E-2</v>
      </c>
      <c r="Q45" s="341">
        <v>1.5193999999999999E-2</v>
      </c>
      <c r="R45" s="341">
        <v>9.3329999999999993E-3</v>
      </c>
      <c r="S45" s="341">
        <v>1.3032E-2</v>
      </c>
      <c r="T45" s="341">
        <v>1.8866999999999998E-2</v>
      </c>
      <c r="U45" s="341">
        <v>7.5810000000000001E-3</v>
      </c>
      <c r="V45" s="341">
        <v>1.7548000000000001E-2</v>
      </c>
      <c r="W45" s="341">
        <v>1.2167000000000001E-2</v>
      </c>
      <c r="X45" s="341">
        <v>9.0969999999999992E-3</v>
      </c>
      <c r="Y45" s="341">
        <v>7.1329999999999996E-3</v>
      </c>
      <c r="Z45" s="341">
        <v>6.613E-3</v>
      </c>
      <c r="AA45" s="341">
        <v>7.097E-3</v>
      </c>
      <c r="AB45" s="341">
        <v>6.1720000000000004E-3</v>
      </c>
      <c r="AC45" s="341">
        <v>8.4840000000000002E-3</v>
      </c>
      <c r="AD45" s="341">
        <v>5.6670000000000002E-3</v>
      </c>
      <c r="AE45" s="341">
        <v>9.2259999999999998E-3</v>
      </c>
      <c r="AF45" s="341">
        <v>1.2267E-2</v>
      </c>
      <c r="AG45" s="341">
        <v>1.4710000000000001E-2</v>
      </c>
      <c r="AH45" s="341">
        <v>1.2677000000000001E-2</v>
      </c>
      <c r="AI45" s="341">
        <v>1.3467E-2</v>
      </c>
      <c r="AJ45" s="341">
        <v>1.5129E-2</v>
      </c>
      <c r="AK45" s="341">
        <v>1.5067000000000001E-2</v>
      </c>
      <c r="AL45" s="341">
        <v>1.2161E-2</v>
      </c>
      <c r="AM45" s="341">
        <v>1.3129E-2</v>
      </c>
      <c r="AN45" s="341">
        <v>1.1320999999999999E-2</v>
      </c>
      <c r="AO45" s="341">
        <v>1.1452E-2</v>
      </c>
      <c r="AP45" s="341">
        <v>1.0800000000000001E-2</v>
      </c>
      <c r="AQ45" s="341">
        <v>1.0807000000000001E-2</v>
      </c>
      <c r="AR45" s="341">
        <v>1.3299999999999999E-2</v>
      </c>
      <c r="AS45" s="341">
        <v>1.5258000000000001E-2</v>
      </c>
      <c r="AT45" s="341">
        <v>1.3194000000000001E-2</v>
      </c>
      <c r="AU45" s="341">
        <v>1.4800000000000001E-2</v>
      </c>
      <c r="AV45" s="341">
        <v>1.4774000000000001E-2</v>
      </c>
      <c r="AW45" s="341">
        <v>1.0666999999999999E-2</v>
      </c>
      <c r="AX45" s="341">
        <v>1.3323E-2</v>
      </c>
      <c r="AY45" s="341">
        <v>1.4484E-2</v>
      </c>
      <c r="AZ45" s="871">
        <v>1.4286E-2</v>
      </c>
      <c r="BA45" s="871">
        <v>1.5644999999999999E-2</v>
      </c>
      <c r="BB45" s="871">
        <v>1.2933E-2</v>
      </c>
      <c r="BC45" s="871">
        <v>1.06721E-2</v>
      </c>
      <c r="BD45" s="871">
        <v>1.43147E-2</v>
      </c>
      <c r="BE45" s="352">
        <v>1.2459E-2</v>
      </c>
      <c r="BF45" s="352">
        <v>1.3919000000000001E-2</v>
      </c>
      <c r="BG45" s="352">
        <v>1.37001E-2</v>
      </c>
      <c r="BH45" s="352">
        <v>1.3072500000000001E-2</v>
      </c>
      <c r="BI45" s="352">
        <v>1.1983499999999999E-2</v>
      </c>
      <c r="BJ45" s="352">
        <v>1.12017E-2</v>
      </c>
      <c r="BK45" s="352">
        <v>1.17603E-2</v>
      </c>
      <c r="BL45" s="352">
        <v>1.11214E-2</v>
      </c>
      <c r="BM45" s="352">
        <v>1.1637700000000001E-2</v>
      </c>
      <c r="BN45" s="352">
        <v>9.4356000000000006E-3</v>
      </c>
      <c r="BO45" s="352">
        <v>1.0687800000000001E-2</v>
      </c>
      <c r="BP45" s="352">
        <v>1.4320599999999999E-2</v>
      </c>
      <c r="BQ45" s="352">
        <v>1.24612E-2</v>
      </c>
      <c r="BR45" s="352">
        <v>1.39198E-2</v>
      </c>
      <c r="BS45" s="352">
        <v>1.3700499999999999E-2</v>
      </c>
      <c r="BT45" s="352">
        <v>1.30726E-2</v>
      </c>
      <c r="BU45" s="352">
        <v>1.1983499999999999E-2</v>
      </c>
      <c r="BV45" s="352">
        <v>1.12018E-2</v>
      </c>
    </row>
    <row r="46" spans="1:74" ht="11.1" customHeight="1" x14ac:dyDescent="0.2">
      <c r="A46" s="270" t="s">
        <v>1474</v>
      </c>
      <c r="B46" s="545" t="s">
        <v>1524</v>
      </c>
      <c r="C46" s="341">
        <v>4.7252935000000003E-2</v>
      </c>
      <c r="D46" s="341">
        <v>5.6115249999999998E-2</v>
      </c>
      <c r="E46" s="341">
        <v>6.1110548000000001E-2</v>
      </c>
      <c r="F46" s="341">
        <v>7.0016732999999998E-2</v>
      </c>
      <c r="G46" s="341">
        <v>5.5563967999999998E-2</v>
      </c>
      <c r="H46" s="341">
        <v>6.9290867000000006E-2</v>
      </c>
      <c r="I46" s="341">
        <v>6.2947258000000006E-2</v>
      </c>
      <c r="J46" s="341">
        <v>6.3747129E-2</v>
      </c>
      <c r="K46" s="341">
        <v>5.9835233000000002E-2</v>
      </c>
      <c r="L46" s="341">
        <v>7.2154968E-2</v>
      </c>
      <c r="M46" s="341">
        <v>8.3285632999999998E-2</v>
      </c>
      <c r="N46" s="341">
        <v>6.1228097000000002E-2</v>
      </c>
      <c r="O46" s="341">
        <v>6.3289322999999995E-2</v>
      </c>
      <c r="P46" s="341">
        <v>6.7970286000000005E-2</v>
      </c>
      <c r="Q46" s="341">
        <v>7.2891774000000006E-2</v>
      </c>
      <c r="R46" s="341">
        <v>5.7962867000000001E-2</v>
      </c>
      <c r="S46" s="341">
        <v>8.5550097000000005E-2</v>
      </c>
      <c r="T46" s="341">
        <v>9.2722166999999994E-2</v>
      </c>
      <c r="U46" s="341">
        <v>8.0204387000000002E-2</v>
      </c>
      <c r="V46" s="341">
        <v>8.1343289999999999E-2</v>
      </c>
      <c r="W46" s="341">
        <v>9.5058000000000004E-2</v>
      </c>
      <c r="X46" s="341">
        <v>8.7795677000000003E-2</v>
      </c>
      <c r="Y46" s="341">
        <v>8.6964932999999994E-2</v>
      </c>
      <c r="Z46" s="341">
        <v>8.0321096999999994E-2</v>
      </c>
      <c r="AA46" s="341">
        <v>8.1133838999999999E-2</v>
      </c>
      <c r="AB46" s="341">
        <v>9.8226102999999995E-2</v>
      </c>
      <c r="AC46" s="341">
        <v>8.0351290000000006E-2</v>
      </c>
      <c r="AD46" s="341">
        <v>7.9811699999999999E-2</v>
      </c>
      <c r="AE46" s="341">
        <v>7.8832419000000001E-2</v>
      </c>
      <c r="AF46" s="341">
        <v>8.80272E-2</v>
      </c>
      <c r="AG46" s="341">
        <v>7.6372355000000003E-2</v>
      </c>
      <c r="AH46" s="341">
        <v>7.1018097000000002E-2</v>
      </c>
      <c r="AI46" s="341">
        <v>7.7134732999999997E-2</v>
      </c>
      <c r="AJ46" s="341">
        <v>8.7466677000000007E-2</v>
      </c>
      <c r="AK46" s="341">
        <v>7.8025499999999998E-2</v>
      </c>
      <c r="AL46" s="341">
        <v>8.4634806000000007E-2</v>
      </c>
      <c r="AM46" s="341">
        <v>3.7384451999999999E-2</v>
      </c>
      <c r="AN46" s="341">
        <v>4.2425821000000002E-2</v>
      </c>
      <c r="AO46" s="341">
        <v>4.5583774000000001E-2</v>
      </c>
      <c r="AP46" s="341">
        <v>4.8002900000000001E-2</v>
      </c>
      <c r="AQ46" s="341">
        <v>4.2981354999999999E-2</v>
      </c>
      <c r="AR46" s="341">
        <v>4.2821733000000001E-2</v>
      </c>
      <c r="AS46" s="341">
        <v>3.6363645E-2</v>
      </c>
      <c r="AT46" s="341">
        <v>2.7580128999999998E-2</v>
      </c>
      <c r="AU46" s="341">
        <v>4.7393667E-2</v>
      </c>
      <c r="AV46" s="341">
        <v>3.8741548000000001E-2</v>
      </c>
      <c r="AW46" s="341">
        <v>4.3703066999999998E-2</v>
      </c>
      <c r="AX46" s="341">
        <v>3.9683000000000003E-2</v>
      </c>
      <c r="AY46" s="341">
        <v>4.4140258000000002E-2</v>
      </c>
      <c r="AZ46" s="871">
        <v>5.1551286000000002E-2</v>
      </c>
      <c r="BA46" s="871">
        <v>5.6949774000000002E-2</v>
      </c>
      <c r="BB46" s="871">
        <v>6.7506999999999998E-2</v>
      </c>
      <c r="BC46" s="871">
        <v>5.3550300000000002E-2</v>
      </c>
      <c r="BD46" s="871">
        <v>6.5919199999999997E-2</v>
      </c>
      <c r="BE46" s="352">
        <v>6.8393800000000005E-2</v>
      </c>
      <c r="BF46" s="352">
        <v>7.0290599999999995E-2</v>
      </c>
      <c r="BG46" s="352">
        <v>7.1588700000000005E-2</v>
      </c>
      <c r="BH46" s="352">
        <v>7.17589E-2</v>
      </c>
      <c r="BI46" s="352">
        <v>6.8546800000000005E-2</v>
      </c>
      <c r="BJ46" s="352">
        <v>6.9291000000000005E-2</v>
      </c>
      <c r="BK46" s="352">
        <v>4.4437999999999998E-2</v>
      </c>
      <c r="BL46" s="352">
        <v>5.64348E-2</v>
      </c>
      <c r="BM46" s="352">
        <v>5.9581200000000001E-2</v>
      </c>
      <c r="BN46" s="352">
        <v>6.1449900000000002E-2</v>
      </c>
      <c r="BO46" s="352">
        <v>7.3673699999999995E-2</v>
      </c>
      <c r="BP46" s="352">
        <v>7.8213699999999997E-2</v>
      </c>
      <c r="BQ46" s="352">
        <v>7.8335100000000005E-2</v>
      </c>
      <c r="BR46" s="352">
        <v>7.8202900000000006E-2</v>
      </c>
      <c r="BS46" s="352">
        <v>7.7357899999999993E-2</v>
      </c>
      <c r="BT46" s="352">
        <v>7.7450400000000003E-2</v>
      </c>
      <c r="BU46" s="352">
        <v>7.3343199999999997E-2</v>
      </c>
      <c r="BV46" s="352">
        <v>7.2760900000000003E-2</v>
      </c>
    </row>
    <row r="47" spans="1:74" ht="11.1" customHeight="1" x14ac:dyDescent="0.2">
      <c r="A47" s="270" t="s">
        <v>1476</v>
      </c>
      <c r="B47" s="545" t="s">
        <v>1525</v>
      </c>
      <c r="C47" s="341">
        <v>8.1465774000000005E-2</v>
      </c>
      <c r="D47" s="341">
        <v>8.2399857000000007E-2</v>
      </c>
      <c r="E47" s="341">
        <v>9.1893064999999996E-2</v>
      </c>
      <c r="F47" s="341">
        <v>9.0240932999999995E-2</v>
      </c>
      <c r="G47" s="341">
        <v>9.5392096999999995E-2</v>
      </c>
      <c r="H47" s="341">
        <v>0.12102826699999999</v>
      </c>
      <c r="I47" s="341">
        <v>9.3258613000000004E-2</v>
      </c>
      <c r="J47" s="341">
        <v>0.111839968</v>
      </c>
      <c r="K47" s="341">
        <v>0.100621267</v>
      </c>
      <c r="L47" s="341">
        <v>0.11552035500000001</v>
      </c>
      <c r="M47" s="341">
        <v>9.5094333000000003E-2</v>
      </c>
      <c r="N47" s="341">
        <v>0.11538271</v>
      </c>
      <c r="O47" s="341">
        <v>0.12797303199999999</v>
      </c>
      <c r="P47" s="341">
        <v>0.13897164300000001</v>
      </c>
      <c r="Q47" s="341">
        <v>0.15083412900000001</v>
      </c>
      <c r="R47" s="341">
        <v>0.16177140000000001</v>
      </c>
      <c r="S47" s="341">
        <v>0.21060490300000001</v>
      </c>
      <c r="T47" s="341">
        <v>0.19174776700000001</v>
      </c>
      <c r="U47" s="341">
        <v>0.16542032300000001</v>
      </c>
      <c r="V47" s="341">
        <v>0.19964880600000001</v>
      </c>
      <c r="W47" s="341">
        <v>0.19438150000000001</v>
      </c>
      <c r="X47" s="341">
        <v>0.185138097</v>
      </c>
      <c r="Y47" s="341">
        <v>0.15539113299999999</v>
      </c>
      <c r="Z47" s="341">
        <v>0.221120226</v>
      </c>
      <c r="AA47" s="341">
        <v>0.16942971000000001</v>
      </c>
      <c r="AB47" s="341">
        <v>0.22421331</v>
      </c>
      <c r="AC47" s="341">
        <v>0.20404106499999999</v>
      </c>
      <c r="AD47" s="341">
        <v>0.22813123299999999</v>
      </c>
      <c r="AE47" s="341">
        <v>0.236836097</v>
      </c>
      <c r="AF47" s="341">
        <v>0.2449548</v>
      </c>
      <c r="AG47" s="341">
        <v>0.27621683899999999</v>
      </c>
      <c r="AH47" s="341">
        <v>0.238942548</v>
      </c>
      <c r="AI47" s="341">
        <v>0.24116696700000001</v>
      </c>
      <c r="AJ47" s="341">
        <v>0.22575325800000001</v>
      </c>
      <c r="AK47" s="341">
        <v>0.23041476699999999</v>
      </c>
      <c r="AL47" s="341">
        <v>0.21381409700000001</v>
      </c>
      <c r="AM47" s="341">
        <v>0.13278529</v>
      </c>
      <c r="AN47" s="341">
        <v>0.17097778599999999</v>
      </c>
      <c r="AO47" s="341">
        <v>0.15634028999999999</v>
      </c>
      <c r="AP47" s="341">
        <v>0.15868663299999999</v>
      </c>
      <c r="AQ47" s="341">
        <v>0.140655</v>
      </c>
      <c r="AR47" s="341">
        <v>0.10395106699999999</v>
      </c>
      <c r="AS47" s="341">
        <v>0.147470871</v>
      </c>
      <c r="AT47" s="341">
        <v>0.15560774199999999</v>
      </c>
      <c r="AU47" s="341">
        <v>0.14356579999999999</v>
      </c>
      <c r="AV47" s="341">
        <v>0.166639129</v>
      </c>
      <c r="AW47" s="341">
        <v>0.13578003299999999</v>
      </c>
      <c r="AX47" s="341">
        <v>0.16456225799999999</v>
      </c>
      <c r="AY47" s="341">
        <v>9.4061934999999999E-2</v>
      </c>
      <c r="AZ47" s="871">
        <v>0.13925974999999999</v>
      </c>
      <c r="BA47" s="871">
        <v>0.158895645</v>
      </c>
      <c r="BB47" s="871">
        <v>0.17491399999999999</v>
      </c>
      <c r="BC47" s="871">
        <v>0.20694660000000001</v>
      </c>
      <c r="BD47" s="871">
        <v>0.2094589</v>
      </c>
      <c r="BE47" s="352">
        <v>0.2250558</v>
      </c>
      <c r="BF47" s="352">
        <v>0.2322816</v>
      </c>
      <c r="BG47" s="352">
        <v>0.23910580000000001</v>
      </c>
      <c r="BH47" s="352">
        <v>0.244473</v>
      </c>
      <c r="BI47" s="352">
        <v>0.25210159999999998</v>
      </c>
      <c r="BJ47" s="352">
        <v>0.26413399999999998</v>
      </c>
      <c r="BK47" s="352">
        <v>0.2660594</v>
      </c>
      <c r="BL47" s="352">
        <v>0.2772886</v>
      </c>
      <c r="BM47" s="352">
        <v>0.27760509999999999</v>
      </c>
      <c r="BN47" s="352">
        <v>0.28521609999999997</v>
      </c>
      <c r="BO47" s="352">
        <v>0.28772510000000001</v>
      </c>
      <c r="BP47" s="352">
        <v>0.28607070000000001</v>
      </c>
      <c r="BQ47" s="352">
        <v>0.28695710000000002</v>
      </c>
      <c r="BR47" s="352">
        <v>0.28494550000000002</v>
      </c>
      <c r="BS47" s="352">
        <v>0.28498620000000002</v>
      </c>
      <c r="BT47" s="352">
        <v>0.28354410000000002</v>
      </c>
      <c r="BU47" s="352">
        <v>0.28363260000000001</v>
      </c>
      <c r="BV47" s="352">
        <v>0.29256720000000003</v>
      </c>
    </row>
    <row r="48" spans="1:74" ht="11.1" customHeight="1" x14ac:dyDescent="0.2">
      <c r="A48" s="548"/>
      <c r="B48" s="549"/>
      <c r="C48" s="341"/>
      <c r="D48" s="341"/>
      <c r="E48" s="341"/>
      <c r="F48" s="341"/>
      <c r="G48" s="341"/>
      <c r="H48" s="341"/>
      <c r="I48" s="341"/>
      <c r="J48" s="341"/>
      <c r="K48" s="341"/>
      <c r="L48" s="341"/>
      <c r="M48" s="341"/>
      <c r="N48" s="341"/>
      <c r="O48" s="341"/>
      <c r="P48" s="341"/>
      <c r="Q48" s="341"/>
      <c r="R48" s="341"/>
      <c r="S48" s="341"/>
      <c r="T48" s="341"/>
      <c r="U48" s="341"/>
      <c r="V48" s="341"/>
      <c r="W48" s="341"/>
      <c r="X48" s="341"/>
      <c r="Y48" s="341"/>
      <c r="Z48" s="341"/>
      <c r="AA48" s="341"/>
      <c r="AB48" s="341"/>
      <c r="AC48" s="341"/>
      <c r="AD48" s="341"/>
      <c r="AE48" s="341"/>
      <c r="AF48" s="341"/>
      <c r="AG48" s="341"/>
      <c r="AH48" s="341"/>
      <c r="AI48" s="341"/>
      <c r="AJ48" s="341"/>
      <c r="AK48" s="341"/>
      <c r="AL48" s="341"/>
      <c r="AM48" s="341"/>
      <c r="AN48" s="341"/>
      <c r="AO48" s="341"/>
      <c r="AP48" s="341"/>
      <c r="AQ48" s="341"/>
      <c r="AR48" s="341"/>
      <c r="AS48" s="341"/>
      <c r="AT48" s="341"/>
      <c r="AU48" s="341"/>
      <c r="AV48" s="341"/>
      <c r="AW48" s="341"/>
      <c r="AX48" s="341"/>
      <c r="AY48" s="341"/>
      <c r="AZ48" s="871"/>
      <c r="BA48" s="871"/>
      <c r="BB48" s="871"/>
      <c r="BC48" s="871"/>
      <c r="BD48" s="871"/>
      <c r="BE48" s="352"/>
      <c r="BF48" s="352"/>
      <c r="BG48" s="352"/>
      <c r="BH48" s="352"/>
      <c r="BI48" s="352"/>
      <c r="BJ48" s="352"/>
      <c r="BK48" s="352"/>
      <c r="BL48" s="352"/>
      <c r="BM48" s="352"/>
      <c r="BN48" s="352"/>
      <c r="BO48" s="352"/>
      <c r="BP48" s="352"/>
      <c r="BQ48" s="352"/>
      <c r="BR48" s="352"/>
      <c r="BS48" s="352"/>
      <c r="BT48" s="352"/>
      <c r="BU48" s="352"/>
      <c r="BV48" s="352"/>
    </row>
    <row r="49" spans="1:74" ht="11.1" customHeight="1" x14ac:dyDescent="0.2">
      <c r="A49" s="548"/>
      <c r="B49" s="31" t="s">
        <v>1111</v>
      </c>
      <c r="C49" s="341"/>
      <c r="D49" s="341"/>
      <c r="E49" s="341"/>
      <c r="F49" s="341"/>
      <c r="G49" s="341"/>
      <c r="H49" s="341"/>
      <c r="I49" s="341"/>
      <c r="J49" s="341"/>
      <c r="K49" s="341"/>
      <c r="L49" s="341"/>
      <c r="M49" s="341"/>
      <c r="N49" s="341"/>
      <c r="O49" s="341"/>
      <c r="P49" s="341"/>
      <c r="Q49" s="341"/>
      <c r="R49" s="341"/>
      <c r="S49" s="341"/>
      <c r="T49" s="341"/>
      <c r="U49" s="341"/>
      <c r="V49" s="341"/>
      <c r="W49" s="341"/>
      <c r="X49" s="341"/>
      <c r="Y49" s="341"/>
      <c r="Z49" s="341"/>
      <c r="AA49" s="341"/>
      <c r="AB49" s="341"/>
      <c r="AC49" s="341"/>
      <c r="AD49" s="341"/>
      <c r="AE49" s="341"/>
      <c r="AF49" s="341"/>
      <c r="AG49" s="341"/>
      <c r="AH49" s="341"/>
      <c r="AI49" s="341"/>
      <c r="AJ49" s="341"/>
      <c r="AK49" s="341"/>
      <c r="AL49" s="341"/>
      <c r="AM49" s="341"/>
      <c r="AN49" s="341"/>
      <c r="AO49" s="341"/>
      <c r="AP49" s="341"/>
      <c r="AQ49" s="341"/>
      <c r="AR49" s="341"/>
      <c r="AS49" s="341"/>
      <c r="AT49" s="341"/>
      <c r="AU49" s="341"/>
      <c r="AV49" s="341"/>
      <c r="AW49" s="341"/>
      <c r="AX49" s="341"/>
      <c r="AY49" s="341"/>
      <c r="AZ49" s="871"/>
      <c r="BA49" s="871"/>
      <c r="BB49" s="871"/>
      <c r="BC49" s="871"/>
      <c r="BD49" s="871"/>
      <c r="BE49" s="352"/>
      <c r="BF49" s="352"/>
      <c r="BG49" s="352"/>
      <c r="BH49" s="352"/>
      <c r="BI49" s="352"/>
      <c r="BJ49" s="352"/>
      <c r="BK49" s="352"/>
      <c r="BL49" s="352"/>
      <c r="BM49" s="352"/>
      <c r="BN49" s="352"/>
      <c r="BO49" s="352"/>
      <c r="BP49" s="352"/>
      <c r="BQ49" s="352"/>
      <c r="BR49" s="352"/>
      <c r="BS49" s="352"/>
      <c r="BT49" s="352"/>
      <c r="BU49" s="352"/>
      <c r="BV49" s="352"/>
    </row>
    <row r="50" spans="1:74" s="273" customFormat="1" ht="11.1" customHeight="1" x14ac:dyDescent="0.2">
      <c r="A50" s="548" t="s">
        <v>1509</v>
      </c>
      <c r="B50" s="544" t="s">
        <v>1482</v>
      </c>
      <c r="C50" s="102">
        <v>33.338335999999998</v>
      </c>
      <c r="D50" s="102">
        <v>34.017051000000002</v>
      </c>
      <c r="E50" s="102">
        <v>34.389493000000002</v>
      </c>
      <c r="F50" s="102">
        <v>31.626783</v>
      </c>
      <c r="G50" s="102">
        <v>30.755503000000001</v>
      </c>
      <c r="H50" s="102">
        <v>29.721236999999999</v>
      </c>
      <c r="I50" s="102">
        <v>30.775912000000002</v>
      </c>
      <c r="J50" s="102">
        <v>29.135491999999999</v>
      </c>
      <c r="K50" s="102">
        <v>27.240168000000001</v>
      </c>
      <c r="L50" s="102">
        <v>27.023629</v>
      </c>
      <c r="M50" s="102">
        <v>30.138193999999999</v>
      </c>
      <c r="N50" s="102">
        <v>31.54045</v>
      </c>
      <c r="O50" s="102">
        <v>33.565894999999998</v>
      </c>
      <c r="P50" s="102">
        <v>35.204247000000002</v>
      </c>
      <c r="Q50" s="102">
        <v>34.473989000000003</v>
      </c>
      <c r="R50" s="102">
        <v>33.575620999999998</v>
      </c>
      <c r="S50" s="102">
        <v>31.574307999999998</v>
      </c>
      <c r="T50" s="102">
        <v>30.177724999999999</v>
      </c>
      <c r="U50" s="102">
        <v>31.084638000000002</v>
      </c>
      <c r="V50" s="102">
        <v>29.80857</v>
      </c>
      <c r="W50" s="102">
        <v>30.305831999999999</v>
      </c>
      <c r="X50" s="102">
        <v>28.708248000000001</v>
      </c>
      <c r="Y50" s="102">
        <v>30.747311</v>
      </c>
      <c r="Z50" s="102">
        <v>33.104008999999998</v>
      </c>
      <c r="AA50" s="102">
        <v>35.931927999999999</v>
      </c>
      <c r="AB50" s="102">
        <v>37.510289999999998</v>
      </c>
      <c r="AC50" s="102">
        <v>38.298679</v>
      </c>
      <c r="AD50" s="102">
        <v>37.228282999999998</v>
      </c>
      <c r="AE50" s="102">
        <v>33.362197999999999</v>
      </c>
      <c r="AF50" s="102">
        <v>33.632088000000003</v>
      </c>
      <c r="AG50" s="102">
        <v>33.375700000000002</v>
      </c>
      <c r="AH50" s="102">
        <v>34.002789</v>
      </c>
      <c r="AI50" s="102">
        <v>33.470401000000003</v>
      </c>
      <c r="AJ50" s="102">
        <v>31.869177000000001</v>
      </c>
      <c r="AK50" s="102">
        <v>32.418688000000003</v>
      </c>
      <c r="AL50" s="102">
        <v>34.993184999999997</v>
      </c>
      <c r="AM50" s="102">
        <v>36.458736000000002</v>
      </c>
      <c r="AN50" s="102">
        <v>37.349896000000001</v>
      </c>
      <c r="AO50" s="102">
        <v>37.204085999999997</v>
      </c>
      <c r="AP50" s="102">
        <v>33.767296999999999</v>
      </c>
      <c r="AQ50" s="102">
        <v>33.604548000000001</v>
      </c>
      <c r="AR50" s="102">
        <v>33.472299999999997</v>
      </c>
      <c r="AS50" s="102">
        <v>33.442737999999999</v>
      </c>
      <c r="AT50" s="102">
        <v>32.741359000000003</v>
      </c>
      <c r="AU50" s="102">
        <v>33.168785</v>
      </c>
      <c r="AV50" s="102">
        <v>33.395485000000001</v>
      </c>
      <c r="AW50" s="102">
        <v>34.718117999999997</v>
      </c>
      <c r="AX50" s="102">
        <v>34.365133999999998</v>
      </c>
      <c r="AY50" s="102">
        <v>37.454560000000001</v>
      </c>
      <c r="AZ50" s="890">
        <v>38.488190000000003</v>
      </c>
      <c r="BA50" s="890">
        <v>38.064323000000002</v>
      </c>
      <c r="BB50" s="890">
        <v>36.675213999999997</v>
      </c>
      <c r="BC50" s="890">
        <v>35.642541000000001</v>
      </c>
      <c r="BD50" s="890">
        <v>35.571137110999999</v>
      </c>
      <c r="BE50" s="559">
        <v>35.604199999999999</v>
      </c>
      <c r="BF50" s="559">
        <v>34.953600000000002</v>
      </c>
      <c r="BG50" s="559">
        <v>34.702159999999999</v>
      </c>
      <c r="BH50" s="559">
        <v>34.297960000000003</v>
      </c>
      <c r="BI50" s="559">
        <v>35.483359999999998</v>
      </c>
      <c r="BJ50" s="559">
        <v>36.73312</v>
      </c>
      <c r="BK50" s="559">
        <v>39.340580000000003</v>
      </c>
      <c r="BL50" s="559">
        <v>39.749720000000003</v>
      </c>
      <c r="BM50" s="559">
        <v>39.811689999999999</v>
      </c>
      <c r="BN50" s="559">
        <v>38.915329999999997</v>
      </c>
      <c r="BO50" s="559">
        <v>37.657069999999997</v>
      </c>
      <c r="BP50" s="559">
        <v>36.938209999999998</v>
      </c>
      <c r="BQ50" s="559">
        <v>36.963929999999998</v>
      </c>
      <c r="BR50" s="559">
        <v>36.369500000000002</v>
      </c>
      <c r="BS50" s="559">
        <v>36.1342</v>
      </c>
      <c r="BT50" s="559">
        <v>35.756999999999998</v>
      </c>
      <c r="BU50" s="559">
        <v>37.061390000000003</v>
      </c>
      <c r="BV50" s="559">
        <v>38.42454</v>
      </c>
    </row>
    <row r="51" spans="1:74" ht="11.1" customHeight="1" x14ac:dyDescent="0.2">
      <c r="A51" s="270" t="s">
        <v>1483</v>
      </c>
      <c r="B51" s="545" t="s">
        <v>1548</v>
      </c>
      <c r="C51" s="341">
        <v>25.873957000000001</v>
      </c>
      <c r="D51" s="341">
        <v>26.521412999999999</v>
      </c>
      <c r="E51" s="341">
        <v>26.700237000000001</v>
      </c>
      <c r="F51" s="341">
        <v>24.283766</v>
      </c>
      <c r="G51" s="341">
        <v>23.425856</v>
      </c>
      <c r="H51" s="341">
        <v>23.384442</v>
      </c>
      <c r="I51" s="341">
        <v>24.197306000000001</v>
      </c>
      <c r="J51" s="341">
        <v>23.508838000000001</v>
      </c>
      <c r="K51" s="341">
        <v>21.540134999999999</v>
      </c>
      <c r="L51" s="341">
        <v>21.707820999999999</v>
      </c>
      <c r="M51" s="341">
        <v>23.574755</v>
      </c>
      <c r="N51" s="341">
        <v>24.244886999999999</v>
      </c>
      <c r="O51" s="341">
        <v>25.239595000000001</v>
      </c>
      <c r="P51" s="341">
        <v>26.284267</v>
      </c>
      <c r="Q51" s="341">
        <v>24.966235999999999</v>
      </c>
      <c r="R51" s="341">
        <v>24.164740999999999</v>
      </c>
      <c r="S51" s="341">
        <v>23.108150999999999</v>
      </c>
      <c r="T51" s="341">
        <v>22.314399999999999</v>
      </c>
      <c r="U51" s="341">
        <v>23.056691000000001</v>
      </c>
      <c r="V51" s="341">
        <v>21.799776000000001</v>
      </c>
      <c r="W51" s="341">
        <v>22.159414000000002</v>
      </c>
      <c r="X51" s="341">
        <v>21.202802999999999</v>
      </c>
      <c r="Y51" s="341">
        <v>21.791411</v>
      </c>
      <c r="Z51" s="341">
        <v>23.498269000000001</v>
      </c>
      <c r="AA51" s="341">
        <v>24.780832</v>
      </c>
      <c r="AB51" s="341">
        <v>26.027289</v>
      </c>
      <c r="AC51" s="341">
        <v>26.740805999999999</v>
      </c>
      <c r="AD51" s="341">
        <v>25.466457999999999</v>
      </c>
      <c r="AE51" s="341">
        <v>22.749858</v>
      </c>
      <c r="AF51" s="341">
        <v>22.654893000000001</v>
      </c>
      <c r="AG51" s="341">
        <v>23.327988000000001</v>
      </c>
      <c r="AH51" s="341">
        <v>23.781692</v>
      </c>
      <c r="AI51" s="341">
        <v>23.462349</v>
      </c>
      <c r="AJ51" s="341">
        <v>22.123726000000001</v>
      </c>
      <c r="AK51" s="341">
        <v>22.972978000000001</v>
      </c>
      <c r="AL51" s="341">
        <v>24.418424999999999</v>
      </c>
      <c r="AM51" s="341">
        <v>25.774024000000001</v>
      </c>
      <c r="AN51" s="341">
        <v>27.339279999999999</v>
      </c>
      <c r="AO51" s="341">
        <v>27.378350000000001</v>
      </c>
      <c r="AP51" s="341">
        <v>25.375788</v>
      </c>
      <c r="AQ51" s="341">
        <v>24.707538</v>
      </c>
      <c r="AR51" s="341">
        <v>23.605383</v>
      </c>
      <c r="AS51" s="341">
        <v>23.396967</v>
      </c>
      <c r="AT51" s="341">
        <v>22.835887</v>
      </c>
      <c r="AU51" s="341">
        <v>22.740186000000001</v>
      </c>
      <c r="AV51" s="341">
        <v>22.422637999999999</v>
      </c>
      <c r="AW51" s="341">
        <v>23.764866999999999</v>
      </c>
      <c r="AX51" s="341">
        <v>23.53041</v>
      </c>
      <c r="AY51" s="341">
        <v>25.851012000000001</v>
      </c>
      <c r="AZ51" s="871">
        <v>27.698378999999999</v>
      </c>
      <c r="BA51" s="871">
        <v>27.168095999999998</v>
      </c>
      <c r="BB51" s="871">
        <v>26.081914999999999</v>
      </c>
      <c r="BC51" s="871">
        <v>24.74</v>
      </c>
      <c r="BD51" s="871">
        <v>24.615285110999999</v>
      </c>
      <c r="BE51" s="352">
        <v>24.679369999999999</v>
      </c>
      <c r="BF51" s="352">
        <v>24.175799999999999</v>
      </c>
      <c r="BG51" s="352">
        <v>23.982250000000001</v>
      </c>
      <c r="BH51" s="352">
        <v>23.441549999999999</v>
      </c>
      <c r="BI51" s="352">
        <v>24.26709</v>
      </c>
      <c r="BJ51" s="352">
        <v>25.161519999999999</v>
      </c>
      <c r="BK51" s="352">
        <v>27.13111</v>
      </c>
      <c r="BL51" s="352">
        <v>27.42726</v>
      </c>
      <c r="BM51" s="352">
        <v>27.36056</v>
      </c>
      <c r="BN51" s="352">
        <v>26.535779999999999</v>
      </c>
      <c r="BO51" s="352">
        <v>25.60924</v>
      </c>
      <c r="BP51" s="352">
        <v>24.940539999999999</v>
      </c>
      <c r="BQ51" s="352">
        <v>24.954519999999999</v>
      </c>
      <c r="BR51" s="352">
        <v>24.474959999999999</v>
      </c>
      <c r="BS51" s="352">
        <v>24.309429999999999</v>
      </c>
      <c r="BT51" s="352">
        <v>23.794339999999998</v>
      </c>
      <c r="BU51" s="352">
        <v>24.645510000000002</v>
      </c>
      <c r="BV51" s="352">
        <v>25.565329999999999</v>
      </c>
    </row>
    <row r="52" spans="1:74" ht="11.1" customHeight="1" x14ac:dyDescent="0.2">
      <c r="A52" s="270" t="s">
        <v>1484</v>
      </c>
      <c r="B52" s="545" t="s">
        <v>1485</v>
      </c>
      <c r="C52" s="341">
        <v>4.5435610000000004</v>
      </c>
      <c r="D52" s="341">
        <v>4.4573140000000002</v>
      </c>
      <c r="E52" s="341">
        <v>4.6917960000000001</v>
      </c>
      <c r="F52" s="341">
        <v>4.2124980000000001</v>
      </c>
      <c r="G52" s="341">
        <v>3.8392409999999999</v>
      </c>
      <c r="H52" s="341">
        <v>3.4044020000000002</v>
      </c>
      <c r="I52" s="341">
        <v>3.2404609999999998</v>
      </c>
      <c r="J52" s="341">
        <v>2.893751</v>
      </c>
      <c r="K52" s="341">
        <v>2.8262809999999998</v>
      </c>
      <c r="L52" s="341">
        <v>2.9032480000000001</v>
      </c>
      <c r="M52" s="341">
        <v>3.2323279999999999</v>
      </c>
      <c r="N52" s="341">
        <v>3.6078510000000001</v>
      </c>
      <c r="O52" s="341">
        <v>4.4015740000000001</v>
      </c>
      <c r="P52" s="341">
        <v>4.8862120000000004</v>
      </c>
      <c r="Q52" s="341">
        <v>5.1326409999999996</v>
      </c>
      <c r="R52" s="341">
        <v>4.957382</v>
      </c>
      <c r="S52" s="341">
        <v>4.4874700000000001</v>
      </c>
      <c r="T52" s="341">
        <v>3.997913</v>
      </c>
      <c r="U52" s="341">
        <v>3.7529840000000001</v>
      </c>
      <c r="V52" s="341">
        <v>3.6224940000000001</v>
      </c>
      <c r="W52" s="341">
        <v>3.628952</v>
      </c>
      <c r="X52" s="341">
        <v>3.50522</v>
      </c>
      <c r="Y52" s="341">
        <v>3.6545230000000002</v>
      </c>
      <c r="Z52" s="341">
        <v>3.8134739999999998</v>
      </c>
      <c r="AA52" s="341">
        <v>4.178877</v>
      </c>
      <c r="AB52" s="341">
        <v>4.5532599999999999</v>
      </c>
      <c r="AC52" s="341">
        <v>4.3921020000000004</v>
      </c>
      <c r="AD52" s="341">
        <v>4.4398629999999999</v>
      </c>
      <c r="AE52" s="341">
        <v>4.1768789999999996</v>
      </c>
      <c r="AF52" s="341">
        <v>3.719554</v>
      </c>
      <c r="AG52" s="341">
        <v>3.4450669999999999</v>
      </c>
      <c r="AH52" s="341">
        <v>3.2666019999999998</v>
      </c>
      <c r="AI52" s="341">
        <v>3.1636250000000001</v>
      </c>
      <c r="AJ52" s="341">
        <v>3.0068589999999999</v>
      </c>
      <c r="AK52" s="341">
        <v>3.3085529999999999</v>
      </c>
      <c r="AL52" s="341">
        <v>3.5552139999999999</v>
      </c>
      <c r="AM52" s="341">
        <v>3.0575519999999998</v>
      </c>
      <c r="AN52" s="341">
        <v>3.0138310000000001</v>
      </c>
      <c r="AO52" s="341">
        <v>3.027501</v>
      </c>
      <c r="AP52" s="341">
        <v>2.9141539999999999</v>
      </c>
      <c r="AQ52" s="341">
        <v>2.7075100000000001</v>
      </c>
      <c r="AR52" s="341">
        <v>2.6469290000000001</v>
      </c>
      <c r="AS52" s="341">
        <v>2.762114</v>
      </c>
      <c r="AT52" s="341">
        <v>3.2421950000000002</v>
      </c>
      <c r="AU52" s="341">
        <v>3.1245240000000001</v>
      </c>
      <c r="AV52" s="341">
        <v>3.4544069999999998</v>
      </c>
      <c r="AW52" s="341">
        <v>3.4758650000000002</v>
      </c>
      <c r="AX52" s="341">
        <v>3.416512</v>
      </c>
      <c r="AY52" s="341">
        <v>3.3335650000000001</v>
      </c>
      <c r="AZ52" s="871">
        <v>3.2645879999999998</v>
      </c>
      <c r="BA52" s="871">
        <v>3.1924109999999999</v>
      </c>
      <c r="BB52" s="871">
        <v>2.8750140000000002</v>
      </c>
      <c r="BC52" s="871">
        <v>3.164987</v>
      </c>
      <c r="BD52" s="871">
        <v>3.0192269999999999</v>
      </c>
      <c r="BE52" s="352">
        <v>2.9290720000000001</v>
      </c>
      <c r="BF52" s="352">
        <v>2.7791790000000001</v>
      </c>
      <c r="BG52" s="352">
        <v>2.616492</v>
      </c>
      <c r="BH52" s="352">
        <v>2.7028530000000002</v>
      </c>
      <c r="BI52" s="352">
        <v>2.9799690000000001</v>
      </c>
      <c r="BJ52" s="352">
        <v>3.2800889999999998</v>
      </c>
      <c r="BK52" s="352">
        <v>3.6614749999999998</v>
      </c>
      <c r="BL52" s="352">
        <v>3.7523179999999998</v>
      </c>
      <c r="BM52" s="352">
        <v>3.7768790000000001</v>
      </c>
      <c r="BN52" s="352">
        <v>3.6358039999999998</v>
      </c>
      <c r="BO52" s="352">
        <v>3.2676690000000002</v>
      </c>
      <c r="BP52" s="352">
        <v>3.064419</v>
      </c>
      <c r="BQ52" s="352">
        <v>2.972861</v>
      </c>
      <c r="BR52" s="352">
        <v>2.8288319999999998</v>
      </c>
      <c r="BS52" s="352">
        <v>2.6703890000000001</v>
      </c>
      <c r="BT52" s="352">
        <v>2.7598959999999999</v>
      </c>
      <c r="BU52" s="352">
        <v>3.0384760000000002</v>
      </c>
      <c r="BV52" s="352">
        <v>3.3379970000000001</v>
      </c>
    </row>
    <row r="53" spans="1:74" s="273" customFormat="1" ht="11.1" customHeight="1" x14ac:dyDescent="0.2">
      <c r="A53" s="270" t="s">
        <v>1486</v>
      </c>
      <c r="B53" s="545" t="s">
        <v>1501</v>
      </c>
      <c r="C53" s="341">
        <v>2.7097169999999999</v>
      </c>
      <c r="D53" s="341">
        <v>2.7480440000000002</v>
      </c>
      <c r="E53" s="341">
        <v>2.7053750000000001</v>
      </c>
      <c r="F53" s="341">
        <v>2.8721909999999999</v>
      </c>
      <c r="G53" s="341">
        <v>3.2734320000000001</v>
      </c>
      <c r="H53" s="341">
        <v>2.7416330000000002</v>
      </c>
      <c r="I53" s="341">
        <v>3.1484160000000001</v>
      </c>
      <c r="J53" s="341">
        <v>2.553995</v>
      </c>
      <c r="K53" s="341">
        <v>2.697676</v>
      </c>
      <c r="L53" s="341">
        <v>2.2350020000000002</v>
      </c>
      <c r="M53" s="341">
        <v>3.087278</v>
      </c>
      <c r="N53" s="341">
        <v>3.405459</v>
      </c>
      <c r="O53" s="341">
        <v>3.6853600000000002</v>
      </c>
      <c r="P53" s="341">
        <v>3.6787779999999999</v>
      </c>
      <c r="Q53" s="341">
        <v>4.0354340000000004</v>
      </c>
      <c r="R53" s="341">
        <v>4.1425609999999997</v>
      </c>
      <c r="S53" s="341">
        <v>3.713883</v>
      </c>
      <c r="T53" s="341">
        <v>3.5648840000000002</v>
      </c>
      <c r="U53" s="341">
        <v>4.0705840000000002</v>
      </c>
      <c r="V53" s="341">
        <v>4.0737310000000004</v>
      </c>
      <c r="W53" s="341">
        <v>4.2439340000000003</v>
      </c>
      <c r="X53" s="341">
        <v>3.6679349999999999</v>
      </c>
      <c r="Y53" s="341">
        <v>4.992775</v>
      </c>
      <c r="Z53" s="341">
        <v>5.4777699999999996</v>
      </c>
      <c r="AA53" s="341">
        <v>6.5723450000000003</v>
      </c>
      <c r="AB53" s="341">
        <v>6.5174200000000004</v>
      </c>
      <c r="AC53" s="341">
        <v>6.6698500000000003</v>
      </c>
      <c r="AD53" s="341">
        <v>6.9078939999999998</v>
      </c>
      <c r="AE53" s="341">
        <v>5.9571059999999996</v>
      </c>
      <c r="AF53" s="341">
        <v>6.7195840000000002</v>
      </c>
      <c r="AG53" s="341">
        <v>6.1360700000000001</v>
      </c>
      <c r="AH53" s="341">
        <v>6.3429830000000003</v>
      </c>
      <c r="AI53" s="341">
        <v>6.104114</v>
      </c>
      <c r="AJ53" s="341">
        <v>6.1080199999999998</v>
      </c>
      <c r="AK53" s="341">
        <v>5.6857860000000002</v>
      </c>
      <c r="AL53" s="341">
        <v>6.530926</v>
      </c>
      <c r="AM53" s="341">
        <v>6.9025689999999997</v>
      </c>
      <c r="AN53" s="341">
        <v>6.1131719999999996</v>
      </c>
      <c r="AO53" s="341">
        <v>5.8602449999999999</v>
      </c>
      <c r="AP53" s="341">
        <v>4.6269169999999997</v>
      </c>
      <c r="AQ53" s="341">
        <v>5.3095739999999996</v>
      </c>
      <c r="AR53" s="341">
        <v>6.59138</v>
      </c>
      <c r="AS53" s="341">
        <v>6.4066289999999997</v>
      </c>
      <c r="AT53" s="341">
        <v>5.9451419999999997</v>
      </c>
      <c r="AU53" s="341">
        <v>6.4625490000000001</v>
      </c>
      <c r="AV53" s="341">
        <v>6.3880359999999996</v>
      </c>
      <c r="AW53" s="341">
        <v>6.5980119999999998</v>
      </c>
      <c r="AX53" s="341">
        <v>6.4117949999999997</v>
      </c>
      <c r="AY53" s="341">
        <v>7.1632749999999996</v>
      </c>
      <c r="AZ53" s="871">
        <v>6.3819780000000002</v>
      </c>
      <c r="BA53" s="871">
        <v>6.617998</v>
      </c>
      <c r="BB53" s="871">
        <v>6.7076979999999997</v>
      </c>
      <c r="BC53" s="871">
        <v>6.7265540000000001</v>
      </c>
      <c r="BD53" s="871">
        <v>6.9256250000000001</v>
      </c>
      <c r="BE53" s="352">
        <v>6.9847580000000002</v>
      </c>
      <c r="BF53" s="352">
        <v>6.9876189999999996</v>
      </c>
      <c r="BG53" s="352">
        <v>7.092422</v>
      </c>
      <c r="BH53" s="352">
        <v>7.1425559999999999</v>
      </c>
      <c r="BI53" s="352">
        <v>7.2253069999999999</v>
      </c>
      <c r="BJ53" s="352">
        <v>7.280513</v>
      </c>
      <c r="BK53" s="352">
        <v>7.5369910000000004</v>
      </c>
      <c r="BL53" s="352">
        <v>7.5591439999999999</v>
      </c>
      <c r="BM53" s="352">
        <v>7.6632569999999998</v>
      </c>
      <c r="BN53" s="352">
        <v>7.7327430000000001</v>
      </c>
      <c r="BO53" s="352">
        <v>7.7691610000000004</v>
      </c>
      <c r="BP53" s="352">
        <v>7.9222599999999996</v>
      </c>
      <c r="BQ53" s="352">
        <v>8.0255500000000008</v>
      </c>
      <c r="BR53" s="352">
        <v>8.0547079999999998</v>
      </c>
      <c r="BS53" s="352">
        <v>8.1433769999999992</v>
      </c>
      <c r="BT53" s="352">
        <v>8.1917629999999999</v>
      </c>
      <c r="BU53" s="352">
        <v>8.3664050000000003</v>
      </c>
      <c r="BV53" s="352">
        <v>8.5102130000000002</v>
      </c>
    </row>
    <row r="54" spans="1:74" ht="11.1" customHeight="1" x14ac:dyDescent="0.2">
      <c r="A54" s="270" t="s">
        <v>1487</v>
      </c>
      <c r="B54" s="545" t="s">
        <v>1488</v>
      </c>
      <c r="C54" s="341">
        <v>0.21110100000000001</v>
      </c>
      <c r="D54" s="341">
        <v>0.29027999999999998</v>
      </c>
      <c r="E54" s="341">
        <v>0.29208499999999998</v>
      </c>
      <c r="F54" s="341">
        <v>0.258328</v>
      </c>
      <c r="G54" s="341">
        <v>0.216974</v>
      </c>
      <c r="H54" s="341">
        <v>0.19076000000000001</v>
      </c>
      <c r="I54" s="341">
        <v>0.18972900000000001</v>
      </c>
      <c r="J54" s="341">
        <v>0.17890800000000001</v>
      </c>
      <c r="K54" s="341">
        <v>0.17607600000000001</v>
      </c>
      <c r="L54" s="341">
        <v>0.17755799999999999</v>
      </c>
      <c r="M54" s="341">
        <v>0.24383299999999999</v>
      </c>
      <c r="N54" s="341">
        <v>0.28225299999999998</v>
      </c>
      <c r="O54" s="341">
        <v>0.239366</v>
      </c>
      <c r="P54" s="341">
        <v>0.35499000000000003</v>
      </c>
      <c r="Q54" s="341">
        <v>0.33967799999999998</v>
      </c>
      <c r="R54" s="341">
        <v>0.31093700000000002</v>
      </c>
      <c r="S54" s="341">
        <v>0.26480399999999998</v>
      </c>
      <c r="T54" s="341">
        <v>0.30052800000000002</v>
      </c>
      <c r="U54" s="341">
        <v>0.20437900000000001</v>
      </c>
      <c r="V54" s="341">
        <v>0.31256899999999999</v>
      </c>
      <c r="W54" s="341">
        <v>0.273532</v>
      </c>
      <c r="X54" s="341">
        <v>0.33228999999999997</v>
      </c>
      <c r="Y54" s="341">
        <v>0.30860199999999999</v>
      </c>
      <c r="Z54" s="341">
        <v>0.314496</v>
      </c>
      <c r="AA54" s="341">
        <v>0.39987400000000001</v>
      </c>
      <c r="AB54" s="341">
        <v>0.41232099999999999</v>
      </c>
      <c r="AC54" s="341">
        <v>0.495921</v>
      </c>
      <c r="AD54" s="341">
        <v>0.41406799999999999</v>
      </c>
      <c r="AE54" s="341">
        <v>0.47835499999999997</v>
      </c>
      <c r="AF54" s="341">
        <v>0.53805700000000001</v>
      </c>
      <c r="AG54" s="341">
        <v>0.46657500000000002</v>
      </c>
      <c r="AH54" s="341">
        <v>0.61151200000000006</v>
      </c>
      <c r="AI54" s="341">
        <v>0.740313</v>
      </c>
      <c r="AJ54" s="341">
        <v>0.63057200000000002</v>
      </c>
      <c r="AK54" s="341">
        <v>0.45137100000000002</v>
      </c>
      <c r="AL54" s="341">
        <v>0.48862</v>
      </c>
      <c r="AM54" s="341">
        <v>0.72459099999999999</v>
      </c>
      <c r="AN54" s="341">
        <v>0.88361299999999998</v>
      </c>
      <c r="AO54" s="341">
        <v>0.93798999999999999</v>
      </c>
      <c r="AP54" s="341">
        <v>0.85043800000000003</v>
      </c>
      <c r="AQ54" s="341">
        <v>0.87992599999999999</v>
      </c>
      <c r="AR54" s="341">
        <v>0.62860799999999994</v>
      </c>
      <c r="AS54" s="341">
        <v>0.87702800000000003</v>
      </c>
      <c r="AT54" s="341">
        <v>0.71813499999999997</v>
      </c>
      <c r="AU54" s="341">
        <v>0.841526</v>
      </c>
      <c r="AV54" s="341">
        <v>1.130404</v>
      </c>
      <c r="AW54" s="341">
        <v>0.87937399999999999</v>
      </c>
      <c r="AX54" s="341">
        <v>1.0064169999999999</v>
      </c>
      <c r="AY54" s="341">
        <v>1.106708</v>
      </c>
      <c r="AZ54" s="871">
        <v>1.1432450000000001</v>
      </c>
      <c r="BA54" s="871">
        <v>1.0858179999999999</v>
      </c>
      <c r="BB54" s="871">
        <v>1.0105869999999999</v>
      </c>
      <c r="BC54" s="871">
        <v>1.0109999999999999</v>
      </c>
      <c r="BD54" s="871">
        <v>1.0109999999999999</v>
      </c>
      <c r="BE54" s="352">
        <v>1.0109999999999999</v>
      </c>
      <c r="BF54" s="352">
        <v>1.0109999999999999</v>
      </c>
      <c r="BG54" s="352">
        <v>1.0109999999999999</v>
      </c>
      <c r="BH54" s="352">
        <v>1.0109999999999999</v>
      </c>
      <c r="BI54" s="352">
        <v>1.0109999999999999</v>
      </c>
      <c r="BJ54" s="352">
        <v>1.0109999999999999</v>
      </c>
      <c r="BK54" s="352">
        <v>1.0109999999999999</v>
      </c>
      <c r="BL54" s="352">
        <v>1.0109999999999999</v>
      </c>
      <c r="BM54" s="352">
        <v>1.0109999999999999</v>
      </c>
      <c r="BN54" s="352">
        <v>1.0109999999999999</v>
      </c>
      <c r="BO54" s="352">
        <v>1.0109999999999999</v>
      </c>
      <c r="BP54" s="352">
        <v>1.0109999999999999</v>
      </c>
      <c r="BQ54" s="352">
        <v>1.0109999999999999</v>
      </c>
      <c r="BR54" s="352">
        <v>1.0109999999999999</v>
      </c>
      <c r="BS54" s="352">
        <v>1.0109999999999999</v>
      </c>
      <c r="BT54" s="352">
        <v>1.0109999999999999</v>
      </c>
      <c r="BU54" s="352">
        <v>1.0109999999999999</v>
      </c>
      <c r="BV54" s="352">
        <v>1.0109999999999999</v>
      </c>
    </row>
    <row r="55" spans="1:74" ht="11.1" customHeight="1" x14ac:dyDescent="0.2">
      <c r="A55" s="270"/>
      <c r="B55" s="554"/>
      <c r="C55" s="343"/>
      <c r="D55" s="343"/>
      <c r="E55" s="343"/>
      <c r="F55" s="343"/>
      <c r="G55" s="343"/>
      <c r="H55" s="343"/>
      <c r="I55" s="343"/>
      <c r="J55" s="343"/>
      <c r="K55" s="343"/>
      <c r="L55" s="343"/>
      <c r="M55" s="343"/>
      <c r="N55" s="343"/>
      <c r="O55" s="343"/>
      <c r="P55" s="343"/>
      <c r="Q55" s="343"/>
      <c r="R55" s="343"/>
      <c r="S55" s="343"/>
      <c r="T55" s="343"/>
      <c r="U55" s="343"/>
      <c r="V55" s="343"/>
      <c r="W55" s="343"/>
      <c r="X55" s="343"/>
      <c r="Y55" s="343"/>
      <c r="Z55" s="343"/>
      <c r="AA55" s="343"/>
      <c r="AB55" s="343"/>
      <c r="AC55" s="343"/>
      <c r="AD55" s="343"/>
      <c r="AE55" s="343"/>
      <c r="AF55" s="343"/>
      <c r="AG55" s="343"/>
      <c r="AH55" s="343"/>
      <c r="AI55" s="343"/>
      <c r="AJ55" s="343"/>
      <c r="AK55" s="343"/>
      <c r="AL55" s="343"/>
      <c r="AM55" s="343"/>
      <c r="AN55" s="343"/>
      <c r="AO55" s="343"/>
      <c r="AP55" s="343"/>
      <c r="AQ55" s="343"/>
      <c r="AR55" s="343"/>
      <c r="AS55" s="343"/>
      <c r="AT55" s="343"/>
      <c r="AU55" s="343"/>
      <c r="AV55" s="343"/>
      <c r="AW55" s="343"/>
      <c r="AX55" s="343"/>
      <c r="AY55" s="343"/>
      <c r="AZ55" s="873"/>
      <c r="BA55" s="873"/>
      <c r="BB55" s="873"/>
      <c r="BC55" s="873"/>
      <c r="BD55" s="873"/>
      <c r="BE55" s="354"/>
      <c r="BF55" s="354"/>
      <c r="BG55" s="354"/>
      <c r="BH55" s="354"/>
      <c r="BI55" s="354"/>
      <c r="BJ55" s="354"/>
      <c r="BK55" s="354"/>
      <c r="BL55" s="354"/>
      <c r="BM55" s="354"/>
      <c r="BN55" s="354"/>
      <c r="BO55" s="354"/>
      <c r="BP55" s="354"/>
      <c r="BQ55" s="354"/>
      <c r="BR55" s="354"/>
      <c r="BS55" s="354"/>
      <c r="BT55" s="354"/>
      <c r="BU55" s="354"/>
      <c r="BV55" s="354"/>
    </row>
    <row r="56" spans="1:74" s="273" customFormat="1" ht="11.1" customHeight="1" x14ac:dyDescent="0.2">
      <c r="A56" s="548" t="s">
        <v>1510</v>
      </c>
      <c r="B56" s="544" t="s">
        <v>1489</v>
      </c>
      <c r="C56" s="584">
        <v>132.53527500000001</v>
      </c>
      <c r="D56" s="584">
        <v>127.815134</v>
      </c>
      <c r="E56" s="584">
        <v>122.05478600000001</v>
      </c>
      <c r="F56" s="584">
        <v>113.37593099999999</v>
      </c>
      <c r="G56" s="584">
        <v>116.82481</v>
      </c>
      <c r="H56" s="584">
        <v>117.475059</v>
      </c>
      <c r="I56" s="584">
        <v>118.980351</v>
      </c>
      <c r="J56" s="584">
        <v>118.56959000000001</v>
      </c>
      <c r="K56" s="584">
        <v>116.054794</v>
      </c>
      <c r="L56" s="584">
        <v>115.630199</v>
      </c>
      <c r="M56" s="584">
        <v>126.920648</v>
      </c>
      <c r="N56" s="584">
        <v>125.91252</v>
      </c>
      <c r="O56" s="584">
        <v>130.78320400000001</v>
      </c>
      <c r="P56" s="584">
        <v>133.226733</v>
      </c>
      <c r="Q56" s="584">
        <v>120.861096</v>
      </c>
      <c r="R56" s="584">
        <v>120.810107</v>
      </c>
      <c r="S56" s="584">
        <v>120.963362</v>
      </c>
      <c r="T56" s="584">
        <v>119.55630499999999</v>
      </c>
      <c r="U56" s="584">
        <v>127.61006</v>
      </c>
      <c r="V56" s="584">
        <v>124.146576</v>
      </c>
      <c r="W56" s="584">
        <v>126.71482399999999</v>
      </c>
      <c r="X56" s="584">
        <v>116.79032599999999</v>
      </c>
      <c r="Y56" s="584">
        <v>121.80802300000001</v>
      </c>
      <c r="Z56" s="584">
        <v>139.777143</v>
      </c>
      <c r="AA56" s="584">
        <v>139.69202999999999</v>
      </c>
      <c r="AB56" s="584">
        <v>128.993076</v>
      </c>
      <c r="AC56" s="584">
        <v>132.60650200000001</v>
      </c>
      <c r="AD56" s="584">
        <v>129.46620899999999</v>
      </c>
      <c r="AE56" s="584">
        <v>132.06760600000001</v>
      </c>
      <c r="AF56" s="584">
        <v>134.06751499999999</v>
      </c>
      <c r="AG56" s="584">
        <v>139.45845299999999</v>
      </c>
      <c r="AH56" s="584">
        <v>135.81987000000001</v>
      </c>
      <c r="AI56" s="584">
        <v>133.913498</v>
      </c>
      <c r="AJ56" s="584">
        <v>126.321493</v>
      </c>
      <c r="AK56" s="584">
        <v>134.20951199999999</v>
      </c>
      <c r="AL56" s="584">
        <v>140.50734399999999</v>
      </c>
      <c r="AM56" s="584">
        <v>129.89338100000001</v>
      </c>
      <c r="AN56" s="584">
        <v>128.51532700000001</v>
      </c>
      <c r="AO56" s="584">
        <v>125.713746</v>
      </c>
      <c r="AP56" s="584">
        <v>118.053775</v>
      </c>
      <c r="AQ56" s="584">
        <v>120.32103499999999</v>
      </c>
      <c r="AR56" s="584">
        <v>117.66731299999999</v>
      </c>
      <c r="AS56" s="584">
        <v>121.73471600000001</v>
      </c>
      <c r="AT56" s="584">
        <v>131.938174</v>
      </c>
      <c r="AU56" s="584">
        <v>134.822698</v>
      </c>
      <c r="AV56" s="584">
        <v>122.054456</v>
      </c>
      <c r="AW56" s="584">
        <v>130.65657300000001</v>
      </c>
      <c r="AX56" s="584">
        <v>138.05866599999999</v>
      </c>
      <c r="AY56" s="584">
        <v>137.67863299999999</v>
      </c>
      <c r="AZ56" s="899">
        <v>131.04247899999999</v>
      </c>
      <c r="BA56" s="899">
        <v>128.46024800000001</v>
      </c>
      <c r="BB56" s="899">
        <v>115.629778</v>
      </c>
      <c r="BC56" s="899">
        <v>112.10682671000001</v>
      </c>
      <c r="BD56" s="899">
        <v>118.30850932</v>
      </c>
      <c r="BE56" s="594">
        <v>118.4729</v>
      </c>
      <c r="BF56" s="594">
        <v>120.51479999999999</v>
      </c>
      <c r="BG56" s="594">
        <v>120.96380000000001</v>
      </c>
      <c r="BH56" s="594">
        <v>113.8198</v>
      </c>
      <c r="BI56" s="594">
        <v>120.2206</v>
      </c>
      <c r="BJ56" s="594">
        <v>127.6086</v>
      </c>
      <c r="BK56" s="594">
        <v>131.8818</v>
      </c>
      <c r="BL56" s="594">
        <v>125.1191</v>
      </c>
      <c r="BM56" s="594">
        <v>122.825</v>
      </c>
      <c r="BN56" s="594">
        <v>118.18640000000001</v>
      </c>
      <c r="BO56" s="594">
        <v>121.8878</v>
      </c>
      <c r="BP56" s="594">
        <v>121.9528</v>
      </c>
      <c r="BQ56" s="594">
        <v>126.1349</v>
      </c>
      <c r="BR56" s="594">
        <v>127.2546</v>
      </c>
      <c r="BS56" s="594">
        <v>123.46769999999999</v>
      </c>
      <c r="BT56" s="594">
        <v>115.65479999999999</v>
      </c>
      <c r="BU56" s="594">
        <v>121.5367</v>
      </c>
      <c r="BV56" s="594">
        <v>129.20349999999999</v>
      </c>
    </row>
    <row r="57" spans="1:74" ht="11.1" customHeight="1" x14ac:dyDescent="0.2">
      <c r="A57" s="270" t="s">
        <v>212</v>
      </c>
      <c r="B57" s="545" t="s">
        <v>1103</v>
      </c>
      <c r="C57" s="585">
        <v>125.281997</v>
      </c>
      <c r="D57" s="585">
        <v>120.609776</v>
      </c>
      <c r="E57" s="585">
        <v>114.65761500000001</v>
      </c>
      <c r="F57" s="585">
        <v>106.291242</v>
      </c>
      <c r="G57" s="585">
        <v>109.712137</v>
      </c>
      <c r="H57" s="585">
        <v>111.329024</v>
      </c>
      <c r="I57" s="585">
        <v>112.59147400000001</v>
      </c>
      <c r="J57" s="585">
        <v>113.121844</v>
      </c>
      <c r="K57" s="585">
        <v>110.53083700000001</v>
      </c>
      <c r="L57" s="585">
        <v>110.49194900000001</v>
      </c>
      <c r="M57" s="585">
        <v>120.60104200000001</v>
      </c>
      <c r="N57" s="585">
        <v>118.89921</v>
      </c>
      <c r="O57" s="585">
        <v>122.69627</v>
      </c>
      <c r="P57" s="585">
        <v>124.661743</v>
      </c>
      <c r="Q57" s="585">
        <v>111.693021</v>
      </c>
      <c r="R57" s="585">
        <v>111.71016400000001</v>
      </c>
      <c r="S57" s="585">
        <v>112.76200900000001</v>
      </c>
      <c r="T57" s="585">
        <v>111.99350800000001</v>
      </c>
      <c r="U57" s="585">
        <v>119.786492</v>
      </c>
      <c r="V57" s="585">
        <v>116.450351</v>
      </c>
      <c r="W57" s="585">
        <v>118.841938</v>
      </c>
      <c r="X57" s="585">
        <v>109.617171</v>
      </c>
      <c r="Y57" s="585">
        <v>113.160725</v>
      </c>
      <c r="Z57" s="585">
        <v>130.48589899999999</v>
      </c>
      <c r="AA57" s="585">
        <v>128.940808</v>
      </c>
      <c r="AB57" s="585">
        <v>117.92239600000001</v>
      </c>
      <c r="AC57" s="585">
        <v>121.54455</v>
      </c>
      <c r="AD57" s="585">
        <v>118.118452</v>
      </c>
      <c r="AE57" s="585">
        <v>121.933621</v>
      </c>
      <c r="AF57" s="585">
        <v>123.628377</v>
      </c>
      <c r="AG57" s="585">
        <v>129.87731600000001</v>
      </c>
      <c r="AH57" s="585">
        <v>126.210285</v>
      </c>
      <c r="AI57" s="585">
        <v>124.645759</v>
      </c>
      <c r="AJ57" s="585">
        <v>117.206614</v>
      </c>
      <c r="AK57" s="585">
        <v>125.21517299999999</v>
      </c>
      <c r="AL57" s="585">
        <v>130.42120399999999</v>
      </c>
      <c r="AM57" s="585">
        <v>119.93326</v>
      </c>
      <c r="AN57" s="585">
        <v>119.388324</v>
      </c>
      <c r="AO57" s="585">
        <v>116.82599999999999</v>
      </c>
      <c r="AP57" s="585">
        <v>110.512704</v>
      </c>
      <c r="AQ57" s="585">
        <v>112.303951</v>
      </c>
      <c r="AR57" s="585">
        <v>108.42900400000001</v>
      </c>
      <c r="AS57" s="585">
        <v>112.565973</v>
      </c>
      <c r="AT57" s="585">
        <v>122.750837</v>
      </c>
      <c r="AU57" s="585">
        <v>125.235625</v>
      </c>
      <c r="AV57" s="585">
        <v>112.212013</v>
      </c>
      <c r="AW57" s="585">
        <v>120.582696</v>
      </c>
      <c r="AX57" s="585">
        <v>128.23035899999999</v>
      </c>
      <c r="AY57" s="585">
        <v>127.181793</v>
      </c>
      <c r="AZ57" s="883">
        <v>121.39591299999999</v>
      </c>
      <c r="BA57" s="883">
        <v>118.649839</v>
      </c>
      <c r="BB57" s="883">
        <v>106.047066</v>
      </c>
      <c r="BC57" s="883">
        <v>102.21528571</v>
      </c>
      <c r="BD57" s="883">
        <v>108.36365732</v>
      </c>
      <c r="BE57" s="590">
        <v>108.5591</v>
      </c>
      <c r="BF57" s="590">
        <v>110.748</v>
      </c>
      <c r="BG57" s="590">
        <v>111.25490000000001</v>
      </c>
      <c r="BH57" s="590">
        <v>103.9744</v>
      </c>
      <c r="BI57" s="590">
        <v>110.0154</v>
      </c>
      <c r="BJ57" s="590">
        <v>117.048</v>
      </c>
      <c r="BK57" s="590">
        <v>120.6833</v>
      </c>
      <c r="BL57" s="590">
        <v>113.80759999999999</v>
      </c>
      <c r="BM57" s="590">
        <v>111.3848</v>
      </c>
      <c r="BN57" s="590">
        <v>106.81789999999999</v>
      </c>
      <c r="BO57" s="590">
        <v>110.851</v>
      </c>
      <c r="BP57" s="590">
        <v>110.9661</v>
      </c>
      <c r="BQ57" s="590">
        <v>115.1365</v>
      </c>
      <c r="BR57" s="590">
        <v>116.3711</v>
      </c>
      <c r="BS57" s="590">
        <v>112.65389999999999</v>
      </c>
      <c r="BT57" s="590">
        <v>104.70310000000001</v>
      </c>
      <c r="BU57" s="590">
        <v>110.1319</v>
      </c>
      <c r="BV57" s="590">
        <v>117.3553</v>
      </c>
    </row>
    <row r="58" spans="1:74" ht="11.1" customHeight="1" x14ac:dyDescent="0.2">
      <c r="A58" s="270" t="s">
        <v>1484</v>
      </c>
      <c r="B58" s="545" t="s">
        <v>1485</v>
      </c>
      <c r="C58" s="585">
        <v>4.5435610000000004</v>
      </c>
      <c r="D58" s="585">
        <v>4.4573140000000002</v>
      </c>
      <c r="E58" s="585">
        <v>4.6917960000000001</v>
      </c>
      <c r="F58" s="585">
        <v>4.2124980000000001</v>
      </c>
      <c r="G58" s="585">
        <v>3.8392409999999999</v>
      </c>
      <c r="H58" s="585">
        <v>3.4044020000000002</v>
      </c>
      <c r="I58" s="585">
        <v>3.2404609999999998</v>
      </c>
      <c r="J58" s="585">
        <v>2.893751</v>
      </c>
      <c r="K58" s="585">
        <v>2.8262809999999998</v>
      </c>
      <c r="L58" s="585">
        <v>2.9032480000000001</v>
      </c>
      <c r="M58" s="585">
        <v>3.2323279999999999</v>
      </c>
      <c r="N58" s="585">
        <v>3.6078510000000001</v>
      </c>
      <c r="O58" s="585">
        <v>4.4015740000000001</v>
      </c>
      <c r="P58" s="585">
        <v>4.8862120000000004</v>
      </c>
      <c r="Q58" s="585">
        <v>5.1326409999999996</v>
      </c>
      <c r="R58" s="585">
        <v>4.957382</v>
      </c>
      <c r="S58" s="585">
        <v>4.4874700000000001</v>
      </c>
      <c r="T58" s="585">
        <v>3.997913</v>
      </c>
      <c r="U58" s="585">
        <v>3.7529840000000001</v>
      </c>
      <c r="V58" s="585">
        <v>3.6224940000000001</v>
      </c>
      <c r="W58" s="585">
        <v>3.628952</v>
      </c>
      <c r="X58" s="585">
        <v>3.50522</v>
      </c>
      <c r="Y58" s="585">
        <v>3.6545230000000002</v>
      </c>
      <c r="Z58" s="585">
        <v>3.8134739999999998</v>
      </c>
      <c r="AA58" s="585">
        <v>4.178877</v>
      </c>
      <c r="AB58" s="585">
        <v>4.5532599999999999</v>
      </c>
      <c r="AC58" s="585">
        <v>4.3921020000000004</v>
      </c>
      <c r="AD58" s="585">
        <v>4.4398629999999999</v>
      </c>
      <c r="AE58" s="585">
        <v>4.1768789999999996</v>
      </c>
      <c r="AF58" s="585">
        <v>3.719554</v>
      </c>
      <c r="AG58" s="585">
        <v>3.4450669999999999</v>
      </c>
      <c r="AH58" s="585">
        <v>3.2666019999999998</v>
      </c>
      <c r="AI58" s="585">
        <v>3.1636250000000001</v>
      </c>
      <c r="AJ58" s="585">
        <v>3.0068589999999999</v>
      </c>
      <c r="AK58" s="585">
        <v>3.3085529999999999</v>
      </c>
      <c r="AL58" s="585">
        <v>3.5552139999999999</v>
      </c>
      <c r="AM58" s="585">
        <v>3.0575519999999998</v>
      </c>
      <c r="AN58" s="585">
        <v>3.0138310000000001</v>
      </c>
      <c r="AO58" s="585">
        <v>3.027501</v>
      </c>
      <c r="AP58" s="585">
        <v>2.9141539999999999</v>
      </c>
      <c r="AQ58" s="585">
        <v>2.7075100000000001</v>
      </c>
      <c r="AR58" s="585">
        <v>2.6469290000000001</v>
      </c>
      <c r="AS58" s="585">
        <v>2.762114</v>
      </c>
      <c r="AT58" s="585">
        <v>3.2421950000000002</v>
      </c>
      <c r="AU58" s="585">
        <v>3.1245240000000001</v>
      </c>
      <c r="AV58" s="585">
        <v>3.4544069999999998</v>
      </c>
      <c r="AW58" s="585">
        <v>3.4758650000000002</v>
      </c>
      <c r="AX58" s="585">
        <v>3.416512</v>
      </c>
      <c r="AY58" s="585">
        <v>3.3335650000000001</v>
      </c>
      <c r="AZ58" s="883">
        <v>3.2645879999999998</v>
      </c>
      <c r="BA58" s="883">
        <v>3.1924109999999999</v>
      </c>
      <c r="BB58" s="883">
        <v>2.8750140000000002</v>
      </c>
      <c r="BC58" s="883">
        <v>3.164987</v>
      </c>
      <c r="BD58" s="883">
        <v>3.0192269999999999</v>
      </c>
      <c r="BE58" s="590">
        <v>2.9290720000000001</v>
      </c>
      <c r="BF58" s="590">
        <v>2.7791790000000001</v>
      </c>
      <c r="BG58" s="590">
        <v>2.616492</v>
      </c>
      <c r="BH58" s="590">
        <v>2.7028530000000002</v>
      </c>
      <c r="BI58" s="590">
        <v>2.9799690000000001</v>
      </c>
      <c r="BJ58" s="590">
        <v>3.2800889999999998</v>
      </c>
      <c r="BK58" s="590">
        <v>3.6614749999999998</v>
      </c>
      <c r="BL58" s="590">
        <v>3.7523179999999998</v>
      </c>
      <c r="BM58" s="590">
        <v>3.7768790000000001</v>
      </c>
      <c r="BN58" s="590">
        <v>3.6358039999999998</v>
      </c>
      <c r="BO58" s="590">
        <v>3.2676690000000002</v>
      </c>
      <c r="BP58" s="590">
        <v>3.064419</v>
      </c>
      <c r="BQ58" s="590">
        <v>2.972861</v>
      </c>
      <c r="BR58" s="590">
        <v>2.8288319999999998</v>
      </c>
      <c r="BS58" s="590">
        <v>2.6703890000000001</v>
      </c>
      <c r="BT58" s="590">
        <v>2.7598959999999999</v>
      </c>
      <c r="BU58" s="590">
        <v>3.0384760000000002</v>
      </c>
      <c r="BV58" s="590">
        <v>3.3379970000000001</v>
      </c>
    </row>
    <row r="59" spans="1:74" s="239" customFormat="1" ht="11.1" customHeight="1" x14ac:dyDescent="0.2">
      <c r="A59" s="270" t="s">
        <v>1486</v>
      </c>
      <c r="B59" s="583" t="s">
        <v>1501</v>
      </c>
      <c r="C59" s="818">
        <v>2.7097169999999999</v>
      </c>
      <c r="D59" s="818">
        <v>2.7480440000000002</v>
      </c>
      <c r="E59" s="818">
        <v>2.7053750000000001</v>
      </c>
      <c r="F59" s="818">
        <v>2.8721909999999999</v>
      </c>
      <c r="G59" s="818">
        <v>3.2734320000000001</v>
      </c>
      <c r="H59" s="818">
        <v>2.7416330000000002</v>
      </c>
      <c r="I59" s="818">
        <v>3.1484160000000001</v>
      </c>
      <c r="J59" s="818">
        <v>2.553995</v>
      </c>
      <c r="K59" s="818">
        <v>2.697676</v>
      </c>
      <c r="L59" s="818">
        <v>2.2350020000000002</v>
      </c>
      <c r="M59" s="818">
        <v>3.087278</v>
      </c>
      <c r="N59" s="818">
        <v>3.405459</v>
      </c>
      <c r="O59" s="818">
        <v>3.6853600000000002</v>
      </c>
      <c r="P59" s="818">
        <v>3.6787779999999999</v>
      </c>
      <c r="Q59" s="818">
        <v>4.0354340000000004</v>
      </c>
      <c r="R59" s="818">
        <v>4.1425609999999997</v>
      </c>
      <c r="S59" s="818">
        <v>3.713883</v>
      </c>
      <c r="T59" s="818">
        <v>3.5648840000000002</v>
      </c>
      <c r="U59" s="818">
        <v>4.0705840000000002</v>
      </c>
      <c r="V59" s="818">
        <v>4.0737310000000004</v>
      </c>
      <c r="W59" s="818">
        <v>4.2439340000000003</v>
      </c>
      <c r="X59" s="818">
        <v>3.6679349999999999</v>
      </c>
      <c r="Y59" s="818">
        <v>4.992775</v>
      </c>
      <c r="Z59" s="818">
        <v>5.4777699999999996</v>
      </c>
      <c r="AA59" s="818">
        <v>6.5723450000000003</v>
      </c>
      <c r="AB59" s="818">
        <v>6.5174200000000004</v>
      </c>
      <c r="AC59" s="818">
        <v>6.6698500000000003</v>
      </c>
      <c r="AD59" s="818">
        <v>6.9078939999999998</v>
      </c>
      <c r="AE59" s="818">
        <v>5.9571059999999996</v>
      </c>
      <c r="AF59" s="818">
        <v>6.7195840000000002</v>
      </c>
      <c r="AG59" s="818">
        <v>6.1360700000000001</v>
      </c>
      <c r="AH59" s="818">
        <v>6.3429830000000003</v>
      </c>
      <c r="AI59" s="818">
        <v>6.104114</v>
      </c>
      <c r="AJ59" s="818">
        <v>6.1080199999999998</v>
      </c>
      <c r="AK59" s="818">
        <v>5.6857860000000002</v>
      </c>
      <c r="AL59" s="818">
        <v>6.530926</v>
      </c>
      <c r="AM59" s="818">
        <v>6.9025689999999997</v>
      </c>
      <c r="AN59" s="818">
        <v>6.1131719999999996</v>
      </c>
      <c r="AO59" s="818">
        <v>5.8602449999999999</v>
      </c>
      <c r="AP59" s="818">
        <v>4.6269169999999997</v>
      </c>
      <c r="AQ59" s="818">
        <v>5.3095739999999996</v>
      </c>
      <c r="AR59" s="818">
        <v>6.59138</v>
      </c>
      <c r="AS59" s="818">
        <v>6.4066289999999997</v>
      </c>
      <c r="AT59" s="818">
        <v>5.9451419999999997</v>
      </c>
      <c r="AU59" s="818">
        <v>6.4625490000000001</v>
      </c>
      <c r="AV59" s="818">
        <v>6.3880359999999996</v>
      </c>
      <c r="AW59" s="818">
        <v>6.5980119999999998</v>
      </c>
      <c r="AX59" s="818">
        <v>6.4117949999999997</v>
      </c>
      <c r="AY59" s="818">
        <v>7.1632749999999996</v>
      </c>
      <c r="AZ59" s="903">
        <v>6.3819780000000002</v>
      </c>
      <c r="BA59" s="903">
        <v>6.617998</v>
      </c>
      <c r="BB59" s="903">
        <v>6.7076979999999997</v>
      </c>
      <c r="BC59" s="903">
        <v>6.7265540000000001</v>
      </c>
      <c r="BD59" s="903">
        <v>6.9256250000000001</v>
      </c>
      <c r="BE59" s="819">
        <v>6.9847580000000002</v>
      </c>
      <c r="BF59" s="819">
        <v>6.9876189999999996</v>
      </c>
      <c r="BG59" s="819">
        <v>7.092422</v>
      </c>
      <c r="BH59" s="819">
        <v>7.1425559999999999</v>
      </c>
      <c r="BI59" s="819">
        <v>7.2253069999999999</v>
      </c>
      <c r="BJ59" s="819">
        <v>7.280513</v>
      </c>
      <c r="BK59" s="819">
        <v>7.5369910000000004</v>
      </c>
      <c r="BL59" s="819">
        <v>7.5591439999999999</v>
      </c>
      <c r="BM59" s="819">
        <v>7.6632569999999998</v>
      </c>
      <c r="BN59" s="819">
        <v>7.7327430000000001</v>
      </c>
      <c r="BO59" s="819">
        <v>7.7691610000000004</v>
      </c>
      <c r="BP59" s="819">
        <v>7.9222599999999996</v>
      </c>
      <c r="BQ59" s="819">
        <v>8.0255500000000008</v>
      </c>
      <c r="BR59" s="819">
        <v>8.0547079999999998</v>
      </c>
      <c r="BS59" s="819">
        <v>8.1433769999999992</v>
      </c>
      <c r="BT59" s="819">
        <v>8.1917629999999999</v>
      </c>
      <c r="BU59" s="819">
        <v>8.3664050000000003</v>
      </c>
      <c r="BV59" s="819">
        <v>8.5102130000000002</v>
      </c>
    </row>
    <row r="60" spans="1:74" s="164" customFormat="1" ht="12" customHeight="1" x14ac:dyDescent="0.2">
      <c r="A60" s="163"/>
      <c r="B60" s="814" t="s">
        <v>1462</v>
      </c>
      <c r="C60" s="783"/>
      <c r="D60" s="783"/>
      <c r="E60" s="783"/>
      <c r="F60" s="783"/>
      <c r="G60" s="783"/>
      <c r="H60" s="783"/>
      <c r="I60" s="783"/>
      <c r="J60" s="783"/>
      <c r="K60" s="783"/>
      <c r="L60" s="783"/>
      <c r="M60" s="783"/>
      <c r="N60" s="783"/>
      <c r="O60" s="783"/>
      <c r="P60" s="783"/>
      <c r="Q60" s="761"/>
      <c r="R60" s="303"/>
      <c r="AY60" s="643"/>
      <c r="AZ60" s="643"/>
      <c r="BA60" s="643"/>
      <c r="BB60" s="643"/>
      <c r="BC60" s="643"/>
      <c r="BD60" s="643"/>
      <c r="BE60" s="643"/>
      <c r="BF60" s="643"/>
      <c r="BG60" s="643"/>
      <c r="BH60" s="643"/>
      <c r="BI60" s="643"/>
      <c r="BJ60" s="218"/>
    </row>
    <row r="61" spans="1:74" s="164" customFormat="1" ht="12" customHeight="1" x14ac:dyDescent="0.2">
      <c r="A61" s="163"/>
      <c r="B61" s="1037" t="s">
        <v>1518</v>
      </c>
      <c r="C61" s="1037"/>
      <c r="D61" s="1037"/>
      <c r="E61" s="1037"/>
      <c r="F61" s="1037"/>
      <c r="G61" s="1037"/>
      <c r="H61" s="1037"/>
      <c r="I61" s="1037"/>
      <c r="J61" s="1037"/>
      <c r="K61" s="1037"/>
      <c r="L61" s="1037"/>
      <c r="M61" s="1037"/>
      <c r="N61" s="1037"/>
      <c r="O61" s="1037"/>
      <c r="P61" s="1037"/>
      <c r="Q61" s="1037"/>
      <c r="R61" s="303"/>
      <c r="AY61" s="643"/>
      <c r="AZ61" s="643"/>
      <c r="BA61" s="643"/>
      <c r="BB61" s="643"/>
      <c r="BC61" s="643"/>
      <c r="BD61" s="643"/>
      <c r="BE61" s="643"/>
      <c r="BF61" s="643"/>
      <c r="BG61" s="643"/>
      <c r="BH61" s="643"/>
      <c r="BI61" s="643"/>
      <c r="BJ61" s="218"/>
    </row>
    <row r="62" spans="1:74" s="164" customFormat="1" ht="12" customHeight="1" x14ac:dyDescent="0.2">
      <c r="A62" s="163"/>
      <c r="B62" s="1037" t="s">
        <v>1531</v>
      </c>
      <c r="C62" s="1037"/>
      <c r="D62" s="1037"/>
      <c r="E62" s="1037"/>
      <c r="F62" s="1037"/>
      <c r="G62" s="1037"/>
      <c r="H62" s="1037"/>
      <c r="I62" s="1037"/>
      <c r="J62" s="1037"/>
      <c r="K62" s="1037"/>
      <c r="L62" s="1037"/>
      <c r="M62" s="1037"/>
      <c r="N62" s="1037"/>
      <c r="O62" s="1037"/>
      <c r="P62" s="1037"/>
      <c r="Q62" s="1037"/>
      <c r="R62" s="303"/>
      <c r="AY62" s="643"/>
      <c r="AZ62" s="643"/>
      <c r="BA62" s="643"/>
      <c r="BB62" s="643"/>
      <c r="BC62" s="643"/>
      <c r="BD62" s="643"/>
      <c r="BE62" s="643"/>
      <c r="BF62" s="643"/>
      <c r="BG62" s="643"/>
      <c r="BH62" s="643"/>
      <c r="BI62" s="643"/>
      <c r="BJ62" s="218"/>
    </row>
    <row r="63" spans="1:74" s="164" customFormat="1" ht="12" customHeight="1" x14ac:dyDescent="0.2">
      <c r="A63" s="163"/>
      <c r="B63" s="1037" t="s">
        <v>1526</v>
      </c>
      <c r="C63" s="1037"/>
      <c r="D63" s="1037"/>
      <c r="E63" s="1037"/>
      <c r="F63" s="1037"/>
      <c r="G63" s="1037"/>
      <c r="H63" s="1037"/>
      <c r="I63" s="1037"/>
      <c r="J63" s="1037"/>
      <c r="K63" s="1037"/>
      <c r="L63" s="1037"/>
      <c r="M63" s="1037"/>
      <c r="N63" s="1037"/>
      <c r="O63" s="1037"/>
      <c r="P63" s="1037"/>
      <c r="Q63" s="1037"/>
      <c r="R63" s="303"/>
      <c r="AY63" s="643"/>
      <c r="AZ63" s="643"/>
      <c r="BA63" s="643"/>
      <c r="BB63" s="643"/>
      <c r="BC63" s="643"/>
      <c r="BD63" s="643"/>
      <c r="BE63" s="643"/>
      <c r="BF63" s="643"/>
      <c r="BG63" s="643"/>
      <c r="BH63" s="643"/>
      <c r="BI63" s="643"/>
      <c r="BJ63" s="218"/>
    </row>
    <row r="64" spans="1:74" s="164" customFormat="1" ht="12" customHeight="1" x14ac:dyDescent="0.2">
      <c r="A64" s="163"/>
      <c r="B64" s="1039" t="s">
        <v>1527</v>
      </c>
      <c r="C64" s="1039"/>
      <c r="D64" s="1039"/>
      <c r="E64" s="1039"/>
      <c r="F64" s="1039"/>
      <c r="G64" s="1039"/>
      <c r="H64" s="1039"/>
      <c r="I64" s="1039"/>
      <c r="J64" s="1039"/>
      <c r="K64" s="1039"/>
      <c r="L64" s="1039"/>
      <c r="M64" s="1039"/>
      <c r="N64" s="1039"/>
      <c r="O64" s="1039"/>
      <c r="P64" s="1039"/>
      <c r="Q64" s="1039"/>
      <c r="R64" s="303"/>
      <c r="AY64" s="643"/>
      <c r="AZ64" s="643"/>
      <c r="BA64" s="643"/>
      <c r="BB64" s="643"/>
      <c r="BC64" s="643"/>
      <c r="BD64" s="643"/>
      <c r="BE64" s="643"/>
      <c r="BF64" s="643"/>
      <c r="BG64" s="643"/>
      <c r="BH64" s="643"/>
      <c r="BI64" s="643"/>
      <c r="BJ64" s="218"/>
    </row>
    <row r="65" spans="1:74" s="164" customFormat="1" ht="12" customHeight="1" x14ac:dyDescent="0.2">
      <c r="A65" s="163"/>
      <c r="B65" s="814" t="s">
        <v>1528</v>
      </c>
      <c r="C65" s="783"/>
      <c r="D65" s="783"/>
      <c r="E65" s="783"/>
      <c r="F65" s="783"/>
      <c r="G65" s="783"/>
      <c r="H65" s="817"/>
      <c r="I65" s="783"/>
      <c r="J65" s="783"/>
      <c r="K65" s="783"/>
      <c r="L65" s="783"/>
      <c r="M65" s="783"/>
      <c r="N65" s="783"/>
      <c r="O65" s="783"/>
      <c r="P65" s="783"/>
      <c r="Q65" s="761"/>
      <c r="R65" s="303"/>
      <c r="AY65" s="643"/>
      <c r="AZ65" s="643"/>
      <c r="BA65" s="643"/>
      <c r="BB65" s="643"/>
      <c r="BC65" s="643"/>
      <c r="BD65" s="643"/>
      <c r="BE65" s="643"/>
      <c r="BF65" s="643"/>
      <c r="BG65" s="643"/>
      <c r="BH65" s="643"/>
      <c r="BI65" s="643"/>
      <c r="BJ65" s="218"/>
    </row>
    <row r="66" spans="1:74" s="164" customFormat="1" ht="12" customHeight="1" x14ac:dyDescent="0.2">
      <c r="A66" s="163"/>
      <c r="B66" s="814" t="s">
        <v>1529</v>
      </c>
      <c r="C66" s="783"/>
      <c r="D66" s="783"/>
      <c r="E66" s="783"/>
      <c r="F66" s="783"/>
      <c r="G66" s="783"/>
      <c r="H66" s="817"/>
      <c r="I66" s="783"/>
      <c r="J66" s="783"/>
      <c r="K66" s="783"/>
      <c r="L66" s="783"/>
      <c r="M66" s="783"/>
      <c r="N66" s="783"/>
      <c r="O66" s="783"/>
      <c r="P66" s="783"/>
      <c r="Q66" s="761"/>
      <c r="R66" s="303"/>
      <c r="AY66" s="643"/>
      <c r="AZ66" s="643"/>
      <c r="BA66" s="643"/>
      <c r="BB66" s="643"/>
      <c r="BC66" s="643"/>
      <c r="BD66" s="643"/>
      <c r="BE66" s="643"/>
      <c r="BF66" s="643"/>
      <c r="BG66" s="643"/>
      <c r="BH66" s="643"/>
      <c r="BI66" s="643"/>
      <c r="BJ66" s="218"/>
    </row>
    <row r="67" spans="1:74" s="164" customFormat="1" ht="12" customHeight="1" x14ac:dyDescent="0.2">
      <c r="A67" s="163"/>
      <c r="B67" s="814" t="s">
        <v>1530</v>
      </c>
      <c r="C67" s="783"/>
      <c r="D67" s="783"/>
      <c r="E67" s="783"/>
      <c r="F67" s="783"/>
      <c r="G67" s="783"/>
      <c r="H67" s="817"/>
      <c r="I67" s="783"/>
      <c r="J67" s="783"/>
      <c r="K67" s="783"/>
      <c r="L67" s="783"/>
      <c r="M67" s="783"/>
      <c r="N67" s="783"/>
      <c r="O67" s="783"/>
      <c r="P67" s="783"/>
      <c r="Q67" s="761"/>
      <c r="R67" s="303"/>
      <c r="AY67" s="643"/>
      <c r="AZ67" s="643"/>
      <c r="BA67" s="643"/>
      <c r="BB67" s="643"/>
      <c r="BC67" s="643"/>
      <c r="BD67" s="643"/>
      <c r="BE67" s="643"/>
      <c r="BF67" s="643"/>
      <c r="BG67" s="643"/>
      <c r="BH67" s="643"/>
      <c r="BI67" s="643"/>
      <c r="BJ67" s="218"/>
    </row>
    <row r="68" spans="1:74" s="164" customFormat="1" x14ac:dyDescent="0.2">
      <c r="A68" s="163"/>
      <c r="B68" s="773" t="s">
        <v>808</v>
      </c>
      <c r="C68" s="787"/>
      <c r="D68" s="787"/>
      <c r="E68" s="787"/>
      <c r="F68" s="787"/>
      <c r="G68" s="787"/>
      <c r="H68" s="787"/>
      <c r="I68" s="787"/>
      <c r="J68" s="787"/>
      <c r="K68" s="787"/>
      <c r="L68" s="787"/>
      <c r="M68" s="787"/>
      <c r="N68" s="787"/>
      <c r="O68" s="787"/>
      <c r="P68" s="787"/>
      <c r="Q68" s="787"/>
      <c r="R68" s="303"/>
      <c r="AY68" s="643"/>
      <c r="AZ68" s="643"/>
      <c r="BA68" s="643"/>
      <c r="BB68" s="643"/>
      <c r="BC68" s="643"/>
      <c r="BD68" s="643"/>
      <c r="BE68" s="643"/>
      <c r="BF68" s="643"/>
      <c r="BG68" s="643"/>
      <c r="BH68" s="643"/>
      <c r="BI68" s="643"/>
      <c r="BJ68" s="218"/>
    </row>
    <row r="69" spans="1:74" s="164" customFormat="1" ht="12" customHeight="1" x14ac:dyDescent="0.2">
      <c r="A69" s="163"/>
      <c r="B69" s="988" t="str">
        <f>Dates!$G$2</f>
        <v>EIA completed modeling and analysis for this report on Wednesday, July 1, 2026.</v>
      </c>
      <c r="C69" s="975"/>
      <c r="D69" s="975"/>
      <c r="E69" s="975"/>
      <c r="F69" s="975"/>
      <c r="G69" s="975"/>
      <c r="H69" s="975"/>
      <c r="I69" s="975"/>
      <c r="J69" s="975"/>
      <c r="K69" s="975"/>
      <c r="L69" s="975"/>
      <c r="M69" s="975"/>
      <c r="N69" s="975"/>
      <c r="O69" s="975"/>
      <c r="P69" s="975"/>
      <c r="Q69" s="975"/>
      <c r="R69" s="303"/>
      <c r="AY69" s="643"/>
      <c r="AZ69" s="643"/>
      <c r="BA69" s="643"/>
      <c r="BB69" s="643"/>
      <c r="BC69" s="643"/>
      <c r="BD69" s="643"/>
      <c r="BE69" s="643"/>
      <c r="BF69" s="643"/>
      <c r="BG69" s="643"/>
      <c r="BH69" s="643"/>
      <c r="BI69" s="643"/>
      <c r="BJ69" s="218"/>
    </row>
    <row r="70" spans="1:74" s="164" customFormat="1" ht="12.75" x14ac:dyDescent="0.2">
      <c r="A70" s="163"/>
      <c r="B70" s="983" t="s">
        <v>481</v>
      </c>
      <c r="C70" s="975"/>
      <c r="D70" s="975"/>
      <c r="E70" s="975"/>
      <c r="F70" s="975"/>
      <c r="G70" s="975"/>
      <c r="H70" s="975"/>
      <c r="I70" s="975"/>
      <c r="J70" s="975"/>
      <c r="K70" s="975"/>
      <c r="L70" s="975"/>
      <c r="M70" s="975"/>
      <c r="N70" s="975"/>
      <c r="O70" s="975"/>
      <c r="P70" s="975"/>
      <c r="Q70" s="975"/>
      <c r="R70" s="303"/>
      <c r="AY70" s="643"/>
      <c r="AZ70" s="643"/>
      <c r="BA70" s="643"/>
      <c r="BB70" s="643"/>
      <c r="BC70" s="643"/>
      <c r="BD70" s="643"/>
      <c r="BE70" s="643"/>
      <c r="BF70" s="643"/>
      <c r="BG70" s="643"/>
      <c r="BH70" s="643"/>
      <c r="BI70" s="643"/>
      <c r="BJ70" s="218"/>
    </row>
    <row r="71" spans="1:74" s="164" customFormat="1" x14ac:dyDescent="0.2">
      <c r="A71" s="163"/>
      <c r="B71" s="1037" t="s">
        <v>1402</v>
      </c>
      <c r="C71" s="1037"/>
      <c r="D71" s="1037"/>
      <c r="E71" s="1037"/>
      <c r="F71" s="1037"/>
      <c r="G71" s="1037"/>
      <c r="H71" s="1037"/>
      <c r="I71" s="1037"/>
      <c r="J71" s="1037"/>
      <c r="K71" s="1037"/>
      <c r="L71" s="1037"/>
      <c r="M71" s="1037"/>
      <c r="N71" s="1037"/>
      <c r="O71" s="1037"/>
      <c r="P71" s="1037"/>
      <c r="Q71" s="1037"/>
      <c r="R71" s="1037"/>
      <c r="AY71" s="643"/>
      <c r="AZ71" s="643"/>
      <c r="BA71" s="643"/>
      <c r="BB71" s="643"/>
      <c r="BC71" s="643"/>
      <c r="BD71" s="643"/>
      <c r="BE71" s="643"/>
      <c r="BF71" s="643"/>
      <c r="BG71" s="643"/>
      <c r="BH71" s="643"/>
      <c r="BI71" s="643"/>
      <c r="BJ71" s="218"/>
    </row>
    <row r="72" spans="1:74" s="164" customFormat="1" ht="10.15" customHeight="1" x14ac:dyDescent="0.2">
      <c r="A72" s="163"/>
      <c r="B72" s="992" t="s">
        <v>489</v>
      </c>
      <c r="C72" s="994"/>
      <c r="D72" s="994"/>
      <c r="E72" s="994"/>
      <c r="F72" s="994"/>
      <c r="G72" s="994"/>
      <c r="H72" s="994"/>
      <c r="I72" s="994"/>
      <c r="J72" s="994"/>
      <c r="K72" s="994"/>
      <c r="L72" s="994"/>
      <c r="M72" s="994"/>
      <c r="N72" s="994"/>
      <c r="O72" s="994"/>
      <c r="P72" s="994"/>
      <c r="Q72" s="1038"/>
      <c r="R72" s="303"/>
      <c r="AY72" s="643"/>
      <c r="AZ72" s="643"/>
      <c r="BA72" s="643"/>
      <c r="BB72" s="643"/>
      <c r="BC72" s="643"/>
      <c r="BD72" s="643"/>
      <c r="BE72" s="643"/>
      <c r="BF72" s="643"/>
      <c r="BG72" s="643"/>
      <c r="BH72" s="643"/>
      <c r="BI72" s="643"/>
      <c r="BJ72" s="218"/>
    </row>
    <row r="73" spans="1:74" s="164" customFormat="1" ht="12" customHeight="1" x14ac:dyDescent="0.2">
      <c r="A73" s="163"/>
      <c r="B73" s="773" t="s">
        <v>821</v>
      </c>
      <c r="C73"/>
      <c r="D73"/>
      <c r="E73"/>
      <c r="F73"/>
      <c r="G73"/>
      <c r="H73"/>
      <c r="I73"/>
      <c r="J73"/>
      <c r="K73"/>
      <c r="L73"/>
      <c r="M73"/>
      <c r="N73"/>
      <c r="O73"/>
      <c r="P73"/>
      <c r="Q73"/>
      <c r="R73" s="303"/>
      <c r="AY73" s="643"/>
      <c r="AZ73" s="643"/>
      <c r="BA73" s="643"/>
      <c r="BB73" s="643"/>
      <c r="BC73" s="643"/>
      <c r="BD73" s="643"/>
      <c r="BE73" s="643"/>
      <c r="BF73" s="643"/>
      <c r="BG73" s="643"/>
      <c r="BH73" s="643"/>
      <c r="BI73" s="643"/>
      <c r="BJ73" s="218"/>
    </row>
    <row r="74" spans="1:74" s="336" customFormat="1" x14ac:dyDescent="0.2">
      <c r="A74" s="335"/>
      <c r="B74" s="1036" t="s">
        <v>1595</v>
      </c>
      <c r="C74" s="1036"/>
      <c r="D74" s="1036"/>
      <c r="E74" s="1036"/>
      <c r="F74" s="1036"/>
      <c r="G74" s="1036"/>
      <c r="H74" s="1036"/>
      <c r="I74" s="1036"/>
      <c r="J74" s="1036"/>
      <c r="K74" s="1036"/>
      <c r="L74" s="1036"/>
      <c r="M74" s="1036"/>
      <c r="N74" s="1036"/>
      <c r="O74" s="1036"/>
      <c r="P74" s="1036"/>
      <c r="Q74" s="1036"/>
      <c r="R74" s="303"/>
      <c r="AY74" s="339"/>
      <c r="AZ74" s="339"/>
      <c r="BA74" s="339"/>
      <c r="BB74" s="339"/>
      <c r="BC74" s="339"/>
      <c r="BD74" s="339"/>
      <c r="BE74" s="339"/>
      <c r="BF74" s="339"/>
      <c r="BG74" s="339"/>
      <c r="BH74" s="339"/>
      <c r="BI74" s="339"/>
    </row>
    <row r="75" spans="1:74" s="164" customFormat="1" ht="12" customHeight="1" x14ac:dyDescent="0.2">
      <c r="A75" s="163"/>
      <c r="B75" s="983" t="s">
        <v>823</v>
      </c>
      <c r="C75" s="975"/>
      <c r="D75" s="975"/>
      <c r="E75" s="975"/>
      <c r="F75" s="975"/>
      <c r="G75" s="975"/>
      <c r="H75" s="975"/>
      <c r="I75" s="975"/>
      <c r="J75" s="975"/>
      <c r="K75" s="975"/>
      <c r="L75" s="975"/>
      <c r="M75" s="975"/>
      <c r="N75" s="975"/>
      <c r="O75" s="975"/>
      <c r="P75" s="975"/>
      <c r="Q75" s="975"/>
      <c r="R75" s="239"/>
      <c r="AY75" s="643"/>
      <c r="AZ75" s="643"/>
      <c r="BA75" s="643"/>
      <c r="BB75" s="643"/>
      <c r="BC75" s="643"/>
      <c r="BD75" s="643"/>
      <c r="BE75" s="643"/>
      <c r="BF75" s="643"/>
      <c r="BG75" s="643"/>
      <c r="BH75" s="643"/>
      <c r="BI75" s="643"/>
      <c r="BJ75" s="218"/>
    </row>
    <row r="76" spans="1:74" x14ac:dyDescent="0.2">
      <c r="BD76" s="644"/>
      <c r="BE76" s="644"/>
      <c r="BF76" s="644"/>
      <c r="BK76" s="149"/>
      <c r="BL76" s="149"/>
      <c r="BM76" s="149"/>
      <c r="BN76" s="149"/>
      <c r="BO76" s="149"/>
      <c r="BP76" s="149"/>
      <c r="BQ76" s="149"/>
      <c r="BR76" s="149"/>
      <c r="BS76" s="149"/>
      <c r="BT76" s="149"/>
      <c r="BU76" s="149"/>
      <c r="BV76" s="149"/>
    </row>
    <row r="77" spans="1:74" x14ac:dyDescent="0.2">
      <c r="BD77" s="644"/>
      <c r="BE77" s="644"/>
      <c r="BF77" s="644"/>
      <c r="BK77" s="149"/>
      <c r="BL77" s="149"/>
      <c r="BM77" s="149"/>
      <c r="BN77" s="149"/>
      <c r="BO77" s="149"/>
      <c r="BP77" s="149"/>
      <c r="BQ77" s="149"/>
      <c r="BR77" s="149"/>
      <c r="BS77" s="149"/>
      <c r="BT77" s="149"/>
      <c r="BU77" s="149"/>
      <c r="BV77" s="149"/>
    </row>
    <row r="78" spans="1:74" x14ac:dyDescent="0.2">
      <c r="BD78" s="644"/>
      <c r="BE78" s="644"/>
      <c r="BF78" s="644"/>
      <c r="BK78" s="149"/>
      <c r="BL78" s="149"/>
      <c r="BM78" s="149"/>
      <c r="BN78" s="149"/>
      <c r="BO78" s="149"/>
      <c r="BP78" s="149"/>
      <c r="BQ78" s="149"/>
      <c r="BR78" s="149"/>
      <c r="BS78" s="149"/>
      <c r="BT78" s="149"/>
      <c r="BU78" s="149"/>
      <c r="BV78" s="149"/>
    </row>
    <row r="79" spans="1:74" x14ac:dyDescent="0.2">
      <c r="BD79" s="644"/>
      <c r="BE79" s="644"/>
      <c r="BF79" s="644"/>
      <c r="BK79" s="149"/>
      <c r="BL79" s="149"/>
      <c r="BM79" s="149"/>
      <c r="BN79" s="149"/>
      <c r="BO79" s="149"/>
      <c r="BP79" s="149"/>
      <c r="BQ79" s="149"/>
      <c r="BR79" s="149"/>
      <c r="BS79" s="149"/>
      <c r="BT79" s="149"/>
      <c r="BU79" s="149"/>
      <c r="BV79" s="149"/>
    </row>
    <row r="80" spans="1:74" x14ac:dyDescent="0.2">
      <c r="BD80" s="644"/>
      <c r="BE80" s="644"/>
      <c r="BF80" s="644"/>
      <c r="BK80" s="149"/>
      <c r="BL80" s="149"/>
      <c r="BM80" s="149"/>
      <c r="BN80" s="149"/>
      <c r="BO80" s="149"/>
      <c r="BP80" s="149"/>
      <c r="BQ80" s="149"/>
      <c r="BR80" s="149"/>
      <c r="BS80" s="149"/>
      <c r="BT80" s="149"/>
      <c r="BU80" s="149"/>
      <c r="BV80" s="149"/>
    </row>
    <row r="81" spans="56:74" x14ac:dyDescent="0.2">
      <c r="BD81" s="644"/>
      <c r="BE81" s="644"/>
      <c r="BF81" s="644"/>
      <c r="BK81" s="149"/>
      <c r="BL81" s="149"/>
      <c r="BM81" s="149"/>
      <c r="BN81" s="149"/>
      <c r="BO81" s="149"/>
      <c r="BP81" s="149"/>
      <c r="BQ81" s="149"/>
      <c r="BR81" s="149"/>
      <c r="BS81" s="149"/>
      <c r="BT81" s="149"/>
      <c r="BU81" s="149"/>
      <c r="BV81" s="149"/>
    </row>
    <row r="82" spans="56:74" x14ac:dyDescent="0.2">
      <c r="BD82" s="644"/>
      <c r="BE82" s="644"/>
      <c r="BF82" s="644"/>
      <c r="BK82" s="149"/>
      <c r="BL82" s="149"/>
      <c r="BM82" s="149"/>
      <c r="BN82" s="149"/>
      <c r="BO82" s="149"/>
      <c r="BP82" s="149"/>
      <c r="BQ82" s="149"/>
      <c r="BR82" s="149"/>
      <c r="BS82" s="149"/>
      <c r="BT82" s="149"/>
      <c r="BU82" s="149"/>
      <c r="BV82" s="149"/>
    </row>
    <row r="83" spans="56:74" x14ac:dyDescent="0.2">
      <c r="BD83" s="644"/>
      <c r="BE83" s="644"/>
      <c r="BF83" s="644"/>
      <c r="BK83" s="149"/>
      <c r="BL83" s="149"/>
      <c r="BM83" s="149"/>
      <c r="BN83" s="149"/>
      <c r="BO83" s="149"/>
      <c r="BP83" s="149"/>
      <c r="BQ83" s="149"/>
      <c r="BR83" s="149"/>
      <c r="BS83" s="149"/>
      <c r="BT83" s="149"/>
      <c r="BU83" s="149"/>
      <c r="BV83" s="149"/>
    </row>
    <row r="84" spans="56:74" x14ac:dyDescent="0.2">
      <c r="BD84" s="644"/>
      <c r="BE84" s="644"/>
      <c r="BF84" s="644"/>
      <c r="BK84" s="149"/>
      <c r="BL84" s="149"/>
      <c r="BM84" s="149"/>
      <c r="BN84" s="149"/>
      <c r="BO84" s="149"/>
      <c r="BP84" s="149"/>
      <c r="BQ84" s="149"/>
      <c r="BR84" s="149"/>
      <c r="BS84" s="149"/>
      <c r="BT84" s="149"/>
      <c r="BU84" s="149"/>
      <c r="BV84" s="149"/>
    </row>
    <row r="85" spans="56:74" x14ac:dyDescent="0.2">
      <c r="BD85" s="644"/>
      <c r="BE85" s="644"/>
      <c r="BF85" s="644"/>
      <c r="BK85" s="149"/>
      <c r="BL85" s="149"/>
      <c r="BM85" s="149"/>
      <c r="BN85" s="149"/>
      <c r="BO85" s="149"/>
      <c r="BP85" s="149"/>
      <c r="BQ85" s="149"/>
      <c r="BR85" s="149"/>
      <c r="BS85" s="149"/>
      <c r="BT85" s="149"/>
      <c r="BU85" s="149"/>
      <c r="BV85" s="149"/>
    </row>
    <row r="86" spans="56:74" x14ac:dyDescent="0.2">
      <c r="BD86" s="644"/>
      <c r="BE86" s="644"/>
      <c r="BF86" s="644"/>
      <c r="BK86" s="149"/>
      <c r="BL86" s="149"/>
      <c r="BM86" s="149"/>
      <c r="BN86" s="149"/>
      <c r="BO86" s="149"/>
      <c r="BP86" s="149"/>
      <c r="BQ86" s="149"/>
      <c r="BR86" s="149"/>
      <c r="BS86" s="149"/>
      <c r="BT86" s="149"/>
      <c r="BU86" s="149"/>
      <c r="BV86" s="149"/>
    </row>
    <row r="87" spans="56:74" x14ac:dyDescent="0.2">
      <c r="BD87" s="644"/>
      <c r="BE87" s="644"/>
      <c r="BF87" s="644"/>
      <c r="BK87" s="149"/>
      <c r="BL87" s="149"/>
      <c r="BM87" s="149"/>
      <c r="BN87" s="149"/>
      <c r="BO87" s="149"/>
      <c r="BP87" s="149"/>
      <c r="BQ87" s="149"/>
      <c r="BR87" s="149"/>
      <c r="BS87" s="149"/>
      <c r="BT87" s="149"/>
      <c r="BU87" s="149"/>
      <c r="BV87" s="149"/>
    </row>
    <row r="88" spans="56:74" x14ac:dyDescent="0.2">
      <c r="BD88" s="644"/>
      <c r="BE88" s="644"/>
      <c r="BF88" s="644"/>
      <c r="BK88" s="149"/>
      <c r="BL88" s="149"/>
      <c r="BM88" s="149"/>
      <c r="BN88" s="149"/>
      <c r="BO88" s="149"/>
      <c r="BP88" s="149"/>
      <c r="BQ88" s="149"/>
      <c r="BR88" s="149"/>
      <c r="BS88" s="149"/>
      <c r="BT88" s="149"/>
      <c r="BU88" s="149"/>
      <c r="BV88" s="149"/>
    </row>
    <row r="89" spans="56:74" x14ac:dyDescent="0.2">
      <c r="BD89" s="644"/>
      <c r="BE89" s="644"/>
      <c r="BF89" s="644"/>
      <c r="BK89" s="149"/>
      <c r="BL89" s="149"/>
      <c r="BM89" s="149"/>
      <c r="BN89" s="149"/>
      <c r="BO89" s="149"/>
      <c r="BP89" s="149"/>
      <c r="BQ89" s="149"/>
      <c r="BR89" s="149"/>
      <c r="BS89" s="149"/>
      <c r="BT89" s="149"/>
      <c r="BU89" s="149"/>
      <c r="BV89" s="149"/>
    </row>
    <row r="90" spans="56:74" x14ac:dyDescent="0.2">
      <c r="BD90" s="644"/>
      <c r="BE90" s="644"/>
      <c r="BF90" s="644"/>
      <c r="BK90" s="149"/>
      <c r="BL90" s="149"/>
      <c r="BM90" s="149"/>
      <c r="BN90" s="149"/>
      <c r="BO90" s="149"/>
      <c r="BP90" s="149"/>
      <c r="BQ90" s="149"/>
      <c r="BR90" s="149"/>
      <c r="BS90" s="149"/>
      <c r="BT90" s="149"/>
      <c r="BU90" s="149"/>
      <c r="BV90" s="149"/>
    </row>
    <row r="91" spans="56:74" x14ac:dyDescent="0.2">
      <c r="BD91" s="644"/>
      <c r="BE91" s="644"/>
      <c r="BF91" s="644"/>
      <c r="BK91" s="149"/>
      <c r="BL91" s="149"/>
      <c r="BM91" s="149"/>
      <c r="BN91" s="149"/>
      <c r="BO91" s="149"/>
      <c r="BP91" s="149"/>
      <c r="BQ91" s="149"/>
      <c r="BR91" s="149"/>
      <c r="BS91" s="149"/>
      <c r="BT91" s="149"/>
      <c r="BU91" s="149"/>
      <c r="BV91" s="149"/>
    </row>
    <row r="92" spans="56:74" x14ac:dyDescent="0.2">
      <c r="BD92" s="644"/>
      <c r="BE92" s="644"/>
      <c r="BF92" s="644"/>
      <c r="BK92" s="149"/>
      <c r="BL92" s="149"/>
      <c r="BM92" s="149"/>
      <c r="BN92" s="149"/>
      <c r="BO92" s="149"/>
      <c r="BP92" s="149"/>
      <c r="BQ92" s="149"/>
      <c r="BR92" s="149"/>
      <c r="BS92" s="149"/>
      <c r="BT92" s="149"/>
      <c r="BU92" s="149"/>
      <c r="BV92" s="149"/>
    </row>
    <row r="93" spans="56:74" x14ac:dyDescent="0.2">
      <c r="BD93" s="644"/>
      <c r="BE93" s="644"/>
      <c r="BF93" s="644"/>
      <c r="BK93" s="149"/>
      <c r="BL93" s="149"/>
      <c r="BM93" s="149"/>
      <c r="BN93" s="149"/>
      <c r="BO93" s="149"/>
      <c r="BP93" s="149"/>
      <c r="BQ93" s="149"/>
      <c r="BR93" s="149"/>
      <c r="BS93" s="149"/>
      <c r="BT93" s="149"/>
      <c r="BU93" s="149"/>
      <c r="BV93" s="149"/>
    </row>
    <row r="94" spans="56:74" x14ac:dyDescent="0.2">
      <c r="BD94" s="644"/>
      <c r="BE94" s="644"/>
      <c r="BF94" s="644"/>
      <c r="BK94" s="149"/>
      <c r="BL94" s="149"/>
      <c r="BM94" s="149"/>
      <c r="BN94" s="149"/>
      <c r="BO94" s="149"/>
      <c r="BP94" s="149"/>
      <c r="BQ94" s="149"/>
      <c r="BR94" s="149"/>
      <c r="BS94" s="149"/>
      <c r="BT94" s="149"/>
      <c r="BU94" s="149"/>
      <c r="BV94" s="149"/>
    </row>
    <row r="95" spans="56:74" x14ac:dyDescent="0.2">
      <c r="BD95" s="644"/>
      <c r="BE95" s="644"/>
      <c r="BF95" s="644"/>
      <c r="BK95" s="149"/>
      <c r="BL95" s="149"/>
      <c r="BM95" s="149"/>
      <c r="BN95" s="149"/>
      <c r="BO95" s="149"/>
      <c r="BP95" s="149"/>
      <c r="BQ95" s="149"/>
      <c r="BR95" s="149"/>
      <c r="BS95" s="149"/>
      <c r="BT95" s="149"/>
      <c r="BU95" s="149"/>
      <c r="BV95" s="149"/>
    </row>
    <row r="96" spans="56:74" x14ac:dyDescent="0.2">
      <c r="BD96" s="644"/>
      <c r="BE96" s="644"/>
      <c r="BF96" s="644"/>
      <c r="BK96" s="149"/>
      <c r="BL96" s="149"/>
      <c r="BM96" s="149"/>
      <c r="BN96" s="149"/>
      <c r="BO96" s="149"/>
      <c r="BP96" s="149"/>
      <c r="BQ96" s="149"/>
      <c r="BR96" s="149"/>
      <c r="BS96" s="149"/>
      <c r="BT96" s="149"/>
      <c r="BU96" s="149"/>
      <c r="BV96" s="149"/>
    </row>
    <row r="97" spans="56:74" x14ac:dyDescent="0.2">
      <c r="BD97" s="644"/>
      <c r="BE97" s="644"/>
      <c r="BF97" s="644"/>
      <c r="BK97" s="149"/>
      <c r="BL97" s="149"/>
      <c r="BM97" s="149"/>
      <c r="BN97" s="149"/>
      <c r="BO97" s="149"/>
      <c r="BP97" s="149"/>
      <c r="BQ97" s="149"/>
      <c r="BR97" s="149"/>
      <c r="BS97" s="149"/>
      <c r="BT97" s="149"/>
      <c r="BU97" s="149"/>
      <c r="BV97" s="149"/>
    </row>
    <row r="98" spans="56:74" x14ac:dyDescent="0.2">
      <c r="BD98" s="644"/>
      <c r="BE98" s="644"/>
      <c r="BF98" s="644"/>
      <c r="BK98" s="149"/>
      <c r="BL98" s="149"/>
      <c r="BM98" s="149"/>
      <c r="BN98" s="149"/>
      <c r="BO98" s="149"/>
      <c r="BP98" s="149"/>
      <c r="BQ98" s="149"/>
      <c r="BR98" s="149"/>
      <c r="BS98" s="149"/>
      <c r="BT98" s="149"/>
      <c r="BU98" s="149"/>
      <c r="BV98" s="149"/>
    </row>
    <row r="99" spans="56:74" x14ac:dyDescent="0.2">
      <c r="BD99" s="644"/>
      <c r="BE99" s="644"/>
      <c r="BF99" s="644"/>
      <c r="BK99" s="149"/>
      <c r="BL99" s="149"/>
      <c r="BM99" s="149"/>
      <c r="BN99" s="149"/>
      <c r="BO99" s="149"/>
      <c r="BP99" s="149"/>
      <c r="BQ99" s="149"/>
      <c r="BR99" s="149"/>
      <c r="BS99" s="149"/>
      <c r="BT99" s="149"/>
      <c r="BU99" s="149"/>
      <c r="BV99" s="149"/>
    </row>
    <row r="100" spans="56:74" x14ac:dyDescent="0.2">
      <c r="BD100" s="644"/>
      <c r="BE100" s="644"/>
      <c r="BF100" s="644"/>
      <c r="BK100" s="149"/>
      <c r="BL100" s="149"/>
      <c r="BM100" s="149"/>
      <c r="BN100" s="149"/>
      <c r="BO100" s="149"/>
      <c r="BP100" s="149"/>
      <c r="BQ100" s="149"/>
      <c r="BR100" s="149"/>
      <c r="BS100" s="149"/>
      <c r="BT100" s="149"/>
      <c r="BU100" s="149"/>
      <c r="BV100" s="149"/>
    </row>
    <row r="101" spans="56:74" x14ac:dyDescent="0.2">
      <c r="BK101" s="149"/>
      <c r="BL101" s="149"/>
      <c r="BM101" s="149"/>
      <c r="BN101" s="149"/>
      <c r="BO101" s="149"/>
      <c r="BP101" s="149"/>
      <c r="BQ101" s="149"/>
      <c r="BR101" s="149"/>
      <c r="BS101" s="149"/>
      <c r="BT101" s="149"/>
      <c r="BU101" s="149"/>
      <c r="BV101" s="149"/>
    </row>
    <row r="102" spans="56:74" x14ac:dyDescent="0.2">
      <c r="BK102" s="149"/>
      <c r="BL102" s="149"/>
      <c r="BM102" s="149"/>
      <c r="BN102" s="149"/>
      <c r="BO102" s="149"/>
      <c r="BP102" s="149"/>
      <c r="BQ102" s="149"/>
      <c r="BR102" s="149"/>
      <c r="BS102" s="149"/>
      <c r="BT102" s="149"/>
      <c r="BU102" s="149"/>
      <c r="BV102" s="149"/>
    </row>
    <row r="103" spans="56:74" x14ac:dyDescent="0.2">
      <c r="BK103" s="149"/>
      <c r="BL103" s="149"/>
      <c r="BM103" s="149"/>
      <c r="BN103" s="149"/>
      <c r="BO103" s="149"/>
      <c r="BP103" s="149"/>
      <c r="BQ103" s="149"/>
      <c r="BR103" s="149"/>
      <c r="BS103" s="149"/>
      <c r="BT103" s="149"/>
      <c r="BU103" s="149"/>
      <c r="BV103" s="149"/>
    </row>
    <row r="104" spans="56:74" x14ac:dyDescent="0.2">
      <c r="BK104" s="149"/>
      <c r="BL104" s="149"/>
      <c r="BM104" s="149"/>
      <c r="BN104" s="149"/>
      <c r="BO104" s="149"/>
      <c r="BP104" s="149"/>
      <c r="BQ104" s="149"/>
      <c r="BR104" s="149"/>
      <c r="BS104" s="149"/>
      <c r="BT104" s="149"/>
      <c r="BU104" s="149"/>
      <c r="BV104" s="149"/>
    </row>
    <row r="105" spans="56:74" x14ac:dyDescent="0.2">
      <c r="BK105" s="149"/>
      <c r="BL105" s="149"/>
      <c r="BM105" s="149"/>
      <c r="BN105" s="149"/>
      <c r="BO105" s="149"/>
      <c r="BP105" s="149"/>
      <c r="BQ105" s="149"/>
      <c r="BR105" s="149"/>
      <c r="BS105" s="149"/>
      <c r="BT105" s="149"/>
      <c r="BU105" s="149"/>
      <c r="BV105" s="149"/>
    </row>
    <row r="106" spans="56:74" x14ac:dyDescent="0.2">
      <c r="BK106" s="149"/>
      <c r="BL106" s="149"/>
      <c r="BM106" s="149"/>
      <c r="BN106" s="149"/>
      <c r="BO106" s="149"/>
      <c r="BP106" s="149"/>
      <c r="BQ106" s="149"/>
      <c r="BR106" s="149"/>
      <c r="BS106" s="149"/>
      <c r="BT106" s="149"/>
      <c r="BU106" s="149"/>
      <c r="BV106" s="149"/>
    </row>
    <row r="107" spans="56:74" x14ac:dyDescent="0.2">
      <c r="BK107" s="149"/>
      <c r="BL107" s="149"/>
      <c r="BM107" s="149"/>
      <c r="BN107" s="149"/>
      <c r="BO107" s="149"/>
      <c r="BP107" s="149"/>
      <c r="BQ107" s="149"/>
      <c r="BR107" s="149"/>
      <c r="BS107" s="149"/>
      <c r="BT107" s="149"/>
      <c r="BU107" s="149"/>
      <c r="BV107" s="149"/>
    </row>
    <row r="108" spans="56:74" x14ac:dyDescent="0.2">
      <c r="BK108" s="149"/>
      <c r="BL108" s="149"/>
      <c r="BM108" s="149"/>
      <c r="BN108" s="149"/>
      <c r="BO108" s="149"/>
      <c r="BP108" s="149"/>
      <c r="BQ108" s="149"/>
      <c r="BR108" s="149"/>
      <c r="BS108" s="149"/>
      <c r="BT108" s="149"/>
      <c r="BU108" s="149"/>
      <c r="BV108" s="149"/>
    </row>
    <row r="109" spans="56:74" x14ac:dyDescent="0.2">
      <c r="BK109" s="149"/>
      <c r="BL109" s="149"/>
      <c r="BM109" s="149"/>
      <c r="BN109" s="149"/>
      <c r="BO109" s="149"/>
      <c r="BP109" s="149"/>
      <c r="BQ109" s="149"/>
      <c r="BR109" s="149"/>
      <c r="BS109" s="149"/>
      <c r="BT109" s="149"/>
      <c r="BU109" s="149"/>
      <c r="BV109" s="149"/>
    </row>
    <row r="110" spans="56:74" x14ac:dyDescent="0.2">
      <c r="BK110" s="149"/>
      <c r="BL110" s="149"/>
      <c r="BM110" s="149"/>
      <c r="BN110" s="149"/>
      <c r="BO110" s="149"/>
      <c r="BP110" s="149"/>
      <c r="BQ110" s="149"/>
      <c r="BR110" s="149"/>
      <c r="BS110" s="149"/>
      <c r="BT110" s="149"/>
      <c r="BU110" s="149"/>
      <c r="BV110" s="149"/>
    </row>
    <row r="111" spans="56:74" x14ac:dyDescent="0.2">
      <c r="BK111" s="149"/>
      <c r="BL111" s="149"/>
      <c r="BM111" s="149"/>
      <c r="BN111" s="149"/>
      <c r="BO111" s="149"/>
      <c r="BP111" s="149"/>
      <c r="BQ111" s="149"/>
      <c r="BR111" s="149"/>
      <c r="BS111" s="149"/>
      <c r="BT111" s="149"/>
      <c r="BU111" s="149"/>
      <c r="BV111" s="149"/>
    </row>
    <row r="112" spans="56:74" x14ac:dyDescent="0.2">
      <c r="BK112" s="149"/>
      <c r="BL112" s="149"/>
      <c r="BM112" s="149"/>
      <c r="BN112" s="149"/>
      <c r="BO112" s="149"/>
      <c r="BP112" s="149"/>
      <c r="BQ112" s="149"/>
      <c r="BR112" s="149"/>
      <c r="BS112" s="149"/>
      <c r="BT112" s="149"/>
      <c r="BU112" s="149"/>
      <c r="BV112" s="149"/>
    </row>
    <row r="113" spans="63:74" x14ac:dyDescent="0.2">
      <c r="BK113" s="149"/>
      <c r="BL113" s="149"/>
      <c r="BM113" s="149"/>
      <c r="BN113" s="149"/>
      <c r="BO113" s="149"/>
      <c r="BP113" s="149"/>
      <c r="BQ113" s="149"/>
      <c r="BR113" s="149"/>
      <c r="BS113" s="149"/>
      <c r="BT113" s="149"/>
      <c r="BU113" s="149"/>
      <c r="BV113" s="149"/>
    </row>
    <row r="114" spans="63:74" x14ac:dyDescent="0.2">
      <c r="BK114" s="149"/>
      <c r="BL114" s="149"/>
      <c r="BM114" s="149"/>
      <c r="BN114" s="149"/>
      <c r="BO114" s="149"/>
      <c r="BP114" s="149"/>
      <c r="BQ114" s="149"/>
      <c r="BR114" s="149"/>
      <c r="BS114" s="149"/>
      <c r="BT114" s="149"/>
      <c r="BU114" s="149"/>
      <c r="BV114" s="149"/>
    </row>
    <row r="115" spans="63:74" x14ac:dyDescent="0.2">
      <c r="BK115" s="149"/>
      <c r="BL115" s="149"/>
      <c r="BM115" s="149"/>
      <c r="BN115" s="149"/>
      <c r="BO115" s="149"/>
      <c r="BP115" s="149"/>
      <c r="BQ115" s="149"/>
      <c r="BR115" s="149"/>
      <c r="BS115" s="149"/>
      <c r="BT115" s="149"/>
      <c r="BU115" s="149"/>
      <c r="BV115" s="149"/>
    </row>
    <row r="116" spans="63:74" x14ac:dyDescent="0.2">
      <c r="BK116" s="149"/>
      <c r="BL116" s="149"/>
      <c r="BM116" s="149"/>
      <c r="BN116" s="149"/>
      <c r="BO116" s="149"/>
      <c r="BP116" s="149"/>
      <c r="BQ116" s="149"/>
      <c r="BR116" s="149"/>
      <c r="BS116" s="149"/>
      <c r="BT116" s="149"/>
      <c r="BU116" s="149"/>
      <c r="BV116" s="149"/>
    </row>
    <row r="117" spans="63:74" x14ac:dyDescent="0.2">
      <c r="BK117" s="149"/>
      <c r="BL117" s="149"/>
      <c r="BM117" s="149"/>
      <c r="BN117" s="149"/>
      <c r="BO117" s="149"/>
      <c r="BP117" s="149"/>
      <c r="BQ117" s="149"/>
      <c r="BR117" s="149"/>
      <c r="BS117" s="149"/>
      <c r="BT117" s="149"/>
      <c r="BU117" s="149"/>
      <c r="BV117" s="149"/>
    </row>
    <row r="118" spans="63:74" x14ac:dyDescent="0.2">
      <c r="BK118" s="149"/>
      <c r="BL118" s="149"/>
      <c r="BM118" s="149"/>
      <c r="BN118" s="149"/>
      <c r="BO118" s="149"/>
      <c r="BP118" s="149"/>
      <c r="BQ118" s="149"/>
      <c r="BR118" s="149"/>
      <c r="BS118" s="149"/>
      <c r="BT118" s="149"/>
      <c r="BU118" s="149"/>
      <c r="BV118" s="149"/>
    </row>
    <row r="119" spans="63:74" x14ac:dyDescent="0.2">
      <c r="BK119" s="149"/>
      <c r="BL119" s="149"/>
      <c r="BM119" s="149"/>
      <c r="BN119" s="149"/>
      <c r="BO119" s="149"/>
      <c r="BP119" s="149"/>
      <c r="BQ119" s="149"/>
      <c r="BR119" s="149"/>
      <c r="BS119" s="149"/>
      <c r="BT119" s="149"/>
      <c r="BU119" s="149"/>
      <c r="BV119" s="149"/>
    </row>
    <row r="120" spans="63:74" x14ac:dyDescent="0.2">
      <c r="BK120" s="149"/>
      <c r="BL120" s="149"/>
      <c r="BM120" s="149"/>
      <c r="BN120" s="149"/>
      <c r="BO120" s="149"/>
      <c r="BP120" s="149"/>
      <c r="BQ120" s="149"/>
      <c r="BR120" s="149"/>
      <c r="BS120" s="149"/>
      <c r="BT120" s="149"/>
      <c r="BU120" s="149"/>
      <c r="BV120" s="149"/>
    </row>
    <row r="121" spans="63:74" x14ac:dyDescent="0.2">
      <c r="BK121" s="149"/>
      <c r="BL121" s="149"/>
      <c r="BM121" s="149"/>
      <c r="BN121" s="149"/>
      <c r="BO121" s="149"/>
      <c r="BP121" s="149"/>
      <c r="BQ121" s="149"/>
      <c r="BR121" s="149"/>
      <c r="BS121" s="149"/>
      <c r="BT121" s="149"/>
      <c r="BU121" s="149"/>
      <c r="BV121" s="149"/>
    </row>
    <row r="122" spans="63:74" x14ac:dyDescent="0.2">
      <c r="BK122" s="149"/>
      <c r="BL122" s="149"/>
      <c r="BM122" s="149"/>
      <c r="BN122" s="149"/>
      <c r="BO122" s="149"/>
      <c r="BP122" s="149"/>
      <c r="BQ122" s="149"/>
      <c r="BR122" s="149"/>
      <c r="BS122" s="149"/>
      <c r="BT122" s="149"/>
      <c r="BU122" s="149"/>
      <c r="BV122" s="149"/>
    </row>
    <row r="123" spans="63:74" x14ac:dyDescent="0.2">
      <c r="BK123" s="149"/>
      <c r="BL123" s="149"/>
      <c r="BM123" s="149"/>
      <c r="BN123" s="149"/>
      <c r="BO123" s="149"/>
      <c r="BP123" s="149"/>
      <c r="BQ123" s="149"/>
      <c r="BR123" s="149"/>
      <c r="BS123" s="149"/>
      <c r="BT123" s="149"/>
      <c r="BU123" s="149"/>
      <c r="BV123" s="149"/>
    </row>
    <row r="124" spans="63:74" x14ac:dyDescent="0.2">
      <c r="BK124" s="149"/>
      <c r="BL124" s="149"/>
      <c r="BM124" s="149"/>
      <c r="BN124" s="149"/>
      <c r="BO124" s="149"/>
      <c r="BP124" s="149"/>
      <c r="BQ124" s="149"/>
      <c r="BR124" s="149"/>
      <c r="BS124" s="149"/>
      <c r="BT124" s="149"/>
      <c r="BU124" s="149"/>
      <c r="BV124" s="149"/>
    </row>
    <row r="125" spans="63:74" x14ac:dyDescent="0.2">
      <c r="BK125" s="149"/>
      <c r="BL125" s="149"/>
      <c r="BM125" s="149"/>
      <c r="BN125" s="149"/>
      <c r="BO125" s="149"/>
      <c r="BP125" s="149"/>
      <c r="BQ125" s="149"/>
      <c r="BR125" s="149"/>
      <c r="BS125" s="149"/>
      <c r="BT125" s="149"/>
      <c r="BU125" s="149"/>
      <c r="BV125" s="149"/>
    </row>
    <row r="126" spans="63:74" x14ac:dyDescent="0.2">
      <c r="BK126" s="149"/>
      <c r="BL126" s="149"/>
      <c r="BM126" s="149"/>
      <c r="BN126" s="149"/>
      <c r="BO126" s="149"/>
      <c r="BP126" s="149"/>
      <c r="BQ126" s="149"/>
      <c r="BR126" s="149"/>
      <c r="BS126" s="149"/>
      <c r="BT126" s="149"/>
      <c r="BU126" s="149"/>
      <c r="BV126" s="149"/>
    </row>
    <row r="127" spans="63:74" x14ac:dyDescent="0.2">
      <c r="BK127" s="149"/>
      <c r="BL127" s="149"/>
      <c r="BM127" s="149"/>
      <c r="BN127" s="149"/>
      <c r="BO127" s="149"/>
      <c r="BP127" s="149"/>
      <c r="BQ127" s="149"/>
      <c r="BR127" s="149"/>
      <c r="BS127" s="149"/>
      <c r="BT127" s="149"/>
      <c r="BU127" s="149"/>
      <c r="BV127" s="149"/>
    </row>
    <row r="128" spans="63:74" x14ac:dyDescent="0.2">
      <c r="BK128" s="149"/>
      <c r="BL128" s="149"/>
      <c r="BM128" s="149"/>
      <c r="BN128" s="149"/>
      <c r="BO128" s="149"/>
      <c r="BP128" s="149"/>
      <c r="BQ128" s="149"/>
      <c r="BR128" s="149"/>
      <c r="BS128" s="149"/>
      <c r="BT128" s="149"/>
      <c r="BU128" s="149"/>
      <c r="BV128" s="149"/>
    </row>
    <row r="129" spans="63:74" x14ac:dyDescent="0.2">
      <c r="BK129" s="149"/>
      <c r="BL129" s="149"/>
      <c r="BM129" s="149"/>
      <c r="BN129" s="149"/>
      <c r="BO129" s="149"/>
      <c r="BP129" s="149"/>
      <c r="BQ129" s="149"/>
      <c r="BR129" s="149"/>
      <c r="BS129" s="149"/>
      <c r="BT129" s="149"/>
      <c r="BU129" s="149"/>
      <c r="BV129" s="149"/>
    </row>
    <row r="130" spans="63:74" x14ac:dyDescent="0.2">
      <c r="BK130" s="149"/>
      <c r="BL130" s="149"/>
      <c r="BM130" s="149"/>
      <c r="BN130" s="149"/>
      <c r="BO130" s="149"/>
      <c r="BP130" s="149"/>
      <c r="BQ130" s="149"/>
      <c r="BR130" s="149"/>
      <c r="BS130" s="149"/>
      <c r="BT130" s="149"/>
      <c r="BU130" s="149"/>
      <c r="BV130" s="149"/>
    </row>
    <row r="131" spans="63:74" x14ac:dyDescent="0.2">
      <c r="BK131" s="149"/>
      <c r="BL131" s="149"/>
      <c r="BM131" s="149"/>
      <c r="BN131" s="149"/>
      <c r="BO131" s="149"/>
      <c r="BP131" s="149"/>
      <c r="BQ131" s="149"/>
      <c r="BR131" s="149"/>
      <c r="BS131" s="149"/>
      <c r="BT131" s="149"/>
      <c r="BU131" s="149"/>
      <c r="BV131" s="149"/>
    </row>
    <row r="132" spans="63:74" x14ac:dyDescent="0.2">
      <c r="BK132" s="149"/>
      <c r="BL132" s="149"/>
      <c r="BM132" s="149"/>
      <c r="BN132" s="149"/>
      <c r="BO132" s="149"/>
      <c r="BP132" s="149"/>
      <c r="BQ132" s="149"/>
      <c r="BR132" s="149"/>
      <c r="BS132" s="149"/>
      <c r="BT132" s="149"/>
      <c r="BU132" s="149"/>
      <c r="BV132" s="149"/>
    </row>
    <row r="133" spans="63:74" x14ac:dyDescent="0.2">
      <c r="BK133" s="149"/>
      <c r="BL133" s="149"/>
      <c r="BM133" s="149"/>
      <c r="BN133" s="149"/>
      <c r="BO133" s="149"/>
      <c r="BP133" s="149"/>
      <c r="BQ133" s="149"/>
      <c r="BR133" s="149"/>
      <c r="BS133" s="149"/>
      <c r="BT133" s="149"/>
      <c r="BU133" s="149"/>
      <c r="BV133" s="149"/>
    </row>
    <row r="134" spans="63:74" x14ac:dyDescent="0.2">
      <c r="BK134" s="149"/>
      <c r="BL134" s="149"/>
      <c r="BM134" s="149"/>
      <c r="BN134" s="149"/>
      <c r="BO134" s="149"/>
      <c r="BP134" s="149"/>
      <c r="BQ134" s="149"/>
      <c r="BR134" s="149"/>
      <c r="BS134" s="149"/>
      <c r="BT134" s="149"/>
      <c r="BU134" s="149"/>
      <c r="BV134" s="149"/>
    </row>
    <row r="135" spans="63:74" x14ac:dyDescent="0.2">
      <c r="BK135" s="149"/>
      <c r="BL135" s="149"/>
      <c r="BM135" s="149"/>
      <c r="BN135" s="149"/>
      <c r="BO135" s="149"/>
      <c r="BP135" s="149"/>
      <c r="BQ135" s="149"/>
      <c r="BR135" s="149"/>
      <c r="BS135" s="149"/>
      <c r="BT135" s="149"/>
      <c r="BU135" s="149"/>
      <c r="BV135" s="149"/>
    </row>
    <row r="136" spans="63:74" x14ac:dyDescent="0.2">
      <c r="BK136" s="149"/>
      <c r="BL136" s="149"/>
      <c r="BM136" s="149"/>
      <c r="BN136" s="149"/>
      <c r="BO136" s="149"/>
      <c r="BP136" s="149"/>
      <c r="BQ136" s="149"/>
      <c r="BR136" s="149"/>
      <c r="BS136" s="149"/>
      <c r="BT136" s="149"/>
      <c r="BU136" s="149"/>
      <c r="BV136" s="149"/>
    </row>
    <row r="137" spans="63:74" x14ac:dyDescent="0.2">
      <c r="BK137" s="149"/>
      <c r="BL137" s="149"/>
      <c r="BM137" s="149"/>
      <c r="BN137" s="149"/>
      <c r="BO137" s="149"/>
      <c r="BP137" s="149"/>
      <c r="BQ137" s="149"/>
      <c r="BR137" s="149"/>
      <c r="BS137" s="149"/>
      <c r="BT137" s="149"/>
      <c r="BU137" s="149"/>
      <c r="BV137" s="149"/>
    </row>
  </sheetData>
  <mergeCells count="18">
    <mergeCell ref="A1:A2"/>
    <mergeCell ref="B1:AL1"/>
    <mergeCell ref="C3:N3"/>
    <mergeCell ref="O3:Z3"/>
    <mergeCell ref="AA3:AL3"/>
    <mergeCell ref="BK3:BV3"/>
    <mergeCell ref="B61:Q61"/>
    <mergeCell ref="B63:Q63"/>
    <mergeCell ref="B69:Q69"/>
    <mergeCell ref="B70:Q70"/>
    <mergeCell ref="AM3:AX3"/>
    <mergeCell ref="B71:R71"/>
    <mergeCell ref="B72:Q72"/>
    <mergeCell ref="B74:Q74"/>
    <mergeCell ref="B75:Q75"/>
    <mergeCell ref="AY3:BJ3"/>
    <mergeCell ref="B64:Q64"/>
    <mergeCell ref="B62:Q62"/>
  </mergeCells>
  <hyperlinks>
    <hyperlink ref="A1:A2" location="Contents!A1" display="Table of Contents" xr:uid="{25A2FB5B-61FE-4702-AD08-C1621960E68B}"/>
  </hyperlinks>
  <pageMargins left="0.25" right="0.25" top="0.25" bottom="0.25" header="1" footer="1"/>
  <pageSetup scale="37" orientation="portrait" horizontalDpi="300" verticalDpi="3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syncVertical="1" syncRef="AR5" transitionEvaluation="1" transitionEntry="1" codeName="Sheet11">
    <pageSetUpPr fitToPage="1"/>
  </sheetPr>
  <dimension ref="A1:BW352"/>
  <sheetViews>
    <sheetView showGridLines="0" zoomScaleNormal="100" workbookViewId="0">
      <pane xSplit="2" ySplit="4" topLeftCell="AR5" activePane="bottomRight" state="frozen"/>
      <selection activeCell="BF1" sqref="BF1"/>
      <selection pane="topRight" activeCell="BF1" sqref="BF1"/>
      <selection pane="bottomLeft" activeCell="BF1" sqref="BF1"/>
      <selection pane="bottomRight" activeCell="B1" sqref="B1:AL1"/>
    </sheetView>
  </sheetViews>
  <sheetFormatPr defaultColWidth="9.5703125" defaultRowHeight="11.25" x14ac:dyDescent="0.2"/>
  <cols>
    <col min="1" max="1" width="14.42578125" style="35" customWidth="1"/>
    <col min="2" max="2" width="38.5703125" style="35" customWidth="1"/>
    <col min="3" max="50" width="6.5703125" style="35" customWidth="1"/>
    <col min="51" max="54" width="6.5703125" style="827" customWidth="1"/>
    <col min="55" max="55" width="6.5703125" style="659" customWidth="1"/>
    <col min="56" max="58" width="6.5703125" style="650" customWidth="1"/>
    <col min="59" max="61" width="6.5703125" style="659" customWidth="1"/>
    <col min="62" max="74" width="6.5703125" style="605" customWidth="1"/>
    <col min="75" max="75" width="9.5703125" style="605"/>
    <col min="76" max="16384" width="9.5703125" style="35"/>
  </cols>
  <sheetData>
    <row r="1" spans="1:75" ht="13.35" customHeight="1" x14ac:dyDescent="0.2">
      <c r="A1" s="972" t="s">
        <v>477</v>
      </c>
      <c r="B1" s="1055" t="s">
        <v>142</v>
      </c>
      <c r="C1" s="1056"/>
      <c r="D1" s="1056"/>
      <c r="E1" s="1056"/>
      <c r="F1" s="1056"/>
      <c r="G1" s="1056"/>
      <c r="H1" s="1056"/>
      <c r="I1" s="1056"/>
      <c r="J1" s="1056"/>
      <c r="K1" s="1056"/>
      <c r="L1" s="1056"/>
      <c r="M1" s="1056"/>
      <c r="N1" s="1056"/>
      <c r="O1" s="1056"/>
      <c r="P1" s="1056"/>
      <c r="Q1" s="1056"/>
      <c r="R1" s="1056"/>
      <c r="S1" s="1056"/>
      <c r="T1" s="1056"/>
      <c r="U1" s="1056"/>
      <c r="V1" s="1056"/>
      <c r="W1" s="1056"/>
      <c r="X1" s="1056"/>
      <c r="Y1" s="1056"/>
      <c r="Z1" s="1056"/>
      <c r="AA1" s="1056"/>
      <c r="AB1" s="1056"/>
      <c r="AC1" s="1056"/>
      <c r="AD1" s="1056"/>
      <c r="AE1" s="1056"/>
      <c r="AF1" s="1056"/>
      <c r="AG1" s="1056"/>
      <c r="AH1" s="1056"/>
      <c r="AI1" s="1056"/>
      <c r="AJ1" s="1056"/>
      <c r="AK1" s="1056"/>
      <c r="AL1" s="1056"/>
    </row>
    <row r="2" spans="1:75" ht="12.75" x14ac:dyDescent="0.2">
      <c r="A2" s="973"/>
      <c r="B2" s="222" t="str">
        <f>"U.S. Energy Information Administration  |  Short-Term Energy Outlook  - "&amp;Dates!D1</f>
        <v>U.S. Energy Information Administration  |  Short-Term Energy Outlook  - July 2026</v>
      </c>
      <c r="C2" s="223"/>
      <c r="D2" s="223"/>
      <c r="E2" s="223"/>
      <c r="F2" s="223"/>
      <c r="G2" s="223"/>
      <c r="H2" s="223"/>
      <c r="I2" s="223"/>
      <c r="J2" s="223"/>
      <c r="K2" s="223"/>
      <c r="L2" s="223"/>
      <c r="M2" s="223"/>
      <c r="N2" s="223"/>
      <c r="O2" s="223"/>
      <c r="P2" s="223"/>
      <c r="Q2" s="223"/>
      <c r="R2" s="223"/>
      <c r="S2" s="223"/>
      <c r="T2" s="223"/>
      <c r="U2" s="223"/>
      <c r="V2" s="223"/>
      <c r="W2" s="223"/>
      <c r="X2" s="223"/>
      <c r="Y2" s="223"/>
      <c r="Z2" s="223"/>
      <c r="AA2" s="223"/>
      <c r="AB2" s="223"/>
      <c r="AC2" s="223"/>
      <c r="AD2" s="223"/>
      <c r="AE2" s="223"/>
      <c r="AF2" s="223"/>
      <c r="AG2" s="223"/>
      <c r="AH2" s="223"/>
      <c r="AI2" s="223"/>
      <c r="AJ2" s="223"/>
      <c r="AK2" s="223"/>
      <c r="AL2" s="223"/>
    </row>
    <row r="3" spans="1:75" s="7" customFormat="1" ht="12.75" x14ac:dyDescent="0.2">
      <c r="A3" s="316" t="s">
        <v>759</v>
      </c>
      <c r="B3" s="9"/>
      <c r="C3" s="976">
        <f>Dates!D3</f>
        <v>2022</v>
      </c>
      <c r="D3" s="977"/>
      <c r="E3" s="977"/>
      <c r="F3" s="977"/>
      <c r="G3" s="977"/>
      <c r="H3" s="977"/>
      <c r="I3" s="977"/>
      <c r="J3" s="977"/>
      <c r="K3" s="977"/>
      <c r="L3" s="977"/>
      <c r="M3" s="977"/>
      <c r="N3" s="978"/>
      <c r="O3" s="976">
        <f>C3+1</f>
        <v>2023</v>
      </c>
      <c r="P3" s="979"/>
      <c r="Q3" s="979"/>
      <c r="R3" s="979"/>
      <c r="S3" s="979"/>
      <c r="T3" s="979"/>
      <c r="U3" s="979"/>
      <c r="V3" s="979"/>
      <c r="W3" s="979"/>
      <c r="X3" s="977"/>
      <c r="Y3" s="977"/>
      <c r="Z3" s="978"/>
      <c r="AA3" s="980">
        <f>O3+1</f>
        <v>2024</v>
      </c>
      <c r="AB3" s="977"/>
      <c r="AC3" s="977"/>
      <c r="AD3" s="977"/>
      <c r="AE3" s="977"/>
      <c r="AF3" s="977"/>
      <c r="AG3" s="977"/>
      <c r="AH3" s="977"/>
      <c r="AI3" s="977"/>
      <c r="AJ3" s="977"/>
      <c r="AK3" s="977"/>
      <c r="AL3" s="978"/>
      <c r="AM3" s="980">
        <f>AA3+1</f>
        <v>2025</v>
      </c>
      <c r="AN3" s="977"/>
      <c r="AO3" s="977"/>
      <c r="AP3" s="977"/>
      <c r="AQ3" s="977"/>
      <c r="AR3" s="977"/>
      <c r="AS3" s="977"/>
      <c r="AT3" s="977"/>
      <c r="AU3" s="977"/>
      <c r="AV3" s="977"/>
      <c r="AW3" s="977"/>
      <c r="AX3" s="978"/>
      <c r="AY3" s="980">
        <f>AM3+1</f>
        <v>2026</v>
      </c>
      <c r="AZ3" s="981"/>
      <c r="BA3" s="981"/>
      <c r="BB3" s="981"/>
      <c r="BC3" s="981"/>
      <c r="BD3" s="981"/>
      <c r="BE3" s="981"/>
      <c r="BF3" s="981"/>
      <c r="BG3" s="981"/>
      <c r="BH3" s="981"/>
      <c r="BI3" s="981"/>
      <c r="BJ3" s="982"/>
      <c r="BK3" s="980">
        <f>AY3+1</f>
        <v>2027</v>
      </c>
      <c r="BL3" s="1053"/>
      <c r="BM3" s="1053"/>
      <c r="BN3" s="1053"/>
      <c r="BO3" s="1053"/>
      <c r="BP3" s="1053"/>
      <c r="BQ3" s="1053"/>
      <c r="BR3" s="1053"/>
      <c r="BS3" s="1053"/>
      <c r="BT3" s="1053"/>
      <c r="BU3" s="1053"/>
      <c r="BV3" s="1054"/>
      <c r="BW3" s="654"/>
    </row>
    <row r="4" spans="1:75" s="7" customFormat="1" x14ac:dyDescent="0.2">
      <c r="A4" s="322" t="str">
        <f>TEXT(Dates!$D$2,"dddd, mmmm d, yyyy")</f>
        <v>Wednesday, July 1, 2026</v>
      </c>
      <c r="B4" s="11"/>
      <c r="C4" s="12" t="s">
        <v>213</v>
      </c>
      <c r="D4" s="12" t="s">
        <v>214</v>
      </c>
      <c r="E4" s="12" t="s">
        <v>215</v>
      </c>
      <c r="F4" s="12" t="s">
        <v>216</v>
      </c>
      <c r="G4" s="12" t="s">
        <v>217</v>
      </c>
      <c r="H4" s="12" t="s">
        <v>218</v>
      </c>
      <c r="I4" s="12" t="s">
        <v>219</v>
      </c>
      <c r="J4" s="12" t="s">
        <v>220</v>
      </c>
      <c r="K4" s="12" t="s">
        <v>221</v>
      </c>
      <c r="L4" s="12" t="s">
        <v>222</v>
      </c>
      <c r="M4" s="12" t="s">
        <v>223</v>
      </c>
      <c r="N4" s="12" t="s">
        <v>224</v>
      </c>
      <c r="O4" s="12" t="s">
        <v>213</v>
      </c>
      <c r="P4" s="12" t="s">
        <v>214</v>
      </c>
      <c r="Q4" s="12" t="s">
        <v>215</v>
      </c>
      <c r="R4" s="12" t="s">
        <v>216</v>
      </c>
      <c r="S4" s="12" t="s">
        <v>217</v>
      </c>
      <c r="T4" s="12" t="s">
        <v>218</v>
      </c>
      <c r="U4" s="12" t="s">
        <v>219</v>
      </c>
      <c r="V4" s="12" t="s">
        <v>220</v>
      </c>
      <c r="W4" s="12" t="s">
        <v>221</v>
      </c>
      <c r="X4" s="12" t="s">
        <v>222</v>
      </c>
      <c r="Y4" s="12" t="s">
        <v>223</v>
      </c>
      <c r="Z4" s="12" t="s">
        <v>224</v>
      </c>
      <c r="AA4" s="12" t="s">
        <v>213</v>
      </c>
      <c r="AB4" s="12" t="s">
        <v>214</v>
      </c>
      <c r="AC4" s="12" t="s">
        <v>215</v>
      </c>
      <c r="AD4" s="12" t="s">
        <v>216</v>
      </c>
      <c r="AE4" s="12" t="s">
        <v>217</v>
      </c>
      <c r="AF4" s="12" t="s">
        <v>218</v>
      </c>
      <c r="AG4" s="12" t="s">
        <v>219</v>
      </c>
      <c r="AH4" s="12" t="s">
        <v>220</v>
      </c>
      <c r="AI4" s="12" t="s">
        <v>221</v>
      </c>
      <c r="AJ4" s="12" t="s">
        <v>222</v>
      </c>
      <c r="AK4" s="12" t="s">
        <v>223</v>
      </c>
      <c r="AL4" s="12" t="s">
        <v>224</v>
      </c>
      <c r="AM4" s="12" t="s">
        <v>213</v>
      </c>
      <c r="AN4" s="12" t="s">
        <v>214</v>
      </c>
      <c r="AO4" s="12" t="s">
        <v>215</v>
      </c>
      <c r="AP4" s="12" t="s">
        <v>216</v>
      </c>
      <c r="AQ4" s="12" t="s">
        <v>217</v>
      </c>
      <c r="AR4" s="12" t="s">
        <v>218</v>
      </c>
      <c r="AS4" s="12" t="s">
        <v>219</v>
      </c>
      <c r="AT4" s="12" t="s">
        <v>220</v>
      </c>
      <c r="AU4" s="12" t="s">
        <v>221</v>
      </c>
      <c r="AV4" s="12" t="s">
        <v>222</v>
      </c>
      <c r="AW4" s="12" t="s">
        <v>223</v>
      </c>
      <c r="AX4" s="12" t="s">
        <v>224</v>
      </c>
      <c r="AY4" s="630" t="s">
        <v>213</v>
      </c>
      <c r="AZ4" s="630" t="s">
        <v>214</v>
      </c>
      <c r="BA4" s="630" t="s">
        <v>215</v>
      </c>
      <c r="BB4" s="630" t="s">
        <v>216</v>
      </c>
      <c r="BC4" s="630" t="s">
        <v>217</v>
      </c>
      <c r="BD4" s="630" t="s">
        <v>218</v>
      </c>
      <c r="BE4" s="630" t="s">
        <v>219</v>
      </c>
      <c r="BF4" s="630" t="s">
        <v>220</v>
      </c>
      <c r="BG4" s="630" t="s">
        <v>221</v>
      </c>
      <c r="BH4" s="630" t="s">
        <v>222</v>
      </c>
      <c r="BI4" s="630" t="s">
        <v>223</v>
      </c>
      <c r="BJ4" s="12" t="s">
        <v>224</v>
      </c>
      <c r="BK4" s="12" t="s">
        <v>213</v>
      </c>
      <c r="BL4" s="12" t="s">
        <v>214</v>
      </c>
      <c r="BM4" s="12" t="s">
        <v>215</v>
      </c>
      <c r="BN4" s="12" t="s">
        <v>216</v>
      </c>
      <c r="BO4" s="12" t="s">
        <v>217</v>
      </c>
      <c r="BP4" s="12" t="s">
        <v>218</v>
      </c>
      <c r="BQ4" s="12" t="s">
        <v>219</v>
      </c>
      <c r="BR4" s="12" t="s">
        <v>220</v>
      </c>
      <c r="BS4" s="12" t="s">
        <v>221</v>
      </c>
      <c r="BT4" s="12" t="s">
        <v>222</v>
      </c>
      <c r="BU4" s="12" t="s">
        <v>223</v>
      </c>
      <c r="BV4" s="12" t="s">
        <v>224</v>
      </c>
      <c r="BW4" s="654"/>
    </row>
    <row r="5" spans="1:75" ht="11.1" customHeight="1" x14ac:dyDescent="0.2">
      <c r="A5" s="36"/>
      <c r="B5" s="37" t="s">
        <v>465</v>
      </c>
      <c r="C5" s="604"/>
      <c r="D5" s="604"/>
      <c r="E5" s="604"/>
      <c r="F5" s="604"/>
      <c r="G5" s="604"/>
      <c r="H5" s="604"/>
      <c r="I5" s="604"/>
      <c r="J5" s="604"/>
      <c r="K5" s="604"/>
      <c r="L5" s="604"/>
      <c r="M5" s="604"/>
      <c r="N5" s="604"/>
      <c r="O5" s="604"/>
      <c r="P5" s="604"/>
      <c r="Q5" s="604"/>
      <c r="R5" s="604"/>
      <c r="S5" s="604"/>
      <c r="T5" s="604"/>
      <c r="U5" s="604"/>
      <c r="V5" s="604"/>
      <c r="W5" s="604"/>
      <c r="X5" s="604"/>
      <c r="Y5" s="604"/>
      <c r="Z5" s="604"/>
      <c r="AA5" s="604"/>
      <c r="AB5" s="604"/>
      <c r="AC5" s="604"/>
      <c r="AD5" s="604"/>
      <c r="AE5" s="604"/>
      <c r="AF5" s="604"/>
      <c r="AG5" s="604"/>
      <c r="AH5" s="604"/>
      <c r="AI5" s="604"/>
      <c r="AJ5" s="604"/>
      <c r="AK5" s="604"/>
      <c r="AL5" s="604"/>
      <c r="AM5" s="604"/>
      <c r="AN5" s="604"/>
      <c r="AO5" s="604"/>
      <c r="AP5" s="604"/>
      <c r="AQ5" s="604"/>
      <c r="AR5" s="604"/>
      <c r="AS5" s="604"/>
      <c r="AT5" s="604"/>
      <c r="AU5" s="604"/>
      <c r="AV5" s="604"/>
      <c r="AW5" s="604"/>
      <c r="AX5" s="604"/>
      <c r="AY5" s="604"/>
      <c r="AZ5" s="904"/>
      <c r="BA5" s="904"/>
      <c r="BB5" s="904"/>
      <c r="BC5" s="951"/>
      <c r="BD5" s="957"/>
      <c r="BE5" s="859"/>
      <c r="BF5" s="859"/>
      <c r="BG5" s="859"/>
      <c r="BH5" s="859"/>
      <c r="BI5" s="859"/>
      <c r="BJ5" s="655"/>
      <c r="BK5" s="655"/>
      <c r="BL5" s="655"/>
      <c r="BM5" s="655"/>
      <c r="BN5" s="655"/>
      <c r="BO5" s="655"/>
      <c r="BP5" s="655"/>
      <c r="BQ5" s="655"/>
      <c r="BR5" s="655"/>
      <c r="BS5" s="655"/>
      <c r="BT5" s="655"/>
      <c r="BU5" s="655"/>
      <c r="BV5" s="655"/>
    </row>
    <row r="6" spans="1:75" s="276" customFormat="1" ht="11.1" customHeight="1" x14ac:dyDescent="0.2">
      <c r="A6" s="595" t="s">
        <v>459</v>
      </c>
      <c r="B6" s="596" t="s">
        <v>1165</v>
      </c>
      <c r="C6" s="313">
        <v>103.26168525999999</v>
      </c>
      <c r="D6" s="313">
        <v>104.24932432</v>
      </c>
      <c r="E6" s="313">
        <v>105.96008942</v>
      </c>
      <c r="F6" s="313">
        <v>107.00272007</v>
      </c>
      <c r="G6" s="313">
        <v>107.07677547999999</v>
      </c>
      <c r="H6" s="313">
        <v>107.39651050000001</v>
      </c>
      <c r="I6" s="313">
        <v>108.25309794</v>
      </c>
      <c r="J6" s="313">
        <v>108.95546247999999</v>
      </c>
      <c r="K6" s="313">
        <v>110.6446885</v>
      </c>
      <c r="L6" s="313">
        <v>110.44807187000001</v>
      </c>
      <c r="M6" s="313">
        <v>110.58662533</v>
      </c>
      <c r="N6" s="313">
        <v>108.99836781</v>
      </c>
      <c r="O6" s="313">
        <v>111.22788574</v>
      </c>
      <c r="P6" s="313">
        <v>110.78912031999999</v>
      </c>
      <c r="Q6" s="313">
        <v>112.37745535000001</v>
      </c>
      <c r="R6" s="313">
        <v>111.44593063000001</v>
      </c>
      <c r="S6" s="313">
        <v>112.37438161</v>
      </c>
      <c r="T6" s="313">
        <v>111.06670432999999</v>
      </c>
      <c r="U6" s="313">
        <v>111.91386874</v>
      </c>
      <c r="V6" s="313">
        <v>112.59457306</v>
      </c>
      <c r="W6" s="313">
        <v>112.82253647</v>
      </c>
      <c r="X6" s="313">
        <v>112.93938016</v>
      </c>
      <c r="Y6" s="313">
        <v>114.66372697</v>
      </c>
      <c r="Z6" s="313">
        <v>114.81995248</v>
      </c>
      <c r="AA6" s="313">
        <v>111.63498006</v>
      </c>
      <c r="AB6" s="313">
        <v>114.71103869</v>
      </c>
      <c r="AC6" s="313">
        <v>112.23288119</v>
      </c>
      <c r="AD6" s="313">
        <v>111.1833436</v>
      </c>
      <c r="AE6" s="313">
        <v>111.35469415999999</v>
      </c>
      <c r="AF6" s="313">
        <v>112.6927939</v>
      </c>
      <c r="AG6" s="313">
        <v>114.12364268</v>
      </c>
      <c r="AH6" s="313">
        <v>113.06155932</v>
      </c>
      <c r="AI6" s="313">
        <v>112.26925233</v>
      </c>
      <c r="AJ6" s="313">
        <v>113.83357481</v>
      </c>
      <c r="AK6" s="313">
        <v>113.85201377</v>
      </c>
      <c r="AL6" s="313">
        <v>115.93128713</v>
      </c>
      <c r="AM6" s="313">
        <v>113.93577255</v>
      </c>
      <c r="AN6" s="313">
        <v>114.86662918</v>
      </c>
      <c r="AO6" s="313">
        <v>117.91068571</v>
      </c>
      <c r="AP6" s="313">
        <v>117.53662453</v>
      </c>
      <c r="AQ6" s="313">
        <v>117.34105197</v>
      </c>
      <c r="AR6" s="313">
        <v>118.23363557</v>
      </c>
      <c r="AS6" s="313">
        <v>119.04119252</v>
      </c>
      <c r="AT6" s="313">
        <v>119.76116239</v>
      </c>
      <c r="AU6" s="313">
        <v>119.59842682999999</v>
      </c>
      <c r="AV6" s="313">
        <v>118.55099752</v>
      </c>
      <c r="AW6" s="313">
        <v>121.6068003</v>
      </c>
      <c r="AX6" s="313">
        <v>122.60686532</v>
      </c>
      <c r="AY6" s="313">
        <v>119.14394197</v>
      </c>
      <c r="AZ6" s="895">
        <v>121.66144943</v>
      </c>
      <c r="BA6" s="895">
        <v>122.10096374</v>
      </c>
      <c r="BB6" s="895">
        <v>122.31867393</v>
      </c>
      <c r="BC6" s="895">
        <v>121.99639999999999</v>
      </c>
      <c r="BD6" s="895">
        <v>122.3173</v>
      </c>
      <c r="BE6" s="437">
        <v>122.4271</v>
      </c>
      <c r="BF6" s="437">
        <v>122.58459999999999</v>
      </c>
      <c r="BG6" s="437">
        <v>122.8263</v>
      </c>
      <c r="BH6" s="437">
        <v>123.2734</v>
      </c>
      <c r="BI6" s="437">
        <v>123.85590000000001</v>
      </c>
      <c r="BJ6" s="437">
        <v>124.30759999999999</v>
      </c>
      <c r="BK6" s="437">
        <v>124.7962</v>
      </c>
      <c r="BL6" s="437">
        <v>123.5421</v>
      </c>
      <c r="BM6" s="437">
        <v>125.58240000000001</v>
      </c>
      <c r="BN6" s="437">
        <v>125.94159999999999</v>
      </c>
      <c r="BO6" s="437">
        <v>126.3177</v>
      </c>
      <c r="BP6" s="437">
        <v>126.70229999999999</v>
      </c>
      <c r="BQ6" s="437">
        <v>127.1632</v>
      </c>
      <c r="BR6" s="437">
        <v>127.6264</v>
      </c>
      <c r="BS6" s="437">
        <v>128.01740000000001</v>
      </c>
      <c r="BT6" s="437">
        <v>128.52420000000001</v>
      </c>
      <c r="BU6" s="437">
        <v>129.1069</v>
      </c>
      <c r="BV6" s="437">
        <v>129.5044</v>
      </c>
    </row>
    <row r="7" spans="1:75" ht="11.1" customHeight="1" x14ac:dyDescent="0.2">
      <c r="A7" s="267" t="s">
        <v>460</v>
      </c>
      <c r="B7" s="597" t="s">
        <v>1071</v>
      </c>
      <c r="C7" s="574">
        <v>1.0601481612999999</v>
      </c>
      <c r="D7" s="574">
        <v>1.0719266429000001</v>
      </c>
      <c r="E7" s="574">
        <v>1.0475045806000001</v>
      </c>
      <c r="F7" s="574">
        <v>1.0303260667</v>
      </c>
      <c r="G7" s="574">
        <v>1.0218357741999999</v>
      </c>
      <c r="H7" s="574">
        <v>0.95484060000000004</v>
      </c>
      <c r="I7" s="574">
        <v>0.95666899999999999</v>
      </c>
      <c r="J7" s="574">
        <v>0.94769151613000002</v>
      </c>
      <c r="K7" s="574">
        <v>0.9762786</v>
      </c>
      <c r="L7" s="574">
        <v>1.0039588387</v>
      </c>
      <c r="M7" s="574">
        <v>1.0311479667000001</v>
      </c>
      <c r="N7" s="574">
        <v>1.1671280968</v>
      </c>
      <c r="O7" s="574">
        <v>1.0780832902999999</v>
      </c>
      <c r="P7" s="574">
        <v>1.0836395714</v>
      </c>
      <c r="Q7" s="574">
        <v>1.0549505483999999</v>
      </c>
      <c r="R7" s="574">
        <v>1.0446137</v>
      </c>
      <c r="S7" s="574">
        <v>1.0093054194</v>
      </c>
      <c r="T7" s="574">
        <v>0.96637013332999999</v>
      </c>
      <c r="U7" s="574">
        <v>0.91863887096999997</v>
      </c>
      <c r="V7" s="574">
        <v>0.86308835484000002</v>
      </c>
      <c r="W7" s="574">
        <v>0.95946416667000001</v>
      </c>
      <c r="X7" s="574">
        <v>1.0172482258</v>
      </c>
      <c r="Y7" s="574">
        <v>1.0245054667</v>
      </c>
      <c r="Z7" s="574">
        <v>1.0760574194000001</v>
      </c>
      <c r="AA7" s="574">
        <v>1.099317871</v>
      </c>
      <c r="AB7" s="574">
        <v>1.0853023448000001</v>
      </c>
      <c r="AC7" s="574">
        <v>1.0846094839</v>
      </c>
      <c r="AD7" s="574">
        <v>1.0389895667</v>
      </c>
      <c r="AE7" s="574">
        <v>1.0310689677</v>
      </c>
      <c r="AF7" s="574">
        <v>0.96511590000000003</v>
      </c>
      <c r="AG7" s="574">
        <v>0.94305774194000003</v>
      </c>
      <c r="AH7" s="574">
        <v>0.91478803226000005</v>
      </c>
      <c r="AI7" s="574">
        <v>0.95308926667000005</v>
      </c>
      <c r="AJ7" s="574">
        <v>0.99262577418999998</v>
      </c>
      <c r="AK7" s="574">
        <v>1.0503764</v>
      </c>
      <c r="AL7" s="574">
        <v>1.0369394838999999</v>
      </c>
      <c r="AM7" s="574">
        <v>1.0506788386999999</v>
      </c>
      <c r="AN7" s="574">
        <v>1.061426</v>
      </c>
      <c r="AO7" s="574">
        <v>1.0615064193999999</v>
      </c>
      <c r="AP7" s="574">
        <v>1.0165668667000001</v>
      </c>
      <c r="AQ7" s="574">
        <v>1.0217936129</v>
      </c>
      <c r="AR7" s="574">
        <v>0.98335019999999995</v>
      </c>
      <c r="AS7" s="574">
        <v>0.84713793548000005</v>
      </c>
      <c r="AT7" s="574">
        <v>0.92235487097000002</v>
      </c>
      <c r="AU7" s="574">
        <v>0.9874887</v>
      </c>
      <c r="AV7" s="574">
        <v>1.0165535483999999</v>
      </c>
      <c r="AW7" s="574">
        <v>1.0653035</v>
      </c>
      <c r="AX7" s="574">
        <v>1.101092</v>
      </c>
      <c r="AY7" s="574">
        <v>1.1042177741999999</v>
      </c>
      <c r="AZ7" s="873">
        <v>1.0945210714</v>
      </c>
      <c r="BA7" s="873">
        <v>1.0884728065</v>
      </c>
      <c r="BB7" s="873">
        <v>1.0762191333</v>
      </c>
      <c r="BC7" s="873">
        <v>1.0605340000000001</v>
      </c>
      <c r="BD7" s="873">
        <v>1.030573</v>
      </c>
      <c r="BE7" s="354">
        <v>1.007058</v>
      </c>
      <c r="BF7" s="354">
        <v>1.004756</v>
      </c>
      <c r="BG7" s="354">
        <v>1.0594710000000001</v>
      </c>
      <c r="BH7" s="354">
        <v>1.111038</v>
      </c>
      <c r="BI7" s="354">
        <v>1.1543209999999999</v>
      </c>
      <c r="BJ7" s="354">
        <v>1.165203</v>
      </c>
      <c r="BK7" s="354">
        <v>1.177589</v>
      </c>
      <c r="BL7" s="354">
        <v>1.1773960000000001</v>
      </c>
      <c r="BM7" s="354">
        <v>1.1765570000000001</v>
      </c>
      <c r="BN7" s="354">
        <v>1.134015</v>
      </c>
      <c r="BO7" s="354">
        <v>1.108722</v>
      </c>
      <c r="BP7" s="354">
        <v>1.0616369999999999</v>
      </c>
      <c r="BQ7" s="354">
        <v>1.023728</v>
      </c>
      <c r="BR7" s="354">
        <v>1.013965</v>
      </c>
      <c r="BS7" s="354">
        <v>1.074325</v>
      </c>
      <c r="BT7" s="354">
        <v>1.118789</v>
      </c>
      <c r="BU7" s="354">
        <v>1.164339</v>
      </c>
      <c r="BV7" s="354">
        <v>1.050961</v>
      </c>
    </row>
    <row r="8" spans="1:75" ht="11.1" customHeight="1" x14ac:dyDescent="0.2">
      <c r="A8" s="267" t="s">
        <v>463</v>
      </c>
      <c r="B8" s="597" t="s">
        <v>1546</v>
      </c>
      <c r="C8" s="574">
        <v>2.0714077096999999</v>
      </c>
      <c r="D8" s="574">
        <v>2.0230763570999999</v>
      </c>
      <c r="E8" s="574">
        <v>2.0753624516000002</v>
      </c>
      <c r="F8" s="574">
        <v>2.1813114332999999</v>
      </c>
      <c r="G8" s="574">
        <v>1.9980558387</v>
      </c>
      <c r="H8" s="574">
        <v>2.1380554332999999</v>
      </c>
      <c r="I8" s="574">
        <v>2.1372456129000001</v>
      </c>
      <c r="J8" s="574">
        <v>2.1955115160999998</v>
      </c>
      <c r="K8" s="574">
        <v>2.1532492333</v>
      </c>
      <c r="L8" s="574">
        <v>2.1348787097000002</v>
      </c>
      <c r="M8" s="574">
        <v>2.1438606</v>
      </c>
      <c r="N8" s="574">
        <v>2.0758295483999998</v>
      </c>
      <c r="O8" s="574">
        <v>2.2428024515999998</v>
      </c>
      <c r="P8" s="574">
        <v>2.1755183213999998</v>
      </c>
      <c r="Q8" s="574">
        <v>2.1200246129</v>
      </c>
      <c r="R8" s="574">
        <v>1.9999872999999999</v>
      </c>
      <c r="S8" s="574">
        <v>1.8625561289999999</v>
      </c>
      <c r="T8" s="574">
        <v>1.9296644000000001</v>
      </c>
      <c r="U8" s="574">
        <v>1.9707722258</v>
      </c>
      <c r="V8" s="574">
        <v>1.982750129</v>
      </c>
      <c r="W8" s="574">
        <v>2.0729399666999999</v>
      </c>
      <c r="X8" s="574">
        <v>1.9540134194000001</v>
      </c>
      <c r="Y8" s="574">
        <v>1.9393427333</v>
      </c>
      <c r="Z8" s="574">
        <v>1.9681823547999999</v>
      </c>
      <c r="AA8" s="574">
        <v>1.9231879676999999</v>
      </c>
      <c r="AB8" s="574">
        <v>1.9031214483000001</v>
      </c>
      <c r="AC8" s="574">
        <v>1.7665310645000001</v>
      </c>
      <c r="AD8" s="574">
        <v>1.9017733000000001</v>
      </c>
      <c r="AE8" s="574">
        <v>1.7415869677</v>
      </c>
      <c r="AF8" s="574">
        <v>1.8474520333</v>
      </c>
      <c r="AG8" s="574">
        <v>1.9002489355000001</v>
      </c>
      <c r="AH8" s="574">
        <v>1.9158307097</v>
      </c>
      <c r="AI8" s="574">
        <v>1.5927667999999999</v>
      </c>
      <c r="AJ8" s="574">
        <v>1.8934479355</v>
      </c>
      <c r="AK8" s="574">
        <v>1.6781631333</v>
      </c>
      <c r="AL8" s="574">
        <v>1.9038976129</v>
      </c>
      <c r="AM8" s="574">
        <v>1.7998059677</v>
      </c>
      <c r="AN8" s="574">
        <v>1.7876849286000001</v>
      </c>
      <c r="AO8" s="574">
        <v>1.8636365805999999</v>
      </c>
      <c r="AP8" s="574">
        <v>1.8509331</v>
      </c>
      <c r="AQ8" s="574">
        <v>1.7043771935000001</v>
      </c>
      <c r="AR8" s="574">
        <v>1.9583831</v>
      </c>
      <c r="AS8" s="574">
        <v>1.9994574839000001</v>
      </c>
      <c r="AT8" s="574">
        <v>2.0394414194000001</v>
      </c>
      <c r="AU8" s="574">
        <v>2.0126797666999998</v>
      </c>
      <c r="AV8" s="574">
        <v>2.0682900000000002</v>
      </c>
      <c r="AW8" s="574">
        <v>2.0441134666999998</v>
      </c>
      <c r="AX8" s="574">
        <v>2.0796573548000001</v>
      </c>
      <c r="AY8" s="574">
        <v>2.1229253226</v>
      </c>
      <c r="AZ8" s="873">
        <v>1.9914201786000001</v>
      </c>
      <c r="BA8" s="873">
        <v>2.0290969677000001</v>
      </c>
      <c r="BB8" s="873">
        <v>2.1153480667000002</v>
      </c>
      <c r="BC8" s="873">
        <v>1.9736358482</v>
      </c>
      <c r="BD8" s="873">
        <v>2.0300782366000001</v>
      </c>
      <c r="BE8" s="354">
        <v>2.0006947827000001</v>
      </c>
      <c r="BF8" s="354">
        <v>1.9343144361</v>
      </c>
      <c r="BG8" s="354">
        <v>1.7670970955</v>
      </c>
      <c r="BH8" s="354">
        <v>1.7890430144</v>
      </c>
      <c r="BI8" s="354">
        <v>1.8749460834</v>
      </c>
      <c r="BJ8" s="354">
        <v>1.8904104549</v>
      </c>
      <c r="BK8" s="354">
        <v>1.8691736185000001</v>
      </c>
      <c r="BL8" s="354">
        <v>1.849152626</v>
      </c>
      <c r="BM8" s="354">
        <v>1.829264478</v>
      </c>
      <c r="BN8" s="354">
        <v>1.8092461673</v>
      </c>
      <c r="BO8" s="354">
        <v>1.7901970464000001</v>
      </c>
      <c r="BP8" s="354">
        <v>1.7609438186999999</v>
      </c>
      <c r="BQ8" s="354">
        <v>1.7394508876000001</v>
      </c>
      <c r="BR8" s="354">
        <v>1.686737989</v>
      </c>
      <c r="BS8" s="354">
        <v>1.5447649907000001</v>
      </c>
      <c r="BT8" s="354">
        <v>1.5670639314000001</v>
      </c>
      <c r="BU8" s="354">
        <v>1.6444864937000001</v>
      </c>
      <c r="BV8" s="354">
        <v>1.6584448279999999</v>
      </c>
    </row>
    <row r="9" spans="1:75" ht="11.1" customHeight="1" x14ac:dyDescent="0.2">
      <c r="A9" s="267" t="s">
        <v>464</v>
      </c>
      <c r="B9" s="597" t="s">
        <v>1542</v>
      </c>
      <c r="C9" s="574">
        <v>100.13012938999999</v>
      </c>
      <c r="D9" s="574">
        <v>101.15432131999999</v>
      </c>
      <c r="E9" s="574">
        <v>102.83722238999999</v>
      </c>
      <c r="F9" s="574">
        <v>103.79108257</v>
      </c>
      <c r="G9" s="574">
        <v>104.05688386999999</v>
      </c>
      <c r="H9" s="574">
        <v>104.30361447</v>
      </c>
      <c r="I9" s="574">
        <v>105.15918332</v>
      </c>
      <c r="J9" s="574">
        <v>105.81225945</v>
      </c>
      <c r="K9" s="574">
        <v>107.51516067</v>
      </c>
      <c r="L9" s="574">
        <v>107.30923432</v>
      </c>
      <c r="M9" s="574">
        <v>107.41161676999999</v>
      </c>
      <c r="N9" s="574">
        <v>105.75541016</v>
      </c>
      <c r="O9" s="574">
        <v>107.907</v>
      </c>
      <c r="P9" s="574">
        <v>107.52996243</v>
      </c>
      <c r="Q9" s="574">
        <v>109.20248019</v>
      </c>
      <c r="R9" s="574">
        <v>108.40132963000001</v>
      </c>
      <c r="S9" s="574">
        <v>109.50252005999999</v>
      </c>
      <c r="T9" s="574">
        <v>108.1706698</v>
      </c>
      <c r="U9" s="574">
        <v>109.02445765</v>
      </c>
      <c r="V9" s="574">
        <v>109.74873458</v>
      </c>
      <c r="W9" s="574">
        <v>109.79013233000001</v>
      </c>
      <c r="X9" s="574">
        <v>109.96811852</v>
      </c>
      <c r="Y9" s="574">
        <v>111.69987877</v>
      </c>
      <c r="Z9" s="574">
        <v>111.77571270999999</v>
      </c>
      <c r="AA9" s="574">
        <v>108.61247423</v>
      </c>
      <c r="AB9" s="574">
        <v>111.7226149</v>
      </c>
      <c r="AC9" s="574">
        <v>109.38174065</v>
      </c>
      <c r="AD9" s="574">
        <v>108.24258073</v>
      </c>
      <c r="AE9" s="574">
        <v>108.58203822999999</v>
      </c>
      <c r="AF9" s="574">
        <v>109.88022597</v>
      </c>
      <c r="AG9" s="574">
        <v>111.28033600000001</v>
      </c>
      <c r="AH9" s="574">
        <v>110.23094058</v>
      </c>
      <c r="AI9" s="574">
        <v>109.72339626999999</v>
      </c>
      <c r="AJ9" s="574">
        <v>110.9475011</v>
      </c>
      <c r="AK9" s="574">
        <v>111.12347423</v>
      </c>
      <c r="AL9" s="574">
        <v>112.99045003000001</v>
      </c>
      <c r="AM9" s="574">
        <v>111.08528774</v>
      </c>
      <c r="AN9" s="574">
        <v>112.01751824999999</v>
      </c>
      <c r="AO9" s="574">
        <v>114.98554271</v>
      </c>
      <c r="AP9" s="574">
        <v>114.66912456999999</v>
      </c>
      <c r="AQ9" s="574">
        <v>114.61488116</v>
      </c>
      <c r="AR9" s="574">
        <v>115.29190226999999</v>
      </c>
      <c r="AS9" s="574">
        <v>116.1945971</v>
      </c>
      <c r="AT9" s="574">
        <v>116.7993661</v>
      </c>
      <c r="AU9" s="574">
        <v>116.59825837</v>
      </c>
      <c r="AV9" s="574">
        <v>115.46615396999999</v>
      </c>
      <c r="AW9" s="574">
        <v>118.49738333000001</v>
      </c>
      <c r="AX9" s="574">
        <v>119.42611597</v>
      </c>
      <c r="AY9" s="574">
        <v>115.91679886999999</v>
      </c>
      <c r="AZ9" s="873">
        <v>118.57550818</v>
      </c>
      <c r="BA9" s="873">
        <v>118.98339396999999</v>
      </c>
      <c r="BB9" s="873">
        <v>119.12710672999999</v>
      </c>
      <c r="BC9" s="873">
        <v>118.9622734</v>
      </c>
      <c r="BD9" s="873">
        <v>119.25661909999999</v>
      </c>
      <c r="BE9" s="354">
        <v>119.41930000000001</v>
      </c>
      <c r="BF9" s="354">
        <v>119.6455</v>
      </c>
      <c r="BG9" s="354">
        <v>119.9997</v>
      </c>
      <c r="BH9" s="354">
        <v>120.3733</v>
      </c>
      <c r="BI9" s="354">
        <v>120.8267</v>
      </c>
      <c r="BJ9" s="354">
        <v>121.252</v>
      </c>
      <c r="BK9" s="354">
        <v>121.7495</v>
      </c>
      <c r="BL9" s="354">
        <v>120.5155</v>
      </c>
      <c r="BM9" s="354">
        <v>122.5766</v>
      </c>
      <c r="BN9" s="354">
        <v>122.9983</v>
      </c>
      <c r="BO9" s="354">
        <v>123.4187</v>
      </c>
      <c r="BP9" s="354">
        <v>123.8797</v>
      </c>
      <c r="BQ9" s="354">
        <v>124.4</v>
      </c>
      <c r="BR9" s="354">
        <v>124.9256</v>
      </c>
      <c r="BS9" s="354">
        <v>125.39830000000001</v>
      </c>
      <c r="BT9" s="354">
        <v>125.8383</v>
      </c>
      <c r="BU9" s="354">
        <v>126.29810000000001</v>
      </c>
      <c r="BV9" s="354">
        <v>126.795</v>
      </c>
    </row>
    <row r="10" spans="1:75" ht="11.1" customHeight="1" x14ac:dyDescent="0.2">
      <c r="A10" s="267" t="s">
        <v>1166</v>
      </c>
      <c r="B10" s="546" t="s">
        <v>1073</v>
      </c>
      <c r="C10" s="574">
        <v>34.730093351999997</v>
      </c>
      <c r="D10" s="574">
        <v>34.110921939000001</v>
      </c>
      <c r="E10" s="574">
        <v>34.181500819</v>
      </c>
      <c r="F10" s="574">
        <v>34.232682685</v>
      </c>
      <c r="G10" s="574">
        <v>34.544664222000002</v>
      </c>
      <c r="H10" s="574">
        <v>34.518264201000001</v>
      </c>
      <c r="I10" s="574">
        <v>35.014637092000001</v>
      </c>
      <c r="J10" s="574">
        <v>34.817469201999998</v>
      </c>
      <c r="K10" s="574">
        <v>34.899155436999997</v>
      </c>
      <c r="L10" s="574">
        <v>34.789414518999997</v>
      </c>
      <c r="M10" s="574">
        <v>34.933806257000001</v>
      </c>
      <c r="N10" s="574">
        <v>34.395364137000001</v>
      </c>
      <c r="O10" s="574">
        <v>35.546893722</v>
      </c>
      <c r="P10" s="574">
        <v>35.138752029000003</v>
      </c>
      <c r="Q10" s="574">
        <v>35.355058780999997</v>
      </c>
      <c r="R10" s="574">
        <v>34.860631754000003</v>
      </c>
      <c r="S10" s="574">
        <v>35.165064706999999</v>
      </c>
      <c r="T10" s="574">
        <v>35.414139753000001</v>
      </c>
      <c r="U10" s="574">
        <v>35.516124124000001</v>
      </c>
      <c r="V10" s="574">
        <v>35.496746360000003</v>
      </c>
      <c r="W10" s="574">
        <v>35.127576955999999</v>
      </c>
      <c r="X10" s="574">
        <v>35.345236284000002</v>
      </c>
      <c r="Y10" s="574">
        <v>36.499496389999997</v>
      </c>
      <c r="Z10" s="574">
        <v>36.609922134999998</v>
      </c>
      <c r="AA10" s="574">
        <v>36.544175822</v>
      </c>
      <c r="AB10" s="574">
        <v>36.787643271999997</v>
      </c>
      <c r="AC10" s="574">
        <v>34.521064334000002</v>
      </c>
      <c r="AD10" s="574">
        <v>34.659017179000003</v>
      </c>
      <c r="AE10" s="574">
        <v>34.642757609</v>
      </c>
      <c r="AF10" s="574">
        <v>35.538333610000002</v>
      </c>
      <c r="AG10" s="574">
        <v>36.205991554000001</v>
      </c>
      <c r="AH10" s="574">
        <v>35.140828646999999</v>
      </c>
      <c r="AI10" s="574">
        <v>35.044199806999998</v>
      </c>
      <c r="AJ10" s="574">
        <v>35.261736866</v>
      </c>
      <c r="AK10" s="574">
        <v>35.441299864000001</v>
      </c>
      <c r="AL10" s="574">
        <v>36.828533057999998</v>
      </c>
      <c r="AM10" s="574">
        <v>36.043628820000002</v>
      </c>
      <c r="AN10" s="574">
        <v>36.394536459999998</v>
      </c>
      <c r="AO10" s="574">
        <v>36.381854500000003</v>
      </c>
      <c r="AP10" s="574">
        <v>36.313696989999997</v>
      </c>
      <c r="AQ10" s="574">
        <v>36.49239721</v>
      </c>
      <c r="AR10" s="574">
        <v>37.198381619999999</v>
      </c>
      <c r="AS10" s="574">
        <v>36.74180964</v>
      </c>
      <c r="AT10" s="574">
        <v>36.79242996</v>
      </c>
      <c r="AU10" s="574">
        <v>36.57658953</v>
      </c>
      <c r="AV10" s="574">
        <v>35.932133479999997</v>
      </c>
      <c r="AW10" s="574">
        <v>37.214294449999997</v>
      </c>
      <c r="AX10" s="574">
        <v>37.475314140000002</v>
      </c>
      <c r="AY10" s="574">
        <v>36.688669509999997</v>
      </c>
      <c r="AZ10" s="873">
        <v>36.903542100000003</v>
      </c>
      <c r="BA10" s="873">
        <v>36.987584490000003</v>
      </c>
      <c r="BB10" s="873">
        <v>36.804632390000002</v>
      </c>
      <c r="BC10" s="873">
        <v>36.817781539999999</v>
      </c>
      <c r="BD10" s="873">
        <v>36.881849279999997</v>
      </c>
      <c r="BE10" s="354">
        <v>36.941245989999999</v>
      </c>
      <c r="BF10" s="354">
        <v>37.00338309</v>
      </c>
      <c r="BG10" s="354">
        <v>37.079396670000001</v>
      </c>
      <c r="BH10" s="354">
        <v>37.166075710000001</v>
      </c>
      <c r="BI10" s="354">
        <v>37.265050330000001</v>
      </c>
      <c r="BJ10" s="354">
        <v>37.3284509</v>
      </c>
      <c r="BK10" s="354">
        <v>37.335625</v>
      </c>
      <c r="BL10" s="354">
        <v>36.687804030000002</v>
      </c>
      <c r="BM10" s="354">
        <v>37.282710090000002</v>
      </c>
      <c r="BN10" s="354">
        <v>37.262000890000003</v>
      </c>
      <c r="BO10" s="354">
        <v>37.248728270000001</v>
      </c>
      <c r="BP10" s="354">
        <v>37.250822460000002</v>
      </c>
      <c r="BQ10" s="354">
        <v>37.267443290000003</v>
      </c>
      <c r="BR10" s="354">
        <v>37.280637759999998</v>
      </c>
      <c r="BS10" s="354">
        <v>37.290228210000002</v>
      </c>
      <c r="BT10" s="354">
        <v>37.31300487</v>
      </c>
      <c r="BU10" s="354">
        <v>37.367153549999998</v>
      </c>
      <c r="BV10" s="354">
        <v>37.431367309999999</v>
      </c>
    </row>
    <row r="11" spans="1:75" ht="11.1" customHeight="1" x14ac:dyDescent="0.2">
      <c r="A11" s="267" t="s">
        <v>1167</v>
      </c>
      <c r="B11" s="546" t="s">
        <v>1075</v>
      </c>
      <c r="C11" s="574">
        <v>2.6573199527</v>
      </c>
      <c r="D11" s="574">
        <v>2.7412822076999999</v>
      </c>
      <c r="E11" s="574">
        <v>2.8788176786999999</v>
      </c>
      <c r="F11" s="574">
        <v>2.3220594418</v>
      </c>
      <c r="G11" s="574">
        <v>2.6535335056</v>
      </c>
      <c r="H11" s="574">
        <v>2.9164566460999999</v>
      </c>
      <c r="I11" s="574">
        <v>2.9506850670000002</v>
      </c>
      <c r="J11" s="574">
        <v>2.9383762040999999</v>
      </c>
      <c r="K11" s="574">
        <v>3.0644810377999998</v>
      </c>
      <c r="L11" s="574">
        <v>3.0443350983999999</v>
      </c>
      <c r="M11" s="574">
        <v>2.8985768636000002</v>
      </c>
      <c r="N11" s="574">
        <v>2.5126824422</v>
      </c>
      <c r="O11" s="574">
        <v>2.7172443985000001</v>
      </c>
      <c r="P11" s="574">
        <v>2.9089720033000002</v>
      </c>
      <c r="Q11" s="574">
        <v>2.9371934696999999</v>
      </c>
      <c r="R11" s="574">
        <v>3.0021263051</v>
      </c>
      <c r="S11" s="574">
        <v>3.0354054969000002</v>
      </c>
      <c r="T11" s="574">
        <v>3.1143819264000001</v>
      </c>
      <c r="U11" s="574">
        <v>3.2033663344000001</v>
      </c>
      <c r="V11" s="574">
        <v>3.2202355014999999</v>
      </c>
      <c r="W11" s="574">
        <v>3.3169503871999999</v>
      </c>
      <c r="X11" s="574">
        <v>3.2751846991</v>
      </c>
      <c r="Y11" s="574">
        <v>3.3273710694999998</v>
      </c>
      <c r="Z11" s="574">
        <v>3.4031031611999998</v>
      </c>
      <c r="AA11" s="574">
        <v>2.9291796729000001</v>
      </c>
      <c r="AB11" s="574">
        <v>3.2894403048999998</v>
      </c>
      <c r="AC11" s="574">
        <v>3.2292553068999998</v>
      </c>
      <c r="AD11" s="574">
        <v>3.3168426615</v>
      </c>
      <c r="AE11" s="574">
        <v>3.3439931109000001</v>
      </c>
      <c r="AF11" s="574">
        <v>3.3251973945</v>
      </c>
      <c r="AG11" s="574">
        <v>3.3022292344999999</v>
      </c>
      <c r="AH11" s="574">
        <v>3.3885394521999999</v>
      </c>
      <c r="AI11" s="574">
        <v>3.4336085146999999</v>
      </c>
      <c r="AJ11" s="574">
        <v>3.2732537725999999</v>
      </c>
      <c r="AK11" s="574">
        <v>3.3216778578000001</v>
      </c>
      <c r="AL11" s="574">
        <v>3.2318494888</v>
      </c>
      <c r="AM11" s="574">
        <v>3.1813940889999999</v>
      </c>
      <c r="AN11" s="574">
        <v>3.1212894809999998</v>
      </c>
      <c r="AO11" s="574">
        <v>3.2830301510000002</v>
      </c>
      <c r="AP11" s="574">
        <v>3.3212785660000002</v>
      </c>
      <c r="AQ11" s="574">
        <v>3.2372160820000002</v>
      </c>
      <c r="AR11" s="574">
        <v>3.3264321739999998</v>
      </c>
      <c r="AS11" s="574">
        <v>3.4113564109999999</v>
      </c>
      <c r="AT11" s="574">
        <v>3.4004874119999999</v>
      </c>
      <c r="AU11" s="574">
        <v>3.4284113930000002</v>
      </c>
      <c r="AV11" s="574">
        <v>3.4069429009999999</v>
      </c>
      <c r="AW11" s="574">
        <v>3.3789775839999998</v>
      </c>
      <c r="AX11" s="574">
        <v>3.1817506889999998</v>
      </c>
      <c r="AY11" s="574">
        <v>3.1740361589999999</v>
      </c>
      <c r="AZ11" s="873">
        <v>3.2549611239999998</v>
      </c>
      <c r="BA11" s="873">
        <v>3.3507635969999998</v>
      </c>
      <c r="BB11" s="873">
        <v>3.3703853060000002</v>
      </c>
      <c r="BC11" s="873">
        <v>3.3284674220000001</v>
      </c>
      <c r="BD11" s="873">
        <v>3.3223901969999998</v>
      </c>
      <c r="BE11" s="354">
        <v>3.3195661670000001</v>
      </c>
      <c r="BF11" s="354">
        <v>3.3183374309999998</v>
      </c>
      <c r="BG11" s="354">
        <v>3.3157636199999998</v>
      </c>
      <c r="BH11" s="354">
        <v>3.310445037</v>
      </c>
      <c r="BI11" s="354">
        <v>3.3016583169999998</v>
      </c>
      <c r="BJ11" s="354">
        <v>3.2917633319999999</v>
      </c>
      <c r="BK11" s="354">
        <v>3.2878740820000001</v>
      </c>
      <c r="BL11" s="354">
        <v>3.1955559089999999</v>
      </c>
      <c r="BM11" s="354">
        <v>3.3044001070000002</v>
      </c>
      <c r="BN11" s="354">
        <v>3.3172767410000001</v>
      </c>
      <c r="BO11" s="354">
        <v>3.330007191</v>
      </c>
      <c r="BP11" s="354">
        <v>3.3432505629999998</v>
      </c>
      <c r="BQ11" s="354">
        <v>3.3571995440000002</v>
      </c>
      <c r="BR11" s="354">
        <v>3.371011566</v>
      </c>
      <c r="BS11" s="354">
        <v>3.3848392070000002</v>
      </c>
      <c r="BT11" s="354">
        <v>3.3987348869999998</v>
      </c>
      <c r="BU11" s="354">
        <v>3.4120395289999998</v>
      </c>
      <c r="BV11" s="354">
        <v>3.4247634050000002</v>
      </c>
    </row>
    <row r="12" spans="1:75" ht="11.1" customHeight="1" x14ac:dyDescent="0.2">
      <c r="A12" s="267" t="s">
        <v>1168</v>
      </c>
      <c r="B12" s="546" t="s">
        <v>1077</v>
      </c>
      <c r="C12" s="574">
        <v>5.2535367145</v>
      </c>
      <c r="D12" s="574">
        <v>5.6633159694000001</v>
      </c>
      <c r="E12" s="574">
        <v>5.7450117886000003</v>
      </c>
      <c r="F12" s="574">
        <v>5.9259985829000001</v>
      </c>
      <c r="G12" s="574">
        <v>5.9442846133999998</v>
      </c>
      <c r="H12" s="574">
        <v>6.0838476678999998</v>
      </c>
      <c r="I12" s="574">
        <v>5.8898075446</v>
      </c>
      <c r="J12" s="574">
        <v>6.0361742001999996</v>
      </c>
      <c r="K12" s="574">
        <v>6.1255067819000004</v>
      </c>
      <c r="L12" s="574">
        <v>5.9865805589000001</v>
      </c>
      <c r="M12" s="574">
        <v>6.1417138360000001</v>
      </c>
      <c r="N12" s="574">
        <v>6.3920795104000003</v>
      </c>
      <c r="O12" s="574">
        <v>6.2989276798000002</v>
      </c>
      <c r="P12" s="574">
        <v>6.5355195148999998</v>
      </c>
      <c r="Q12" s="574">
        <v>6.6621305060999996</v>
      </c>
      <c r="R12" s="574">
        <v>6.4890242967000002</v>
      </c>
      <c r="S12" s="574">
        <v>6.6682269184000003</v>
      </c>
      <c r="T12" s="574">
        <v>6.6882374689999997</v>
      </c>
      <c r="U12" s="574">
        <v>6.6753504639000001</v>
      </c>
      <c r="V12" s="574">
        <v>6.6489074870999998</v>
      </c>
      <c r="W12" s="574">
        <v>6.7842018707999996</v>
      </c>
      <c r="X12" s="574">
        <v>6.7740204713000001</v>
      </c>
      <c r="Y12" s="574">
        <v>6.7982749122000001</v>
      </c>
      <c r="Z12" s="574">
        <v>6.8107244994</v>
      </c>
      <c r="AA12" s="574">
        <v>6.8107124406999997</v>
      </c>
      <c r="AB12" s="574">
        <v>7.0897328321000002</v>
      </c>
      <c r="AC12" s="574">
        <v>6.9938392901000004</v>
      </c>
      <c r="AD12" s="574">
        <v>6.7743608239000004</v>
      </c>
      <c r="AE12" s="574">
        <v>7.2625174895000004</v>
      </c>
      <c r="AF12" s="574">
        <v>6.9736243858</v>
      </c>
      <c r="AG12" s="574">
        <v>6.9683250599999997</v>
      </c>
      <c r="AH12" s="574">
        <v>6.9023759173999997</v>
      </c>
      <c r="AI12" s="574">
        <v>6.8350216055999997</v>
      </c>
      <c r="AJ12" s="574">
        <v>7.1167123645999997</v>
      </c>
      <c r="AK12" s="574">
        <v>7.0204310722000001</v>
      </c>
      <c r="AL12" s="574">
        <v>7.0035189930000001</v>
      </c>
      <c r="AM12" s="574">
        <v>6.8651490730000004</v>
      </c>
      <c r="AN12" s="574">
        <v>7.115821789</v>
      </c>
      <c r="AO12" s="574">
        <v>7.1126596270000002</v>
      </c>
      <c r="AP12" s="574">
        <v>7.2767923400000001</v>
      </c>
      <c r="AQ12" s="574">
        <v>7.3398956640000002</v>
      </c>
      <c r="AR12" s="574">
        <v>7.4713978709999997</v>
      </c>
      <c r="AS12" s="574">
        <v>7.5194595340000001</v>
      </c>
      <c r="AT12" s="574">
        <v>7.5801746730000001</v>
      </c>
      <c r="AU12" s="574">
        <v>7.5888079770000001</v>
      </c>
      <c r="AV12" s="574">
        <v>7.7050117030000003</v>
      </c>
      <c r="AW12" s="574">
        <v>7.7294717500000001</v>
      </c>
      <c r="AX12" s="574">
        <v>7.8113964510000002</v>
      </c>
      <c r="AY12" s="574">
        <v>7.5407044000000001</v>
      </c>
      <c r="AZ12" s="873">
        <v>7.7642322510000001</v>
      </c>
      <c r="BA12" s="873">
        <v>7.8244730139999996</v>
      </c>
      <c r="BB12" s="873">
        <v>7.8090168750000002</v>
      </c>
      <c r="BC12" s="873">
        <v>7.9116380140000002</v>
      </c>
      <c r="BD12" s="873">
        <v>7.9072134570000001</v>
      </c>
      <c r="BE12" s="354">
        <v>7.9038645470000004</v>
      </c>
      <c r="BF12" s="354">
        <v>7.891110254</v>
      </c>
      <c r="BG12" s="354">
        <v>7.8713467430000001</v>
      </c>
      <c r="BH12" s="354">
        <v>7.8653192900000004</v>
      </c>
      <c r="BI12" s="354">
        <v>7.8778386429999996</v>
      </c>
      <c r="BJ12" s="354">
        <v>7.9072534399999999</v>
      </c>
      <c r="BK12" s="354">
        <v>7.9481325370000002</v>
      </c>
      <c r="BL12" s="354">
        <v>7.8331810419999996</v>
      </c>
      <c r="BM12" s="354">
        <v>8.0327657489999993</v>
      </c>
      <c r="BN12" s="354">
        <v>8.0743835950000005</v>
      </c>
      <c r="BO12" s="354">
        <v>8.1227198650000005</v>
      </c>
      <c r="BP12" s="354">
        <v>8.1678188229999993</v>
      </c>
      <c r="BQ12" s="354">
        <v>8.2144027689999994</v>
      </c>
      <c r="BR12" s="354">
        <v>8.2588574989999994</v>
      </c>
      <c r="BS12" s="354">
        <v>8.2970542890000001</v>
      </c>
      <c r="BT12" s="354">
        <v>8.3379504329999996</v>
      </c>
      <c r="BU12" s="354">
        <v>8.3813567389999992</v>
      </c>
      <c r="BV12" s="354">
        <v>8.4325370849999999</v>
      </c>
    </row>
    <row r="13" spans="1:75" ht="11.1" customHeight="1" x14ac:dyDescent="0.2">
      <c r="A13" s="267" t="s">
        <v>1169</v>
      </c>
      <c r="B13" s="546" t="s">
        <v>1079</v>
      </c>
      <c r="C13" s="574">
        <v>14.618170487</v>
      </c>
      <c r="D13" s="574">
        <v>14.843870517999999</v>
      </c>
      <c r="E13" s="574">
        <v>14.651886694</v>
      </c>
      <c r="F13" s="574">
        <v>15.159080922999999</v>
      </c>
      <c r="G13" s="574">
        <v>15.329734044</v>
      </c>
      <c r="H13" s="574">
        <v>15.224357158</v>
      </c>
      <c r="I13" s="574">
        <v>15.285592181</v>
      </c>
      <c r="J13" s="574">
        <v>15.472014965</v>
      </c>
      <c r="K13" s="574">
        <v>15.897161787</v>
      </c>
      <c r="L13" s="574">
        <v>16.345116133000001</v>
      </c>
      <c r="M13" s="574">
        <v>16.466456652000002</v>
      </c>
      <c r="N13" s="574">
        <v>16.220469244</v>
      </c>
      <c r="O13" s="574">
        <v>16.356246675000001</v>
      </c>
      <c r="P13" s="574">
        <v>16.976156832000001</v>
      </c>
      <c r="Q13" s="574">
        <v>16.590256124</v>
      </c>
      <c r="R13" s="574">
        <v>16.450177932999999</v>
      </c>
      <c r="S13" s="574">
        <v>17.283879549000002</v>
      </c>
      <c r="T13" s="574">
        <v>16.560431231999999</v>
      </c>
      <c r="U13" s="574">
        <v>16.654998479</v>
      </c>
      <c r="V13" s="574">
        <v>16.732087684</v>
      </c>
      <c r="W13" s="574">
        <v>16.658210295</v>
      </c>
      <c r="X13" s="574">
        <v>16.314818438</v>
      </c>
      <c r="Y13" s="574">
        <v>16.074326847999998</v>
      </c>
      <c r="Z13" s="574">
        <v>15.360935957000001</v>
      </c>
      <c r="AA13" s="574">
        <v>15.50544251</v>
      </c>
      <c r="AB13" s="574">
        <v>15.981867588</v>
      </c>
      <c r="AC13" s="574">
        <v>15.366599969999999</v>
      </c>
      <c r="AD13" s="574">
        <v>14.528179281</v>
      </c>
      <c r="AE13" s="574">
        <v>13.986904064999999</v>
      </c>
      <c r="AF13" s="574">
        <v>13.964801156</v>
      </c>
      <c r="AG13" s="574">
        <v>14.360114665999999</v>
      </c>
      <c r="AH13" s="574">
        <v>14.311433736</v>
      </c>
      <c r="AI13" s="574">
        <v>13.874548728000001</v>
      </c>
      <c r="AJ13" s="574">
        <v>13.852827473</v>
      </c>
      <c r="AK13" s="574">
        <v>13.959866870999999</v>
      </c>
      <c r="AL13" s="574">
        <v>13.951255538</v>
      </c>
      <c r="AM13" s="574">
        <v>14.101656090000001</v>
      </c>
      <c r="AN13" s="574">
        <v>14.203087829999999</v>
      </c>
      <c r="AO13" s="574">
        <v>15.644556619999999</v>
      </c>
      <c r="AP13" s="574">
        <v>15.26477854</v>
      </c>
      <c r="AQ13" s="574">
        <v>15.054594290000001</v>
      </c>
      <c r="AR13" s="574">
        <v>14.31660982</v>
      </c>
      <c r="AS13" s="574">
        <v>14.73523954</v>
      </c>
      <c r="AT13" s="574">
        <v>15.193185120000001</v>
      </c>
      <c r="AU13" s="574">
        <v>14.754578370000001</v>
      </c>
      <c r="AV13" s="574">
        <v>14.65837297</v>
      </c>
      <c r="AW13" s="574">
        <v>15.49264408</v>
      </c>
      <c r="AX13" s="574">
        <v>15.6137751</v>
      </c>
      <c r="AY13" s="574">
        <v>14.88229722</v>
      </c>
      <c r="AZ13" s="873">
        <v>15.54233709</v>
      </c>
      <c r="BA13" s="873">
        <v>15.855267810000001</v>
      </c>
      <c r="BB13" s="873">
        <v>16.193372449999998</v>
      </c>
      <c r="BC13" s="873">
        <v>16.237055009999999</v>
      </c>
      <c r="BD13" s="873">
        <v>16.38769959</v>
      </c>
      <c r="BE13" s="354">
        <v>16.413954050000001</v>
      </c>
      <c r="BF13" s="354">
        <v>16.477140779999999</v>
      </c>
      <c r="BG13" s="354">
        <v>16.610465909999999</v>
      </c>
      <c r="BH13" s="354">
        <v>16.698066579999999</v>
      </c>
      <c r="BI13" s="354">
        <v>16.783836919999999</v>
      </c>
      <c r="BJ13" s="354">
        <v>16.89257203</v>
      </c>
      <c r="BK13" s="354">
        <v>17.002327359999999</v>
      </c>
      <c r="BL13" s="354">
        <v>16.891267540000001</v>
      </c>
      <c r="BM13" s="354">
        <v>17.2284264</v>
      </c>
      <c r="BN13" s="354">
        <v>17.329370180000002</v>
      </c>
      <c r="BO13" s="354">
        <v>17.42589916</v>
      </c>
      <c r="BP13" s="354">
        <v>17.555027209999999</v>
      </c>
      <c r="BQ13" s="354">
        <v>17.714307730000002</v>
      </c>
      <c r="BR13" s="354">
        <v>17.87301476</v>
      </c>
      <c r="BS13" s="354">
        <v>17.995657919999999</v>
      </c>
      <c r="BT13" s="354">
        <v>18.065024739999998</v>
      </c>
      <c r="BU13" s="354">
        <v>18.10922673</v>
      </c>
      <c r="BV13" s="354">
        <v>18.166878659999998</v>
      </c>
    </row>
    <row r="14" spans="1:75" ht="11.1" customHeight="1" x14ac:dyDescent="0.2">
      <c r="A14" s="267" t="s">
        <v>1170</v>
      </c>
      <c r="B14" s="546" t="s">
        <v>1081</v>
      </c>
      <c r="C14" s="574">
        <v>17.905449059999999</v>
      </c>
      <c r="D14" s="574">
        <v>18.601578267000001</v>
      </c>
      <c r="E14" s="574">
        <v>19.601055427999999</v>
      </c>
      <c r="F14" s="574">
        <v>20.11496013</v>
      </c>
      <c r="G14" s="574">
        <v>19.801865673999998</v>
      </c>
      <c r="H14" s="574">
        <v>19.699675307</v>
      </c>
      <c r="I14" s="574">
        <v>20.108214214</v>
      </c>
      <c r="J14" s="574">
        <v>20.599765355999999</v>
      </c>
      <c r="K14" s="574">
        <v>21.280304127000001</v>
      </c>
      <c r="L14" s="574">
        <v>21.090700322</v>
      </c>
      <c r="M14" s="574">
        <v>21.060951008</v>
      </c>
      <c r="N14" s="574">
        <v>21.008722275</v>
      </c>
      <c r="O14" s="574">
        <v>21.308843543999998</v>
      </c>
      <c r="P14" s="574">
        <v>21.268378477999999</v>
      </c>
      <c r="Q14" s="574">
        <v>22.30759617</v>
      </c>
      <c r="R14" s="574">
        <v>22.511019602000001</v>
      </c>
      <c r="S14" s="574">
        <v>22.605663267000001</v>
      </c>
      <c r="T14" s="574">
        <v>22.402587512</v>
      </c>
      <c r="U14" s="574">
        <v>22.699773416999999</v>
      </c>
      <c r="V14" s="574">
        <v>23.262735373000002</v>
      </c>
      <c r="W14" s="574">
        <v>23.351921440000002</v>
      </c>
      <c r="X14" s="574">
        <v>23.388020509</v>
      </c>
      <c r="Y14" s="574">
        <v>23.927121755000002</v>
      </c>
      <c r="Z14" s="574">
        <v>24.480932641999999</v>
      </c>
      <c r="AA14" s="574">
        <v>22.600192005</v>
      </c>
      <c r="AB14" s="574">
        <v>23.685510235999999</v>
      </c>
      <c r="AC14" s="574">
        <v>24.058795688</v>
      </c>
      <c r="AD14" s="574">
        <v>24.110792814</v>
      </c>
      <c r="AE14" s="574">
        <v>24.293870948999999</v>
      </c>
      <c r="AF14" s="574">
        <v>24.956255928000001</v>
      </c>
      <c r="AG14" s="574">
        <v>25.308958458999999</v>
      </c>
      <c r="AH14" s="574">
        <v>25.744385400999999</v>
      </c>
      <c r="AI14" s="574">
        <v>25.701764601000001</v>
      </c>
      <c r="AJ14" s="574">
        <v>26.296453075999999</v>
      </c>
      <c r="AK14" s="574">
        <v>26.137491141000002</v>
      </c>
      <c r="AL14" s="574">
        <v>26.543286122000001</v>
      </c>
      <c r="AM14" s="574">
        <v>25.86804639</v>
      </c>
      <c r="AN14" s="574">
        <v>26.2469416</v>
      </c>
      <c r="AO14" s="574">
        <v>26.89964445</v>
      </c>
      <c r="AP14" s="574">
        <v>26.866788540000002</v>
      </c>
      <c r="AQ14" s="574">
        <v>26.97938345</v>
      </c>
      <c r="AR14" s="574">
        <v>27.457054280000001</v>
      </c>
      <c r="AS14" s="574">
        <v>28.1652284</v>
      </c>
      <c r="AT14" s="574">
        <v>28.366194480000001</v>
      </c>
      <c r="AU14" s="574">
        <v>28.485555250000001</v>
      </c>
      <c r="AV14" s="574">
        <v>27.830546819999999</v>
      </c>
      <c r="AW14" s="574">
        <v>28.711022029999999</v>
      </c>
      <c r="AX14" s="574">
        <v>28.94895107</v>
      </c>
      <c r="AY14" s="574">
        <v>27.951752540000001</v>
      </c>
      <c r="AZ14" s="873">
        <v>28.962047439999999</v>
      </c>
      <c r="BA14" s="873">
        <v>28.928915279999998</v>
      </c>
      <c r="BB14" s="873">
        <v>29.064054280000001</v>
      </c>
      <c r="BC14" s="873">
        <v>28.97387724</v>
      </c>
      <c r="BD14" s="873">
        <v>29.112953919999999</v>
      </c>
      <c r="BE14" s="354">
        <v>29.253223640000002</v>
      </c>
      <c r="BF14" s="354">
        <v>29.42555188</v>
      </c>
      <c r="BG14" s="354">
        <v>29.634770880000001</v>
      </c>
      <c r="BH14" s="354">
        <v>29.857985410000001</v>
      </c>
      <c r="BI14" s="354">
        <v>30.09320658</v>
      </c>
      <c r="BJ14" s="354">
        <v>30.269252720000001</v>
      </c>
      <c r="BK14" s="354">
        <v>30.555509950000001</v>
      </c>
      <c r="BL14" s="354">
        <v>30.245629210000001</v>
      </c>
      <c r="BM14" s="354">
        <v>31.039365010000001</v>
      </c>
      <c r="BN14" s="354">
        <v>31.30554154</v>
      </c>
      <c r="BO14" s="354">
        <v>31.565035420000001</v>
      </c>
      <c r="BP14" s="354">
        <v>31.81824069</v>
      </c>
      <c r="BQ14" s="354">
        <v>32.06749722</v>
      </c>
      <c r="BR14" s="354">
        <v>32.322106949999998</v>
      </c>
      <c r="BS14" s="354">
        <v>32.582837789999999</v>
      </c>
      <c r="BT14" s="354">
        <v>32.843481060000002</v>
      </c>
      <c r="BU14" s="354">
        <v>33.105575090000002</v>
      </c>
      <c r="BV14" s="354">
        <v>33.366362340000002</v>
      </c>
    </row>
    <row r="15" spans="1:75" ht="11.1" customHeight="1" x14ac:dyDescent="0.2">
      <c r="A15" s="267" t="s">
        <v>1171</v>
      </c>
      <c r="B15" s="546" t="s">
        <v>1083</v>
      </c>
      <c r="C15" s="574">
        <v>24.961301402</v>
      </c>
      <c r="D15" s="574">
        <v>25.187138241</v>
      </c>
      <c r="E15" s="574">
        <v>25.771405010999999</v>
      </c>
      <c r="F15" s="574">
        <v>26.027184902999998</v>
      </c>
      <c r="G15" s="574">
        <v>25.778337296</v>
      </c>
      <c r="H15" s="574">
        <v>25.853132352999999</v>
      </c>
      <c r="I15" s="574">
        <v>25.902934868999999</v>
      </c>
      <c r="J15" s="574">
        <v>25.940716201000001</v>
      </c>
      <c r="K15" s="574">
        <v>26.241357494999999</v>
      </c>
      <c r="L15" s="574">
        <v>26.045304982000001</v>
      </c>
      <c r="M15" s="574">
        <v>25.901962051000002</v>
      </c>
      <c r="N15" s="574">
        <v>25.218875939</v>
      </c>
      <c r="O15" s="574">
        <v>25.630585916000001</v>
      </c>
      <c r="P15" s="574">
        <v>24.806578286000001</v>
      </c>
      <c r="Q15" s="574">
        <v>25.424087529000001</v>
      </c>
      <c r="R15" s="574">
        <v>25.097553441999999</v>
      </c>
      <c r="S15" s="574">
        <v>25.125405223000001</v>
      </c>
      <c r="T15" s="574">
        <v>25.276988773999999</v>
      </c>
      <c r="U15" s="574">
        <v>24.950774279000001</v>
      </c>
      <c r="V15" s="574">
        <v>25.164900498000002</v>
      </c>
      <c r="W15" s="574">
        <v>25.241772384000001</v>
      </c>
      <c r="X15" s="574">
        <v>25.308590567</v>
      </c>
      <c r="Y15" s="574">
        <v>25.404442358000001</v>
      </c>
      <c r="Z15" s="574">
        <v>25.282446122</v>
      </c>
      <c r="AA15" s="574">
        <v>24.766894926999999</v>
      </c>
      <c r="AB15" s="574">
        <v>25.601190889000002</v>
      </c>
      <c r="AC15" s="574">
        <v>25.384536955000002</v>
      </c>
      <c r="AD15" s="574">
        <v>25.330361728</v>
      </c>
      <c r="AE15" s="574">
        <v>25.332590683999999</v>
      </c>
      <c r="AF15" s="574">
        <v>25.237307783999999</v>
      </c>
      <c r="AG15" s="574">
        <v>25.048809073000001</v>
      </c>
      <c r="AH15" s="574">
        <v>24.825676464000001</v>
      </c>
      <c r="AI15" s="574">
        <v>24.648604387999999</v>
      </c>
      <c r="AJ15" s="574">
        <v>24.643545890999999</v>
      </c>
      <c r="AK15" s="574">
        <v>25.121833684999999</v>
      </c>
      <c r="AL15" s="574">
        <v>25.466987767999999</v>
      </c>
      <c r="AM15" s="574">
        <v>24.95709875</v>
      </c>
      <c r="AN15" s="574">
        <v>24.84370182</v>
      </c>
      <c r="AO15" s="574">
        <v>25.582168580000001</v>
      </c>
      <c r="AP15" s="574">
        <v>25.543899790000001</v>
      </c>
      <c r="AQ15" s="574">
        <v>25.416526480000002</v>
      </c>
      <c r="AR15" s="574">
        <v>25.438939940000001</v>
      </c>
      <c r="AS15" s="574">
        <v>25.51646174</v>
      </c>
      <c r="AT15" s="574">
        <v>25.396556839999999</v>
      </c>
      <c r="AU15" s="574">
        <v>25.597692330000001</v>
      </c>
      <c r="AV15" s="574">
        <v>25.650101410000001</v>
      </c>
      <c r="AW15" s="574">
        <v>25.801000609999999</v>
      </c>
      <c r="AX15" s="574">
        <v>26.223927920000001</v>
      </c>
      <c r="AY15" s="574">
        <v>25.50727243</v>
      </c>
      <c r="AZ15" s="873">
        <v>25.97885088</v>
      </c>
      <c r="BA15" s="873">
        <v>25.864697889999999</v>
      </c>
      <c r="BB15" s="873">
        <v>25.796339889999999</v>
      </c>
      <c r="BC15" s="873">
        <v>25.693454200000001</v>
      </c>
      <c r="BD15" s="873">
        <v>25.644512649999999</v>
      </c>
      <c r="BE15" s="354">
        <v>25.587446509999999</v>
      </c>
      <c r="BF15" s="354">
        <v>25.530018009999999</v>
      </c>
      <c r="BG15" s="354">
        <v>25.487957739999999</v>
      </c>
      <c r="BH15" s="354">
        <v>25.475386660000002</v>
      </c>
      <c r="BI15" s="354">
        <v>25.505086850000001</v>
      </c>
      <c r="BJ15" s="354">
        <v>25.5627347</v>
      </c>
      <c r="BK15" s="354">
        <v>25.620004340000001</v>
      </c>
      <c r="BL15" s="354">
        <v>25.662078910000002</v>
      </c>
      <c r="BM15" s="354">
        <v>25.688884009999999</v>
      </c>
      <c r="BN15" s="354">
        <v>25.709750360000001</v>
      </c>
      <c r="BO15" s="354">
        <v>25.726348430000002</v>
      </c>
      <c r="BP15" s="354">
        <v>25.744565860000002</v>
      </c>
      <c r="BQ15" s="354">
        <v>25.779192569999999</v>
      </c>
      <c r="BR15" s="354">
        <v>25.820021390000001</v>
      </c>
      <c r="BS15" s="354">
        <v>25.847711499999999</v>
      </c>
      <c r="BT15" s="354">
        <v>25.880148420000001</v>
      </c>
      <c r="BU15" s="354">
        <v>25.922744269999999</v>
      </c>
      <c r="BV15" s="354">
        <v>25.973095430000001</v>
      </c>
    </row>
    <row r="16" spans="1:75" ht="11.1" customHeight="1" x14ac:dyDescent="0.2">
      <c r="A16" s="267"/>
      <c r="B16" s="547"/>
      <c r="C16" s="574"/>
      <c r="D16" s="574"/>
      <c r="E16" s="574"/>
      <c r="F16" s="574"/>
      <c r="G16" s="574"/>
      <c r="H16" s="574"/>
      <c r="I16" s="574"/>
      <c r="J16" s="574"/>
      <c r="K16" s="574"/>
      <c r="L16" s="574"/>
      <c r="M16" s="574"/>
      <c r="N16" s="574"/>
      <c r="O16" s="574"/>
      <c r="P16" s="574"/>
      <c r="Q16" s="574"/>
      <c r="R16" s="574"/>
      <c r="S16" s="574"/>
      <c r="T16" s="574"/>
      <c r="U16" s="574"/>
      <c r="V16" s="574"/>
      <c r="W16" s="574"/>
      <c r="X16" s="574"/>
      <c r="Y16" s="574"/>
      <c r="Z16" s="574"/>
      <c r="AA16" s="574"/>
      <c r="AB16" s="574"/>
      <c r="AC16" s="574"/>
      <c r="AD16" s="574"/>
      <c r="AE16" s="574"/>
      <c r="AF16" s="574"/>
      <c r="AG16" s="574"/>
      <c r="AH16" s="574"/>
      <c r="AI16" s="574"/>
      <c r="AJ16" s="574"/>
      <c r="AK16" s="574"/>
      <c r="AL16" s="574"/>
      <c r="AM16" s="574"/>
      <c r="AN16" s="574"/>
      <c r="AO16" s="574"/>
      <c r="AP16" s="574"/>
      <c r="AQ16" s="574"/>
      <c r="AR16" s="574"/>
      <c r="AS16" s="574"/>
      <c r="AT16" s="574"/>
      <c r="AU16" s="574"/>
      <c r="AV16" s="574"/>
      <c r="AW16" s="574"/>
      <c r="AX16" s="574"/>
      <c r="AY16" s="574"/>
      <c r="AZ16" s="873"/>
      <c r="BA16" s="873"/>
      <c r="BB16" s="873"/>
      <c r="BC16" s="873"/>
      <c r="BD16" s="873"/>
      <c r="BE16" s="354"/>
      <c r="BF16" s="354"/>
      <c r="BG16" s="354"/>
      <c r="BH16" s="354"/>
      <c r="BI16" s="354"/>
      <c r="BJ16" s="354"/>
      <c r="BK16" s="354"/>
      <c r="BL16" s="354"/>
      <c r="BM16" s="354"/>
      <c r="BN16" s="354"/>
      <c r="BO16" s="354"/>
      <c r="BP16" s="354"/>
      <c r="BQ16" s="354"/>
      <c r="BR16" s="354"/>
      <c r="BS16" s="354"/>
      <c r="BT16" s="354"/>
      <c r="BU16" s="354"/>
      <c r="BV16" s="354"/>
    </row>
    <row r="17" spans="1:74" s="276" customFormat="1" ht="11.1" customHeight="1" x14ac:dyDescent="0.2">
      <c r="A17" s="595" t="s">
        <v>458</v>
      </c>
      <c r="B17" s="596" t="s">
        <v>1172</v>
      </c>
      <c r="C17" s="313">
        <v>115.55025806</v>
      </c>
      <c r="D17" s="313">
        <v>109.01546429</v>
      </c>
      <c r="E17" s="313">
        <v>89.734451613000004</v>
      </c>
      <c r="F17" s="313">
        <v>78.606233333000006</v>
      </c>
      <c r="G17" s="313">
        <v>72.265258064999998</v>
      </c>
      <c r="H17" s="313">
        <v>77.236466667000002</v>
      </c>
      <c r="I17" s="313">
        <v>83.535548387000006</v>
      </c>
      <c r="J17" s="313">
        <v>82.796806451999998</v>
      </c>
      <c r="K17" s="313">
        <v>76.451033332999998</v>
      </c>
      <c r="L17" s="313">
        <v>76.207193548000006</v>
      </c>
      <c r="M17" s="313">
        <v>92.298199999999994</v>
      </c>
      <c r="N17" s="313">
        <v>108.99809677</v>
      </c>
      <c r="O17" s="313">
        <v>107.00132257999999</v>
      </c>
      <c r="P17" s="313">
        <v>105.63332143</v>
      </c>
      <c r="Q17" s="313">
        <v>97.679612903000006</v>
      </c>
      <c r="R17" s="313">
        <v>80.6678</v>
      </c>
      <c r="S17" s="313">
        <v>74.533387097000002</v>
      </c>
      <c r="T17" s="313">
        <v>78.869299999999996</v>
      </c>
      <c r="U17" s="313">
        <v>86.195483870999993</v>
      </c>
      <c r="V17" s="313">
        <v>86.550516129000002</v>
      </c>
      <c r="W17" s="313">
        <v>79.542566667000003</v>
      </c>
      <c r="X17" s="313">
        <v>78.799548387000002</v>
      </c>
      <c r="Y17" s="313">
        <v>94.196433333000002</v>
      </c>
      <c r="Z17" s="313">
        <v>102.657</v>
      </c>
      <c r="AA17" s="313">
        <v>120.32787771</v>
      </c>
      <c r="AB17" s="313">
        <v>102.32044807</v>
      </c>
      <c r="AC17" s="313">
        <v>90.358101552999997</v>
      </c>
      <c r="AD17" s="313">
        <v>79.999636570000007</v>
      </c>
      <c r="AE17" s="313">
        <v>75.450634320999995</v>
      </c>
      <c r="AF17" s="313">
        <v>81.040440437000001</v>
      </c>
      <c r="AG17" s="313">
        <v>88.603553065</v>
      </c>
      <c r="AH17" s="313">
        <v>87.882435547</v>
      </c>
      <c r="AI17" s="313">
        <v>80.558558364999996</v>
      </c>
      <c r="AJ17" s="313">
        <v>78.432789450000001</v>
      </c>
      <c r="AK17" s="313">
        <v>90.328398527999994</v>
      </c>
      <c r="AL17" s="313">
        <v>108.45887967</v>
      </c>
      <c r="AM17" s="313">
        <v>126.53583019</v>
      </c>
      <c r="AN17" s="313">
        <v>115.48208932</v>
      </c>
      <c r="AO17" s="313">
        <v>88.774067995999999</v>
      </c>
      <c r="AP17" s="313">
        <v>79.274286601</v>
      </c>
      <c r="AQ17" s="313">
        <v>74.492535965000002</v>
      </c>
      <c r="AR17" s="313">
        <v>80.571372500999999</v>
      </c>
      <c r="AS17" s="313">
        <v>87.887138547000006</v>
      </c>
      <c r="AT17" s="313">
        <v>85.280683162000003</v>
      </c>
      <c r="AU17" s="313">
        <v>80.921335098</v>
      </c>
      <c r="AV17" s="313">
        <v>78.850482002999996</v>
      </c>
      <c r="AW17" s="313">
        <v>92.787481194999998</v>
      </c>
      <c r="AX17" s="313">
        <v>112.88576270999999</v>
      </c>
      <c r="AY17" s="313">
        <v>122.28841065</v>
      </c>
      <c r="AZ17" s="895">
        <v>111.23082993</v>
      </c>
      <c r="BA17" s="895">
        <v>89.713312870999999</v>
      </c>
      <c r="BB17" s="895">
        <v>79.696884897999993</v>
      </c>
      <c r="BC17" s="895">
        <v>74.998605100000006</v>
      </c>
      <c r="BD17" s="895">
        <v>79.291557100000006</v>
      </c>
      <c r="BE17" s="437">
        <v>87.658590000000004</v>
      </c>
      <c r="BF17" s="437">
        <v>88.650080000000003</v>
      </c>
      <c r="BG17" s="437">
        <v>83.651150000000001</v>
      </c>
      <c r="BH17" s="437">
        <v>81.49427</v>
      </c>
      <c r="BI17" s="437">
        <v>95.470839999999995</v>
      </c>
      <c r="BJ17" s="437">
        <v>112.3874</v>
      </c>
      <c r="BK17" s="437">
        <v>120.92059999999999</v>
      </c>
      <c r="BL17" s="437">
        <v>113.05540000000001</v>
      </c>
      <c r="BM17" s="437">
        <v>96.519090000000006</v>
      </c>
      <c r="BN17" s="437">
        <v>83.810779999999994</v>
      </c>
      <c r="BO17" s="437">
        <v>76.432000000000002</v>
      </c>
      <c r="BP17" s="437">
        <v>82.501639999999995</v>
      </c>
      <c r="BQ17" s="437">
        <v>91.857249999999993</v>
      </c>
      <c r="BR17" s="437">
        <v>92.002989999999997</v>
      </c>
      <c r="BS17" s="437">
        <v>86.354600000000005</v>
      </c>
      <c r="BT17" s="437">
        <v>83.991860000000003</v>
      </c>
      <c r="BU17" s="437">
        <v>98.396079999999998</v>
      </c>
      <c r="BV17" s="437">
        <v>115.18859999999999</v>
      </c>
    </row>
    <row r="18" spans="1:74" ht="11.1" customHeight="1" x14ac:dyDescent="0.2">
      <c r="A18" s="267" t="s">
        <v>264</v>
      </c>
      <c r="B18" s="597" t="s">
        <v>1173</v>
      </c>
      <c r="C18" s="574">
        <v>-2.3878300323000001</v>
      </c>
      <c r="D18" s="574">
        <v>-1.0038420714</v>
      </c>
      <c r="E18" s="574">
        <v>-1.4046214516</v>
      </c>
      <c r="F18" s="574">
        <v>-1.4682919333</v>
      </c>
      <c r="G18" s="574">
        <v>-0.8946233871</v>
      </c>
      <c r="H18" s="574">
        <v>-7.0550566667000006E-2</v>
      </c>
      <c r="I18" s="574">
        <v>-0.66425077419</v>
      </c>
      <c r="J18" s="574">
        <v>-0.56517093547999997</v>
      </c>
      <c r="K18" s="574">
        <v>-1.1267432666999999</v>
      </c>
      <c r="L18" s="574">
        <v>-1.7233011935</v>
      </c>
      <c r="M18" s="574">
        <v>-2.1549469999999999</v>
      </c>
      <c r="N18" s="574">
        <v>-0.79663912903</v>
      </c>
      <c r="O18" s="574">
        <v>0.42011538710000002</v>
      </c>
      <c r="P18" s="574">
        <v>0.97202464286000001</v>
      </c>
      <c r="Q18" s="574">
        <v>-0.17308122580999999</v>
      </c>
      <c r="R18" s="574">
        <v>0.69747780000000004</v>
      </c>
      <c r="S18" s="574">
        <v>-0.30893090323</v>
      </c>
      <c r="T18" s="574">
        <v>0.96089996666999999</v>
      </c>
      <c r="U18" s="574">
        <v>-3.5010354839000002E-2</v>
      </c>
      <c r="V18" s="574">
        <v>-1.8123967742000001E-2</v>
      </c>
      <c r="W18" s="574">
        <v>-1.1169333333000001E-3</v>
      </c>
      <c r="X18" s="574">
        <v>-0.88459887097000001</v>
      </c>
      <c r="Y18" s="574">
        <v>-0.14959726667000001</v>
      </c>
      <c r="Z18" s="574">
        <v>1.5707156774</v>
      </c>
      <c r="AA18" s="574">
        <v>2.3731525461</v>
      </c>
      <c r="AB18" s="574">
        <v>1.7518181021000001</v>
      </c>
      <c r="AC18" s="574">
        <v>4.5991520323000003E-2</v>
      </c>
      <c r="AD18" s="574">
        <v>-1.54722673</v>
      </c>
      <c r="AE18" s="574">
        <v>-1.4472781626</v>
      </c>
      <c r="AF18" s="574">
        <v>-0.83028099666999999</v>
      </c>
      <c r="AG18" s="574">
        <v>-0.96426125742000002</v>
      </c>
      <c r="AH18" s="574">
        <v>-0.25686351742000002</v>
      </c>
      <c r="AI18" s="574">
        <v>-0.63521250215000002</v>
      </c>
      <c r="AJ18" s="574">
        <v>-2.3953690013000002</v>
      </c>
      <c r="AK18" s="574">
        <v>-2.1587185388000001</v>
      </c>
      <c r="AL18" s="574">
        <v>-0.43609297032</v>
      </c>
      <c r="AM18" s="574">
        <v>0.88382535387000005</v>
      </c>
      <c r="AN18" s="574">
        <v>1.4165353516999999</v>
      </c>
      <c r="AO18" s="574">
        <v>-1.4548646487000001</v>
      </c>
      <c r="AP18" s="574">
        <v>-1.4425337322</v>
      </c>
      <c r="AQ18" s="574">
        <v>-0.30645613128999999</v>
      </c>
      <c r="AR18" s="574">
        <v>-0.48829176547999997</v>
      </c>
      <c r="AS18" s="574">
        <v>-0.54443622741999997</v>
      </c>
      <c r="AT18" s="574">
        <v>-0.71497599902999998</v>
      </c>
      <c r="AU18" s="574">
        <v>-0.58468260215000001</v>
      </c>
      <c r="AV18" s="574">
        <v>-1.0614819326</v>
      </c>
      <c r="AW18" s="574">
        <v>-0.71416670548000005</v>
      </c>
      <c r="AX18" s="574">
        <v>-0.45972244677000002</v>
      </c>
      <c r="AY18" s="574">
        <v>1.2207745806E-2</v>
      </c>
      <c r="AZ18" s="873">
        <v>0.47250821166000001</v>
      </c>
      <c r="BA18" s="873">
        <v>-0.15632783871</v>
      </c>
      <c r="BB18" s="873">
        <v>-1.5541491688</v>
      </c>
      <c r="BC18" s="873">
        <v>-3.7514824816000001</v>
      </c>
      <c r="BD18" s="873">
        <v>-1.5211116333000001</v>
      </c>
      <c r="BE18" s="354">
        <v>3.59557E-2</v>
      </c>
      <c r="BF18" s="354">
        <v>0.35870020000000002</v>
      </c>
      <c r="BG18" s="354">
        <v>1.9127700000000001</v>
      </c>
      <c r="BH18" s="354">
        <v>-0.85983160000000003</v>
      </c>
      <c r="BI18" s="354">
        <v>-0.53606679999999995</v>
      </c>
      <c r="BJ18" s="354">
        <v>1.364015</v>
      </c>
      <c r="BK18" s="354">
        <v>4.3142899999999998E-2</v>
      </c>
      <c r="BL18" s="354">
        <v>0.37835029999999997</v>
      </c>
      <c r="BM18" s="354">
        <v>-0.56942000000000004</v>
      </c>
      <c r="BN18" s="354">
        <v>0.25070229999999999</v>
      </c>
      <c r="BO18" s="354">
        <v>-1.459711</v>
      </c>
      <c r="BP18" s="354">
        <v>-1.4951950000000001</v>
      </c>
      <c r="BQ18" s="354">
        <v>-0.37389489999999997</v>
      </c>
      <c r="BR18" s="354">
        <v>-0.36836150000000001</v>
      </c>
      <c r="BS18" s="354">
        <v>-9.4473000000000001E-2</v>
      </c>
      <c r="BT18" s="354">
        <v>-0.14196619999999999</v>
      </c>
      <c r="BU18" s="354">
        <v>0.53412599999999999</v>
      </c>
      <c r="BV18" s="354">
        <v>0.179949</v>
      </c>
    </row>
    <row r="19" spans="1:74" s="276" customFormat="1" ht="11.1" customHeight="1" x14ac:dyDescent="0.2">
      <c r="A19" s="598" t="s">
        <v>457</v>
      </c>
      <c r="B19" s="599" t="s">
        <v>1174</v>
      </c>
      <c r="C19" s="313">
        <v>117.9380881</v>
      </c>
      <c r="D19" s="313">
        <v>110.01930636</v>
      </c>
      <c r="E19" s="313">
        <v>91.139073065000005</v>
      </c>
      <c r="F19" s="313">
        <v>80.074525266999999</v>
      </c>
      <c r="G19" s="313">
        <v>73.159881451999993</v>
      </c>
      <c r="H19" s="313">
        <v>77.307017232999996</v>
      </c>
      <c r="I19" s="313">
        <v>84.199799161000001</v>
      </c>
      <c r="J19" s="313">
        <v>83.361977386999996</v>
      </c>
      <c r="K19" s="313">
        <v>77.577776600000007</v>
      </c>
      <c r="L19" s="313">
        <v>77.930494741999993</v>
      </c>
      <c r="M19" s="313">
        <v>94.453147000000001</v>
      </c>
      <c r="N19" s="313">
        <v>109.79473590000001</v>
      </c>
      <c r="O19" s="313">
        <v>106.58120719</v>
      </c>
      <c r="P19" s="313">
        <v>104.66129678999999</v>
      </c>
      <c r="Q19" s="313">
        <v>97.852694129</v>
      </c>
      <c r="R19" s="313">
        <v>79.970322199999998</v>
      </c>
      <c r="S19" s="313">
        <v>74.842318000000006</v>
      </c>
      <c r="T19" s="313">
        <v>77.908400033000007</v>
      </c>
      <c r="U19" s="313">
        <v>86.230494226000005</v>
      </c>
      <c r="V19" s="313">
        <v>86.568640096999999</v>
      </c>
      <c r="W19" s="313">
        <v>79.543683599999994</v>
      </c>
      <c r="X19" s="313">
        <v>79.684147257999996</v>
      </c>
      <c r="Y19" s="313">
        <v>94.346030600000006</v>
      </c>
      <c r="Z19" s="313">
        <v>101.08628432</v>
      </c>
      <c r="AA19" s="313">
        <v>117.95472516</v>
      </c>
      <c r="AB19" s="313">
        <v>100.56862997</v>
      </c>
      <c r="AC19" s="313">
        <v>90.312110032000007</v>
      </c>
      <c r="AD19" s="313">
        <v>81.546863299999998</v>
      </c>
      <c r="AE19" s="313">
        <v>76.897912484000003</v>
      </c>
      <c r="AF19" s="313">
        <v>81.870721433</v>
      </c>
      <c r="AG19" s="313">
        <v>89.567814322999993</v>
      </c>
      <c r="AH19" s="313">
        <v>88.139299065000003</v>
      </c>
      <c r="AI19" s="313">
        <v>81.193770866999998</v>
      </c>
      <c r="AJ19" s="313">
        <v>80.828158451999997</v>
      </c>
      <c r="AK19" s="313">
        <v>92.487117067</v>
      </c>
      <c r="AL19" s="313">
        <v>108.89497265</v>
      </c>
      <c r="AM19" s="313">
        <v>125.65200484</v>
      </c>
      <c r="AN19" s="313">
        <v>114.06555396</v>
      </c>
      <c r="AO19" s="313">
        <v>90.228932645</v>
      </c>
      <c r="AP19" s="313">
        <v>80.716820333000001</v>
      </c>
      <c r="AQ19" s="313">
        <v>74.798992096999996</v>
      </c>
      <c r="AR19" s="313">
        <v>81.059664267000002</v>
      </c>
      <c r="AS19" s="313">
        <v>88.431574773999998</v>
      </c>
      <c r="AT19" s="313">
        <v>85.995659161000006</v>
      </c>
      <c r="AU19" s="313">
        <v>81.506017700000001</v>
      </c>
      <c r="AV19" s="313">
        <v>79.911963935000003</v>
      </c>
      <c r="AW19" s="313">
        <v>93.501647899999995</v>
      </c>
      <c r="AX19" s="313">
        <v>113.34548516</v>
      </c>
      <c r="AY19" s="313">
        <v>122.2762029</v>
      </c>
      <c r="AZ19" s="895">
        <v>110.75832171</v>
      </c>
      <c r="BA19" s="895">
        <v>89.869640709999999</v>
      </c>
      <c r="BB19" s="895">
        <v>81.251034067000006</v>
      </c>
      <c r="BC19" s="895">
        <v>78.750087582000006</v>
      </c>
      <c r="BD19" s="895">
        <v>80.812668732999995</v>
      </c>
      <c r="BE19" s="437">
        <v>87.622630000000001</v>
      </c>
      <c r="BF19" s="437">
        <v>88.291380000000004</v>
      </c>
      <c r="BG19" s="437">
        <v>81.738380000000006</v>
      </c>
      <c r="BH19" s="437">
        <v>82.354100000000003</v>
      </c>
      <c r="BI19" s="437">
        <v>96.006910000000005</v>
      </c>
      <c r="BJ19" s="437">
        <v>111.0234</v>
      </c>
      <c r="BK19" s="437">
        <v>120.8775</v>
      </c>
      <c r="BL19" s="437">
        <v>112.6771</v>
      </c>
      <c r="BM19" s="437">
        <v>97.088509999999999</v>
      </c>
      <c r="BN19" s="437">
        <v>83.560079999999999</v>
      </c>
      <c r="BO19" s="437">
        <v>77.891710000000003</v>
      </c>
      <c r="BP19" s="437">
        <v>83.996830000000003</v>
      </c>
      <c r="BQ19" s="437">
        <v>92.231139999999996</v>
      </c>
      <c r="BR19" s="437">
        <v>92.371350000000007</v>
      </c>
      <c r="BS19" s="437">
        <v>86.449070000000006</v>
      </c>
      <c r="BT19" s="437">
        <v>84.133830000000003</v>
      </c>
      <c r="BU19" s="437">
        <v>97.861959999999996</v>
      </c>
      <c r="BV19" s="437">
        <v>115.0086</v>
      </c>
    </row>
    <row r="20" spans="1:74" ht="11.1" customHeight="1" x14ac:dyDescent="0.2">
      <c r="A20" s="267" t="s">
        <v>258</v>
      </c>
      <c r="B20" s="600" t="s">
        <v>1175</v>
      </c>
      <c r="C20" s="574">
        <v>95.189354839000003</v>
      </c>
      <c r="D20" s="574">
        <v>96.099785714000006</v>
      </c>
      <c r="E20" s="574">
        <v>97.676806451999994</v>
      </c>
      <c r="F20" s="574">
        <v>98.637933333000007</v>
      </c>
      <c r="G20" s="574">
        <v>98.706225806000006</v>
      </c>
      <c r="H20" s="574">
        <v>99.000966667</v>
      </c>
      <c r="I20" s="574">
        <v>99.790580645000006</v>
      </c>
      <c r="J20" s="574">
        <v>100.43803226</v>
      </c>
      <c r="K20" s="574">
        <v>101.9952</v>
      </c>
      <c r="L20" s="574">
        <v>101.81396774</v>
      </c>
      <c r="M20" s="574">
        <v>101.9417</v>
      </c>
      <c r="N20" s="574">
        <v>100.47758064999999</v>
      </c>
      <c r="O20" s="574">
        <v>102.05241934999999</v>
      </c>
      <c r="P20" s="574">
        <v>101.64985713999999</v>
      </c>
      <c r="Q20" s="574">
        <v>103.10716128999999</v>
      </c>
      <c r="R20" s="574">
        <v>102.2525</v>
      </c>
      <c r="S20" s="574">
        <v>103.10435484</v>
      </c>
      <c r="T20" s="574">
        <v>101.90453333000001</v>
      </c>
      <c r="U20" s="574">
        <v>102.68180645</v>
      </c>
      <c r="V20" s="574">
        <v>103.30638709999999</v>
      </c>
      <c r="W20" s="574">
        <v>103.51553333</v>
      </c>
      <c r="X20" s="574">
        <v>103.62274194</v>
      </c>
      <c r="Y20" s="574">
        <v>105.20483333</v>
      </c>
      <c r="Z20" s="574">
        <v>105.34816128999999</v>
      </c>
      <c r="AA20" s="574">
        <v>101.76474193999999</v>
      </c>
      <c r="AB20" s="574">
        <v>104.56882759</v>
      </c>
      <c r="AC20" s="574">
        <v>102.30977419</v>
      </c>
      <c r="AD20" s="574">
        <v>101.35303333</v>
      </c>
      <c r="AE20" s="574">
        <v>101.50922581</v>
      </c>
      <c r="AF20" s="574">
        <v>102.72903332999999</v>
      </c>
      <c r="AG20" s="574">
        <v>104.0333871</v>
      </c>
      <c r="AH20" s="574">
        <v>103.06519355</v>
      </c>
      <c r="AI20" s="574">
        <v>102.34293332999999</v>
      </c>
      <c r="AJ20" s="574">
        <v>103.76893548</v>
      </c>
      <c r="AK20" s="574">
        <v>103.78576667</v>
      </c>
      <c r="AL20" s="574">
        <v>105.68119355</v>
      </c>
      <c r="AM20" s="574">
        <v>104.28216129</v>
      </c>
      <c r="AN20" s="574">
        <v>104.86932143</v>
      </c>
      <c r="AO20" s="574">
        <v>107.31832258</v>
      </c>
      <c r="AP20" s="574">
        <v>106.89896666999999</v>
      </c>
      <c r="AQ20" s="574">
        <v>106.54354839</v>
      </c>
      <c r="AR20" s="574">
        <v>107.53006667</v>
      </c>
      <c r="AS20" s="574">
        <v>108.05090323</v>
      </c>
      <c r="AT20" s="574">
        <v>108.65003226</v>
      </c>
      <c r="AU20" s="574">
        <v>108.27913332999999</v>
      </c>
      <c r="AV20" s="574">
        <v>107.33209677000001</v>
      </c>
      <c r="AW20" s="574">
        <v>110.27719999999999</v>
      </c>
      <c r="AX20" s="574">
        <v>111.62877419</v>
      </c>
      <c r="AY20" s="574">
        <v>108.759</v>
      </c>
      <c r="AZ20" s="873">
        <v>110.66814286</v>
      </c>
      <c r="BA20" s="873">
        <v>110.77722581</v>
      </c>
      <c r="BB20" s="873">
        <v>110.92203333</v>
      </c>
      <c r="BC20" s="873">
        <v>110.8623</v>
      </c>
      <c r="BD20" s="873">
        <v>111.14109999999999</v>
      </c>
      <c r="BE20" s="354">
        <v>111.4131</v>
      </c>
      <c r="BF20" s="354">
        <v>111.4019</v>
      </c>
      <c r="BG20" s="354">
        <v>111.536</v>
      </c>
      <c r="BH20" s="354">
        <v>111.886</v>
      </c>
      <c r="BI20" s="354">
        <v>112.4401</v>
      </c>
      <c r="BJ20" s="354">
        <v>113.1387</v>
      </c>
      <c r="BK20" s="354">
        <v>113.6109</v>
      </c>
      <c r="BL20" s="354">
        <v>112.3954</v>
      </c>
      <c r="BM20" s="354">
        <v>114.0966</v>
      </c>
      <c r="BN20" s="354">
        <v>114.277</v>
      </c>
      <c r="BO20" s="354">
        <v>114.60290000000001</v>
      </c>
      <c r="BP20" s="354">
        <v>115.0326</v>
      </c>
      <c r="BQ20" s="354">
        <v>115.5249</v>
      </c>
      <c r="BR20" s="354">
        <v>115.87439999999999</v>
      </c>
      <c r="BS20" s="354">
        <v>116.1951</v>
      </c>
      <c r="BT20" s="354">
        <v>116.664</v>
      </c>
      <c r="BU20" s="354">
        <v>117.2456</v>
      </c>
      <c r="BV20" s="354">
        <v>117.8973</v>
      </c>
    </row>
    <row r="21" spans="1:74" ht="11.1" customHeight="1" x14ac:dyDescent="0.2">
      <c r="A21" s="267" t="s">
        <v>6</v>
      </c>
      <c r="B21" s="600" t="s">
        <v>1176</v>
      </c>
      <c r="C21" s="574">
        <v>32.704612902999997</v>
      </c>
      <c r="D21" s="574">
        <v>24.027392856999999</v>
      </c>
      <c r="E21" s="574">
        <v>5.5094838709999996</v>
      </c>
      <c r="F21" s="574">
        <v>-7.3495666667000004</v>
      </c>
      <c r="G21" s="574">
        <v>-13.301483871</v>
      </c>
      <c r="H21" s="574">
        <v>-11.064500000000001</v>
      </c>
      <c r="I21" s="574">
        <v>-6.0294193547999999</v>
      </c>
      <c r="J21" s="574">
        <v>-6.8869032258000002</v>
      </c>
      <c r="K21" s="574">
        <v>-14.872</v>
      </c>
      <c r="L21" s="574">
        <v>-13.933387097000001</v>
      </c>
      <c r="M21" s="574">
        <v>2.6001666666999999</v>
      </c>
      <c r="N21" s="574">
        <v>18.974419354999998</v>
      </c>
      <c r="O21" s="574">
        <v>15.049967742</v>
      </c>
      <c r="P21" s="574">
        <v>14.595392857</v>
      </c>
      <c r="Q21" s="574">
        <v>7.4437419355000003</v>
      </c>
      <c r="R21" s="574">
        <v>-9.1692333332999993</v>
      </c>
      <c r="S21" s="574">
        <v>-14.875290323</v>
      </c>
      <c r="T21" s="574">
        <v>-11.700833333</v>
      </c>
      <c r="U21" s="574">
        <v>-4.4793548387</v>
      </c>
      <c r="V21" s="574">
        <v>-4.4558064516</v>
      </c>
      <c r="W21" s="574">
        <v>-11.021000000000001</v>
      </c>
      <c r="X21" s="574">
        <v>-10.599354839</v>
      </c>
      <c r="Y21" s="574">
        <v>2.3415666666999999</v>
      </c>
      <c r="Z21" s="574">
        <v>9.4326451613</v>
      </c>
      <c r="AA21" s="574">
        <v>27.253354839</v>
      </c>
      <c r="AB21" s="574">
        <v>9.0176551723999996</v>
      </c>
      <c r="AC21" s="574">
        <v>1.4377096774</v>
      </c>
      <c r="AD21" s="574">
        <v>-8.5539666666999992</v>
      </c>
      <c r="AE21" s="574">
        <v>-11.710741935</v>
      </c>
      <c r="AF21" s="574">
        <v>-8.4524666666999995</v>
      </c>
      <c r="AG21" s="574">
        <v>-3.8698387097000002</v>
      </c>
      <c r="AH21" s="574">
        <v>-2.6275483871</v>
      </c>
      <c r="AI21" s="574">
        <v>-8.3516333333000006</v>
      </c>
      <c r="AJ21" s="574">
        <v>-10.452096773999999</v>
      </c>
      <c r="AK21" s="574">
        <v>0.73023333332999996</v>
      </c>
      <c r="AL21" s="574">
        <v>15.395483871</v>
      </c>
      <c r="AM21" s="574">
        <v>32.589322580999998</v>
      </c>
      <c r="AN21" s="574">
        <v>22.727785713999999</v>
      </c>
      <c r="AO21" s="574">
        <v>-1.5613870968000001</v>
      </c>
      <c r="AP21" s="574">
        <v>-10.135899999999999</v>
      </c>
      <c r="AQ21" s="574">
        <v>-15.987870967999999</v>
      </c>
      <c r="AR21" s="574">
        <v>-11.824333333</v>
      </c>
      <c r="AS21" s="574">
        <v>-4.9321290322999998</v>
      </c>
      <c r="AT21" s="574">
        <v>-5.9977741934999997</v>
      </c>
      <c r="AU21" s="574">
        <v>-10.239699999999999</v>
      </c>
      <c r="AV21" s="574">
        <v>-9.8599032258000001</v>
      </c>
      <c r="AW21" s="574">
        <v>1.0376333333000001</v>
      </c>
      <c r="AX21" s="574">
        <v>19.235419355000001</v>
      </c>
      <c r="AY21" s="574">
        <v>29.129354839000001</v>
      </c>
      <c r="AZ21" s="873">
        <v>17.899357143</v>
      </c>
      <c r="BA21" s="873">
        <v>-0.15093548387</v>
      </c>
      <c r="BB21" s="873">
        <v>-10.253666666999999</v>
      </c>
      <c r="BC21" s="873">
        <v>-13.343788018</v>
      </c>
      <c r="BD21" s="873">
        <v>-11.228166667</v>
      </c>
      <c r="BE21" s="354">
        <v>-6.079243</v>
      </c>
      <c r="BF21" s="354">
        <v>-4.5535519999999998</v>
      </c>
      <c r="BG21" s="354">
        <v>-11.311059999999999</v>
      </c>
      <c r="BH21" s="354">
        <v>-10.86326</v>
      </c>
      <c r="BI21" s="354">
        <v>2.6772399999999998</v>
      </c>
      <c r="BJ21" s="354">
        <v>17.332930000000001</v>
      </c>
      <c r="BK21" s="354">
        <v>25.098320000000001</v>
      </c>
      <c r="BL21" s="354">
        <v>19.467079999999999</v>
      </c>
      <c r="BM21" s="354">
        <v>4.2506009999999996</v>
      </c>
      <c r="BN21" s="354">
        <v>-9.6873780000000007</v>
      </c>
      <c r="BO21" s="354">
        <v>-15.04899</v>
      </c>
      <c r="BP21" s="354">
        <v>-10.58358</v>
      </c>
      <c r="BQ21" s="354">
        <v>-4.8151409999999997</v>
      </c>
      <c r="BR21" s="354">
        <v>-3.3978600000000001</v>
      </c>
      <c r="BS21" s="354">
        <v>-9.2711290000000002</v>
      </c>
      <c r="BT21" s="354">
        <v>-12.13214</v>
      </c>
      <c r="BU21" s="354">
        <v>1.654593</v>
      </c>
      <c r="BV21" s="354">
        <v>18.783059999999999</v>
      </c>
    </row>
    <row r="22" spans="1:74" ht="11.1" customHeight="1" x14ac:dyDescent="0.2">
      <c r="A22" s="267" t="s">
        <v>262</v>
      </c>
      <c r="B22" s="600" t="s">
        <v>1177</v>
      </c>
      <c r="C22" s="574">
        <v>0.19209677419000001</v>
      </c>
      <c r="D22" s="574">
        <v>0.19392857143</v>
      </c>
      <c r="E22" s="574">
        <v>0.19712903226</v>
      </c>
      <c r="F22" s="574">
        <v>0.19906666667</v>
      </c>
      <c r="G22" s="574">
        <v>0.19919354839</v>
      </c>
      <c r="H22" s="574">
        <v>0.19980000000000001</v>
      </c>
      <c r="I22" s="574">
        <v>0.20138709677</v>
      </c>
      <c r="J22" s="574">
        <v>0.20267741935</v>
      </c>
      <c r="K22" s="574">
        <v>0.20583333333000001</v>
      </c>
      <c r="L22" s="574">
        <v>0.2054516129</v>
      </c>
      <c r="M22" s="574">
        <v>0.20573333332999999</v>
      </c>
      <c r="N22" s="574">
        <v>0.20277419355000001</v>
      </c>
      <c r="O22" s="574">
        <v>0.23377419355000001</v>
      </c>
      <c r="P22" s="574">
        <v>0.23285714286</v>
      </c>
      <c r="Q22" s="574">
        <v>0.23619354839000001</v>
      </c>
      <c r="R22" s="574">
        <v>0.23423333332999999</v>
      </c>
      <c r="S22" s="574">
        <v>0.23619354839000001</v>
      </c>
      <c r="T22" s="574">
        <v>0.23343333332999999</v>
      </c>
      <c r="U22" s="574">
        <v>0.23522580644999999</v>
      </c>
      <c r="V22" s="574">
        <v>0.23664516128999999</v>
      </c>
      <c r="W22" s="574">
        <v>0.23713333333</v>
      </c>
      <c r="X22" s="574">
        <v>0.23738709677</v>
      </c>
      <c r="Y22" s="574">
        <v>0.24099999999999999</v>
      </c>
      <c r="Z22" s="574">
        <v>0.24132258065000001</v>
      </c>
      <c r="AA22" s="574">
        <v>0.25922580644999998</v>
      </c>
      <c r="AB22" s="574">
        <v>0.26634482759</v>
      </c>
      <c r="AC22" s="574">
        <v>0.26061290323000003</v>
      </c>
      <c r="AD22" s="574">
        <v>0.25816666666999999</v>
      </c>
      <c r="AE22" s="574">
        <v>0.2585483871</v>
      </c>
      <c r="AF22" s="574">
        <v>0.26166666666999999</v>
      </c>
      <c r="AG22" s="574">
        <v>0.26500000000000001</v>
      </c>
      <c r="AH22" s="574">
        <v>0.26251612902999999</v>
      </c>
      <c r="AI22" s="574">
        <v>0.26069999999999999</v>
      </c>
      <c r="AJ22" s="574">
        <v>0.26432258065000003</v>
      </c>
      <c r="AK22" s="574">
        <v>0.26436666666999997</v>
      </c>
      <c r="AL22" s="574">
        <v>0.26919354838999998</v>
      </c>
      <c r="AM22" s="574">
        <v>0.34890322581</v>
      </c>
      <c r="AN22" s="574">
        <v>0.32228571429000002</v>
      </c>
      <c r="AO22" s="574">
        <v>0.27309677419</v>
      </c>
      <c r="AP22" s="574">
        <v>0.25113333332999999</v>
      </c>
      <c r="AQ22" s="574">
        <v>0.21651612903</v>
      </c>
      <c r="AR22" s="574">
        <v>0.19900000000000001</v>
      </c>
      <c r="AS22" s="574">
        <v>0.24354838710000001</v>
      </c>
      <c r="AT22" s="574">
        <v>0.24116129032</v>
      </c>
      <c r="AU22" s="574">
        <v>0.2445</v>
      </c>
      <c r="AV22" s="574">
        <v>0.2114516129</v>
      </c>
      <c r="AW22" s="574">
        <v>0.26406666667000001</v>
      </c>
      <c r="AX22" s="574">
        <v>0.31135483871000003</v>
      </c>
      <c r="AY22" s="574">
        <v>0.31319354839000002</v>
      </c>
      <c r="AZ22" s="873">
        <v>0.31242857143000002</v>
      </c>
      <c r="BA22" s="873">
        <v>0.27035483870999999</v>
      </c>
      <c r="BB22" s="873">
        <v>0.27506666667000002</v>
      </c>
      <c r="BC22" s="873">
        <v>0.26229560000000002</v>
      </c>
      <c r="BD22" s="873">
        <v>0.26295540000000001</v>
      </c>
      <c r="BE22" s="354">
        <v>0.26359890000000002</v>
      </c>
      <c r="BF22" s="354">
        <v>0.26357229999999998</v>
      </c>
      <c r="BG22" s="354">
        <v>0.2638897</v>
      </c>
      <c r="BH22" s="354">
        <v>0.2647177</v>
      </c>
      <c r="BI22" s="354">
        <v>0.26602880000000001</v>
      </c>
      <c r="BJ22" s="354">
        <v>0.26768160000000002</v>
      </c>
      <c r="BK22" s="354">
        <v>0.2687988</v>
      </c>
      <c r="BL22" s="354">
        <v>0.26592300000000002</v>
      </c>
      <c r="BM22" s="354">
        <v>0.26994790000000002</v>
      </c>
      <c r="BN22" s="354">
        <v>0.27037480000000003</v>
      </c>
      <c r="BO22" s="354">
        <v>0.27114579999999999</v>
      </c>
      <c r="BP22" s="354">
        <v>0.27216249999999997</v>
      </c>
      <c r="BQ22" s="354">
        <v>0.27332719999999999</v>
      </c>
      <c r="BR22" s="354">
        <v>0.27415420000000001</v>
      </c>
      <c r="BS22" s="354">
        <v>0.27491290000000002</v>
      </c>
      <c r="BT22" s="354">
        <v>0.2760224</v>
      </c>
      <c r="BU22" s="354">
        <v>0.27739829999999999</v>
      </c>
      <c r="BV22" s="354">
        <v>0.27894029999999997</v>
      </c>
    </row>
    <row r="23" spans="1:74" ht="11.1" customHeight="1" x14ac:dyDescent="0.2">
      <c r="A23" s="267" t="s">
        <v>1178</v>
      </c>
      <c r="B23" s="600" t="s">
        <v>1179</v>
      </c>
      <c r="C23" s="574">
        <v>-10.147976419000001</v>
      </c>
      <c r="D23" s="574">
        <v>-10.301800785999999</v>
      </c>
      <c r="E23" s="574">
        <v>-12.244346289999999</v>
      </c>
      <c r="F23" s="574">
        <v>-11.412908067</v>
      </c>
      <c r="G23" s="574">
        <v>-12.444054032</v>
      </c>
      <c r="H23" s="574">
        <v>-10.829249432999999</v>
      </c>
      <c r="I23" s="574">
        <v>-9.7627492258000004</v>
      </c>
      <c r="J23" s="574">
        <v>-10.391829065</v>
      </c>
      <c r="K23" s="574">
        <v>-9.7512567333</v>
      </c>
      <c r="L23" s="574">
        <v>-10.155537516000001</v>
      </c>
      <c r="M23" s="574">
        <v>-10.294453000000001</v>
      </c>
      <c r="N23" s="574">
        <v>-9.8600382903000003</v>
      </c>
      <c r="O23" s="574">
        <v>-10.754954097000001</v>
      </c>
      <c r="P23" s="574">
        <v>-11.816810357</v>
      </c>
      <c r="Q23" s="574">
        <v>-12.934402645</v>
      </c>
      <c r="R23" s="574">
        <v>-13.347177800000001</v>
      </c>
      <c r="S23" s="574">
        <v>-13.622940065</v>
      </c>
      <c r="T23" s="574">
        <v>-12.528733300000001</v>
      </c>
      <c r="U23" s="574">
        <v>-12.207183194000001</v>
      </c>
      <c r="V23" s="574">
        <v>-12.51858571</v>
      </c>
      <c r="W23" s="574">
        <v>-13.187983066999999</v>
      </c>
      <c r="X23" s="574">
        <v>-13.576626935</v>
      </c>
      <c r="Y23" s="574">
        <v>-13.441369399999999</v>
      </c>
      <c r="Z23" s="574">
        <v>-13.93584471</v>
      </c>
      <c r="AA23" s="574">
        <v>-11.322597418999999</v>
      </c>
      <c r="AB23" s="574">
        <v>-13.284197621000001</v>
      </c>
      <c r="AC23" s="574">
        <v>-13.695986742000001</v>
      </c>
      <c r="AD23" s="574">
        <v>-11.510370032999999</v>
      </c>
      <c r="AE23" s="574">
        <v>-13.159119774000001</v>
      </c>
      <c r="AF23" s="574">
        <v>-12.667511899999999</v>
      </c>
      <c r="AG23" s="574">
        <v>-10.860734065000001</v>
      </c>
      <c r="AH23" s="574">
        <v>-12.560862225999999</v>
      </c>
      <c r="AI23" s="574">
        <v>-13.058229132999999</v>
      </c>
      <c r="AJ23" s="574">
        <v>-12.753002839000001</v>
      </c>
      <c r="AK23" s="574">
        <v>-12.293249599999999</v>
      </c>
      <c r="AL23" s="574">
        <v>-12.450898323000001</v>
      </c>
      <c r="AM23" s="574">
        <v>-11.568382258</v>
      </c>
      <c r="AN23" s="574">
        <v>-13.853838893000001</v>
      </c>
      <c r="AO23" s="574">
        <v>-15.801099613</v>
      </c>
      <c r="AP23" s="574">
        <v>-16.297379667000001</v>
      </c>
      <c r="AQ23" s="574">
        <v>-15.973201452</v>
      </c>
      <c r="AR23" s="574">
        <v>-14.845069067000001</v>
      </c>
      <c r="AS23" s="574">
        <v>-14.930747805999999</v>
      </c>
      <c r="AT23" s="574">
        <v>-16.897760194</v>
      </c>
      <c r="AU23" s="574">
        <v>-16.777915632999999</v>
      </c>
      <c r="AV23" s="574">
        <v>-17.771681225999998</v>
      </c>
      <c r="AW23" s="574">
        <v>-18.077252099999999</v>
      </c>
      <c r="AX23" s="574">
        <v>-17.830063226</v>
      </c>
      <c r="AY23" s="574">
        <v>-15.925345483999999</v>
      </c>
      <c r="AZ23" s="873">
        <v>-18.121606857</v>
      </c>
      <c r="BA23" s="873">
        <v>-21.027004452</v>
      </c>
      <c r="BB23" s="873">
        <v>-19.692399266999999</v>
      </c>
      <c r="BC23" s="873">
        <v>-19.030719999999999</v>
      </c>
      <c r="BD23" s="873">
        <v>-19.363219999999998</v>
      </c>
      <c r="BE23" s="354">
        <v>-17.974810000000002</v>
      </c>
      <c r="BF23" s="354">
        <v>-18.820499999999999</v>
      </c>
      <c r="BG23" s="354">
        <v>-18.75046</v>
      </c>
      <c r="BH23" s="354">
        <v>-18.933309999999999</v>
      </c>
      <c r="BI23" s="354">
        <v>-19.376449999999998</v>
      </c>
      <c r="BJ23" s="354">
        <v>-19.715859999999999</v>
      </c>
      <c r="BK23" s="354">
        <v>-18.100539999999999</v>
      </c>
      <c r="BL23" s="354">
        <v>-19.451339999999998</v>
      </c>
      <c r="BM23" s="354">
        <v>-21.52861</v>
      </c>
      <c r="BN23" s="354">
        <v>-21.29992</v>
      </c>
      <c r="BO23" s="354">
        <v>-21.933299999999999</v>
      </c>
      <c r="BP23" s="354">
        <v>-20.724340000000002</v>
      </c>
      <c r="BQ23" s="354">
        <v>-18.751919999999998</v>
      </c>
      <c r="BR23" s="354">
        <v>-20.379359999999998</v>
      </c>
      <c r="BS23" s="354">
        <v>-20.7498</v>
      </c>
      <c r="BT23" s="354">
        <v>-20.67408</v>
      </c>
      <c r="BU23" s="354">
        <v>-21.3156</v>
      </c>
      <c r="BV23" s="354">
        <v>-21.95065</v>
      </c>
    </row>
    <row r="24" spans="1:74" ht="11.1" customHeight="1" x14ac:dyDescent="0.2">
      <c r="A24" s="267" t="s">
        <v>261</v>
      </c>
      <c r="B24" s="601" t="s">
        <v>1180</v>
      </c>
      <c r="C24" s="574">
        <v>0.20826609676999999</v>
      </c>
      <c r="D24" s="574">
        <v>0.16081885713999999</v>
      </c>
      <c r="E24" s="574">
        <v>8.5459612902999998E-2</v>
      </c>
      <c r="F24" s="574">
        <v>5.0344999999999999E-3</v>
      </c>
      <c r="G24" s="574">
        <v>2.0806870968000001E-2</v>
      </c>
      <c r="H24" s="574">
        <v>5.9327333333000004E-3</v>
      </c>
      <c r="I24" s="574">
        <v>9.3112E-2</v>
      </c>
      <c r="J24" s="574">
        <v>9.8441838709999993E-2</v>
      </c>
      <c r="K24" s="574">
        <v>5.3478333333000002E-3</v>
      </c>
      <c r="L24" s="574">
        <v>6.7019032257999997E-3</v>
      </c>
      <c r="M24" s="574">
        <v>4.6510900000000001E-2</v>
      </c>
      <c r="N24" s="574">
        <v>9.6239838709999997E-2</v>
      </c>
      <c r="O24" s="574">
        <v>8.5911354839000004E-2</v>
      </c>
      <c r="P24" s="574">
        <v>0.14487800000000001</v>
      </c>
      <c r="Q24" s="574">
        <v>4.3813935483999998E-2</v>
      </c>
      <c r="R24" s="574">
        <v>6.6590333333000004E-3</v>
      </c>
      <c r="S24" s="574">
        <v>5.2297580645000001E-2</v>
      </c>
      <c r="T24" s="574">
        <v>8.9040666666999994E-3</v>
      </c>
      <c r="U24" s="574">
        <v>4.8428612902999997E-2</v>
      </c>
      <c r="V24" s="574">
        <v>8.4130645160999992E-3</v>
      </c>
      <c r="W24" s="574">
        <v>5.9294666667000003E-3</v>
      </c>
      <c r="X24" s="574">
        <v>7.1173225806000001E-3</v>
      </c>
      <c r="Y24" s="574">
        <v>5.0585666667000003E-3</v>
      </c>
      <c r="Z24" s="574">
        <v>8.9055322581000004E-2</v>
      </c>
      <c r="AA24" s="574">
        <v>0.13997558064999999</v>
      </c>
      <c r="AB24" s="574">
        <v>9.5281758620999996E-2</v>
      </c>
      <c r="AC24" s="574">
        <v>0.15135938709999999</v>
      </c>
      <c r="AD24" s="574">
        <v>1.5020000000000001E-3</v>
      </c>
      <c r="AE24" s="574">
        <v>9.3461290323000005E-4</v>
      </c>
      <c r="AF24" s="574">
        <v>9.278E-4</v>
      </c>
      <c r="AG24" s="574">
        <v>1.5922580645E-3</v>
      </c>
      <c r="AH24" s="574">
        <v>2.0852903226000002E-3</v>
      </c>
      <c r="AI24" s="574">
        <v>7.1357966667000006E-2</v>
      </c>
      <c r="AJ24" s="574">
        <v>1.9825483870999998E-3</v>
      </c>
      <c r="AK24" s="574">
        <v>1.3918666667E-3</v>
      </c>
      <c r="AL24" s="574">
        <v>7.1811064516000001E-2</v>
      </c>
      <c r="AM24" s="574">
        <v>5.8225709676999998E-2</v>
      </c>
      <c r="AN24" s="574">
        <v>1.0801785713999999E-2</v>
      </c>
      <c r="AO24" s="574">
        <v>6.6925161289999998E-3</v>
      </c>
      <c r="AP24" s="574">
        <v>5.5083666666999997E-3</v>
      </c>
      <c r="AQ24" s="574">
        <v>7.0580322581000002E-3</v>
      </c>
      <c r="AR24" s="574">
        <v>6.5553666666999999E-3</v>
      </c>
      <c r="AS24" s="574">
        <v>8.7532903225999992E-3</v>
      </c>
      <c r="AT24" s="574">
        <v>7.6149354838999997E-3</v>
      </c>
      <c r="AU24" s="574">
        <v>0.10315630000000001</v>
      </c>
      <c r="AV24" s="574">
        <v>6.2136451612999997E-3</v>
      </c>
      <c r="AW24" s="574">
        <v>6.5170333332999998E-3</v>
      </c>
      <c r="AX24" s="574">
        <v>0.22259351613</v>
      </c>
      <c r="AY24" s="574">
        <v>0.35864274194000001</v>
      </c>
      <c r="AZ24" s="873">
        <v>9.5458071428999994E-2</v>
      </c>
      <c r="BA24" s="873">
        <v>8.7172903225999996E-3</v>
      </c>
      <c r="BB24" s="873">
        <v>8.3126666667000006E-3</v>
      </c>
      <c r="BC24" s="873">
        <v>3.0833917890999998E-2</v>
      </c>
      <c r="BD24" s="873">
        <v>4.2588160505E-2</v>
      </c>
      <c r="BE24" s="354">
        <v>4.7606052490000002E-2</v>
      </c>
      <c r="BF24" s="354">
        <v>5.2531340426000002E-2</v>
      </c>
      <c r="BG24" s="354">
        <v>1.9159926415999999E-2</v>
      </c>
      <c r="BH24" s="354">
        <v>3.9129490353E-2</v>
      </c>
      <c r="BI24" s="354">
        <v>4.7738698460999998E-2</v>
      </c>
      <c r="BJ24" s="354">
        <v>0.10344488939</v>
      </c>
      <c r="BK24" s="354">
        <v>0.14804888301999999</v>
      </c>
      <c r="BL24" s="354">
        <v>8.7282685254E-2</v>
      </c>
      <c r="BM24" s="354">
        <v>5.1339731030000002E-2</v>
      </c>
      <c r="BN24" s="354">
        <v>4.0350593626999998E-2</v>
      </c>
      <c r="BO24" s="354">
        <v>3.0833917890999998E-2</v>
      </c>
      <c r="BP24" s="354">
        <v>4.2588160505E-2</v>
      </c>
      <c r="BQ24" s="354">
        <v>4.7606052490000002E-2</v>
      </c>
      <c r="BR24" s="354">
        <v>5.2531340426000002E-2</v>
      </c>
      <c r="BS24" s="354">
        <v>1.9159926415999999E-2</v>
      </c>
      <c r="BT24" s="354">
        <v>3.9129490353E-2</v>
      </c>
      <c r="BU24" s="354">
        <v>4.7738698460999998E-2</v>
      </c>
      <c r="BV24" s="354">
        <v>0.10344488939</v>
      </c>
    </row>
    <row r="25" spans="1:74" ht="11.1" customHeight="1" x14ac:dyDescent="0.2">
      <c r="A25" s="267" t="s">
        <v>526</v>
      </c>
      <c r="B25" s="601" t="s">
        <v>1181</v>
      </c>
      <c r="C25" s="574">
        <v>11.412610935</v>
      </c>
      <c r="D25" s="574">
        <v>11.313065785999999</v>
      </c>
      <c r="E25" s="574">
        <v>11.745664935000001</v>
      </c>
      <c r="F25" s="574">
        <v>11.015428967</v>
      </c>
      <c r="G25" s="574">
        <v>11.33703029</v>
      </c>
      <c r="H25" s="574">
        <v>10.021977232999999</v>
      </c>
      <c r="I25" s="574">
        <v>9.6908051613000001</v>
      </c>
      <c r="J25" s="574">
        <v>9.6843560644999993</v>
      </c>
      <c r="K25" s="574">
        <v>9.8459686666999993</v>
      </c>
      <c r="L25" s="574">
        <v>9.9942913871000005</v>
      </c>
      <c r="M25" s="574">
        <v>10.086944799999999</v>
      </c>
      <c r="N25" s="574">
        <v>10.966464452</v>
      </c>
      <c r="O25" s="574">
        <v>10.875970161</v>
      </c>
      <c r="P25" s="574">
        <v>11.652665036</v>
      </c>
      <c r="Q25" s="574">
        <v>11.824260806</v>
      </c>
      <c r="R25" s="574">
        <v>12.528115133</v>
      </c>
      <c r="S25" s="574">
        <v>11.831429452</v>
      </c>
      <c r="T25" s="574">
        <v>10.929080633</v>
      </c>
      <c r="U25" s="574">
        <v>11.267489774</v>
      </c>
      <c r="V25" s="574">
        <v>11.388993580999999</v>
      </c>
      <c r="W25" s="574">
        <v>11.5534509</v>
      </c>
      <c r="X25" s="574">
        <v>12.400103516</v>
      </c>
      <c r="Y25" s="574">
        <v>12.8753989</v>
      </c>
      <c r="Z25" s="574">
        <v>13.643065194</v>
      </c>
      <c r="AA25" s="574">
        <v>12.782593774</v>
      </c>
      <c r="AB25" s="574">
        <v>12.398711172000001</v>
      </c>
      <c r="AC25" s="574">
        <v>11.932180355</v>
      </c>
      <c r="AD25" s="574">
        <v>10.125862933000001</v>
      </c>
      <c r="AE25" s="574">
        <v>11.862035323000001</v>
      </c>
      <c r="AF25" s="574">
        <v>11.8807531</v>
      </c>
      <c r="AG25" s="574">
        <v>10.447505839</v>
      </c>
      <c r="AH25" s="574">
        <v>11.728194096999999</v>
      </c>
      <c r="AI25" s="574">
        <v>12.1009837</v>
      </c>
      <c r="AJ25" s="574">
        <v>12.135486258</v>
      </c>
      <c r="AK25" s="574">
        <v>12.535502366999999</v>
      </c>
      <c r="AL25" s="574">
        <v>13.251173323</v>
      </c>
      <c r="AM25" s="574">
        <v>13.385500935</v>
      </c>
      <c r="AN25" s="574">
        <v>14.615418785999999</v>
      </c>
      <c r="AO25" s="574">
        <v>14.763220903000001</v>
      </c>
      <c r="AP25" s="574">
        <v>14.941402167</v>
      </c>
      <c r="AQ25" s="574">
        <v>14.041883774</v>
      </c>
      <c r="AR25" s="574">
        <v>13.534549767</v>
      </c>
      <c r="AS25" s="574">
        <v>14.091614999999999</v>
      </c>
      <c r="AT25" s="574">
        <v>14.552867064999999</v>
      </c>
      <c r="AU25" s="574">
        <v>15.0584905</v>
      </c>
      <c r="AV25" s="574">
        <v>16.241123290000001</v>
      </c>
      <c r="AW25" s="574">
        <v>17.5029659</v>
      </c>
      <c r="AX25" s="574">
        <v>18.363463968000001</v>
      </c>
      <c r="AY25" s="574">
        <v>17.393647000000001</v>
      </c>
      <c r="AZ25" s="873">
        <v>17.629185643</v>
      </c>
      <c r="BA25" s="873">
        <v>18.499307968</v>
      </c>
      <c r="BB25" s="873">
        <v>17.931198367</v>
      </c>
      <c r="BC25" s="873">
        <v>16.132000000000001</v>
      </c>
      <c r="BD25" s="873">
        <v>17.437999999999999</v>
      </c>
      <c r="BE25" s="354">
        <v>16.507000000000001</v>
      </c>
      <c r="BF25" s="354">
        <v>17.001000000000001</v>
      </c>
      <c r="BG25" s="354">
        <v>16.558</v>
      </c>
      <c r="BH25" s="354">
        <v>16.957999999999998</v>
      </c>
      <c r="BI25" s="354">
        <v>17.869</v>
      </c>
      <c r="BJ25" s="354">
        <v>19.047000000000001</v>
      </c>
      <c r="BK25" s="354">
        <v>18.782</v>
      </c>
      <c r="BL25" s="354">
        <v>18.170999999999999</v>
      </c>
      <c r="BM25" s="354">
        <v>19.16857315</v>
      </c>
      <c r="BN25" s="354">
        <v>18.59132468</v>
      </c>
      <c r="BO25" s="354">
        <v>18.996598899999999</v>
      </c>
      <c r="BP25" s="354">
        <v>18.136632930000001</v>
      </c>
      <c r="BQ25" s="354">
        <v>16.639237770000001</v>
      </c>
      <c r="BR25" s="354">
        <v>18.058556859999999</v>
      </c>
      <c r="BS25" s="354">
        <v>18.102003620000001</v>
      </c>
      <c r="BT25" s="354">
        <v>18.270454050000001</v>
      </c>
      <c r="BU25" s="354">
        <v>19.391870140000002</v>
      </c>
      <c r="BV25" s="354">
        <v>21.016963480000001</v>
      </c>
    </row>
    <row r="26" spans="1:74" ht="11.1" customHeight="1" x14ac:dyDescent="0.2">
      <c r="A26" s="267" t="s">
        <v>260</v>
      </c>
      <c r="B26" s="601" t="s">
        <v>1182</v>
      </c>
      <c r="C26" s="574">
        <v>9.3470130000000005</v>
      </c>
      <c r="D26" s="574">
        <v>9.0512807500000001</v>
      </c>
      <c r="E26" s="574">
        <v>8.2843733871000005</v>
      </c>
      <c r="F26" s="574">
        <v>8.1605300333000006</v>
      </c>
      <c r="G26" s="574">
        <v>7.4263955484000004</v>
      </c>
      <c r="H26" s="574">
        <v>7.6225831667000001</v>
      </c>
      <c r="I26" s="574">
        <v>8.2026819677000002</v>
      </c>
      <c r="J26" s="574">
        <v>7.5099342903000004</v>
      </c>
      <c r="K26" s="574">
        <v>7.7912675</v>
      </c>
      <c r="L26" s="574">
        <v>7.7181611290000003</v>
      </c>
      <c r="M26" s="574">
        <v>8.1586572667000006</v>
      </c>
      <c r="N26" s="574">
        <v>9.3524510967999994</v>
      </c>
      <c r="O26" s="574">
        <v>8.7911647097000003</v>
      </c>
      <c r="P26" s="574">
        <v>8.5656576428999998</v>
      </c>
      <c r="Q26" s="574">
        <v>8.0018956774000003</v>
      </c>
      <c r="R26" s="574">
        <v>7.3360328333</v>
      </c>
      <c r="S26" s="574">
        <v>6.9179313226000003</v>
      </c>
      <c r="T26" s="574">
        <v>7.7063092332999998</v>
      </c>
      <c r="U26" s="574">
        <v>8.2119556774000007</v>
      </c>
      <c r="V26" s="574">
        <v>7.9406427418999996</v>
      </c>
      <c r="W26" s="574">
        <v>7.6602253666999998</v>
      </c>
      <c r="X26" s="574">
        <v>7.4426765483999997</v>
      </c>
      <c r="Y26" s="574">
        <v>8.3623148</v>
      </c>
      <c r="Z26" s="574">
        <v>8.8409213870999999</v>
      </c>
      <c r="AA26" s="574">
        <v>10.27803171</v>
      </c>
      <c r="AB26" s="574">
        <v>8.8100624138000008</v>
      </c>
      <c r="AC26" s="574">
        <v>7.6997171934999997</v>
      </c>
      <c r="AD26" s="574">
        <v>7.3945232333000002</v>
      </c>
      <c r="AE26" s="574">
        <v>7.6908277096999997</v>
      </c>
      <c r="AF26" s="574">
        <v>8.2233396666999994</v>
      </c>
      <c r="AG26" s="574">
        <v>8.7539868065000004</v>
      </c>
      <c r="AH26" s="574">
        <v>8.4134010967999995</v>
      </c>
      <c r="AI26" s="574">
        <v>8.1465208666999995</v>
      </c>
      <c r="AJ26" s="574">
        <v>8.1894093870999995</v>
      </c>
      <c r="AK26" s="574">
        <v>9.0121732333000004</v>
      </c>
      <c r="AL26" s="574">
        <v>9.9082699999999999</v>
      </c>
      <c r="AM26" s="574">
        <v>10.769202129</v>
      </c>
      <c r="AN26" s="574">
        <v>10.543113249999999</v>
      </c>
      <c r="AO26" s="574">
        <v>8.4802686773999998</v>
      </c>
      <c r="AP26" s="574">
        <v>7.8687493333000003</v>
      </c>
      <c r="AQ26" s="574">
        <v>7.7503943548000001</v>
      </c>
      <c r="AR26" s="574">
        <v>8.2077533332999995</v>
      </c>
      <c r="AS26" s="574">
        <v>8.3087220644999995</v>
      </c>
      <c r="AT26" s="574">
        <v>7.6620551612999996</v>
      </c>
      <c r="AU26" s="574">
        <v>7.4159047332999997</v>
      </c>
      <c r="AV26" s="574">
        <v>7.4953507419000003</v>
      </c>
      <c r="AW26" s="574">
        <v>8.8027403332999992</v>
      </c>
      <c r="AX26" s="574">
        <v>10.356586</v>
      </c>
      <c r="AY26" s="574">
        <v>10.601772065</v>
      </c>
      <c r="AZ26" s="873">
        <v>9.7712655356999996</v>
      </c>
      <c r="BA26" s="873">
        <v>7.6945820967999996</v>
      </c>
      <c r="BB26" s="873">
        <v>7.2167563333000002</v>
      </c>
      <c r="BC26" s="873">
        <v>7.0677029999999998</v>
      </c>
      <c r="BD26" s="873">
        <v>7.4248029999999998</v>
      </c>
      <c r="BE26" s="354">
        <v>7.9022430000000004</v>
      </c>
      <c r="BF26" s="354">
        <v>7.6399790000000003</v>
      </c>
      <c r="BG26" s="354">
        <v>7.4317919999999997</v>
      </c>
      <c r="BH26" s="354">
        <v>7.3760849999999998</v>
      </c>
      <c r="BI26" s="354">
        <v>7.8376999999999999</v>
      </c>
      <c r="BJ26" s="354">
        <v>8.6812900000000006</v>
      </c>
      <c r="BK26" s="354">
        <v>9.9410989999999995</v>
      </c>
      <c r="BL26" s="354">
        <v>8.8837050000000009</v>
      </c>
      <c r="BM26" s="354">
        <v>8.0051170000000003</v>
      </c>
      <c r="BN26" s="354">
        <v>7.4338119999999996</v>
      </c>
      <c r="BO26" s="354">
        <v>7.2154800000000003</v>
      </c>
      <c r="BP26" s="354">
        <v>7.5374100000000004</v>
      </c>
      <c r="BQ26" s="354">
        <v>7.9833100000000004</v>
      </c>
      <c r="BR26" s="354">
        <v>7.6982200000000001</v>
      </c>
      <c r="BS26" s="354">
        <v>7.473719</v>
      </c>
      <c r="BT26" s="354">
        <v>7.4047720000000004</v>
      </c>
      <c r="BU26" s="354">
        <v>7.8524120000000002</v>
      </c>
      <c r="BV26" s="354">
        <v>8.6806479999999997</v>
      </c>
    </row>
    <row r="27" spans="1:74" ht="11.1" customHeight="1" x14ac:dyDescent="0.2">
      <c r="A27" s="267" t="s">
        <v>527</v>
      </c>
      <c r="B27" s="601" t="s">
        <v>1183</v>
      </c>
      <c r="C27" s="574">
        <v>8.2917610968000002</v>
      </c>
      <c r="D27" s="574">
        <v>8.2022080000000006</v>
      </c>
      <c r="E27" s="574">
        <v>8.8696254194000002</v>
      </c>
      <c r="F27" s="574">
        <v>8.5640821667000004</v>
      </c>
      <c r="G27" s="574">
        <v>8.5553847742000002</v>
      </c>
      <c r="H27" s="574">
        <v>8.4366778667000002</v>
      </c>
      <c r="I27" s="574">
        <v>8.3686093548000002</v>
      </c>
      <c r="J27" s="574">
        <v>8.3166361612999999</v>
      </c>
      <c r="K27" s="574">
        <v>7.7028572332999996</v>
      </c>
      <c r="L27" s="574">
        <v>7.8872658065000003</v>
      </c>
      <c r="M27" s="574">
        <v>8.4136552666999993</v>
      </c>
      <c r="N27" s="574">
        <v>8.3432591613000007</v>
      </c>
      <c r="O27" s="574">
        <v>8.7573557418999997</v>
      </c>
      <c r="P27" s="574">
        <v>8.8759632856999993</v>
      </c>
      <c r="Q27" s="574">
        <v>9.1571931289999995</v>
      </c>
      <c r="R27" s="574">
        <v>8.1630566000000009</v>
      </c>
      <c r="S27" s="574">
        <v>8.7628226774000009</v>
      </c>
      <c r="T27" s="574">
        <v>9.3156723666999994</v>
      </c>
      <c r="U27" s="574">
        <v>9.2007501289999993</v>
      </c>
      <c r="V27" s="574">
        <v>9.0791184839000003</v>
      </c>
      <c r="W27" s="574">
        <v>9.3014761000000004</v>
      </c>
      <c r="X27" s="574">
        <v>8.6271512258000005</v>
      </c>
      <c r="Y27" s="574">
        <v>8.9340457999999998</v>
      </c>
      <c r="Z27" s="574">
        <v>9.2237574515999992</v>
      </c>
      <c r="AA27" s="574">
        <v>8.9592722581000004</v>
      </c>
      <c r="AB27" s="574">
        <v>9.7920472758999999</v>
      </c>
      <c r="AC27" s="574">
        <v>9.6158381935000001</v>
      </c>
      <c r="AD27" s="574">
        <v>8.7815854000000009</v>
      </c>
      <c r="AE27" s="574">
        <v>8.9896781289999996</v>
      </c>
      <c r="AF27" s="574">
        <v>9.0116590999999993</v>
      </c>
      <c r="AG27" s="574">
        <v>9.1694722581000008</v>
      </c>
      <c r="AH27" s="574">
        <v>9.2484955806000002</v>
      </c>
      <c r="AI27" s="574">
        <v>9.1760327332999996</v>
      </c>
      <c r="AJ27" s="574">
        <v>8.8099952257999998</v>
      </c>
      <c r="AK27" s="574">
        <v>8.7723711333000001</v>
      </c>
      <c r="AL27" s="574">
        <v>9.1807796129000003</v>
      </c>
      <c r="AM27" s="574">
        <v>9.0114153870999996</v>
      </c>
      <c r="AN27" s="574">
        <v>9.7934278570999993</v>
      </c>
      <c r="AO27" s="574">
        <v>9.5256353225999995</v>
      </c>
      <c r="AP27" s="574">
        <v>9.2312572332999991</v>
      </c>
      <c r="AQ27" s="574">
        <v>9.6896836128999997</v>
      </c>
      <c r="AR27" s="574">
        <v>9.5250433332999993</v>
      </c>
      <c r="AS27" s="574">
        <v>9.1572132257999996</v>
      </c>
      <c r="AT27" s="574">
        <v>10.015199484</v>
      </c>
      <c r="AU27" s="574">
        <v>9.2390053999999999</v>
      </c>
      <c r="AV27" s="574">
        <v>9.0328431289999997</v>
      </c>
      <c r="AW27" s="574">
        <v>9.3842735000000008</v>
      </c>
      <c r="AX27" s="574">
        <v>10.046548</v>
      </c>
      <c r="AY27" s="574">
        <v>9.4932363548000005</v>
      </c>
      <c r="AZ27" s="873">
        <v>10.360113536</v>
      </c>
      <c r="BA27" s="873">
        <v>10.231747516</v>
      </c>
      <c r="BB27" s="873">
        <v>8.9868557666999997</v>
      </c>
      <c r="BC27" s="873">
        <v>9.9972530000000006</v>
      </c>
      <c r="BD27" s="873">
        <v>9.3926060000000007</v>
      </c>
      <c r="BE27" s="354">
        <v>9.4176570000000002</v>
      </c>
      <c r="BF27" s="354">
        <v>9.5120079999999998</v>
      </c>
      <c r="BG27" s="354">
        <v>9.6434169999999995</v>
      </c>
      <c r="BH27" s="354">
        <v>9.3905279999999998</v>
      </c>
      <c r="BI27" s="354">
        <v>9.3928930000000008</v>
      </c>
      <c r="BJ27" s="354">
        <v>9.4535990000000005</v>
      </c>
      <c r="BK27" s="354">
        <v>9.4076839999999997</v>
      </c>
      <c r="BL27" s="354">
        <v>10.251329999999999</v>
      </c>
      <c r="BM27" s="354">
        <v>10.41649</v>
      </c>
      <c r="BN27" s="354">
        <v>10.18276</v>
      </c>
      <c r="BO27" s="354">
        <v>10.183009999999999</v>
      </c>
      <c r="BP27" s="354">
        <v>10.1677</v>
      </c>
      <c r="BQ27" s="354">
        <v>10.143599999999999</v>
      </c>
      <c r="BR27" s="354">
        <v>10.07155</v>
      </c>
      <c r="BS27" s="354">
        <v>10.14067</v>
      </c>
      <c r="BT27" s="354">
        <v>9.847531</v>
      </c>
      <c r="BU27" s="354">
        <v>9.8238830000000004</v>
      </c>
      <c r="BV27" s="354">
        <v>9.7177790000000002</v>
      </c>
    </row>
    <row r="28" spans="1:74" ht="11.1" customHeight="1" x14ac:dyDescent="0.2">
      <c r="A28" s="267"/>
      <c r="B28" s="547"/>
      <c r="C28" s="574"/>
      <c r="D28" s="574"/>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74"/>
      <c r="AO28" s="574"/>
      <c r="AP28" s="574"/>
      <c r="AQ28" s="574"/>
      <c r="AR28" s="574"/>
      <c r="AS28" s="574"/>
      <c r="AT28" s="574"/>
      <c r="AU28" s="574"/>
      <c r="AV28" s="574"/>
      <c r="AW28" s="574"/>
      <c r="AX28" s="574"/>
      <c r="AY28" s="574"/>
      <c r="AZ28" s="873"/>
      <c r="BA28" s="873"/>
      <c r="BB28" s="873"/>
      <c r="BC28" s="873"/>
      <c r="BD28" s="873"/>
      <c r="BE28" s="354"/>
      <c r="BF28" s="354"/>
      <c r="BG28" s="354"/>
      <c r="BH28" s="354"/>
      <c r="BI28" s="354"/>
      <c r="BJ28" s="354"/>
      <c r="BK28" s="354"/>
      <c r="BL28" s="354"/>
      <c r="BM28" s="354"/>
      <c r="BN28" s="354"/>
      <c r="BO28" s="354"/>
      <c r="BP28" s="354"/>
      <c r="BQ28" s="354"/>
      <c r="BR28" s="354"/>
      <c r="BS28" s="354"/>
      <c r="BT28" s="354"/>
      <c r="BU28" s="354"/>
      <c r="BV28" s="354"/>
    </row>
    <row r="29" spans="1:74" ht="11.1" customHeight="1" x14ac:dyDescent="0.2">
      <c r="A29" s="602"/>
      <c r="B29" s="37" t="s">
        <v>466</v>
      </c>
      <c r="C29" s="574"/>
      <c r="D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74"/>
      <c r="AO29" s="574"/>
      <c r="AP29" s="574"/>
      <c r="AQ29" s="574"/>
      <c r="AR29" s="574"/>
      <c r="AS29" s="574"/>
      <c r="AT29" s="574"/>
      <c r="AU29" s="574"/>
      <c r="AV29" s="574"/>
      <c r="AW29" s="574"/>
      <c r="AX29" s="574"/>
      <c r="AY29" s="574"/>
      <c r="AZ29" s="873"/>
      <c r="BA29" s="873"/>
      <c r="BB29" s="873"/>
      <c r="BC29" s="873"/>
      <c r="BD29" s="873"/>
      <c r="BE29" s="354"/>
      <c r="BF29" s="354"/>
      <c r="BG29" s="354"/>
      <c r="BH29" s="354"/>
      <c r="BI29" s="354"/>
      <c r="BJ29" s="354"/>
      <c r="BK29" s="354"/>
      <c r="BL29" s="354"/>
      <c r="BM29" s="354"/>
      <c r="BN29" s="354"/>
      <c r="BO29" s="354"/>
      <c r="BP29" s="354"/>
      <c r="BQ29" s="354"/>
      <c r="BR29" s="354"/>
      <c r="BS29" s="354"/>
      <c r="BT29" s="354"/>
      <c r="BU29" s="354"/>
      <c r="BV29" s="354"/>
    </row>
    <row r="30" spans="1:74" s="276" customFormat="1" ht="11.1" customHeight="1" x14ac:dyDescent="0.2">
      <c r="A30" s="595" t="s">
        <v>270</v>
      </c>
      <c r="B30" s="596" t="s">
        <v>1184</v>
      </c>
      <c r="C30" s="313">
        <v>115.55025806</v>
      </c>
      <c r="D30" s="313">
        <v>109.01546429</v>
      </c>
      <c r="E30" s="313">
        <v>89.734451613000004</v>
      </c>
      <c r="F30" s="313">
        <v>78.606233333000006</v>
      </c>
      <c r="G30" s="313">
        <v>72.265258064999998</v>
      </c>
      <c r="H30" s="313">
        <v>77.236466667000002</v>
      </c>
      <c r="I30" s="313">
        <v>83.535548387000006</v>
      </c>
      <c r="J30" s="313">
        <v>82.796806451999998</v>
      </c>
      <c r="K30" s="313">
        <v>76.451033332999998</v>
      </c>
      <c r="L30" s="313">
        <v>76.207193548000006</v>
      </c>
      <c r="M30" s="313">
        <v>92.298199999999994</v>
      </c>
      <c r="N30" s="313">
        <v>108.99809677</v>
      </c>
      <c r="O30" s="313">
        <v>107.00132257999999</v>
      </c>
      <c r="P30" s="313">
        <v>105.63332143</v>
      </c>
      <c r="Q30" s="313">
        <v>97.679612903000006</v>
      </c>
      <c r="R30" s="313">
        <v>80.6678</v>
      </c>
      <c r="S30" s="313">
        <v>74.533387097000002</v>
      </c>
      <c r="T30" s="313">
        <v>78.869299999999996</v>
      </c>
      <c r="U30" s="313">
        <v>86.195483870999993</v>
      </c>
      <c r="V30" s="313">
        <v>86.550516129000002</v>
      </c>
      <c r="W30" s="313">
        <v>79.542566667000003</v>
      </c>
      <c r="X30" s="313">
        <v>78.799548387000002</v>
      </c>
      <c r="Y30" s="313">
        <v>94.196433333000002</v>
      </c>
      <c r="Z30" s="313">
        <v>102.657</v>
      </c>
      <c r="AA30" s="313">
        <v>120.32787771</v>
      </c>
      <c r="AB30" s="313">
        <v>102.32044807</v>
      </c>
      <c r="AC30" s="313">
        <v>90.358101552999997</v>
      </c>
      <c r="AD30" s="313">
        <v>79.999636570000007</v>
      </c>
      <c r="AE30" s="313">
        <v>75.450634320999995</v>
      </c>
      <c r="AF30" s="313">
        <v>81.040440437000001</v>
      </c>
      <c r="AG30" s="313">
        <v>88.603553065</v>
      </c>
      <c r="AH30" s="313">
        <v>87.882435547</v>
      </c>
      <c r="AI30" s="313">
        <v>80.558558364999996</v>
      </c>
      <c r="AJ30" s="313">
        <v>78.432789450000001</v>
      </c>
      <c r="AK30" s="313">
        <v>90.328398527999994</v>
      </c>
      <c r="AL30" s="313">
        <v>108.45887967</v>
      </c>
      <c r="AM30" s="313">
        <v>126.53583019</v>
      </c>
      <c r="AN30" s="313">
        <v>115.48208932</v>
      </c>
      <c r="AO30" s="313">
        <v>88.774067995999999</v>
      </c>
      <c r="AP30" s="313">
        <v>79.274286601</v>
      </c>
      <c r="AQ30" s="313">
        <v>74.492535965000002</v>
      </c>
      <c r="AR30" s="313">
        <v>80.571372500999999</v>
      </c>
      <c r="AS30" s="313">
        <v>87.887138547000006</v>
      </c>
      <c r="AT30" s="313">
        <v>85.280683162000003</v>
      </c>
      <c r="AU30" s="313">
        <v>80.921335098</v>
      </c>
      <c r="AV30" s="313">
        <v>78.850482002999996</v>
      </c>
      <c r="AW30" s="313">
        <v>92.787481194999998</v>
      </c>
      <c r="AX30" s="313">
        <v>112.88576270999999</v>
      </c>
      <c r="AY30" s="313">
        <v>122.28841065</v>
      </c>
      <c r="AZ30" s="895">
        <v>111.23082993</v>
      </c>
      <c r="BA30" s="895">
        <v>89.713312870999999</v>
      </c>
      <c r="BB30" s="895">
        <v>79.696884897999993</v>
      </c>
      <c r="BC30" s="895">
        <v>74.998605100000006</v>
      </c>
      <c r="BD30" s="895">
        <v>79.291557100000006</v>
      </c>
      <c r="BE30" s="437">
        <v>87.658590000000004</v>
      </c>
      <c r="BF30" s="437">
        <v>88.650080000000003</v>
      </c>
      <c r="BG30" s="437">
        <v>83.651150000000001</v>
      </c>
      <c r="BH30" s="437">
        <v>81.49427</v>
      </c>
      <c r="BI30" s="437">
        <v>95.470839999999995</v>
      </c>
      <c r="BJ30" s="437">
        <v>112.3874</v>
      </c>
      <c r="BK30" s="437">
        <v>120.92059999999999</v>
      </c>
      <c r="BL30" s="437">
        <v>113.05540000000001</v>
      </c>
      <c r="BM30" s="437">
        <v>96.519090000000006</v>
      </c>
      <c r="BN30" s="437">
        <v>83.810779999999994</v>
      </c>
      <c r="BO30" s="437">
        <v>76.432000000000002</v>
      </c>
      <c r="BP30" s="437">
        <v>82.501639999999995</v>
      </c>
      <c r="BQ30" s="437">
        <v>91.857249999999993</v>
      </c>
      <c r="BR30" s="437">
        <v>92.002989999999997</v>
      </c>
      <c r="BS30" s="437">
        <v>86.354600000000005</v>
      </c>
      <c r="BT30" s="437">
        <v>83.991860000000003</v>
      </c>
      <c r="BU30" s="437">
        <v>98.396079999999998</v>
      </c>
      <c r="BV30" s="437">
        <v>115.18859999999999</v>
      </c>
    </row>
    <row r="31" spans="1:74" ht="11.1" customHeight="1" x14ac:dyDescent="0.2">
      <c r="A31" s="267" t="s">
        <v>265</v>
      </c>
      <c r="B31" s="597" t="s">
        <v>1185</v>
      </c>
      <c r="C31" s="574">
        <v>30.888548387</v>
      </c>
      <c r="D31" s="574">
        <v>28.257357143</v>
      </c>
      <c r="E31" s="574">
        <v>18.985451612999999</v>
      </c>
      <c r="F31" s="574">
        <v>12.8185</v>
      </c>
      <c r="G31" s="574">
        <v>6.4925483871000003</v>
      </c>
      <c r="H31" s="574">
        <v>4.1313333332999997</v>
      </c>
      <c r="I31" s="574">
        <v>3.556</v>
      </c>
      <c r="J31" s="574">
        <v>3.3192903226000001</v>
      </c>
      <c r="K31" s="574">
        <v>3.8031000000000001</v>
      </c>
      <c r="L31" s="574">
        <v>7.8042903226</v>
      </c>
      <c r="M31" s="574">
        <v>17.107500000000002</v>
      </c>
      <c r="N31" s="574">
        <v>26.929032257999999</v>
      </c>
      <c r="O31" s="574">
        <v>26.057354838999998</v>
      </c>
      <c r="P31" s="574">
        <v>24.655642857</v>
      </c>
      <c r="Q31" s="574">
        <v>20.564483871</v>
      </c>
      <c r="R31" s="574">
        <v>11.358066666999999</v>
      </c>
      <c r="S31" s="574">
        <v>6.4090967742</v>
      </c>
      <c r="T31" s="574">
        <v>4.3311666666999997</v>
      </c>
      <c r="U31" s="574">
        <v>3.6313548387000001</v>
      </c>
      <c r="V31" s="574">
        <v>3.3956774194000001</v>
      </c>
      <c r="W31" s="574">
        <v>3.8155000000000001</v>
      </c>
      <c r="X31" s="574">
        <v>7.3597419354999998</v>
      </c>
      <c r="Y31" s="574">
        <v>16.569099999999999</v>
      </c>
      <c r="Z31" s="574">
        <v>21.348967741999999</v>
      </c>
      <c r="AA31" s="574">
        <v>30.118290323</v>
      </c>
      <c r="AB31" s="574">
        <v>22.201965517000001</v>
      </c>
      <c r="AC31" s="574">
        <v>16.420903226</v>
      </c>
      <c r="AD31" s="574">
        <v>10.591666667</v>
      </c>
      <c r="AE31" s="574">
        <v>5.5632258065000002</v>
      </c>
      <c r="AF31" s="574">
        <v>4.1219333333000003</v>
      </c>
      <c r="AG31" s="574">
        <v>3.4653870967999998</v>
      </c>
      <c r="AH31" s="574">
        <v>3.3981935484000001</v>
      </c>
      <c r="AI31" s="574">
        <v>3.7587999999999999</v>
      </c>
      <c r="AJ31" s="574">
        <v>6.2504838710000001</v>
      </c>
      <c r="AK31" s="574">
        <v>13.728233333</v>
      </c>
      <c r="AL31" s="574">
        <v>24.432645161</v>
      </c>
      <c r="AM31" s="574">
        <v>33.425290322999999</v>
      </c>
      <c r="AN31" s="574">
        <v>28.415857143</v>
      </c>
      <c r="AO31" s="574">
        <v>17.014548387000001</v>
      </c>
      <c r="AP31" s="574">
        <v>10.851733333</v>
      </c>
      <c r="AQ31" s="574">
        <v>6.0795483871</v>
      </c>
      <c r="AR31" s="574">
        <v>4.3200666666999998</v>
      </c>
      <c r="AS31" s="574">
        <v>3.5807419354999999</v>
      </c>
      <c r="AT31" s="574">
        <v>3.3752580645000001</v>
      </c>
      <c r="AU31" s="574">
        <v>3.7507333332999999</v>
      </c>
      <c r="AV31" s="574">
        <v>6.9760967742000002</v>
      </c>
      <c r="AW31" s="574">
        <v>15.735533332999999</v>
      </c>
      <c r="AX31" s="574">
        <v>26.620838710000001</v>
      </c>
      <c r="AY31" s="574">
        <v>31.420387096999999</v>
      </c>
      <c r="AZ31" s="873">
        <v>25.840857143000001</v>
      </c>
      <c r="BA31" s="873">
        <v>15.509516129</v>
      </c>
      <c r="BB31" s="873">
        <v>9.3675999999999995</v>
      </c>
      <c r="BC31" s="873">
        <v>6.242337</v>
      </c>
      <c r="BD31" s="873">
        <v>3.8253210000000002</v>
      </c>
      <c r="BE31" s="354">
        <v>3.4471189999999998</v>
      </c>
      <c r="BF31" s="354">
        <v>3.4452560000000001</v>
      </c>
      <c r="BG31" s="354">
        <v>3.8147600000000002</v>
      </c>
      <c r="BH31" s="354">
        <v>7.5727479999999998</v>
      </c>
      <c r="BI31" s="354">
        <v>15.84076</v>
      </c>
      <c r="BJ31" s="354">
        <v>24.273240000000001</v>
      </c>
      <c r="BK31" s="354">
        <v>28.161899999999999</v>
      </c>
      <c r="BL31" s="354">
        <v>25.15306</v>
      </c>
      <c r="BM31" s="354">
        <v>18.394189999999998</v>
      </c>
      <c r="BN31" s="354">
        <v>11.41634</v>
      </c>
      <c r="BO31" s="354">
        <v>6.3182090000000004</v>
      </c>
      <c r="BP31" s="354">
        <v>4.1957279999999999</v>
      </c>
      <c r="BQ31" s="354">
        <v>3.5203090000000001</v>
      </c>
      <c r="BR31" s="354">
        <v>3.4559380000000002</v>
      </c>
      <c r="BS31" s="354">
        <v>3.8112650000000001</v>
      </c>
      <c r="BT31" s="354">
        <v>7.5489129999999998</v>
      </c>
      <c r="BU31" s="354">
        <v>15.78613</v>
      </c>
      <c r="BV31" s="354">
        <v>24.189620000000001</v>
      </c>
    </row>
    <row r="32" spans="1:74" ht="11.1" customHeight="1" x14ac:dyDescent="0.2">
      <c r="A32" s="267" t="s">
        <v>266</v>
      </c>
      <c r="B32" s="597" t="s">
        <v>1186</v>
      </c>
      <c r="C32" s="574">
        <v>17.771000000000001</v>
      </c>
      <c r="D32" s="574">
        <v>16.572821429000001</v>
      </c>
      <c r="E32" s="574">
        <v>12.434741935</v>
      </c>
      <c r="F32" s="574">
        <v>9.1979000000000006</v>
      </c>
      <c r="G32" s="574">
        <v>5.9086129031999999</v>
      </c>
      <c r="H32" s="574">
        <v>4.8707333332999996</v>
      </c>
      <c r="I32" s="574">
        <v>4.6646451613000002</v>
      </c>
      <c r="J32" s="574">
        <v>4.5670000000000002</v>
      </c>
      <c r="K32" s="574">
        <v>4.9968666666999999</v>
      </c>
      <c r="L32" s="574">
        <v>7.2032258064999999</v>
      </c>
      <c r="M32" s="574">
        <v>11.7782</v>
      </c>
      <c r="N32" s="574">
        <v>15.878548387</v>
      </c>
      <c r="O32" s="574">
        <v>15.437935484</v>
      </c>
      <c r="P32" s="574">
        <v>15.242285713999999</v>
      </c>
      <c r="Q32" s="574">
        <v>13.233354839</v>
      </c>
      <c r="R32" s="574">
        <v>8.4905000000000008</v>
      </c>
      <c r="S32" s="574">
        <v>5.9223225806000004</v>
      </c>
      <c r="T32" s="574">
        <v>5.0117666666999998</v>
      </c>
      <c r="U32" s="574">
        <v>4.6487419355000004</v>
      </c>
      <c r="V32" s="574">
        <v>4.7241290322999996</v>
      </c>
      <c r="W32" s="574">
        <v>4.9092333332999996</v>
      </c>
      <c r="X32" s="574">
        <v>7.2711290323000002</v>
      </c>
      <c r="Y32" s="574">
        <v>11.611866666999999</v>
      </c>
      <c r="Z32" s="574">
        <v>13.390806452</v>
      </c>
      <c r="AA32" s="574">
        <v>17.509870968000001</v>
      </c>
      <c r="AB32" s="574">
        <v>14.319275862</v>
      </c>
      <c r="AC32" s="574">
        <v>11.207548386999999</v>
      </c>
      <c r="AD32" s="574">
        <v>8.2645333332999993</v>
      </c>
      <c r="AE32" s="574">
        <v>5.6772903226000002</v>
      </c>
      <c r="AF32" s="574">
        <v>5.0933999999999999</v>
      </c>
      <c r="AG32" s="574">
        <v>4.7366774194000003</v>
      </c>
      <c r="AH32" s="574">
        <v>4.7690322581000002</v>
      </c>
      <c r="AI32" s="574">
        <v>5.1413000000000002</v>
      </c>
      <c r="AJ32" s="574">
        <v>6.7307096774000001</v>
      </c>
      <c r="AK32" s="574">
        <v>10.475099999999999</v>
      </c>
      <c r="AL32" s="574">
        <v>14.962032258000001</v>
      </c>
      <c r="AM32" s="574">
        <v>19.667322581000001</v>
      </c>
      <c r="AN32" s="574">
        <v>17.575392857000001</v>
      </c>
      <c r="AO32" s="574">
        <v>11.764677419</v>
      </c>
      <c r="AP32" s="574">
        <v>8.7462333332999993</v>
      </c>
      <c r="AQ32" s="574">
        <v>6.1551612902999997</v>
      </c>
      <c r="AR32" s="574">
        <v>5.1715333333000002</v>
      </c>
      <c r="AS32" s="574">
        <v>4.9691612902999998</v>
      </c>
      <c r="AT32" s="574">
        <v>4.9313870968</v>
      </c>
      <c r="AU32" s="574">
        <v>5.1568666667</v>
      </c>
      <c r="AV32" s="574">
        <v>7.3144516129000001</v>
      </c>
      <c r="AW32" s="574">
        <v>11.364333332999999</v>
      </c>
      <c r="AX32" s="574">
        <v>16.354741935</v>
      </c>
      <c r="AY32" s="574">
        <v>18.990709677000002</v>
      </c>
      <c r="AZ32" s="873">
        <v>15.871464286</v>
      </c>
      <c r="BA32" s="873">
        <v>11.256387096999999</v>
      </c>
      <c r="BB32" s="873">
        <v>8.0412666667000003</v>
      </c>
      <c r="BC32" s="873">
        <v>6.1837140000000002</v>
      </c>
      <c r="BD32" s="873">
        <v>4.9900919999999998</v>
      </c>
      <c r="BE32" s="354">
        <v>4.6319689999999998</v>
      </c>
      <c r="BF32" s="354">
        <v>4.7700779999999998</v>
      </c>
      <c r="BG32" s="354">
        <v>5.2846320000000002</v>
      </c>
      <c r="BH32" s="354">
        <v>7.6139450000000002</v>
      </c>
      <c r="BI32" s="354">
        <v>11.54698</v>
      </c>
      <c r="BJ32" s="354">
        <v>15.07897</v>
      </c>
      <c r="BK32" s="354">
        <v>16.996559999999999</v>
      </c>
      <c r="BL32" s="354">
        <v>15.9283</v>
      </c>
      <c r="BM32" s="354">
        <v>12.66065</v>
      </c>
      <c r="BN32" s="354">
        <v>8.8689669999999996</v>
      </c>
      <c r="BO32" s="354">
        <v>6.4828140000000003</v>
      </c>
      <c r="BP32" s="354">
        <v>5.397532</v>
      </c>
      <c r="BQ32" s="354">
        <v>5.0023580000000001</v>
      </c>
      <c r="BR32" s="354">
        <v>5.0848240000000002</v>
      </c>
      <c r="BS32" s="354">
        <v>5.6681249999999999</v>
      </c>
      <c r="BT32" s="354">
        <v>8.0484039999999997</v>
      </c>
      <c r="BU32" s="354">
        <v>12.03145</v>
      </c>
      <c r="BV32" s="354">
        <v>15.714919999999999</v>
      </c>
    </row>
    <row r="33" spans="1:75" ht="11.1" customHeight="1" x14ac:dyDescent="0.2">
      <c r="A33" s="267" t="s">
        <v>268</v>
      </c>
      <c r="B33" s="597" t="s">
        <v>1187</v>
      </c>
      <c r="C33" s="574">
        <v>26.604225805999999</v>
      </c>
      <c r="D33" s="574">
        <v>26.028178571000002</v>
      </c>
      <c r="E33" s="574">
        <v>24.527354839000001</v>
      </c>
      <c r="F33" s="574">
        <v>23.503866667</v>
      </c>
      <c r="G33" s="574">
        <v>22.040903226000001</v>
      </c>
      <c r="H33" s="574">
        <v>21.805066666999998</v>
      </c>
      <c r="I33" s="574">
        <v>21.416193547999999</v>
      </c>
      <c r="J33" s="574">
        <v>21.810903226000001</v>
      </c>
      <c r="K33" s="574">
        <v>21.7515</v>
      </c>
      <c r="L33" s="574">
        <v>22.293677419000002</v>
      </c>
      <c r="M33" s="574">
        <v>24.297466666999998</v>
      </c>
      <c r="N33" s="574">
        <v>24.517870968</v>
      </c>
      <c r="O33" s="574">
        <v>24.865580645000001</v>
      </c>
      <c r="P33" s="574">
        <v>25.307964286000001</v>
      </c>
      <c r="Q33" s="574">
        <v>24.438387097</v>
      </c>
      <c r="R33" s="574">
        <v>23.567833332999999</v>
      </c>
      <c r="S33" s="574">
        <v>22.003225806</v>
      </c>
      <c r="T33" s="574">
        <v>21.873200000000001</v>
      </c>
      <c r="U33" s="574">
        <v>21.607645161000001</v>
      </c>
      <c r="V33" s="574">
        <v>22.181161289999999</v>
      </c>
      <c r="W33" s="574">
        <v>22.354399999999998</v>
      </c>
      <c r="X33" s="574">
        <v>22.915322581000002</v>
      </c>
      <c r="Y33" s="574">
        <v>24.723833333000002</v>
      </c>
      <c r="Z33" s="574">
        <v>25.489258065000001</v>
      </c>
      <c r="AA33" s="574">
        <v>25.845290323</v>
      </c>
      <c r="AB33" s="574">
        <v>24.753862069</v>
      </c>
      <c r="AC33" s="574">
        <v>24.112870967999999</v>
      </c>
      <c r="AD33" s="574">
        <v>23.314466667000001</v>
      </c>
      <c r="AE33" s="574">
        <v>22.099129032</v>
      </c>
      <c r="AF33" s="574">
        <v>21.924566667000001</v>
      </c>
      <c r="AG33" s="574">
        <v>22.138709677000001</v>
      </c>
      <c r="AH33" s="574">
        <v>22.530870967999999</v>
      </c>
      <c r="AI33" s="574">
        <v>22.330233332999999</v>
      </c>
      <c r="AJ33" s="574">
        <v>22.370032257999998</v>
      </c>
      <c r="AK33" s="574">
        <v>24.172333333000001</v>
      </c>
      <c r="AL33" s="574">
        <v>25.730387097000001</v>
      </c>
      <c r="AM33" s="574">
        <v>26.710225806</v>
      </c>
      <c r="AN33" s="574">
        <v>26.148321428999999</v>
      </c>
      <c r="AO33" s="574">
        <v>24.032677418999999</v>
      </c>
      <c r="AP33" s="574">
        <v>23.217766666999999</v>
      </c>
      <c r="AQ33" s="574">
        <v>22.299612903</v>
      </c>
      <c r="AR33" s="574">
        <v>21.830733333000001</v>
      </c>
      <c r="AS33" s="574">
        <v>21.959129032</v>
      </c>
      <c r="AT33" s="574">
        <v>22.381935484</v>
      </c>
      <c r="AU33" s="574">
        <v>22.356300000000001</v>
      </c>
      <c r="AV33" s="574">
        <v>22.339967741999999</v>
      </c>
      <c r="AW33" s="574">
        <v>24.651233333</v>
      </c>
      <c r="AX33" s="574">
        <v>25.805935483999999</v>
      </c>
      <c r="AY33" s="574">
        <v>26.07516129</v>
      </c>
      <c r="AZ33" s="873">
        <v>25.475821429</v>
      </c>
      <c r="BA33" s="873">
        <v>23.912806452000002</v>
      </c>
      <c r="BB33" s="873">
        <v>23.316566667</v>
      </c>
      <c r="BC33" s="873">
        <v>22.528670000000002</v>
      </c>
      <c r="BD33" s="873">
        <v>22.43074</v>
      </c>
      <c r="BE33" s="354">
        <v>22.572749999999999</v>
      </c>
      <c r="BF33" s="354">
        <v>23.01051</v>
      </c>
      <c r="BG33" s="354">
        <v>23.17069</v>
      </c>
      <c r="BH33" s="354">
        <v>23.62172</v>
      </c>
      <c r="BI33" s="354">
        <v>25.548500000000001</v>
      </c>
      <c r="BJ33" s="354">
        <v>26.588380000000001</v>
      </c>
      <c r="BK33" s="354">
        <v>26.9864</v>
      </c>
      <c r="BL33" s="354">
        <v>26.765609999999999</v>
      </c>
      <c r="BM33" s="354">
        <v>25.30658</v>
      </c>
      <c r="BN33" s="354">
        <v>24.45748</v>
      </c>
      <c r="BO33" s="354">
        <v>23.269439999999999</v>
      </c>
      <c r="BP33" s="354">
        <v>23.04898</v>
      </c>
      <c r="BQ33" s="354">
        <v>22.995349999999998</v>
      </c>
      <c r="BR33" s="354">
        <v>23.340029999999999</v>
      </c>
      <c r="BS33" s="354">
        <v>23.421510000000001</v>
      </c>
      <c r="BT33" s="354">
        <v>23.785530000000001</v>
      </c>
      <c r="BU33" s="354">
        <v>25.659040000000001</v>
      </c>
      <c r="BV33" s="354">
        <v>26.668849999999999</v>
      </c>
    </row>
    <row r="34" spans="1:75" ht="11.1" customHeight="1" x14ac:dyDescent="0.2">
      <c r="A34" s="267" t="s">
        <v>269</v>
      </c>
      <c r="B34" s="597" t="s">
        <v>1188</v>
      </c>
      <c r="C34" s="574">
        <v>30.619830189999998</v>
      </c>
      <c r="D34" s="574">
        <v>28.714266930000001</v>
      </c>
      <c r="E34" s="574">
        <v>25.059587000000001</v>
      </c>
      <c r="F34" s="574">
        <v>24.769173070000001</v>
      </c>
      <c r="G34" s="574">
        <v>29.764088709999999</v>
      </c>
      <c r="H34" s="574">
        <v>38.150875429999999</v>
      </c>
      <c r="I34" s="574">
        <v>45.321610229999997</v>
      </c>
      <c r="J34" s="574">
        <v>44.52079165</v>
      </c>
      <c r="K34" s="574">
        <v>37.504624030000002</v>
      </c>
      <c r="L34" s="574">
        <v>30.530112259999999</v>
      </c>
      <c r="M34" s="574">
        <v>30.07022907</v>
      </c>
      <c r="N34" s="574">
        <v>32.012954550000003</v>
      </c>
      <c r="O34" s="574">
        <v>31.088806099999999</v>
      </c>
      <c r="P34" s="574">
        <v>30.95135282</v>
      </c>
      <c r="Q34" s="574">
        <v>30.21935968</v>
      </c>
      <c r="R34" s="574">
        <v>28.762220129999999</v>
      </c>
      <c r="S34" s="574">
        <v>31.917368289999999</v>
      </c>
      <c r="T34" s="574">
        <v>39.254347770000003</v>
      </c>
      <c r="U34" s="574">
        <v>47.572305550000003</v>
      </c>
      <c r="V34" s="574">
        <v>47.4688941</v>
      </c>
      <c r="W34" s="574">
        <v>39.957835369999998</v>
      </c>
      <c r="X34" s="574">
        <v>32.77268419</v>
      </c>
      <c r="Y34" s="574">
        <v>32.10607907</v>
      </c>
      <c r="Z34" s="574">
        <v>32.89078181</v>
      </c>
      <c r="AA34" s="574">
        <v>36.677168029999997</v>
      </c>
      <c r="AB34" s="574">
        <v>31.472853239999999</v>
      </c>
      <c r="AC34" s="574">
        <v>29.65181123</v>
      </c>
      <c r="AD34" s="574">
        <v>29.329336569999999</v>
      </c>
      <c r="AE34" s="574">
        <v>33.795989159999998</v>
      </c>
      <c r="AF34" s="574">
        <v>41.281373770000002</v>
      </c>
      <c r="AG34" s="574">
        <v>49.278972420000002</v>
      </c>
      <c r="AH34" s="574">
        <v>48.273887160000001</v>
      </c>
      <c r="AI34" s="574">
        <v>40.753200300000003</v>
      </c>
      <c r="AJ34" s="574">
        <v>34.532628160000002</v>
      </c>
      <c r="AK34" s="574">
        <v>32.91610713</v>
      </c>
      <c r="AL34" s="574">
        <v>33.445460320000002</v>
      </c>
      <c r="AM34" s="574">
        <v>36.288539870000001</v>
      </c>
      <c r="AN34" s="574">
        <v>33.281402679999999</v>
      </c>
      <c r="AO34" s="574">
        <v>26.789842190000002</v>
      </c>
      <c r="AP34" s="574">
        <v>27.671061869999999</v>
      </c>
      <c r="AQ34" s="574">
        <v>31.364794029999999</v>
      </c>
      <c r="AR34" s="574">
        <v>40.378547769999997</v>
      </c>
      <c r="AS34" s="574">
        <v>48.186751450000003</v>
      </c>
      <c r="AT34" s="574">
        <v>45.467554130000003</v>
      </c>
      <c r="AU34" s="574">
        <v>40.709043700000002</v>
      </c>
      <c r="AV34" s="574">
        <v>33.401030390000003</v>
      </c>
      <c r="AW34" s="574">
        <v>31.53462313</v>
      </c>
      <c r="AX34" s="574">
        <v>33.778504650000002</v>
      </c>
      <c r="AY34" s="574">
        <v>35.259894520000003</v>
      </c>
      <c r="AZ34" s="873">
        <v>33.809143290000002</v>
      </c>
      <c r="BA34" s="873">
        <v>29.612054806</v>
      </c>
      <c r="BB34" s="873">
        <v>29.925793500000001</v>
      </c>
      <c r="BC34" s="873">
        <v>31.213270000000001</v>
      </c>
      <c r="BD34" s="873">
        <v>39.019309999999997</v>
      </c>
      <c r="BE34" s="354">
        <v>47.64573</v>
      </c>
      <c r="BF34" s="354">
        <v>48.013030000000001</v>
      </c>
      <c r="BG34" s="354">
        <v>42.162590000000002</v>
      </c>
      <c r="BH34" s="354">
        <v>33.53116</v>
      </c>
      <c r="BI34" s="354">
        <v>32.786239999999999</v>
      </c>
      <c r="BJ34" s="354">
        <v>35.990920000000003</v>
      </c>
      <c r="BK34" s="354">
        <v>37.94041</v>
      </c>
      <c r="BL34" s="354">
        <v>34.749749999999999</v>
      </c>
      <c r="BM34" s="354">
        <v>30.264250000000001</v>
      </c>
      <c r="BN34" s="354">
        <v>29.67249</v>
      </c>
      <c r="BO34" s="354">
        <v>31.242730000000002</v>
      </c>
      <c r="BP34" s="354">
        <v>40.485019999999999</v>
      </c>
      <c r="BQ34" s="354">
        <v>50.578029999999998</v>
      </c>
      <c r="BR34" s="354">
        <v>50.324910000000003</v>
      </c>
      <c r="BS34" s="354">
        <v>43.865270000000002</v>
      </c>
      <c r="BT34" s="354">
        <v>35.091439999999999</v>
      </c>
      <c r="BU34" s="354">
        <v>34.789679999999997</v>
      </c>
      <c r="BV34" s="354">
        <v>37.78237</v>
      </c>
    </row>
    <row r="35" spans="1:75" ht="11.1" customHeight="1" x14ac:dyDescent="0.2">
      <c r="A35" s="267" t="s">
        <v>267</v>
      </c>
      <c r="B35" s="597" t="s">
        <v>1189</v>
      </c>
      <c r="C35" s="574">
        <v>4.9342580644999998</v>
      </c>
      <c r="D35" s="574">
        <v>4.9814642857000004</v>
      </c>
      <c r="E35" s="574">
        <v>5.0631935484000001</v>
      </c>
      <c r="F35" s="574">
        <v>5.1130333332999998</v>
      </c>
      <c r="G35" s="574">
        <v>5.1165483870999999</v>
      </c>
      <c r="H35" s="574">
        <v>5.1318333333000004</v>
      </c>
      <c r="I35" s="574">
        <v>5.1727741934999996</v>
      </c>
      <c r="J35" s="574">
        <v>5.2063225806000002</v>
      </c>
      <c r="K35" s="574">
        <v>5.2870666667000004</v>
      </c>
      <c r="L35" s="574">
        <v>5.2776451612999997</v>
      </c>
      <c r="M35" s="574">
        <v>5.2842666666999998</v>
      </c>
      <c r="N35" s="574">
        <v>5.2083870968000001</v>
      </c>
      <c r="O35" s="574">
        <v>5.2431935483999998</v>
      </c>
      <c r="P35" s="574">
        <v>5.2225000000000001</v>
      </c>
      <c r="Q35" s="574">
        <v>5.2973870967999996</v>
      </c>
      <c r="R35" s="574">
        <v>5.2534666666999996</v>
      </c>
      <c r="S35" s="574">
        <v>5.2972258065000002</v>
      </c>
      <c r="T35" s="574">
        <v>5.2355999999999998</v>
      </c>
      <c r="U35" s="574">
        <v>5.2755161289999997</v>
      </c>
      <c r="V35" s="574">
        <v>5.3076129031999999</v>
      </c>
      <c r="W35" s="574">
        <v>5.3183666667000002</v>
      </c>
      <c r="X35" s="574">
        <v>5.3238709676999996</v>
      </c>
      <c r="Y35" s="574">
        <v>5.4051666666999996</v>
      </c>
      <c r="Z35" s="574">
        <v>5.4125161290000001</v>
      </c>
      <c r="AA35" s="574">
        <v>5.2641612902999997</v>
      </c>
      <c r="AB35" s="574">
        <v>5.4092068965999998</v>
      </c>
      <c r="AC35" s="574">
        <v>5.2923548386999997</v>
      </c>
      <c r="AD35" s="574">
        <v>5.2428666667000003</v>
      </c>
      <c r="AE35" s="574">
        <v>5.2509354839000002</v>
      </c>
      <c r="AF35" s="574">
        <v>5.3140333333000003</v>
      </c>
      <c r="AG35" s="574">
        <v>5.3815161290000004</v>
      </c>
      <c r="AH35" s="574">
        <v>5.3314516128999996</v>
      </c>
      <c r="AI35" s="574">
        <v>5.2940666667</v>
      </c>
      <c r="AJ35" s="574">
        <v>5.3678387097</v>
      </c>
      <c r="AK35" s="574">
        <v>5.3686999999999996</v>
      </c>
      <c r="AL35" s="574">
        <v>5.4667741935</v>
      </c>
      <c r="AM35" s="574">
        <v>5.3726451613000004</v>
      </c>
      <c r="AN35" s="574">
        <v>5.4165714286000002</v>
      </c>
      <c r="AO35" s="574">
        <v>5.5600967741999998</v>
      </c>
      <c r="AP35" s="574">
        <v>5.5424666667000002</v>
      </c>
      <c r="AQ35" s="574">
        <v>5.5332258065</v>
      </c>
      <c r="AR35" s="574">
        <v>5.5753333332999997</v>
      </c>
      <c r="AS35" s="574">
        <v>5.6134193548000004</v>
      </c>
      <c r="AT35" s="574">
        <v>5.6473548387000001</v>
      </c>
      <c r="AU35" s="574">
        <v>5.6397000000000004</v>
      </c>
      <c r="AV35" s="574">
        <v>5.5902903225999996</v>
      </c>
      <c r="AW35" s="574">
        <v>5.7343999999999999</v>
      </c>
      <c r="AX35" s="574">
        <v>5.7815483871</v>
      </c>
      <c r="AY35" s="574">
        <v>5.6182580645</v>
      </c>
      <c r="AZ35" s="873">
        <v>5.7369642857000001</v>
      </c>
      <c r="BA35" s="873">
        <v>5.7576774194000002</v>
      </c>
      <c r="BB35" s="873">
        <v>5.7679666666999996</v>
      </c>
      <c r="BC35" s="873">
        <v>5.7527720000000002</v>
      </c>
      <c r="BD35" s="873">
        <v>5.7679029999999996</v>
      </c>
      <c r="BE35" s="354">
        <v>5.7730779999999999</v>
      </c>
      <c r="BF35" s="354">
        <v>5.7805080000000002</v>
      </c>
      <c r="BG35" s="354">
        <v>5.7919039999999997</v>
      </c>
      <c r="BH35" s="354">
        <v>5.8129860000000004</v>
      </c>
      <c r="BI35" s="354">
        <v>5.8404579999999999</v>
      </c>
      <c r="BJ35" s="354">
        <v>5.861758</v>
      </c>
      <c r="BK35" s="354">
        <v>5.884798</v>
      </c>
      <c r="BL35" s="354">
        <v>5.8256569999999996</v>
      </c>
      <c r="BM35" s="354">
        <v>5.9218679999999999</v>
      </c>
      <c r="BN35" s="354">
        <v>5.9388069999999997</v>
      </c>
      <c r="BO35" s="354">
        <v>5.9565409999999996</v>
      </c>
      <c r="BP35" s="354">
        <v>5.9746790000000001</v>
      </c>
      <c r="BQ35" s="354">
        <v>5.9964139999999997</v>
      </c>
      <c r="BR35" s="354">
        <v>6.0182529999999996</v>
      </c>
      <c r="BS35" s="354">
        <v>6.0366939999999998</v>
      </c>
      <c r="BT35" s="354">
        <v>6.0605909999999996</v>
      </c>
      <c r="BU35" s="354">
        <v>6.088069</v>
      </c>
      <c r="BV35" s="354">
        <v>6.1068129999999998</v>
      </c>
    </row>
    <row r="36" spans="1:75" ht="11.1" customHeight="1" x14ac:dyDescent="0.2">
      <c r="A36" s="267" t="s">
        <v>271</v>
      </c>
      <c r="B36" s="597" t="s">
        <v>1190</v>
      </c>
      <c r="C36" s="574">
        <v>4.5548387097000003</v>
      </c>
      <c r="D36" s="574">
        <v>4.2837857143000004</v>
      </c>
      <c r="E36" s="574">
        <v>3.486516129</v>
      </c>
      <c r="F36" s="574">
        <v>3.0262333333</v>
      </c>
      <c r="G36" s="574">
        <v>2.7649677419000001</v>
      </c>
      <c r="H36" s="574">
        <v>2.9690333333000001</v>
      </c>
      <c r="I36" s="574">
        <v>3.2267419355000002</v>
      </c>
      <c r="J36" s="574">
        <v>3.1949354839000002</v>
      </c>
      <c r="K36" s="574">
        <v>2.9302999999999999</v>
      </c>
      <c r="L36" s="574">
        <v>2.9206451613</v>
      </c>
      <c r="M36" s="574">
        <v>3.5829666667</v>
      </c>
      <c r="N36" s="574">
        <v>4.2737419355000004</v>
      </c>
      <c r="O36" s="574">
        <v>4.1436451613000003</v>
      </c>
      <c r="P36" s="574">
        <v>4.0887857143000002</v>
      </c>
      <c r="Q36" s="574">
        <v>3.7618709677000002</v>
      </c>
      <c r="R36" s="574">
        <v>3.0709</v>
      </c>
      <c r="S36" s="574">
        <v>2.8193225806000002</v>
      </c>
      <c r="T36" s="574">
        <v>2.9984000000000002</v>
      </c>
      <c r="U36" s="574">
        <v>3.2950967742000001</v>
      </c>
      <c r="V36" s="574">
        <v>3.3082580644999999</v>
      </c>
      <c r="W36" s="574">
        <v>3.0224666667000002</v>
      </c>
      <c r="X36" s="574">
        <v>2.9919677418999999</v>
      </c>
      <c r="Y36" s="574">
        <v>3.6156333332999999</v>
      </c>
      <c r="Z36" s="574">
        <v>3.9598387097000001</v>
      </c>
      <c r="AA36" s="574">
        <v>4.7278387097000003</v>
      </c>
      <c r="AB36" s="574">
        <v>3.9780344828</v>
      </c>
      <c r="AC36" s="574">
        <v>3.4873548387</v>
      </c>
      <c r="AD36" s="574">
        <v>3.0715333333000001</v>
      </c>
      <c r="AE36" s="574">
        <v>2.8788064516</v>
      </c>
      <c r="AF36" s="574">
        <v>3.1198999999999999</v>
      </c>
      <c r="AG36" s="574">
        <v>3.4171290323000001</v>
      </c>
      <c r="AH36" s="574">
        <v>3.3937419355</v>
      </c>
      <c r="AI36" s="574">
        <v>3.0956999999999999</v>
      </c>
      <c r="AJ36" s="574">
        <v>2.9958387097000001</v>
      </c>
      <c r="AK36" s="574">
        <v>3.4826666667000001</v>
      </c>
      <c r="AL36" s="574">
        <v>4.2363225806000004</v>
      </c>
      <c r="AM36" s="574">
        <v>4.8895483870999996</v>
      </c>
      <c r="AN36" s="574">
        <v>4.4622857143000001</v>
      </c>
      <c r="AO36" s="574">
        <v>3.4299677419000001</v>
      </c>
      <c r="AP36" s="574">
        <v>3.0627666667</v>
      </c>
      <c r="AQ36" s="574">
        <v>2.8779354839</v>
      </c>
      <c r="AR36" s="574">
        <v>3.1128999999999998</v>
      </c>
      <c r="AS36" s="574">
        <v>3.3956774194000001</v>
      </c>
      <c r="AT36" s="574">
        <v>3.2949354838999998</v>
      </c>
      <c r="AU36" s="574">
        <v>3.1264333333000001</v>
      </c>
      <c r="AV36" s="574">
        <v>3.0463870968000002</v>
      </c>
      <c r="AW36" s="574">
        <v>3.5851000000000002</v>
      </c>
      <c r="AX36" s="574">
        <v>4.3619354839</v>
      </c>
      <c r="AY36" s="574">
        <v>4.7247419355</v>
      </c>
      <c r="AZ36" s="873">
        <v>4.2973214286000001</v>
      </c>
      <c r="BA36" s="873">
        <v>3.4656129031999998</v>
      </c>
      <c r="BB36" s="873">
        <v>3.0784333333</v>
      </c>
      <c r="BC36" s="873">
        <v>2.878584</v>
      </c>
      <c r="BD36" s="873">
        <v>3.0589330000000001</v>
      </c>
      <c r="BE36" s="354">
        <v>3.3886820000000002</v>
      </c>
      <c r="BF36" s="354">
        <v>3.431435</v>
      </c>
      <c r="BG36" s="354">
        <v>3.227309</v>
      </c>
      <c r="BH36" s="354">
        <v>3.1424509999999999</v>
      </c>
      <c r="BI36" s="354">
        <v>3.7086440000000001</v>
      </c>
      <c r="BJ36" s="354">
        <v>4.3949100000000003</v>
      </c>
      <c r="BK36" s="354">
        <v>4.7342870000000001</v>
      </c>
      <c r="BL36" s="354">
        <v>4.4167779999999999</v>
      </c>
      <c r="BM36" s="354">
        <v>3.7552889999999999</v>
      </c>
      <c r="BN36" s="354">
        <v>3.2404320000000002</v>
      </c>
      <c r="BO36" s="354">
        <v>2.9460160000000002</v>
      </c>
      <c r="BP36" s="354">
        <v>3.1834389999999999</v>
      </c>
      <c r="BQ36" s="354">
        <v>3.5485250000000002</v>
      </c>
      <c r="BR36" s="354">
        <v>3.5627810000000002</v>
      </c>
      <c r="BS36" s="354">
        <v>3.3354689999999998</v>
      </c>
      <c r="BT36" s="354">
        <v>3.2407159999999999</v>
      </c>
      <c r="BU36" s="354">
        <v>3.8254589999999999</v>
      </c>
      <c r="BV36" s="354">
        <v>4.5097680000000002</v>
      </c>
    </row>
    <row r="37" spans="1:75" ht="11.1" customHeight="1" x14ac:dyDescent="0.2">
      <c r="A37" s="267" t="s">
        <v>274</v>
      </c>
      <c r="B37" s="597" t="s">
        <v>1191</v>
      </c>
      <c r="C37" s="574">
        <v>0.17825806452000001</v>
      </c>
      <c r="D37" s="574">
        <v>0.17824999999999999</v>
      </c>
      <c r="E37" s="574">
        <v>0.17825806452000001</v>
      </c>
      <c r="F37" s="574">
        <v>0.17823333332999999</v>
      </c>
      <c r="G37" s="574">
        <v>0.17825806452000001</v>
      </c>
      <c r="H37" s="574">
        <v>0.17823333332999999</v>
      </c>
      <c r="I37" s="574">
        <v>0.17825806452000001</v>
      </c>
      <c r="J37" s="574">
        <v>0.17825806452000001</v>
      </c>
      <c r="K37" s="574">
        <v>0.17823333332999999</v>
      </c>
      <c r="L37" s="574">
        <v>0.17825806452000001</v>
      </c>
      <c r="M37" s="574">
        <v>0.17823333332999999</v>
      </c>
      <c r="N37" s="574">
        <v>0.17825806452000001</v>
      </c>
      <c r="O37" s="574">
        <v>0.17025806452</v>
      </c>
      <c r="P37" s="574">
        <v>0.17025000000000001</v>
      </c>
      <c r="Q37" s="574">
        <v>0.17025806452</v>
      </c>
      <c r="R37" s="574">
        <v>0.17023333332999999</v>
      </c>
      <c r="S37" s="574">
        <v>0.17025806452</v>
      </c>
      <c r="T37" s="574">
        <v>0.17023333332999999</v>
      </c>
      <c r="U37" s="574">
        <v>0.17025806452</v>
      </c>
      <c r="V37" s="574">
        <v>0.17025806452</v>
      </c>
      <c r="W37" s="574">
        <v>0.17023333332999999</v>
      </c>
      <c r="X37" s="574">
        <v>0.17025806452</v>
      </c>
      <c r="Y37" s="574">
        <v>0.17023333332999999</v>
      </c>
      <c r="Z37" s="574">
        <v>0.17025806452</v>
      </c>
      <c r="AA37" s="574">
        <v>0.18525806451999999</v>
      </c>
      <c r="AB37" s="574">
        <v>0.18525</v>
      </c>
      <c r="AC37" s="574">
        <v>0.18525806451999999</v>
      </c>
      <c r="AD37" s="574">
        <v>0.18523333333</v>
      </c>
      <c r="AE37" s="574">
        <v>0.18525806451999999</v>
      </c>
      <c r="AF37" s="574">
        <v>0.18523333333</v>
      </c>
      <c r="AG37" s="574">
        <v>0.18516129032</v>
      </c>
      <c r="AH37" s="574">
        <v>0.18525806451999999</v>
      </c>
      <c r="AI37" s="574">
        <v>0.18525806451999999</v>
      </c>
      <c r="AJ37" s="574">
        <v>0.18525806451999999</v>
      </c>
      <c r="AK37" s="574">
        <v>0.18525806451999999</v>
      </c>
      <c r="AL37" s="574">
        <v>0.18525806451999999</v>
      </c>
      <c r="AM37" s="574">
        <v>0.18225806452000001</v>
      </c>
      <c r="AN37" s="574">
        <v>0.18225806452000001</v>
      </c>
      <c r="AO37" s="574">
        <v>0.18225806452000001</v>
      </c>
      <c r="AP37" s="574">
        <v>0.18225806452000001</v>
      </c>
      <c r="AQ37" s="574">
        <v>0.18225806452000001</v>
      </c>
      <c r="AR37" s="574">
        <v>0.18225806452000001</v>
      </c>
      <c r="AS37" s="574">
        <v>0.18225806452000001</v>
      </c>
      <c r="AT37" s="574">
        <v>0.18225806452000001</v>
      </c>
      <c r="AU37" s="574">
        <v>0.18225806452000001</v>
      </c>
      <c r="AV37" s="574">
        <v>0.18225806452000001</v>
      </c>
      <c r="AW37" s="574">
        <v>0.18225806452000001</v>
      </c>
      <c r="AX37" s="574">
        <v>0.18225806452000001</v>
      </c>
      <c r="AY37" s="574">
        <v>0.19925806452</v>
      </c>
      <c r="AZ37" s="873">
        <v>0.19925806452</v>
      </c>
      <c r="BA37" s="873">
        <v>0.19925806452</v>
      </c>
      <c r="BB37" s="873">
        <v>0.19925806452</v>
      </c>
      <c r="BC37" s="873">
        <v>0.19925809999999999</v>
      </c>
      <c r="BD37" s="873">
        <v>0.19925809999999999</v>
      </c>
      <c r="BE37" s="354">
        <v>0.19925809999999999</v>
      </c>
      <c r="BF37" s="354">
        <v>0.19925809999999999</v>
      </c>
      <c r="BG37" s="354">
        <v>0.19925809999999999</v>
      </c>
      <c r="BH37" s="354">
        <v>0.19925809999999999</v>
      </c>
      <c r="BI37" s="354">
        <v>0.19925809999999999</v>
      </c>
      <c r="BJ37" s="354">
        <v>0.19925809999999999</v>
      </c>
      <c r="BK37" s="354">
        <v>0.21625810000000001</v>
      </c>
      <c r="BL37" s="354">
        <v>0.21625810000000001</v>
      </c>
      <c r="BM37" s="354">
        <v>0.21625810000000001</v>
      </c>
      <c r="BN37" s="354">
        <v>0.21625810000000001</v>
      </c>
      <c r="BO37" s="354">
        <v>0.21625810000000001</v>
      </c>
      <c r="BP37" s="354">
        <v>0.21625810000000001</v>
      </c>
      <c r="BQ37" s="354">
        <v>0.21625810000000001</v>
      </c>
      <c r="BR37" s="354">
        <v>0.21625810000000001</v>
      </c>
      <c r="BS37" s="354">
        <v>0.21625810000000001</v>
      </c>
      <c r="BT37" s="354">
        <v>0.21625810000000001</v>
      </c>
      <c r="BU37" s="354">
        <v>0.21625810000000001</v>
      </c>
      <c r="BV37" s="354">
        <v>0.21625810000000001</v>
      </c>
    </row>
    <row r="38" spans="1:75" ht="11.1" customHeight="1" x14ac:dyDescent="0.2">
      <c r="A38" s="267"/>
      <c r="B38" s="268"/>
      <c r="C38" s="429"/>
      <c r="D38" s="429"/>
      <c r="E38" s="429"/>
      <c r="F38" s="429"/>
      <c r="G38" s="429"/>
      <c r="H38" s="429"/>
      <c r="I38" s="429"/>
      <c r="J38" s="429"/>
      <c r="K38" s="429"/>
      <c r="L38" s="429"/>
      <c r="M38" s="429"/>
      <c r="N38" s="429"/>
      <c r="O38" s="429"/>
      <c r="P38" s="429"/>
      <c r="Q38" s="429"/>
      <c r="R38" s="429"/>
      <c r="S38" s="429"/>
      <c r="T38" s="429"/>
      <c r="U38" s="429"/>
      <c r="V38" s="429"/>
      <c r="W38" s="429"/>
      <c r="X38" s="429"/>
      <c r="Y38" s="429"/>
      <c r="Z38" s="429"/>
      <c r="AA38" s="429"/>
      <c r="AB38" s="429"/>
      <c r="AC38" s="429"/>
      <c r="AD38" s="429"/>
      <c r="AE38" s="429"/>
      <c r="AF38" s="429"/>
      <c r="AG38" s="429"/>
      <c r="AH38" s="429"/>
      <c r="AI38" s="429"/>
      <c r="AJ38" s="429"/>
      <c r="AK38" s="429"/>
      <c r="AL38" s="429"/>
      <c r="AM38" s="429"/>
      <c r="AN38" s="429"/>
      <c r="AO38" s="429"/>
      <c r="AP38" s="429"/>
      <c r="AQ38" s="429"/>
      <c r="AR38" s="429"/>
      <c r="AS38" s="429"/>
      <c r="AT38" s="429"/>
      <c r="AU38" s="429"/>
      <c r="AV38" s="429"/>
      <c r="AW38" s="429"/>
      <c r="AX38" s="429"/>
      <c r="AY38" s="429"/>
      <c r="AZ38" s="871"/>
      <c r="BA38" s="871"/>
      <c r="BB38" s="871"/>
      <c r="BC38" s="871"/>
      <c r="BD38" s="871"/>
      <c r="BE38" s="352"/>
      <c r="BF38" s="352"/>
      <c r="BG38" s="352"/>
      <c r="BH38" s="352"/>
      <c r="BI38" s="352"/>
      <c r="BJ38" s="559"/>
      <c r="BK38" s="559"/>
      <c r="BL38" s="559"/>
      <c r="BM38" s="559"/>
      <c r="BN38" s="559"/>
      <c r="BO38" s="559"/>
      <c r="BP38" s="559"/>
      <c r="BQ38" s="559"/>
      <c r="BR38" s="559"/>
      <c r="BS38" s="559"/>
      <c r="BT38" s="559"/>
      <c r="BU38" s="559"/>
      <c r="BV38" s="559"/>
    </row>
    <row r="39" spans="1:75" ht="11.1" customHeight="1" x14ac:dyDescent="0.2">
      <c r="A39" s="602"/>
      <c r="B39" s="39" t="s">
        <v>1192</v>
      </c>
      <c r="C39" s="41"/>
      <c r="D39" s="41"/>
      <c r="E39" s="41"/>
      <c r="F39" s="41"/>
      <c r="G39" s="41"/>
      <c r="H39" s="41"/>
      <c r="I39" s="41"/>
      <c r="J39" s="41"/>
      <c r="K39" s="41"/>
      <c r="L39" s="41"/>
      <c r="M39" s="41"/>
      <c r="N39" s="41"/>
      <c r="O39" s="41"/>
      <c r="P39" s="41"/>
      <c r="Q39" s="41"/>
      <c r="R39" s="41"/>
      <c r="S39" s="41"/>
      <c r="T39" s="41"/>
      <c r="U39" s="41"/>
      <c r="V39" s="41"/>
      <c r="W39" s="41"/>
      <c r="X39" s="41"/>
      <c r="Y39" s="41"/>
      <c r="Z39" s="41"/>
      <c r="AA39" s="41"/>
      <c r="AB39" s="41"/>
      <c r="AC39" s="41"/>
      <c r="AD39" s="41"/>
      <c r="AE39" s="41"/>
      <c r="AF39" s="41"/>
      <c r="AG39" s="41"/>
      <c r="AH39" s="41"/>
      <c r="AI39" s="41"/>
      <c r="AJ39" s="41"/>
      <c r="AK39" s="41"/>
      <c r="AL39" s="41"/>
      <c r="AM39" s="41"/>
      <c r="AN39" s="41"/>
      <c r="AO39" s="41"/>
      <c r="AP39" s="41"/>
      <c r="AQ39" s="41"/>
      <c r="AR39" s="41"/>
      <c r="AS39" s="41"/>
      <c r="AT39" s="41"/>
      <c r="AU39" s="41"/>
      <c r="AV39" s="41"/>
      <c r="AW39" s="41"/>
      <c r="AX39" s="41"/>
      <c r="AY39" s="41"/>
      <c r="AZ39" s="656"/>
      <c r="BA39" s="656"/>
      <c r="BB39" s="656"/>
      <c r="BC39" s="656"/>
      <c r="BD39" s="656"/>
      <c r="BE39" s="657"/>
      <c r="BF39" s="657"/>
      <c r="BG39" s="657"/>
      <c r="BH39" s="657"/>
      <c r="BI39" s="657"/>
      <c r="BJ39" s="657"/>
      <c r="BK39" s="657"/>
      <c r="BL39" s="657"/>
      <c r="BM39" s="657"/>
      <c r="BN39" s="657"/>
      <c r="BO39" s="657"/>
      <c r="BP39" s="657"/>
      <c r="BQ39" s="657"/>
      <c r="BR39" s="657"/>
      <c r="BS39" s="657"/>
      <c r="BT39" s="657"/>
      <c r="BU39" s="657"/>
      <c r="BV39" s="657"/>
    </row>
    <row r="40" spans="1:75" ht="11.1" customHeight="1" x14ac:dyDescent="0.2">
      <c r="A40" s="595" t="s">
        <v>263</v>
      </c>
      <c r="B40" s="596" t="s">
        <v>1193</v>
      </c>
      <c r="C40" s="347">
        <v>2215.9409999999998</v>
      </c>
      <c r="D40" s="347">
        <v>1562.018</v>
      </c>
      <c r="E40" s="347">
        <v>1401.4649999999999</v>
      </c>
      <c r="F40" s="347">
        <v>1611.7650000000001</v>
      </c>
      <c r="G40" s="347">
        <v>2001.915</v>
      </c>
      <c r="H40" s="347">
        <v>2325.3209999999999</v>
      </c>
      <c r="I40" s="347">
        <v>2505.1219999999998</v>
      </c>
      <c r="J40" s="347">
        <v>2709.422</v>
      </c>
      <c r="K40" s="347">
        <v>3145.643</v>
      </c>
      <c r="L40" s="347">
        <v>3569.384</v>
      </c>
      <c r="M40" s="347">
        <v>3501.05</v>
      </c>
      <c r="N40" s="347">
        <v>2925.38</v>
      </c>
      <c r="O40" s="347">
        <v>2470.0149999999999</v>
      </c>
      <c r="P40" s="347">
        <v>2072.183</v>
      </c>
      <c r="Q40" s="347">
        <v>1849.895</v>
      </c>
      <c r="R40" s="347">
        <v>2116.4609999999998</v>
      </c>
      <c r="S40" s="347">
        <v>2556.48</v>
      </c>
      <c r="T40" s="347">
        <v>2901.6610000000001</v>
      </c>
      <c r="U40" s="347">
        <v>3035.2359999999999</v>
      </c>
      <c r="V40" s="347">
        <v>3168.8960000000002</v>
      </c>
      <c r="W40" s="347">
        <v>3490.5010000000002</v>
      </c>
      <c r="X40" s="347">
        <v>3807.857</v>
      </c>
      <c r="Y40" s="347">
        <v>3740.81</v>
      </c>
      <c r="Z40" s="347">
        <v>3455.6669999999999</v>
      </c>
      <c r="AA40" s="347">
        <v>2611.3649999999998</v>
      </c>
      <c r="AB40" s="347">
        <v>2349.6799999999998</v>
      </c>
      <c r="AC40" s="347">
        <v>2306.056</v>
      </c>
      <c r="AD40" s="347">
        <v>2562.4479999999999</v>
      </c>
      <c r="AE40" s="347">
        <v>2923.1759999999999</v>
      </c>
      <c r="AF40" s="347">
        <v>3174.9720000000002</v>
      </c>
      <c r="AG40" s="347">
        <v>3293.614</v>
      </c>
      <c r="AH40" s="347">
        <v>3370.2539999999999</v>
      </c>
      <c r="AI40" s="347">
        <v>3615.3359999999998</v>
      </c>
      <c r="AJ40" s="347">
        <v>3938.3980000000001</v>
      </c>
      <c r="AK40" s="347">
        <v>3914.8719999999998</v>
      </c>
      <c r="AL40" s="347">
        <v>3437.5189999999998</v>
      </c>
      <c r="AM40" s="347">
        <v>2422.2930000000001</v>
      </c>
      <c r="AN40" s="347">
        <v>1787.3130000000001</v>
      </c>
      <c r="AO40" s="347">
        <v>1833.5619999999999</v>
      </c>
      <c r="AP40" s="347">
        <v>2138.6509999999998</v>
      </c>
      <c r="AQ40" s="347">
        <v>2634.2849999999999</v>
      </c>
      <c r="AR40" s="347">
        <v>2987.8220000000001</v>
      </c>
      <c r="AS40" s="347">
        <v>3141.54</v>
      </c>
      <c r="AT40" s="347">
        <v>3315.96</v>
      </c>
      <c r="AU40" s="347">
        <v>3623.9639999999999</v>
      </c>
      <c r="AV40" s="347">
        <v>3928.607</v>
      </c>
      <c r="AW40" s="347">
        <v>3898.9690000000001</v>
      </c>
      <c r="AX40" s="347">
        <v>3303.4560000000001</v>
      </c>
      <c r="AY40" s="347">
        <v>2402.08</v>
      </c>
      <c r="AZ40" s="877">
        <v>1902.9059999999999</v>
      </c>
      <c r="BA40" s="877">
        <v>1906.1010000000001</v>
      </c>
      <c r="BB40" s="877">
        <v>2209.7890000000002</v>
      </c>
      <c r="BC40" s="877">
        <v>2623.4464286000002</v>
      </c>
      <c r="BD40" s="877">
        <v>2960.2914286</v>
      </c>
      <c r="BE40" s="358">
        <v>3148.748</v>
      </c>
      <c r="BF40" s="358">
        <v>3289.9079999999999</v>
      </c>
      <c r="BG40" s="358">
        <v>3629.24</v>
      </c>
      <c r="BH40" s="358">
        <v>3966.0010000000002</v>
      </c>
      <c r="BI40" s="358">
        <v>3885.683</v>
      </c>
      <c r="BJ40" s="358">
        <v>3348.3629999999998</v>
      </c>
      <c r="BK40" s="358">
        <v>2570.3150000000001</v>
      </c>
      <c r="BL40" s="358">
        <v>2025.2360000000001</v>
      </c>
      <c r="BM40" s="358">
        <v>1893.4680000000001</v>
      </c>
      <c r="BN40" s="358">
        <v>2184.0889999999999</v>
      </c>
      <c r="BO40" s="358">
        <v>2650.6080000000002</v>
      </c>
      <c r="BP40" s="358">
        <v>2968.1149999999998</v>
      </c>
      <c r="BQ40" s="358">
        <v>3117.3850000000002</v>
      </c>
      <c r="BR40" s="358">
        <v>3222.7179999999998</v>
      </c>
      <c r="BS40" s="358">
        <v>3500.8519999999999</v>
      </c>
      <c r="BT40" s="358">
        <v>3876.9490000000001</v>
      </c>
      <c r="BU40" s="358">
        <v>3827.3110000000001</v>
      </c>
      <c r="BV40" s="358">
        <v>3245.0360000000001</v>
      </c>
    </row>
    <row r="41" spans="1:75" ht="11.1" customHeight="1" x14ac:dyDescent="0.2">
      <c r="A41" s="267" t="s">
        <v>541</v>
      </c>
      <c r="B41" s="597" t="s">
        <v>1194</v>
      </c>
      <c r="C41" s="347">
        <v>503.01</v>
      </c>
      <c r="D41" s="347">
        <v>331.68299999999999</v>
      </c>
      <c r="E41" s="347">
        <v>242.15100000000001</v>
      </c>
      <c r="F41" s="347">
        <v>259.29899999999998</v>
      </c>
      <c r="G41" s="347">
        <v>370.637</v>
      </c>
      <c r="H41" s="347">
        <v>481.84500000000003</v>
      </c>
      <c r="I41" s="347">
        <v>557.35299999999995</v>
      </c>
      <c r="J41" s="347">
        <v>629.06200000000001</v>
      </c>
      <c r="K41" s="347">
        <v>759.00300000000004</v>
      </c>
      <c r="L41" s="347">
        <v>857.32299999999998</v>
      </c>
      <c r="M41" s="347">
        <v>841.90499999999997</v>
      </c>
      <c r="N41" s="347">
        <v>698.23500000000001</v>
      </c>
      <c r="O41" s="347">
        <v>547.44799999999998</v>
      </c>
      <c r="P41" s="347">
        <v>422.834</v>
      </c>
      <c r="Q41" s="347">
        <v>334.17899999999997</v>
      </c>
      <c r="R41" s="347">
        <v>418.238</v>
      </c>
      <c r="S41" s="347">
        <v>551.75</v>
      </c>
      <c r="T41" s="347">
        <v>646.41</v>
      </c>
      <c r="U41" s="347">
        <v>692.00599999999997</v>
      </c>
      <c r="V41" s="347">
        <v>764.74699999999996</v>
      </c>
      <c r="W41" s="347">
        <v>852.88599999999997</v>
      </c>
      <c r="X41" s="347">
        <v>932.17499999999995</v>
      </c>
      <c r="Y41" s="347">
        <v>875.81299999999999</v>
      </c>
      <c r="Z41" s="347">
        <v>786.59500000000003</v>
      </c>
      <c r="AA41" s="347">
        <v>571.32100000000003</v>
      </c>
      <c r="AB41" s="347">
        <v>421.95600000000002</v>
      </c>
      <c r="AC41" s="347">
        <v>368.798</v>
      </c>
      <c r="AD41" s="347">
        <v>448.67</v>
      </c>
      <c r="AE41" s="347">
        <v>579.13599999999997</v>
      </c>
      <c r="AF41" s="347">
        <v>670.03899999999999</v>
      </c>
      <c r="AG41" s="347">
        <v>719.99099999999999</v>
      </c>
      <c r="AH41" s="347">
        <v>763.95500000000004</v>
      </c>
      <c r="AI41" s="347">
        <v>862.27300000000002</v>
      </c>
      <c r="AJ41" s="347">
        <v>932.58100000000002</v>
      </c>
      <c r="AK41" s="347">
        <v>900.21600000000001</v>
      </c>
      <c r="AL41" s="347">
        <v>747.06299999999999</v>
      </c>
      <c r="AM41" s="347">
        <v>503.64699999999999</v>
      </c>
      <c r="AN41" s="347">
        <v>338.78399999999999</v>
      </c>
      <c r="AO41" s="347">
        <v>293.75099999999998</v>
      </c>
      <c r="AP41" s="347">
        <v>357.70600000000002</v>
      </c>
      <c r="AQ41" s="347">
        <v>507.49200000000002</v>
      </c>
      <c r="AR41" s="347">
        <v>610.327</v>
      </c>
      <c r="AS41" s="347">
        <v>653.83699999999999</v>
      </c>
      <c r="AT41" s="347">
        <v>745.29600000000005</v>
      </c>
      <c r="AU41" s="347">
        <v>851.11400000000003</v>
      </c>
      <c r="AV41" s="347">
        <v>911.00400000000002</v>
      </c>
      <c r="AW41" s="347">
        <v>875.09400000000005</v>
      </c>
      <c r="AX41" s="347">
        <v>705.42100000000005</v>
      </c>
      <c r="AY41" s="347">
        <v>480.66</v>
      </c>
      <c r="AZ41" s="877">
        <v>319.11200000000002</v>
      </c>
      <c r="BA41" s="877">
        <v>275.06700000000001</v>
      </c>
      <c r="BB41" s="877">
        <v>362.14800000000002</v>
      </c>
      <c r="BC41" s="877">
        <v>484.85714286000001</v>
      </c>
      <c r="BD41" s="877">
        <v>588.14285714000005</v>
      </c>
      <c r="BE41" s="358">
        <v>665.93010000000004</v>
      </c>
      <c r="BF41" s="358">
        <v>725.12369999999999</v>
      </c>
      <c r="BG41" s="358">
        <v>820.8374</v>
      </c>
      <c r="BH41" s="358">
        <v>915.2029</v>
      </c>
      <c r="BI41" s="358">
        <v>873.51469999999995</v>
      </c>
      <c r="BJ41" s="358">
        <v>730.21299999999997</v>
      </c>
      <c r="BK41" s="358">
        <v>524.96990000000005</v>
      </c>
      <c r="BL41" s="358">
        <v>369.08229999999998</v>
      </c>
      <c r="BM41" s="358">
        <v>288.40140000000002</v>
      </c>
      <c r="BN41" s="358">
        <v>359.73649999999998</v>
      </c>
      <c r="BO41" s="358">
        <v>506.65280000000001</v>
      </c>
      <c r="BP41" s="358">
        <v>613.08219999999994</v>
      </c>
      <c r="BQ41" s="358">
        <v>690.81529999999998</v>
      </c>
      <c r="BR41" s="358">
        <v>752.10379999999998</v>
      </c>
      <c r="BS41" s="358">
        <v>831.65809999999999</v>
      </c>
      <c r="BT41" s="358">
        <v>908.25390000000004</v>
      </c>
      <c r="BU41" s="358">
        <v>881.66359999999997</v>
      </c>
      <c r="BV41" s="358">
        <v>732.60289999999998</v>
      </c>
    </row>
    <row r="42" spans="1:75" ht="11.1" customHeight="1" x14ac:dyDescent="0.2">
      <c r="A42" s="267" t="s">
        <v>542</v>
      </c>
      <c r="B42" s="597" t="s">
        <v>1195</v>
      </c>
      <c r="C42" s="347">
        <v>574.95299999999997</v>
      </c>
      <c r="D42" s="347">
        <v>372.28699999999998</v>
      </c>
      <c r="E42" s="347">
        <v>296.10599999999999</v>
      </c>
      <c r="F42" s="347">
        <v>330.20800000000003</v>
      </c>
      <c r="G42" s="347">
        <v>444.25799999999998</v>
      </c>
      <c r="H42" s="347">
        <v>557.01099999999997</v>
      </c>
      <c r="I42" s="347">
        <v>648.32299999999998</v>
      </c>
      <c r="J42" s="347">
        <v>767.01400000000001</v>
      </c>
      <c r="K42" s="347">
        <v>916.58699999999999</v>
      </c>
      <c r="L42" s="347">
        <v>1053.441</v>
      </c>
      <c r="M42" s="347">
        <v>1030.375</v>
      </c>
      <c r="N42" s="347">
        <v>831.31100000000004</v>
      </c>
      <c r="O42" s="347">
        <v>660.15</v>
      </c>
      <c r="P42" s="347">
        <v>518.22699999999998</v>
      </c>
      <c r="Q42" s="347">
        <v>416.673</v>
      </c>
      <c r="R42" s="347">
        <v>485.03300000000002</v>
      </c>
      <c r="S42" s="347">
        <v>595.16899999999998</v>
      </c>
      <c r="T42" s="347">
        <v>700.62599999999998</v>
      </c>
      <c r="U42" s="347">
        <v>779.96100000000001</v>
      </c>
      <c r="V42" s="347">
        <v>870.601</v>
      </c>
      <c r="W42" s="347">
        <v>992.84299999999996</v>
      </c>
      <c r="X42" s="347">
        <v>1097.76</v>
      </c>
      <c r="Y42" s="347">
        <v>1076.7719999999999</v>
      </c>
      <c r="Z42" s="347">
        <v>948.91300000000001</v>
      </c>
      <c r="AA42" s="347">
        <v>689.48299999999995</v>
      </c>
      <c r="AB42" s="347">
        <v>572.15</v>
      </c>
      <c r="AC42" s="347">
        <v>507.346</v>
      </c>
      <c r="AD42" s="347">
        <v>578.56200000000001</v>
      </c>
      <c r="AE42" s="347">
        <v>685.50400000000002</v>
      </c>
      <c r="AF42" s="347">
        <v>781.08500000000004</v>
      </c>
      <c r="AG42" s="347">
        <v>844.38199999999995</v>
      </c>
      <c r="AH42" s="347">
        <v>920.68799999999999</v>
      </c>
      <c r="AI42" s="347">
        <v>1022.034</v>
      </c>
      <c r="AJ42" s="347">
        <v>1115.779</v>
      </c>
      <c r="AK42" s="347">
        <v>1096.6010000000001</v>
      </c>
      <c r="AL42" s="347">
        <v>893.35299999999995</v>
      </c>
      <c r="AM42" s="347">
        <v>598.31200000000001</v>
      </c>
      <c r="AN42" s="347">
        <v>393.12400000000002</v>
      </c>
      <c r="AO42" s="347">
        <v>364.93299999999999</v>
      </c>
      <c r="AP42" s="347">
        <v>444.24799999999999</v>
      </c>
      <c r="AQ42" s="347">
        <v>580.72199999999998</v>
      </c>
      <c r="AR42" s="347">
        <v>691.18100000000004</v>
      </c>
      <c r="AS42" s="347">
        <v>766.73</v>
      </c>
      <c r="AT42" s="347">
        <v>865.70799999999997</v>
      </c>
      <c r="AU42" s="347">
        <v>987.50099999999998</v>
      </c>
      <c r="AV42" s="347">
        <v>1098.162</v>
      </c>
      <c r="AW42" s="347">
        <v>1067.567</v>
      </c>
      <c r="AX42" s="347">
        <v>829.30200000000002</v>
      </c>
      <c r="AY42" s="347">
        <v>558.37900000000002</v>
      </c>
      <c r="AZ42" s="877">
        <v>389.15800000000002</v>
      </c>
      <c r="BA42" s="877">
        <v>350.73700000000002</v>
      </c>
      <c r="BB42" s="877">
        <v>443.63099999999997</v>
      </c>
      <c r="BC42" s="877">
        <v>578.28571428999999</v>
      </c>
      <c r="BD42" s="877">
        <v>709</v>
      </c>
      <c r="BE42" s="358">
        <v>804.21429999999998</v>
      </c>
      <c r="BF42" s="358">
        <v>902.05359999999996</v>
      </c>
      <c r="BG42" s="358">
        <v>1035.643</v>
      </c>
      <c r="BH42" s="358">
        <v>1149.7159999999999</v>
      </c>
      <c r="BI42" s="358">
        <v>1112.6859999999999</v>
      </c>
      <c r="BJ42" s="358">
        <v>922.49929999999995</v>
      </c>
      <c r="BK42" s="358">
        <v>681.98389999999995</v>
      </c>
      <c r="BL42" s="358">
        <v>488.75069999999999</v>
      </c>
      <c r="BM42" s="358">
        <v>405.8322</v>
      </c>
      <c r="BN42" s="358">
        <v>475.42590000000001</v>
      </c>
      <c r="BO42" s="358">
        <v>611.4796</v>
      </c>
      <c r="BP42" s="358">
        <v>735.86519999999996</v>
      </c>
      <c r="BQ42" s="358">
        <v>814.7636</v>
      </c>
      <c r="BR42" s="358">
        <v>899.77200000000005</v>
      </c>
      <c r="BS42" s="358">
        <v>1008.741</v>
      </c>
      <c r="BT42" s="358">
        <v>1135.2360000000001</v>
      </c>
      <c r="BU42" s="358">
        <v>1109.6300000000001</v>
      </c>
      <c r="BV42" s="358">
        <v>889.9864</v>
      </c>
    </row>
    <row r="43" spans="1:75" ht="11.1" customHeight="1" x14ac:dyDescent="0.2">
      <c r="A43" s="267" t="s">
        <v>543</v>
      </c>
      <c r="B43" s="597" t="s">
        <v>1196</v>
      </c>
      <c r="C43" s="347">
        <v>793.52800000000002</v>
      </c>
      <c r="D43" s="347">
        <v>580.62400000000002</v>
      </c>
      <c r="E43" s="347">
        <v>587.35799999999995</v>
      </c>
      <c r="F43" s="347">
        <v>731.01900000000001</v>
      </c>
      <c r="G43" s="347">
        <v>840.63300000000004</v>
      </c>
      <c r="H43" s="347">
        <v>884.80700000000002</v>
      </c>
      <c r="I43" s="347">
        <v>871.65099999999995</v>
      </c>
      <c r="J43" s="347">
        <v>883.95500000000004</v>
      </c>
      <c r="K43" s="347">
        <v>1006.276</v>
      </c>
      <c r="L43" s="347">
        <v>1170.046</v>
      </c>
      <c r="M43" s="347">
        <v>1178.8140000000001</v>
      </c>
      <c r="N43" s="347">
        <v>1041.9649999999999</v>
      </c>
      <c r="O43" s="347">
        <v>980.09100000000001</v>
      </c>
      <c r="P43" s="347">
        <v>919.721</v>
      </c>
      <c r="Q43" s="347">
        <v>918.90499999999997</v>
      </c>
      <c r="R43" s="347">
        <v>983.15899999999999</v>
      </c>
      <c r="S43" s="347">
        <v>1083.886</v>
      </c>
      <c r="T43" s="347">
        <v>1137.69</v>
      </c>
      <c r="U43" s="347">
        <v>1107.895</v>
      </c>
      <c r="V43" s="347">
        <v>1032.0830000000001</v>
      </c>
      <c r="W43" s="347">
        <v>1092.2760000000001</v>
      </c>
      <c r="X43" s="347">
        <v>1209.2539999999999</v>
      </c>
      <c r="Y43" s="347">
        <v>1219.444</v>
      </c>
      <c r="Z43" s="347">
        <v>1182.5409999999999</v>
      </c>
      <c r="AA43" s="347">
        <v>911.72500000000002</v>
      </c>
      <c r="AB43" s="347">
        <v>942.84100000000001</v>
      </c>
      <c r="AC43" s="347">
        <v>1007.333</v>
      </c>
      <c r="AD43" s="347">
        <v>1077.55</v>
      </c>
      <c r="AE43" s="347">
        <v>1143.296</v>
      </c>
      <c r="AF43" s="347">
        <v>1171.8599999999999</v>
      </c>
      <c r="AG43" s="347">
        <v>1154.67</v>
      </c>
      <c r="AH43" s="347">
        <v>1096.098</v>
      </c>
      <c r="AI43" s="347">
        <v>1120.6079999999999</v>
      </c>
      <c r="AJ43" s="347">
        <v>1257.9870000000001</v>
      </c>
      <c r="AK43" s="347">
        <v>1291.538</v>
      </c>
      <c r="AL43" s="347">
        <v>1215.0509999999999</v>
      </c>
      <c r="AM43" s="347">
        <v>862.50300000000004</v>
      </c>
      <c r="AN43" s="347">
        <v>660.47500000000002</v>
      </c>
      <c r="AO43" s="347">
        <v>775.41300000000001</v>
      </c>
      <c r="AP43" s="347">
        <v>900.12599999999998</v>
      </c>
      <c r="AQ43" s="347">
        <v>1049.248</v>
      </c>
      <c r="AR43" s="347">
        <v>1137.1210000000001</v>
      </c>
      <c r="AS43" s="347">
        <v>1135.268</v>
      </c>
      <c r="AT43" s="347">
        <v>1127.9670000000001</v>
      </c>
      <c r="AU43" s="347">
        <v>1180.616</v>
      </c>
      <c r="AV43" s="347">
        <v>1286.1890000000001</v>
      </c>
      <c r="AW43" s="347">
        <v>1330.7090000000001</v>
      </c>
      <c r="AX43" s="347">
        <v>1181.6769999999999</v>
      </c>
      <c r="AY43" s="347">
        <v>855.846</v>
      </c>
      <c r="AZ43" s="877">
        <v>717.346</v>
      </c>
      <c r="BA43" s="877">
        <v>795.24300000000005</v>
      </c>
      <c r="BB43" s="877">
        <v>897.48099999999999</v>
      </c>
      <c r="BC43" s="877">
        <v>1013</v>
      </c>
      <c r="BD43" s="877">
        <v>1075.2857143000001</v>
      </c>
      <c r="BE43" s="358">
        <v>1070.682</v>
      </c>
      <c r="BF43" s="358">
        <v>1051.3309999999999</v>
      </c>
      <c r="BG43" s="358">
        <v>1139.615</v>
      </c>
      <c r="BH43" s="358">
        <v>1260.7190000000001</v>
      </c>
      <c r="BI43" s="358">
        <v>1278.9739999999999</v>
      </c>
      <c r="BJ43" s="358">
        <v>1166.93</v>
      </c>
      <c r="BK43" s="358">
        <v>907.36300000000006</v>
      </c>
      <c r="BL43" s="358">
        <v>763.40219999999999</v>
      </c>
      <c r="BM43" s="358">
        <v>792.97130000000004</v>
      </c>
      <c r="BN43" s="358">
        <v>909.97349999999994</v>
      </c>
      <c r="BO43" s="358">
        <v>1029.4010000000001</v>
      </c>
      <c r="BP43" s="358">
        <v>1067.0329999999999</v>
      </c>
      <c r="BQ43" s="358">
        <v>1041.931</v>
      </c>
      <c r="BR43" s="358">
        <v>996.28030000000001</v>
      </c>
      <c r="BS43" s="358">
        <v>1067.6600000000001</v>
      </c>
      <c r="BT43" s="358">
        <v>1207.8520000000001</v>
      </c>
      <c r="BU43" s="358">
        <v>1228.8630000000001</v>
      </c>
      <c r="BV43" s="358">
        <v>1095.5429999999999</v>
      </c>
    </row>
    <row r="44" spans="1:75" ht="11.1" customHeight="1" x14ac:dyDescent="0.2">
      <c r="A44" s="267" t="s">
        <v>544</v>
      </c>
      <c r="B44" s="597" t="s">
        <v>1197</v>
      </c>
      <c r="C44" s="347">
        <v>127.863</v>
      </c>
      <c r="D44" s="347">
        <v>92.822999999999993</v>
      </c>
      <c r="E44" s="347">
        <v>90.370999999999995</v>
      </c>
      <c r="F44" s="347">
        <v>92.991</v>
      </c>
      <c r="G44" s="347">
        <v>116.554</v>
      </c>
      <c r="H44" s="347">
        <v>137.01300000000001</v>
      </c>
      <c r="I44" s="347">
        <v>147.446</v>
      </c>
      <c r="J44" s="347">
        <v>159.45599999999999</v>
      </c>
      <c r="K44" s="347">
        <v>184.27699999999999</v>
      </c>
      <c r="L44" s="347">
        <v>206.03299999999999</v>
      </c>
      <c r="M44" s="347">
        <v>194.33500000000001</v>
      </c>
      <c r="N44" s="347">
        <v>157.53299999999999</v>
      </c>
      <c r="O44" s="347">
        <v>122.78</v>
      </c>
      <c r="P44" s="347">
        <v>93.683000000000007</v>
      </c>
      <c r="Q44" s="347">
        <v>79.253</v>
      </c>
      <c r="R44" s="347">
        <v>98.120999999999995</v>
      </c>
      <c r="S44" s="347">
        <v>136.36099999999999</v>
      </c>
      <c r="T44" s="347">
        <v>171.48599999999999</v>
      </c>
      <c r="U44" s="347">
        <v>192.15600000000001</v>
      </c>
      <c r="V44" s="347">
        <v>216.44900000000001</v>
      </c>
      <c r="W44" s="347">
        <v>239.483</v>
      </c>
      <c r="X44" s="347">
        <v>251.86699999999999</v>
      </c>
      <c r="Y44" s="347">
        <v>246.535</v>
      </c>
      <c r="Z44" s="347">
        <v>227.577</v>
      </c>
      <c r="AA44" s="347">
        <v>185.01599999999999</v>
      </c>
      <c r="AB44" s="347">
        <v>168.74</v>
      </c>
      <c r="AC44" s="347">
        <v>167.81299999999999</v>
      </c>
      <c r="AD44" s="347">
        <v>187.05199999999999</v>
      </c>
      <c r="AE44" s="347">
        <v>215.5</v>
      </c>
      <c r="AF44" s="347">
        <v>237.971</v>
      </c>
      <c r="AG44" s="347">
        <v>253.45599999999999</v>
      </c>
      <c r="AH44" s="347">
        <v>268.15899999999999</v>
      </c>
      <c r="AI44" s="347">
        <v>282.166</v>
      </c>
      <c r="AJ44" s="347">
        <v>289.85399999999998</v>
      </c>
      <c r="AK44" s="347">
        <v>287.39299999999997</v>
      </c>
      <c r="AL44" s="347">
        <v>258.79000000000002</v>
      </c>
      <c r="AM44" s="347">
        <v>201.197</v>
      </c>
      <c r="AN44" s="347">
        <v>170.94300000000001</v>
      </c>
      <c r="AO44" s="347">
        <v>169.76900000000001</v>
      </c>
      <c r="AP44" s="347">
        <v>180.923</v>
      </c>
      <c r="AQ44" s="347">
        <v>208.92699999999999</v>
      </c>
      <c r="AR44" s="347">
        <v>231.923</v>
      </c>
      <c r="AS44" s="347">
        <v>249.65799999999999</v>
      </c>
      <c r="AT44" s="347">
        <v>247.82900000000001</v>
      </c>
      <c r="AU44" s="347">
        <v>266.06200000000001</v>
      </c>
      <c r="AV44" s="347">
        <v>279.02800000000002</v>
      </c>
      <c r="AW44" s="347">
        <v>276.214</v>
      </c>
      <c r="AX44" s="347">
        <v>249.72300000000001</v>
      </c>
      <c r="AY44" s="347">
        <v>204.196</v>
      </c>
      <c r="AZ44" s="877">
        <v>189.86099999999999</v>
      </c>
      <c r="BA44" s="877">
        <v>197.792</v>
      </c>
      <c r="BB44" s="877">
        <v>203.559</v>
      </c>
      <c r="BC44" s="877">
        <v>218.57142856999999</v>
      </c>
      <c r="BD44" s="877">
        <v>235.28571428999999</v>
      </c>
      <c r="BE44" s="358">
        <v>256.42599999999999</v>
      </c>
      <c r="BF44" s="358">
        <v>268.1567</v>
      </c>
      <c r="BG44" s="358">
        <v>285.42200000000003</v>
      </c>
      <c r="BH44" s="358">
        <v>294.37079999999997</v>
      </c>
      <c r="BI44" s="358">
        <v>286.36099999999999</v>
      </c>
      <c r="BJ44" s="358">
        <v>239.3862</v>
      </c>
      <c r="BK44" s="358">
        <v>207.4948</v>
      </c>
      <c r="BL44" s="358">
        <v>180.91380000000001</v>
      </c>
      <c r="BM44" s="358">
        <v>178.42859999999999</v>
      </c>
      <c r="BN44" s="358">
        <v>190.23429999999999</v>
      </c>
      <c r="BO44" s="358">
        <v>217.42150000000001</v>
      </c>
      <c r="BP44" s="358">
        <v>241.00620000000001</v>
      </c>
      <c r="BQ44" s="358">
        <v>256.18680000000001</v>
      </c>
      <c r="BR44" s="358">
        <v>258.476</v>
      </c>
      <c r="BS44" s="358">
        <v>263.01889999999997</v>
      </c>
      <c r="BT44" s="358">
        <v>284.33980000000003</v>
      </c>
      <c r="BU44" s="358">
        <v>276.2928</v>
      </c>
      <c r="BV44" s="358">
        <v>226.45310000000001</v>
      </c>
    </row>
    <row r="45" spans="1:75" ht="11.1" customHeight="1" x14ac:dyDescent="0.2">
      <c r="A45" s="267" t="s">
        <v>545</v>
      </c>
      <c r="B45" s="597" t="s">
        <v>1198</v>
      </c>
      <c r="C45" s="347">
        <v>193.77</v>
      </c>
      <c r="D45" s="347">
        <v>163.19200000000001</v>
      </c>
      <c r="E45" s="347">
        <v>164.84899999999999</v>
      </c>
      <c r="F45" s="347">
        <v>177.39500000000001</v>
      </c>
      <c r="G45" s="347">
        <v>207.28</v>
      </c>
      <c r="H45" s="347">
        <v>239.541</v>
      </c>
      <c r="I45" s="347">
        <v>252.923</v>
      </c>
      <c r="J45" s="347">
        <v>240.18</v>
      </c>
      <c r="K45" s="347">
        <v>247.42699999999999</v>
      </c>
      <c r="L45" s="347">
        <v>249.994</v>
      </c>
      <c r="M45" s="347">
        <v>224.244</v>
      </c>
      <c r="N45" s="347">
        <v>166.82599999999999</v>
      </c>
      <c r="O45" s="347">
        <v>130.893</v>
      </c>
      <c r="P45" s="347">
        <v>90.224999999999994</v>
      </c>
      <c r="Q45" s="347">
        <v>74.186000000000007</v>
      </c>
      <c r="R45" s="347">
        <v>105.01300000000001</v>
      </c>
      <c r="S45" s="347">
        <v>161.29900000000001</v>
      </c>
      <c r="T45" s="347">
        <v>215.55699999999999</v>
      </c>
      <c r="U45" s="347">
        <v>231.35300000000001</v>
      </c>
      <c r="V45" s="347">
        <v>251.393</v>
      </c>
      <c r="W45" s="347">
        <v>278.303</v>
      </c>
      <c r="X45" s="347">
        <v>282.40800000000002</v>
      </c>
      <c r="Y45" s="347">
        <v>289.65499999999997</v>
      </c>
      <c r="Z45" s="347">
        <v>280.09800000000001</v>
      </c>
      <c r="AA45" s="347">
        <v>226.75899999999999</v>
      </c>
      <c r="AB45" s="347">
        <v>218.74199999999999</v>
      </c>
      <c r="AC45" s="347">
        <v>230.59</v>
      </c>
      <c r="AD45" s="347">
        <v>246.357</v>
      </c>
      <c r="AE45" s="347">
        <v>274.14600000000002</v>
      </c>
      <c r="AF45" s="347">
        <v>286.44099999999997</v>
      </c>
      <c r="AG45" s="347">
        <v>291.49200000000002</v>
      </c>
      <c r="AH45" s="347">
        <v>290.09899999999999</v>
      </c>
      <c r="AI45" s="347">
        <v>295.74700000000001</v>
      </c>
      <c r="AJ45" s="347">
        <v>309.95999999999998</v>
      </c>
      <c r="AK45" s="347">
        <v>308.928</v>
      </c>
      <c r="AL45" s="347">
        <v>294.87099999999998</v>
      </c>
      <c r="AM45" s="347">
        <v>230.155</v>
      </c>
      <c r="AN45" s="347">
        <v>199.31100000000001</v>
      </c>
      <c r="AO45" s="347">
        <v>205.184</v>
      </c>
      <c r="AP45" s="347">
        <v>230.55099999999999</v>
      </c>
      <c r="AQ45" s="347">
        <v>261.25</v>
      </c>
      <c r="AR45" s="347">
        <v>288.77800000000002</v>
      </c>
      <c r="AS45" s="347">
        <v>305.185</v>
      </c>
      <c r="AT45" s="347">
        <v>295.72199999999998</v>
      </c>
      <c r="AU45" s="347">
        <v>303.03399999999999</v>
      </c>
      <c r="AV45" s="347">
        <v>317.404</v>
      </c>
      <c r="AW45" s="347">
        <v>313.39400000000001</v>
      </c>
      <c r="AX45" s="347">
        <v>303.99200000000002</v>
      </c>
      <c r="AY45" s="347">
        <v>272.02499999999998</v>
      </c>
      <c r="AZ45" s="877">
        <v>257.83699999999999</v>
      </c>
      <c r="BA45" s="877">
        <v>259.49400000000003</v>
      </c>
      <c r="BB45" s="877">
        <v>274.64600000000002</v>
      </c>
      <c r="BC45" s="877">
        <v>298.85714286000001</v>
      </c>
      <c r="BD45" s="877">
        <v>320.85714286000001</v>
      </c>
      <c r="BE45" s="358">
        <v>321.88670000000002</v>
      </c>
      <c r="BF45" s="358">
        <v>311.72840000000002</v>
      </c>
      <c r="BG45" s="358">
        <v>314.6694</v>
      </c>
      <c r="BH45" s="358">
        <v>312.71510000000001</v>
      </c>
      <c r="BI45" s="358">
        <v>302.50909999999999</v>
      </c>
      <c r="BJ45" s="358">
        <v>260.01139999999998</v>
      </c>
      <c r="BK45" s="358">
        <v>221.30619999999999</v>
      </c>
      <c r="BL45" s="358">
        <v>197.40280000000001</v>
      </c>
      <c r="BM45" s="358">
        <v>203.07669999999999</v>
      </c>
      <c r="BN45" s="358">
        <v>223.63249999999999</v>
      </c>
      <c r="BO45" s="358">
        <v>259.11509999999998</v>
      </c>
      <c r="BP45" s="358">
        <v>282.57100000000003</v>
      </c>
      <c r="BQ45" s="358">
        <v>283.81</v>
      </c>
      <c r="BR45" s="358">
        <v>284.16899999999998</v>
      </c>
      <c r="BS45" s="358">
        <v>296.17720000000003</v>
      </c>
      <c r="BT45" s="358">
        <v>307.41120000000001</v>
      </c>
      <c r="BU45" s="358">
        <v>298.5016</v>
      </c>
      <c r="BV45" s="358">
        <v>270.34890000000001</v>
      </c>
    </row>
    <row r="46" spans="1:75" ht="11.1" customHeight="1" x14ac:dyDescent="0.2">
      <c r="A46" s="267" t="s">
        <v>546</v>
      </c>
      <c r="B46" s="603" t="s">
        <v>1071</v>
      </c>
      <c r="C46" s="387">
        <v>22.815999999999999</v>
      </c>
      <c r="D46" s="387">
        <v>21.408999999999999</v>
      </c>
      <c r="E46" s="387">
        <v>20.631</v>
      </c>
      <c r="F46" s="387">
        <v>20.853000000000002</v>
      </c>
      <c r="G46" s="387">
        <v>22.553000000000001</v>
      </c>
      <c r="H46" s="387">
        <v>25.105</v>
      </c>
      <c r="I46" s="387">
        <v>27.427</v>
      </c>
      <c r="J46" s="387">
        <v>29.754999999999999</v>
      </c>
      <c r="K46" s="387">
        <v>32.075000000000003</v>
      </c>
      <c r="L46" s="387">
        <v>32.548000000000002</v>
      </c>
      <c r="M46" s="387">
        <v>31.376999999999999</v>
      </c>
      <c r="N46" s="387">
        <v>29.510999999999999</v>
      </c>
      <c r="O46" s="387">
        <v>28.652999999999999</v>
      </c>
      <c r="P46" s="387">
        <v>27.492999999999999</v>
      </c>
      <c r="Q46" s="387">
        <v>26.7</v>
      </c>
      <c r="R46" s="387">
        <v>26.898</v>
      </c>
      <c r="S46" s="387">
        <v>28.015000000000001</v>
      </c>
      <c r="T46" s="387">
        <v>29.890999999999998</v>
      </c>
      <c r="U46" s="387">
        <v>31.864999999999998</v>
      </c>
      <c r="V46" s="387">
        <v>33.622999999999998</v>
      </c>
      <c r="W46" s="387">
        <v>34.71</v>
      </c>
      <c r="X46" s="387">
        <v>34.393000000000001</v>
      </c>
      <c r="Y46" s="387">
        <v>32.591000000000001</v>
      </c>
      <c r="Z46" s="387">
        <v>29.943000000000001</v>
      </c>
      <c r="AA46" s="387">
        <v>27.061</v>
      </c>
      <c r="AB46" s="387">
        <v>25.251000000000001</v>
      </c>
      <c r="AC46" s="387">
        <v>24.175999999999998</v>
      </c>
      <c r="AD46" s="387">
        <v>24.257999999999999</v>
      </c>
      <c r="AE46" s="387">
        <v>25.596</v>
      </c>
      <c r="AF46" s="387">
        <v>27.577000000000002</v>
      </c>
      <c r="AG46" s="387">
        <v>29.623000000000001</v>
      </c>
      <c r="AH46" s="387">
        <v>31.254999999999999</v>
      </c>
      <c r="AI46" s="387">
        <v>32.508000000000003</v>
      </c>
      <c r="AJ46" s="387">
        <v>32.238</v>
      </c>
      <c r="AK46" s="387">
        <v>30.196000000000002</v>
      </c>
      <c r="AL46" s="387">
        <v>28.390999999999998</v>
      </c>
      <c r="AM46" s="387">
        <v>26.48</v>
      </c>
      <c r="AN46" s="387">
        <v>24.677</v>
      </c>
      <c r="AO46" s="387">
        <v>24.513000000000002</v>
      </c>
      <c r="AP46" s="387">
        <v>25.097999999999999</v>
      </c>
      <c r="AQ46" s="387">
        <v>26.648</v>
      </c>
      <c r="AR46" s="387">
        <v>28.492999999999999</v>
      </c>
      <c r="AS46" s="387">
        <v>30.864000000000001</v>
      </c>
      <c r="AT46" s="387">
        <v>33.439</v>
      </c>
      <c r="AU46" s="387">
        <v>35.637</v>
      </c>
      <c r="AV46" s="387">
        <v>36.82</v>
      </c>
      <c r="AW46" s="387">
        <v>35.991999999999997</v>
      </c>
      <c r="AX46" s="387">
        <v>33.341999999999999</v>
      </c>
      <c r="AY46" s="387">
        <v>30.974</v>
      </c>
      <c r="AZ46" s="879">
        <v>29.593</v>
      </c>
      <c r="BA46" s="879">
        <v>27.768000000000001</v>
      </c>
      <c r="BB46" s="879">
        <v>28.324999999999999</v>
      </c>
      <c r="BC46" s="879">
        <v>29.875</v>
      </c>
      <c r="BD46" s="879">
        <v>31.72</v>
      </c>
      <c r="BE46" s="360">
        <v>29.609000000000002</v>
      </c>
      <c r="BF46" s="360">
        <v>31.514199999999999</v>
      </c>
      <c r="BG46" s="360">
        <v>33.053400000000003</v>
      </c>
      <c r="BH46" s="360">
        <v>33.2774</v>
      </c>
      <c r="BI46" s="360">
        <v>31.639199999999999</v>
      </c>
      <c r="BJ46" s="360">
        <v>29.322600000000001</v>
      </c>
      <c r="BK46" s="360">
        <v>27.1968</v>
      </c>
      <c r="BL46" s="360">
        <v>25.6846</v>
      </c>
      <c r="BM46" s="360">
        <v>24.7576</v>
      </c>
      <c r="BN46" s="360">
        <v>25.086400000000001</v>
      </c>
      <c r="BO46" s="360">
        <v>26.537400000000002</v>
      </c>
      <c r="BP46" s="360">
        <v>28.557200000000002</v>
      </c>
      <c r="BQ46" s="360">
        <v>29.877600000000001</v>
      </c>
      <c r="BR46" s="360">
        <v>31.91724</v>
      </c>
      <c r="BS46" s="360">
        <v>33.596679999999999</v>
      </c>
      <c r="BT46" s="360">
        <v>33.85528</v>
      </c>
      <c r="BU46" s="360">
        <v>32.35904</v>
      </c>
      <c r="BV46" s="360">
        <v>30.10192</v>
      </c>
    </row>
    <row r="47" spans="1:75" s="170" customFormat="1" ht="12.75" x14ac:dyDescent="0.2">
      <c r="A47" s="169"/>
      <c r="B47" s="1037" t="s">
        <v>1545</v>
      </c>
      <c r="C47" s="1043"/>
      <c r="D47" s="1043"/>
      <c r="E47" s="1043"/>
      <c r="F47" s="1043"/>
      <c r="G47" s="1043"/>
      <c r="H47" s="1043"/>
      <c r="I47" s="1043"/>
      <c r="J47" s="1043"/>
      <c r="K47" s="1043"/>
      <c r="L47" s="1043"/>
      <c r="M47" s="1043"/>
      <c r="N47" s="1043"/>
      <c r="O47" s="1043"/>
      <c r="P47" s="1043"/>
      <c r="Q47" s="1038"/>
      <c r="R47" s="618"/>
      <c r="AY47" s="848"/>
      <c r="AZ47" s="848"/>
      <c r="BA47" s="848"/>
      <c r="BB47" s="852"/>
      <c r="BC47" s="658"/>
      <c r="BD47" s="658"/>
      <c r="BE47" s="658"/>
      <c r="BF47" s="658"/>
      <c r="BG47" s="658"/>
      <c r="BH47" s="658"/>
      <c r="BI47" s="658"/>
      <c r="BJ47" s="618"/>
      <c r="BK47" s="618"/>
      <c r="BL47" s="618"/>
      <c r="BM47" s="618"/>
      <c r="BN47" s="618"/>
      <c r="BO47" s="618"/>
      <c r="BP47" s="618"/>
      <c r="BQ47" s="618"/>
      <c r="BR47" s="618"/>
      <c r="BS47" s="618"/>
      <c r="BT47" s="618"/>
      <c r="BU47" s="618"/>
      <c r="BV47" s="618"/>
      <c r="BW47" s="618"/>
    </row>
    <row r="48" spans="1:75" s="170" customFormat="1" ht="12" customHeight="1" x14ac:dyDescent="0.2">
      <c r="A48" s="169"/>
      <c r="B48" s="1052" t="s">
        <v>1208</v>
      </c>
      <c r="C48" s="1043"/>
      <c r="D48" s="1043"/>
      <c r="E48" s="1043"/>
      <c r="F48" s="1043"/>
      <c r="G48" s="1043"/>
      <c r="H48" s="1043"/>
      <c r="I48" s="1043"/>
      <c r="J48" s="1043"/>
      <c r="K48" s="1043"/>
      <c r="L48" s="1043"/>
      <c r="M48" s="1043"/>
      <c r="N48" s="1043"/>
      <c r="O48" s="1043"/>
      <c r="P48" s="1043"/>
      <c r="Q48" s="1038"/>
      <c r="R48" s="618"/>
      <c r="Y48" s="288"/>
      <c r="Z48" s="288"/>
      <c r="AA48" s="288"/>
      <c r="AB48" s="288"/>
      <c r="AY48" s="848"/>
      <c r="AZ48" s="848"/>
      <c r="BA48" s="848"/>
      <c r="BB48" s="848"/>
      <c r="BC48" s="658"/>
      <c r="BD48" s="658"/>
      <c r="BE48" s="658"/>
      <c r="BF48" s="658"/>
      <c r="BG48" s="658"/>
      <c r="BH48" s="658"/>
      <c r="BI48" s="658"/>
      <c r="BJ48" s="618"/>
      <c r="BK48" s="618"/>
      <c r="BL48" s="618"/>
      <c r="BM48" s="618"/>
      <c r="BN48" s="618"/>
      <c r="BO48" s="618"/>
      <c r="BP48" s="618"/>
      <c r="BQ48" s="618"/>
      <c r="BR48" s="618"/>
      <c r="BS48" s="618"/>
      <c r="BT48" s="618"/>
      <c r="BU48" s="618"/>
      <c r="BV48" s="618"/>
      <c r="BW48" s="618"/>
    </row>
    <row r="49" spans="1:75" s="170" customFormat="1" ht="12" customHeight="1" x14ac:dyDescent="0.2">
      <c r="A49" s="169"/>
      <c r="B49" s="1052" t="s">
        <v>1209</v>
      </c>
      <c r="C49" s="1043"/>
      <c r="D49" s="1043"/>
      <c r="E49" s="1043"/>
      <c r="F49" s="1043"/>
      <c r="G49" s="1043"/>
      <c r="H49" s="1043"/>
      <c r="I49" s="1043"/>
      <c r="J49" s="1043"/>
      <c r="K49" s="1043"/>
      <c r="L49" s="1043"/>
      <c r="M49" s="1043"/>
      <c r="N49" s="1043"/>
      <c r="O49" s="1043"/>
      <c r="P49" s="1043"/>
      <c r="Q49" s="1038"/>
      <c r="R49" s="619"/>
      <c r="AY49" s="848"/>
      <c r="AZ49" s="848"/>
      <c r="BA49" s="848"/>
      <c r="BB49" s="848"/>
      <c r="BC49" s="658"/>
      <c r="BD49" s="658"/>
      <c r="BE49" s="658"/>
      <c r="BF49" s="658"/>
      <c r="BG49" s="658"/>
      <c r="BH49" s="658"/>
      <c r="BI49" s="658"/>
      <c r="BJ49" s="618"/>
      <c r="BK49" s="618"/>
      <c r="BL49" s="618"/>
      <c r="BM49" s="618"/>
      <c r="BN49" s="618"/>
      <c r="BO49" s="618"/>
      <c r="BP49" s="618"/>
      <c r="BQ49" s="618"/>
      <c r="BR49" s="618"/>
      <c r="BS49" s="618"/>
      <c r="BT49" s="618"/>
      <c r="BU49" s="618"/>
      <c r="BV49" s="618"/>
      <c r="BW49" s="618"/>
    </row>
    <row r="50" spans="1:75" s="170" customFormat="1" ht="12" customHeight="1" x14ac:dyDescent="0.2">
      <c r="A50" s="169"/>
      <c r="B50" s="1052" t="s">
        <v>1210</v>
      </c>
      <c r="C50" s="1043"/>
      <c r="D50" s="1043"/>
      <c r="E50" s="1043"/>
      <c r="F50" s="1043"/>
      <c r="G50" s="1043"/>
      <c r="H50" s="1043"/>
      <c r="I50" s="1043"/>
      <c r="J50" s="1043"/>
      <c r="K50" s="1043"/>
      <c r="L50" s="1043"/>
      <c r="M50" s="1043"/>
      <c r="N50" s="1043"/>
      <c r="O50" s="1043"/>
      <c r="P50" s="1043"/>
      <c r="Q50" s="1038"/>
      <c r="R50" s="619"/>
      <c r="AY50" s="848"/>
      <c r="AZ50" s="848"/>
      <c r="BA50" s="848"/>
      <c r="BB50" s="848"/>
      <c r="BC50" s="658"/>
      <c r="BD50" s="658"/>
      <c r="BE50" s="658"/>
      <c r="BF50" s="658"/>
      <c r="BG50" s="658"/>
      <c r="BH50" s="658"/>
      <c r="BI50" s="658"/>
      <c r="BJ50" s="618"/>
      <c r="BK50" s="618"/>
      <c r="BL50" s="618"/>
      <c r="BM50" s="618"/>
      <c r="BN50" s="618"/>
      <c r="BO50" s="618"/>
      <c r="BP50" s="618"/>
      <c r="BQ50" s="618"/>
      <c r="BR50" s="618"/>
      <c r="BS50" s="618"/>
      <c r="BT50" s="618"/>
      <c r="BU50" s="618"/>
      <c r="BV50" s="618"/>
      <c r="BW50" s="618"/>
    </row>
    <row r="51" spans="1:75" s="336" customFormat="1" ht="12" customHeight="1" x14ac:dyDescent="0.2">
      <c r="A51" s="335"/>
      <c r="B51" s="1052" t="s">
        <v>1211</v>
      </c>
      <c r="C51" s="1043"/>
      <c r="D51" s="1043"/>
      <c r="E51" s="1043"/>
      <c r="F51" s="1043"/>
      <c r="G51" s="1043"/>
      <c r="H51" s="1043"/>
      <c r="I51" s="1043"/>
      <c r="J51" s="1043"/>
      <c r="K51" s="1043"/>
      <c r="L51" s="1043"/>
      <c r="M51" s="1043"/>
      <c r="N51" s="1043"/>
      <c r="O51" s="1043"/>
      <c r="P51" s="1043"/>
      <c r="Q51" s="1038"/>
      <c r="R51" s="619"/>
      <c r="AY51" s="339"/>
      <c r="AZ51" s="339"/>
      <c r="BA51" s="339"/>
      <c r="BB51" s="339"/>
      <c r="BC51" s="339"/>
      <c r="BD51" s="339"/>
      <c r="BE51" s="339"/>
      <c r="BF51" s="339"/>
      <c r="BG51" s="339"/>
      <c r="BH51" s="339"/>
      <c r="BI51" s="339"/>
    </row>
    <row r="52" spans="1:75" s="114" customFormat="1" ht="12" customHeight="1" x14ac:dyDescent="0.2">
      <c r="A52" s="38"/>
      <c r="B52" s="1052" t="s">
        <v>1212</v>
      </c>
      <c r="C52" s="1038"/>
      <c r="D52" s="1038"/>
      <c r="E52" s="1038"/>
      <c r="F52" s="1038"/>
      <c r="G52" s="1038"/>
      <c r="H52" s="1038"/>
      <c r="I52" s="1038"/>
      <c r="J52" s="1038"/>
      <c r="K52" s="1038"/>
      <c r="L52" s="1038"/>
      <c r="M52" s="1038"/>
      <c r="N52" s="1038"/>
      <c r="O52" s="1038"/>
      <c r="P52" s="1038"/>
      <c r="Q52" s="1038"/>
      <c r="R52" s="619"/>
      <c r="AY52" s="827"/>
      <c r="AZ52" s="827"/>
      <c r="BA52" s="827"/>
      <c r="BB52" s="827"/>
      <c r="BC52" s="659"/>
      <c r="BD52" s="659"/>
      <c r="BE52" s="659"/>
      <c r="BF52" s="659"/>
      <c r="BG52" s="659"/>
      <c r="BH52" s="659"/>
      <c r="BI52" s="659"/>
      <c r="BJ52" s="619"/>
      <c r="BK52" s="619"/>
      <c r="BL52" s="619"/>
      <c r="BM52" s="619"/>
      <c r="BN52" s="619"/>
      <c r="BO52" s="619"/>
      <c r="BP52" s="619"/>
      <c r="BQ52" s="619"/>
      <c r="BR52" s="619"/>
      <c r="BS52" s="619"/>
      <c r="BT52" s="619"/>
      <c r="BU52" s="619"/>
      <c r="BV52" s="619"/>
      <c r="BW52" s="619"/>
    </row>
    <row r="53" spans="1:75" s="170" customFormat="1" ht="12" customHeight="1" x14ac:dyDescent="0.2">
      <c r="A53" s="169"/>
      <c r="B53" s="773" t="s">
        <v>808</v>
      </c>
      <c r="C53" s="773"/>
      <c r="D53" s="773"/>
      <c r="E53" s="773"/>
      <c r="F53" s="773"/>
      <c r="G53" s="773"/>
      <c r="H53" s="773"/>
      <c r="I53" s="773"/>
      <c r="J53" s="773"/>
      <c r="K53" s="773"/>
      <c r="L53" s="773"/>
      <c r="M53" s="773"/>
      <c r="N53" s="773"/>
      <c r="O53" s="773"/>
      <c r="P53" s="773"/>
      <c r="Q53" s="773"/>
      <c r="R53" s="619"/>
      <c r="AY53" s="848"/>
      <c r="AZ53" s="848"/>
      <c r="BA53" s="848"/>
      <c r="BB53" s="848"/>
      <c r="BC53" s="658"/>
      <c r="BD53" s="658"/>
      <c r="BE53" s="658"/>
      <c r="BF53" s="658"/>
      <c r="BG53" s="658"/>
      <c r="BH53" s="658"/>
      <c r="BI53" s="658"/>
      <c r="BJ53" s="618"/>
      <c r="BK53" s="618"/>
      <c r="BL53" s="618"/>
      <c r="BM53" s="618"/>
      <c r="BN53" s="618"/>
      <c r="BO53" s="618"/>
      <c r="BP53" s="618"/>
      <c r="BQ53" s="618"/>
      <c r="BR53" s="618"/>
      <c r="BS53" s="618"/>
      <c r="BT53" s="618"/>
      <c r="BU53" s="618"/>
      <c r="BV53" s="618"/>
      <c r="BW53" s="618"/>
    </row>
    <row r="54" spans="1:75" s="170" customFormat="1" ht="12" customHeight="1" x14ac:dyDescent="0.2">
      <c r="A54" s="169"/>
      <c r="B54" s="988" t="str">
        <f>Dates!$G$2</f>
        <v>EIA completed modeling and analysis for this report on Wednesday, July 1, 2026.</v>
      </c>
      <c r="C54" s="975"/>
      <c r="D54" s="975"/>
      <c r="E54" s="975"/>
      <c r="F54" s="975"/>
      <c r="G54" s="975"/>
      <c r="H54" s="975"/>
      <c r="I54" s="975"/>
      <c r="J54" s="975"/>
      <c r="K54" s="975"/>
      <c r="L54" s="975"/>
      <c r="M54" s="975"/>
      <c r="N54" s="975"/>
      <c r="O54" s="975"/>
      <c r="P54" s="975"/>
      <c r="Q54" s="975"/>
      <c r="R54" s="619"/>
      <c r="AY54" s="848"/>
      <c r="AZ54" s="848"/>
      <c r="BA54" s="848"/>
      <c r="BB54" s="848"/>
      <c r="BC54" s="658"/>
      <c r="BD54" s="658"/>
      <c r="BE54" s="658"/>
      <c r="BF54" s="658"/>
      <c r="BG54" s="658"/>
      <c r="BH54" s="658"/>
      <c r="BI54" s="658"/>
      <c r="BJ54" s="618"/>
      <c r="BK54" s="618"/>
      <c r="BL54" s="618"/>
      <c r="BM54" s="618"/>
      <c r="BN54" s="618"/>
      <c r="BO54" s="618"/>
      <c r="BP54" s="618"/>
      <c r="BQ54" s="618"/>
      <c r="BR54" s="618"/>
      <c r="BS54" s="618"/>
      <c r="BT54" s="618"/>
      <c r="BU54" s="618"/>
      <c r="BV54" s="618"/>
      <c r="BW54" s="618"/>
    </row>
    <row r="55" spans="1:75" s="170" customFormat="1" ht="12" customHeight="1" x14ac:dyDescent="0.2">
      <c r="A55" s="169"/>
      <c r="B55" s="983" t="s">
        <v>481</v>
      </c>
      <c r="C55" s="975"/>
      <c r="D55" s="975"/>
      <c r="E55" s="975"/>
      <c r="F55" s="975"/>
      <c r="G55" s="975"/>
      <c r="H55" s="975"/>
      <c r="I55" s="975"/>
      <c r="J55" s="975"/>
      <c r="K55" s="975"/>
      <c r="L55" s="975"/>
      <c r="M55" s="975"/>
      <c r="N55" s="975"/>
      <c r="O55" s="975"/>
      <c r="P55" s="975"/>
      <c r="Q55" s="975"/>
      <c r="R55" s="619"/>
      <c r="AY55" s="848"/>
      <c r="AZ55" s="848"/>
      <c r="BA55" s="848"/>
      <c r="BB55" s="848"/>
      <c r="BC55" s="658"/>
      <c r="BD55" s="658"/>
      <c r="BE55" s="658"/>
      <c r="BF55" s="658"/>
      <c r="BG55" s="658"/>
      <c r="BH55" s="658"/>
      <c r="BI55" s="658"/>
      <c r="BJ55" s="618"/>
      <c r="BK55" s="618"/>
      <c r="BL55" s="618"/>
      <c r="BM55" s="618"/>
      <c r="BN55" s="618"/>
      <c r="BO55" s="618"/>
      <c r="BP55" s="618"/>
      <c r="BQ55" s="618"/>
      <c r="BR55" s="618"/>
      <c r="BS55" s="618"/>
      <c r="BT55" s="618"/>
      <c r="BU55" s="618"/>
      <c r="BV55" s="618"/>
      <c r="BW55" s="618"/>
    </row>
    <row r="56" spans="1:75" s="170" customFormat="1" ht="12" customHeight="1" x14ac:dyDescent="0.2">
      <c r="A56" s="169"/>
      <c r="B56" s="997" t="s">
        <v>1402</v>
      </c>
      <c r="C56" s="984"/>
      <c r="D56" s="984"/>
      <c r="E56" s="984"/>
      <c r="F56" s="984"/>
      <c r="G56" s="984"/>
      <c r="H56" s="984"/>
      <c r="I56" s="984"/>
      <c r="J56" s="984"/>
      <c r="K56" s="984"/>
      <c r="L56" s="984"/>
      <c r="M56" s="984"/>
      <c r="N56" s="984"/>
      <c r="O56" s="984"/>
      <c r="P56" s="984"/>
      <c r="Q56" s="984"/>
      <c r="R56" s="619"/>
      <c r="AY56" s="848"/>
      <c r="AZ56" s="848"/>
      <c r="BA56" s="848"/>
      <c r="BB56" s="848"/>
      <c r="BC56" s="658"/>
      <c r="BD56" s="658"/>
      <c r="BE56" s="658"/>
      <c r="BF56" s="658"/>
      <c r="BG56" s="658"/>
      <c r="BH56" s="658"/>
      <c r="BI56" s="658"/>
      <c r="BJ56" s="618"/>
      <c r="BK56" s="618"/>
      <c r="BL56" s="618"/>
      <c r="BM56" s="618"/>
      <c r="BN56" s="618"/>
      <c r="BO56" s="618"/>
      <c r="BP56" s="618"/>
      <c r="BQ56" s="618"/>
      <c r="BR56" s="618"/>
      <c r="BS56" s="618"/>
      <c r="BT56" s="618"/>
      <c r="BU56" s="618"/>
      <c r="BV56" s="618"/>
      <c r="BW56" s="618"/>
    </row>
    <row r="57" spans="1:75" s="170" customFormat="1" ht="12" customHeight="1" x14ac:dyDescent="0.2">
      <c r="A57" s="169"/>
      <c r="B57" s="992" t="s">
        <v>489</v>
      </c>
      <c r="C57" s="994"/>
      <c r="D57" s="994"/>
      <c r="E57" s="994"/>
      <c r="F57" s="994"/>
      <c r="G57" s="994"/>
      <c r="H57" s="994"/>
      <c r="I57" s="994"/>
      <c r="J57" s="994"/>
      <c r="K57" s="994"/>
      <c r="L57" s="994"/>
      <c r="M57" s="994"/>
      <c r="N57" s="994"/>
      <c r="O57" s="994"/>
      <c r="P57" s="994"/>
      <c r="Q57" s="1038"/>
      <c r="R57" s="619"/>
      <c r="AY57" s="848"/>
      <c r="AZ57" s="848"/>
      <c r="BA57" s="848"/>
      <c r="BB57" s="848"/>
      <c r="BC57" s="658"/>
      <c r="BD57" s="651"/>
      <c r="BE57" s="651"/>
      <c r="BF57" s="651"/>
      <c r="BG57" s="658"/>
      <c r="BH57" s="658"/>
      <c r="BI57" s="658"/>
      <c r="BJ57" s="618"/>
      <c r="BK57" s="618"/>
      <c r="BL57" s="618"/>
      <c r="BM57" s="618"/>
      <c r="BN57" s="618"/>
      <c r="BO57" s="618"/>
      <c r="BP57" s="618"/>
      <c r="BQ57" s="618"/>
      <c r="BR57" s="618"/>
      <c r="BS57" s="618"/>
      <c r="BT57" s="618"/>
      <c r="BU57" s="618"/>
      <c r="BV57" s="618"/>
      <c r="BW57" s="618"/>
    </row>
    <row r="58" spans="1:75" s="171" customFormat="1" ht="12" customHeight="1" x14ac:dyDescent="0.2">
      <c r="A58" s="158"/>
      <c r="B58" s="989" t="s">
        <v>821</v>
      </c>
      <c r="C58" s="989"/>
      <c r="D58" s="989"/>
      <c r="E58" s="989"/>
      <c r="F58" s="989"/>
      <c r="G58" s="989"/>
      <c r="H58" s="989"/>
      <c r="I58" s="989"/>
      <c r="J58" s="989"/>
      <c r="K58" s="989"/>
      <c r="L58" s="989"/>
      <c r="M58" s="989"/>
      <c r="N58" s="989"/>
      <c r="O58" s="989"/>
      <c r="P58" s="989"/>
      <c r="Q58" s="989"/>
      <c r="R58" s="989"/>
      <c r="AY58" s="848"/>
      <c r="AZ58" s="848"/>
      <c r="BA58" s="848"/>
      <c r="BB58" s="848"/>
      <c r="BC58" s="658"/>
      <c r="BD58" s="651"/>
      <c r="BE58" s="651"/>
      <c r="BF58" s="651"/>
      <c r="BG58" s="658"/>
      <c r="BH58" s="658"/>
      <c r="BI58" s="658"/>
      <c r="BJ58" s="660"/>
      <c r="BK58" s="660"/>
      <c r="BL58" s="660"/>
      <c r="BM58" s="660"/>
      <c r="BN58" s="660"/>
      <c r="BO58" s="660"/>
      <c r="BP58" s="660"/>
      <c r="BQ58" s="660"/>
      <c r="BR58" s="660"/>
      <c r="BS58" s="660"/>
      <c r="BT58" s="660"/>
      <c r="BU58" s="660"/>
      <c r="BV58" s="660"/>
      <c r="BW58" s="660"/>
    </row>
    <row r="59" spans="1:75" ht="12.75" x14ac:dyDescent="0.2">
      <c r="A59" s="158"/>
      <c r="B59" s="992" t="s">
        <v>1596</v>
      </c>
      <c r="C59" s="1043"/>
      <c r="D59" s="1043"/>
      <c r="E59" s="1043"/>
      <c r="F59" s="1043"/>
      <c r="G59" s="1043"/>
      <c r="H59" s="1043"/>
      <c r="I59" s="1043"/>
      <c r="J59" s="1043"/>
      <c r="K59" s="1043"/>
      <c r="L59" s="1043"/>
      <c r="M59" s="1043"/>
      <c r="N59" s="1043"/>
      <c r="O59" s="1043"/>
      <c r="P59" s="1043"/>
      <c r="Q59" s="1038"/>
      <c r="R59" s="619"/>
    </row>
    <row r="60" spans="1:75" ht="12.75" x14ac:dyDescent="0.2">
      <c r="A60" s="158"/>
      <c r="B60" s="1042" t="s">
        <v>1069</v>
      </c>
      <c r="C60" s="1038"/>
      <c r="D60" s="1038"/>
      <c r="E60" s="1038"/>
      <c r="F60" s="1038"/>
      <c r="G60" s="1038"/>
      <c r="H60" s="1038"/>
      <c r="I60" s="1038"/>
      <c r="J60" s="1038"/>
      <c r="K60" s="1038"/>
      <c r="L60" s="1038"/>
      <c r="M60" s="1038"/>
      <c r="N60" s="1038"/>
      <c r="O60" s="1038"/>
      <c r="P60" s="1038"/>
      <c r="Q60" s="1038"/>
      <c r="R60" s="605"/>
    </row>
    <row r="186" spans="2:74" ht="9" customHeight="1" x14ac:dyDescent="0.2"/>
    <row r="187" spans="2:74" ht="9" customHeight="1" x14ac:dyDescent="0.2">
      <c r="B187" s="40"/>
      <c r="C187" s="41"/>
      <c r="D187" s="41"/>
      <c r="E187" s="41"/>
      <c r="F187" s="41"/>
      <c r="G187" s="41"/>
      <c r="H187" s="41"/>
      <c r="I187" s="41"/>
      <c r="J187" s="41"/>
      <c r="K187" s="41"/>
      <c r="L187" s="41"/>
      <c r="M187" s="41"/>
      <c r="N187" s="41"/>
      <c r="O187" s="41"/>
      <c r="P187" s="41"/>
      <c r="Q187" s="41"/>
      <c r="R187" s="41"/>
      <c r="S187" s="41"/>
      <c r="T187" s="41"/>
      <c r="U187" s="41"/>
      <c r="V187" s="41"/>
      <c r="W187" s="41"/>
      <c r="X187" s="41"/>
      <c r="Y187" s="41"/>
      <c r="Z187" s="41"/>
      <c r="AA187" s="41"/>
      <c r="AB187" s="41"/>
      <c r="AC187" s="41"/>
      <c r="AD187" s="41"/>
      <c r="AE187" s="41"/>
      <c r="AF187" s="41"/>
      <c r="AG187" s="41"/>
      <c r="AH187" s="41"/>
      <c r="AI187" s="41"/>
      <c r="AJ187" s="41"/>
      <c r="AK187" s="41"/>
      <c r="AL187" s="41"/>
      <c r="AM187" s="41"/>
      <c r="AN187" s="41"/>
      <c r="AO187" s="41"/>
      <c r="AP187" s="41"/>
      <c r="AQ187" s="41"/>
      <c r="AR187" s="41"/>
      <c r="AS187" s="41"/>
      <c r="AT187" s="41"/>
      <c r="AU187" s="41"/>
      <c r="AV187" s="41"/>
      <c r="AW187" s="41"/>
      <c r="AX187" s="41"/>
      <c r="AY187" s="849"/>
      <c r="AZ187" s="849"/>
      <c r="BA187" s="849"/>
      <c r="BB187" s="849"/>
      <c r="BC187" s="656"/>
      <c r="BD187" s="652"/>
      <c r="BE187" s="652"/>
      <c r="BF187" s="652"/>
      <c r="BG187" s="656"/>
      <c r="BH187" s="656"/>
      <c r="BI187" s="656"/>
      <c r="BJ187" s="41"/>
      <c r="BK187" s="41"/>
      <c r="BL187" s="41"/>
      <c r="BM187" s="41"/>
      <c r="BN187" s="41"/>
      <c r="BO187" s="41"/>
      <c r="BP187" s="41"/>
      <c r="BQ187" s="41"/>
      <c r="BR187" s="41"/>
      <c r="BS187" s="41"/>
      <c r="BT187" s="41"/>
      <c r="BU187" s="41"/>
      <c r="BV187" s="41"/>
    </row>
    <row r="188" spans="2:74" ht="9" customHeight="1" x14ac:dyDescent="0.2">
      <c r="B188" s="40"/>
      <c r="C188" s="41"/>
      <c r="D188" s="41"/>
      <c r="E188" s="41"/>
      <c r="F188" s="41"/>
      <c r="G188" s="41"/>
      <c r="H188" s="41"/>
      <c r="I188" s="41"/>
      <c r="J188" s="41"/>
      <c r="K188" s="41"/>
      <c r="L188" s="41"/>
      <c r="M188" s="41"/>
      <c r="N188" s="41"/>
      <c r="O188" s="41"/>
      <c r="P188" s="41"/>
      <c r="Q188" s="41"/>
      <c r="R188" s="41"/>
      <c r="S188" s="41"/>
      <c r="T188" s="41"/>
      <c r="U188" s="41"/>
      <c r="V188" s="41"/>
      <c r="W188" s="41"/>
      <c r="X188" s="41"/>
      <c r="Y188" s="41"/>
      <c r="Z188" s="41"/>
      <c r="AA188" s="41"/>
      <c r="AB188" s="41"/>
      <c r="AC188" s="41"/>
      <c r="AD188" s="41"/>
      <c r="AE188" s="41"/>
      <c r="AF188" s="41"/>
      <c r="AG188" s="41"/>
      <c r="AH188" s="41"/>
      <c r="AI188" s="41"/>
      <c r="AJ188" s="41"/>
      <c r="AK188" s="41"/>
      <c r="AL188" s="41"/>
      <c r="AM188" s="41"/>
      <c r="AN188" s="41"/>
      <c r="AO188" s="41"/>
      <c r="AP188" s="41"/>
      <c r="AQ188" s="41"/>
      <c r="AR188" s="41"/>
      <c r="AS188" s="41"/>
      <c r="AT188" s="41"/>
      <c r="AU188" s="41"/>
      <c r="AV188" s="41"/>
      <c r="AW188" s="41"/>
      <c r="AX188" s="41"/>
      <c r="AY188" s="849"/>
      <c r="AZ188" s="849"/>
      <c r="BA188" s="849"/>
      <c r="BB188" s="849"/>
      <c r="BC188" s="656"/>
      <c r="BD188" s="652"/>
      <c r="BE188" s="652"/>
      <c r="BF188" s="652"/>
      <c r="BG188" s="656"/>
      <c r="BH188" s="656"/>
      <c r="BI188" s="656"/>
      <c r="BJ188" s="41"/>
      <c r="BK188" s="41"/>
      <c r="BL188" s="41"/>
      <c r="BM188" s="41"/>
      <c r="BN188" s="41"/>
      <c r="BO188" s="41"/>
      <c r="BP188" s="41"/>
      <c r="BQ188" s="41"/>
      <c r="BR188" s="41"/>
      <c r="BS188" s="41"/>
      <c r="BT188" s="41"/>
      <c r="BU188" s="41"/>
      <c r="BV188" s="41"/>
    </row>
    <row r="189" spans="2:74" ht="9" customHeight="1" x14ac:dyDescent="0.2">
      <c r="B189" s="40"/>
      <c r="C189" s="41"/>
      <c r="D189" s="41"/>
      <c r="E189" s="41"/>
      <c r="F189" s="41"/>
      <c r="G189" s="41"/>
      <c r="H189" s="41"/>
      <c r="I189" s="41"/>
      <c r="J189" s="41"/>
      <c r="K189" s="41"/>
      <c r="L189" s="41"/>
      <c r="M189" s="41"/>
      <c r="N189" s="41"/>
      <c r="O189" s="41"/>
      <c r="P189" s="41"/>
      <c r="Q189" s="41"/>
      <c r="R189" s="41"/>
      <c r="S189" s="41"/>
      <c r="T189" s="41"/>
      <c r="U189" s="41"/>
      <c r="V189" s="41"/>
      <c r="W189" s="41"/>
      <c r="X189" s="41"/>
      <c r="Y189" s="41"/>
      <c r="Z189" s="41"/>
      <c r="AA189" s="41"/>
      <c r="AB189" s="41"/>
      <c r="AC189" s="41"/>
      <c r="AD189" s="41"/>
      <c r="AE189" s="41"/>
      <c r="AF189" s="41"/>
      <c r="AG189" s="41"/>
      <c r="AH189" s="41"/>
      <c r="AI189" s="41"/>
      <c r="AJ189" s="41"/>
      <c r="AK189" s="41"/>
      <c r="AL189" s="41"/>
      <c r="AM189" s="41"/>
      <c r="AN189" s="41"/>
      <c r="AO189" s="41"/>
      <c r="AP189" s="41"/>
      <c r="AQ189" s="41"/>
      <c r="AR189" s="41"/>
      <c r="AS189" s="41"/>
      <c r="AT189" s="41"/>
      <c r="AU189" s="41"/>
      <c r="AV189" s="41"/>
      <c r="AW189" s="41"/>
      <c r="AX189" s="41"/>
      <c r="AY189" s="849"/>
      <c r="AZ189" s="849"/>
      <c r="BA189" s="849"/>
      <c r="BB189" s="849"/>
      <c r="BC189" s="656"/>
      <c r="BD189" s="652"/>
      <c r="BE189" s="652"/>
      <c r="BF189" s="652"/>
      <c r="BG189" s="656"/>
      <c r="BH189" s="656"/>
      <c r="BI189" s="656"/>
      <c r="BJ189" s="41"/>
      <c r="BK189" s="41"/>
      <c r="BL189" s="41"/>
      <c r="BM189" s="41"/>
      <c r="BN189" s="41"/>
      <c r="BO189" s="41"/>
      <c r="BP189" s="41"/>
      <c r="BQ189" s="41"/>
      <c r="BR189" s="41"/>
      <c r="BS189" s="41"/>
      <c r="BT189" s="41"/>
      <c r="BU189" s="41"/>
      <c r="BV189" s="41"/>
    </row>
    <row r="190" spans="2:74" ht="9" customHeight="1" x14ac:dyDescent="0.2">
      <c r="B190" s="40"/>
      <c r="C190" s="41"/>
      <c r="D190" s="41"/>
      <c r="E190" s="41"/>
      <c r="F190" s="41"/>
      <c r="G190" s="41"/>
      <c r="H190" s="41"/>
      <c r="I190" s="41"/>
      <c r="J190" s="41"/>
      <c r="K190" s="41"/>
      <c r="L190" s="41"/>
      <c r="M190" s="41"/>
      <c r="N190" s="41"/>
      <c r="O190" s="41"/>
      <c r="P190" s="41"/>
      <c r="Q190" s="41"/>
      <c r="R190" s="41"/>
      <c r="S190" s="41"/>
      <c r="T190" s="41"/>
      <c r="U190" s="41"/>
      <c r="V190" s="41"/>
      <c r="W190" s="41"/>
      <c r="X190" s="41"/>
      <c r="Y190" s="41"/>
      <c r="Z190" s="41"/>
      <c r="AA190" s="41"/>
      <c r="AB190" s="41"/>
      <c r="AC190" s="41"/>
      <c r="AD190" s="41"/>
      <c r="AE190" s="41"/>
      <c r="AF190" s="41"/>
      <c r="AG190" s="41"/>
      <c r="AH190" s="41"/>
      <c r="AI190" s="41"/>
      <c r="AJ190" s="41"/>
      <c r="AK190" s="41"/>
      <c r="AL190" s="41"/>
      <c r="AM190" s="41"/>
      <c r="AN190" s="41"/>
      <c r="AO190" s="41"/>
      <c r="AP190" s="41"/>
      <c r="AQ190" s="41"/>
      <c r="AR190" s="41"/>
      <c r="AS190" s="41"/>
      <c r="AT190" s="41"/>
      <c r="AU190" s="41"/>
      <c r="AV190" s="41"/>
      <c r="AW190" s="41"/>
      <c r="AX190" s="41"/>
      <c r="AY190" s="849"/>
      <c r="AZ190" s="849"/>
      <c r="BA190" s="849"/>
      <c r="BB190" s="849"/>
      <c r="BC190" s="656"/>
      <c r="BD190" s="652"/>
      <c r="BE190" s="652"/>
      <c r="BF190" s="652"/>
      <c r="BG190" s="656"/>
      <c r="BH190" s="656"/>
      <c r="BI190" s="656"/>
      <c r="BJ190" s="41"/>
      <c r="BK190" s="41"/>
      <c r="BL190" s="41"/>
      <c r="BM190" s="41"/>
      <c r="BN190" s="41"/>
      <c r="BO190" s="41"/>
      <c r="BP190" s="41"/>
      <c r="BQ190" s="41"/>
      <c r="BR190" s="41"/>
      <c r="BS190" s="41"/>
      <c r="BT190" s="41"/>
      <c r="BU190" s="41"/>
      <c r="BV190" s="41"/>
    </row>
    <row r="191" spans="2:74" ht="9" customHeight="1" x14ac:dyDescent="0.2">
      <c r="B191" s="40"/>
      <c r="C191" s="41"/>
      <c r="D191" s="41"/>
      <c r="E191" s="41"/>
      <c r="F191" s="41"/>
      <c r="G191" s="41"/>
      <c r="H191" s="41"/>
      <c r="I191" s="41"/>
      <c r="J191" s="41"/>
      <c r="K191" s="41"/>
      <c r="L191" s="41"/>
      <c r="M191" s="41"/>
      <c r="N191" s="41"/>
      <c r="O191" s="41"/>
      <c r="P191" s="41"/>
      <c r="Q191" s="41"/>
      <c r="R191" s="41"/>
      <c r="S191" s="41"/>
      <c r="T191" s="41"/>
      <c r="U191" s="41"/>
      <c r="V191" s="41"/>
      <c r="W191" s="41"/>
      <c r="X191" s="41"/>
      <c r="Y191" s="41"/>
      <c r="Z191" s="41"/>
      <c r="AA191" s="41"/>
      <c r="AB191" s="41"/>
      <c r="AC191" s="41"/>
      <c r="AD191" s="41"/>
      <c r="AE191" s="41"/>
      <c r="AF191" s="41"/>
      <c r="AG191" s="41"/>
      <c r="AH191" s="41"/>
      <c r="AI191" s="41"/>
      <c r="AJ191" s="41"/>
      <c r="AK191" s="41"/>
      <c r="AL191" s="41"/>
      <c r="AM191" s="41"/>
      <c r="AN191" s="41"/>
      <c r="AO191" s="41"/>
      <c r="AP191" s="41"/>
      <c r="AQ191" s="41"/>
      <c r="AR191" s="41"/>
      <c r="AS191" s="41"/>
      <c r="AT191" s="41"/>
      <c r="AU191" s="41"/>
      <c r="AV191" s="41"/>
      <c r="AW191" s="41"/>
      <c r="AX191" s="41"/>
      <c r="AY191" s="849"/>
      <c r="AZ191" s="849"/>
      <c r="BA191" s="849"/>
      <c r="BB191" s="849"/>
      <c r="BC191" s="656"/>
      <c r="BD191" s="652"/>
      <c r="BE191" s="652"/>
      <c r="BF191" s="652"/>
      <c r="BG191" s="656"/>
      <c r="BH191" s="656"/>
      <c r="BI191" s="656"/>
      <c r="BJ191" s="41"/>
      <c r="BK191" s="41"/>
      <c r="BL191" s="41"/>
      <c r="BM191" s="41"/>
      <c r="BN191" s="41"/>
      <c r="BO191" s="41"/>
      <c r="BP191" s="41"/>
      <c r="BQ191" s="41"/>
      <c r="BR191" s="41"/>
      <c r="BS191" s="41"/>
      <c r="BT191" s="41"/>
      <c r="BU191" s="41"/>
      <c r="BV191" s="41"/>
    </row>
    <row r="192" spans="2:74" x14ac:dyDescent="0.2">
      <c r="C192" s="42"/>
      <c r="D192" s="42"/>
      <c r="E192" s="42"/>
      <c r="F192" s="42"/>
      <c r="G192" s="42"/>
      <c r="H192" s="42"/>
      <c r="I192" s="42"/>
      <c r="J192" s="42"/>
      <c r="K192" s="42"/>
      <c r="L192" s="42"/>
      <c r="M192" s="42"/>
      <c r="N192" s="42"/>
      <c r="O192" s="42"/>
      <c r="P192" s="42"/>
      <c r="Q192" s="42"/>
      <c r="R192" s="42"/>
      <c r="S192" s="42"/>
      <c r="T192" s="42"/>
      <c r="U192" s="42"/>
      <c r="V192" s="42"/>
      <c r="W192" s="42"/>
      <c r="X192" s="42"/>
      <c r="Y192" s="42"/>
      <c r="Z192" s="42"/>
      <c r="AA192" s="42"/>
      <c r="AB192" s="42"/>
      <c r="AC192" s="42"/>
      <c r="AD192" s="42"/>
      <c r="AE192" s="42"/>
      <c r="AF192" s="42"/>
      <c r="AG192" s="42"/>
      <c r="AH192" s="42"/>
      <c r="AI192" s="42"/>
      <c r="AJ192" s="42"/>
      <c r="AK192" s="42"/>
      <c r="AL192" s="42"/>
      <c r="AM192" s="42"/>
      <c r="AN192" s="42"/>
      <c r="AO192" s="42"/>
      <c r="AP192" s="42"/>
      <c r="AQ192" s="42"/>
      <c r="AR192" s="42"/>
      <c r="AS192" s="42"/>
      <c r="AT192" s="42"/>
      <c r="AU192" s="42"/>
      <c r="AV192" s="42"/>
      <c r="AW192" s="42"/>
      <c r="AX192" s="42"/>
      <c r="AY192" s="850"/>
      <c r="AZ192" s="850"/>
      <c r="BA192" s="850"/>
      <c r="BB192" s="850"/>
      <c r="BC192" s="826"/>
      <c r="BD192" s="653"/>
      <c r="BE192" s="653"/>
      <c r="BF192" s="653"/>
      <c r="BG192" s="826"/>
      <c r="BH192" s="826"/>
      <c r="BI192" s="826"/>
      <c r="BJ192" s="42"/>
      <c r="BK192" s="42"/>
      <c r="BL192" s="42"/>
      <c r="BM192" s="42"/>
      <c r="BN192" s="42"/>
      <c r="BO192" s="42"/>
      <c r="BP192" s="42"/>
      <c r="BQ192" s="42"/>
      <c r="BR192" s="42"/>
      <c r="BS192" s="42"/>
      <c r="BT192" s="42"/>
      <c r="BU192" s="42"/>
      <c r="BV192" s="42"/>
    </row>
    <row r="193" spans="2:74" ht="9" customHeight="1" x14ac:dyDescent="0.2">
      <c r="B193" s="40"/>
      <c r="C193" s="41"/>
      <c r="D193" s="41"/>
      <c r="E193" s="41"/>
      <c r="F193" s="41"/>
      <c r="G193" s="41"/>
      <c r="H193" s="41"/>
      <c r="I193" s="41"/>
      <c r="J193" s="41"/>
      <c r="K193" s="41"/>
      <c r="L193" s="41"/>
      <c r="M193" s="41"/>
      <c r="N193" s="41"/>
      <c r="O193" s="41"/>
      <c r="P193" s="41"/>
      <c r="Q193" s="41"/>
      <c r="R193" s="41"/>
      <c r="S193" s="41"/>
      <c r="T193" s="41"/>
      <c r="U193" s="41"/>
      <c r="V193" s="41"/>
      <c r="W193" s="41"/>
      <c r="X193" s="41"/>
      <c r="Y193" s="41"/>
      <c r="Z193" s="41"/>
      <c r="AA193" s="41"/>
      <c r="AB193" s="41"/>
      <c r="AC193" s="41"/>
      <c r="AD193" s="41"/>
      <c r="AE193" s="41"/>
      <c r="AF193" s="41"/>
      <c r="AG193" s="41"/>
      <c r="AH193" s="41"/>
      <c r="AI193" s="41"/>
      <c r="AJ193" s="41"/>
      <c r="AK193" s="41"/>
      <c r="AL193" s="41"/>
      <c r="AM193" s="41"/>
      <c r="AN193" s="41"/>
      <c r="AO193" s="41"/>
      <c r="AP193" s="41"/>
      <c r="AQ193" s="41"/>
      <c r="AR193" s="41"/>
      <c r="AS193" s="41"/>
      <c r="AT193" s="41"/>
      <c r="AU193" s="41"/>
      <c r="AV193" s="41"/>
      <c r="AW193" s="41"/>
      <c r="AX193" s="41"/>
      <c r="AY193" s="849"/>
      <c r="AZ193" s="849"/>
      <c r="BA193" s="849"/>
      <c r="BB193" s="849"/>
      <c r="BC193" s="656"/>
      <c r="BD193" s="652"/>
      <c r="BE193" s="652"/>
      <c r="BF193" s="652"/>
      <c r="BG193" s="656"/>
      <c r="BH193" s="656"/>
      <c r="BI193" s="656"/>
      <c r="BJ193" s="41"/>
      <c r="BK193" s="41"/>
      <c r="BL193" s="41"/>
      <c r="BM193" s="41"/>
      <c r="BN193" s="41"/>
      <c r="BO193" s="41"/>
      <c r="BP193" s="41"/>
      <c r="BQ193" s="41"/>
      <c r="BR193" s="41"/>
      <c r="BS193" s="41"/>
      <c r="BT193" s="41"/>
      <c r="BU193" s="41"/>
      <c r="BV193" s="41"/>
    </row>
    <row r="194" spans="2:74" ht="9" customHeight="1" x14ac:dyDescent="0.2">
      <c r="B194" s="40"/>
      <c r="C194" s="41"/>
      <c r="D194" s="41"/>
      <c r="E194" s="41"/>
      <c r="F194" s="41"/>
      <c r="G194" s="41"/>
      <c r="H194" s="41"/>
      <c r="I194" s="41"/>
      <c r="J194" s="41"/>
      <c r="K194" s="41"/>
      <c r="L194" s="41"/>
      <c r="M194" s="41"/>
      <c r="N194" s="41"/>
      <c r="O194" s="41"/>
      <c r="P194" s="41"/>
      <c r="Q194" s="41"/>
      <c r="R194" s="41"/>
      <c r="S194" s="41"/>
      <c r="T194" s="41"/>
      <c r="U194" s="41"/>
      <c r="V194" s="41"/>
      <c r="W194" s="41"/>
      <c r="X194" s="41"/>
      <c r="Y194" s="41"/>
      <c r="Z194" s="41"/>
      <c r="AA194" s="41"/>
      <c r="AB194" s="41"/>
      <c r="AC194" s="41"/>
      <c r="AD194" s="41"/>
      <c r="AE194" s="41"/>
      <c r="AF194" s="41"/>
      <c r="AG194" s="41"/>
      <c r="AH194" s="41"/>
      <c r="AI194" s="41"/>
      <c r="AJ194" s="41"/>
      <c r="AK194" s="41"/>
      <c r="AL194" s="41"/>
      <c r="AM194" s="41"/>
      <c r="AN194" s="41"/>
      <c r="AO194" s="41"/>
      <c r="AP194" s="41"/>
      <c r="AQ194" s="41"/>
      <c r="AR194" s="41"/>
      <c r="AS194" s="41"/>
      <c r="AT194" s="41"/>
      <c r="AU194" s="41"/>
      <c r="AV194" s="41"/>
      <c r="AW194" s="41"/>
      <c r="AX194" s="41"/>
      <c r="AY194" s="849"/>
      <c r="AZ194" s="849"/>
      <c r="BA194" s="849"/>
      <c r="BB194" s="849"/>
      <c r="BC194" s="656"/>
      <c r="BD194" s="652"/>
      <c r="BE194" s="652"/>
      <c r="BF194" s="652"/>
      <c r="BG194" s="656"/>
      <c r="BH194" s="656"/>
      <c r="BI194" s="656"/>
      <c r="BJ194" s="41"/>
      <c r="BK194" s="41"/>
      <c r="BL194" s="41"/>
      <c r="BM194" s="41"/>
      <c r="BN194" s="41"/>
      <c r="BO194" s="41"/>
      <c r="BP194" s="41"/>
      <c r="BQ194" s="41"/>
      <c r="BR194" s="41"/>
      <c r="BS194" s="41"/>
      <c r="BT194" s="41"/>
      <c r="BU194" s="41"/>
      <c r="BV194" s="41"/>
    </row>
    <row r="195" spans="2:74" ht="9" customHeight="1" x14ac:dyDescent="0.2">
      <c r="B195" s="40"/>
      <c r="C195" s="41"/>
      <c r="D195" s="41"/>
      <c r="E195" s="41"/>
      <c r="F195" s="41"/>
      <c r="G195" s="41"/>
      <c r="H195" s="41"/>
      <c r="I195" s="41"/>
      <c r="J195" s="41"/>
      <c r="K195" s="41"/>
      <c r="L195" s="41"/>
      <c r="M195" s="41"/>
      <c r="N195" s="41"/>
      <c r="O195" s="41"/>
      <c r="P195" s="41"/>
      <c r="Q195" s="41"/>
      <c r="R195" s="41"/>
      <c r="S195" s="41"/>
      <c r="T195" s="41"/>
      <c r="U195" s="41"/>
      <c r="V195" s="41"/>
      <c r="W195" s="41"/>
      <c r="X195" s="41"/>
      <c r="Y195" s="41"/>
      <c r="Z195" s="41"/>
      <c r="AA195" s="41"/>
      <c r="AB195" s="41"/>
      <c r="AC195" s="41"/>
      <c r="AD195" s="41"/>
      <c r="AE195" s="41"/>
      <c r="AF195" s="41"/>
      <c r="AG195" s="41"/>
      <c r="AH195" s="41"/>
      <c r="AI195" s="41"/>
      <c r="AJ195" s="41"/>
      <c r="AK195" s="41"/>
      <c r="AL195" s="41"/>
      <c r="AM195" s="41"/>
      <c r="AN195" s="41"/>
      <c r="AO195" s="41"/>
      <c r="AP195" s="41"/>
      <c r="AQ195" s="41"/>
      <c r="AR195" s="41"/>
      <c r="AS195" s="41"/>
      <c r="AT195" s="41"/>
      <c r="AU195" s="41"/>
      <c r="AV195" s="41"/>
      <c r="AW195" s="41"/>
      <c r="AX195" s="41"/>
      <c r="AY195" s="849"/>
      <c r="AZ195" s="849"/>
      <c r="BA195" s="849"/>
      <c r="BB195" s="849"/>
      <c r="BC195" s="656"/>
      <c r="BD195" s="652"/>
      <c r="BE195" s="652"/>
      <c r="BF195" s="652"/>
      <c r="BG195" s="656"/>
      <c r="BH195" s="656"/>
      <c r="BI195" s="656"/>
      <c r="BJ195" s="41"/>
      <c r="BK195" s="41"/>
      <c r="BL195" s="41"/>
      <c r="BM195" s="41"/>
      <c r="BN195" s="41"/>
      <c r="BO195" s="41"/>
      <c r="BP195" s="41"/>
      <c r="BQ195" s="41"/>
      <c r="BR195" s="41"/>
      <c r="BS195" s="41"/>
      <c r="BT195" s="41"/>
      <c r="BU195" s="41"/>
      <c r="BV195" s="41"/>
    </row>
    <row r="196" spans="2:74" ht="9" customHeight="1" x14ac:dyDescent="0.2">
      <c r="B196" s="40"/>
      <c r="C196" s="41"/>
      <c r="D196" s="41"/>
      <c r="E196" s="41"/>
      <c r="F196" s="41"/>
      <c r="G196" s="41"/>
      <c r="H196" s="41"/>
      <c r="I196" s="41"/>
      <c r="J196" s="41"/>
      <c r="K196" s="41"/>
      <c r="L196" s="41"/>
      <c r="M196" s="41"/>
      <c r="N196" s="41"/>
      <c r="O196" s="41"/>
      <c r="P196" s="41"/>
      <c r="Q196" s="41"/>
      <c r="R196" s="41"/>
      <c r="S196" s="41"/>
      <c r="T196" s="41"/>
      <c r="U196" s="41"/>
      <c r="V196" s="41"/>
      <c r="W196" s="41"/>
      <c r="X196" s="41"/>
      <c r="Y196" s="41"/>
      <c r="Z196" s="41"/>
      <c r="AA196" s="41"/>
      <c r="AB196" s="41"/>
      <c r="AC196" s="41"/>
      <c r="AD196" s="41"/>
      <c r="AE196" s="41"/>
      <c r="AF196" s="41"/>
      <c r="AG196" s="41"/>
      <c r="AH196" s="41"/>
      <c r="AI196" s="41"/>
      <c r="AJ196" s="41"/>
      <c r="AK196" s="41"/>
      <c r="AL196" s="41"/>
      <c r="AM196" s="41"/>
      <c r="AN196" s="41"/>
      <c r="AO196" s="41"/>
      <c r="AP196" s="41"/>
      <c r="AQ196" s="41"/>
      <c r="AR196" s="41"/>
      <c r="AS196" s="41"/>
      <c r="AT196" s="41"/>
      <c r="AU196" s="41"/>
      <c r="AV196" s="41"/>
      <c r="AW196" s="41"/>
      <c r="AX196" s="41"/>
      <c r="AY196" s="849"/>
      <c r="AZ196" s="849"/>
      <c r="BA196" s="849"/>
      <c r="BB196" s="849"/>
      <c r="BC196" s="656"/>
      <c r="BD196" s="652"/>
      <c r="BE196" s="652"/>
      <c r="BF196" s="652"/>
      <c r="BG196" s="656"/>
      <c r="BH196" s="656"/>
      <c r="BI196" s="656"/>
      <c r="BJ196" s="41"/>
      <c r="BK196" s="41"/>
      <c r="BL196" s="41"/>
      <c r="BM196" s="41"/>
      <c r="BN196" s="41"/>
      <c r="BO196" s="41"/>
      <c r="BP196" s="41"/>
      <c r="BQ196" s="41"/>
      <c r="BR196" s="41"/>
      <c r="BS196" s="41"/>
      <c r="BT196" s="41"/>
      <c r="BU196" s="41"/>
      <c r="BV196" s="41"/>
    </row>
    <row r="197" spans="2:74" ht="9" customHeight="1" x14ac:dyDescent="0.2"/>
    <row r="198" spans="2:74" ht="9" customHeight="1" x14ac:dyDescent="0.2"/>
    <row r="199" spans="2:74" ht="9" customHeight="1" x14ac:dyDescent="0.2"/>
    <row r="200" spans="2:74" ht="9" customHeight="1" x14ac:dyDescent="0.2"/>
    <row r="201" spans="2:74" ht="9" customHeight="1" x14ac:dyDescent="0.2"/>
    <row r="202" spans="2:74" ht="9" customHeight="1" x14ac:dyDescent="0.2"/>
    <row r="203" spans="2:74" ht="9" customHeight="1" x14ac:dyDescent="0.2"/>
    <row r="204" spans="2:74" ht="9" customHeight="1" x14ac:dyDescent="0.2"/>
    <row r="205" spans="2:74" ht="9" customHeight="1" x14ac:dyDescent="0.2"/>
    <row r="206" spans="2:74" ht="9" customHeight="1" x14ac:dyDescent="0.2"/>
    <row r="207" spans="2:74" ht="9" customHeight="1" x14ac:dyDescent="0.2"/>
    <row r="208" spans="2:74" ht="9" customHeight="1" x14ac:dyDescent="0.2"/>
    <row r="209" ht="9" customHeight="1" x14ac:dyDescent="0.2"/>
    <row r="210" ht="9" customHeight="1" x14ac:dyDescent="0.2"/>
    <row r="211" ht="9" customHeight="1" x14ac:dyDescent="0.2"/>
    <row r="212" ht="9" customHeight="1" x14ac:dyDescent="0.2"/>
    <row r="213" ht="9" customHeight="1" x14ac:dyDescent="0.2"/>
    <row r="214" ht="9" customHeight="1" x14ac:dyDescent="0.2"/>
    <row r="215" ht="9" customHeight="1" x14ac:dyDescent="0.2"/>
    <row r="216" ht="9" customHeight="1" x14ac:dyDescent="0.2"/>
    <row r="217" ht="9" customHeight="1" x14ac:dyDescent="0.2"/>
    <row r="218" ht="9" customHeight="1" x14ac:dyDescent="0.2"/>
    <row r="219" ht="9" customHeight="1" x14ac:dyDescent="0.2"/>
    <row r="220" ht="9" customHeight="1" x14ac:dyDescent="0.2"/>
    <row r="221" ht="9" customHeight="1" x14ac:dyDescent="0.2"/>
    <row r="222" ht="9" customHeight="1" x14ac:dyDescent="0.2"/>
    <row r="223" ht="9" customHeight="1" x14ac:dyDescent="0.2"/>
    <row r="224" ht="9" customHeight="1" x14ac:dyDescent="0.2"/>
    <row r="225" ht="9" customHeight="1" x14ac:dyDescent="0.2"/>
    <row r="226" ht="9" customHeight="1" x14ac:dyDescent="0.2"/>
    <row r="227" ht="9" customHeight="1" x14ac:dyDescent="0.2"/>
    <row r="228" ht="9" customHeight="1" x14ac:dyDescent="0.2"/>
    <row r="229" ht="9" customHeight="1" x14ac:dyDescent="0.2"/>
    <row r="230" ht="9" customHeight="1" x14ac:dyDescent="0.2"/>
    <row r="231" ht="9" customHeight="1" x14ac:dyDescent="0.2"/>
    <row r="232" ht="9" customHeight="1" x14ac:dyDescent="0.2"/>
    <row r="233" ht="9" customHeight="1" x14ac:dyDescent="0.2"/>
    <row r="234" ht="9" customHeight="1" x14ac:dyDescent="0.2"/>
    <row r="235" ht="9" customHeight="1" x14ac:dyDescent="0.2"/>
    <row r="236" ht="9" customHeight="1" x14ac:dyDescent="0.2"/>
    <row r="237" ht="9" customHeight="1" x14ac:dyDescent="0.2"/>
    <row r="238" ht="9" customHeight="1" x14ac:dyDescent="0.2"/>
    <row r="239" ht="9" customHeight="1" x14ac:dyDescent="0.2"/>
    <row r="240" ht="9" customHeight="1" x14ac:dyDescent="0.2"/>
    <row r="241" ht="9" customHeight="1" x14ac:dyDescent="0.2"/>
    <row r="242" ht="9" customHeight="1" x14ac:dyDescent="0.2"/>
    <row r="243" ht="9" customHeight="1" x14ac:dyDescent="0.2"/>
    <row r="244" ht="9" customHeight="1" x14ac:dyDescent="0.2"/>
    <row r="245" ht="9" customHeight="1" x14ac:dyDescent="0.2"/>
    <row r="246" ht="9" customHeight="1" x14ac:dyDescent="0.2"/>
    <row r="247" ht="9" customHeight="1" x14ac:dyDescent="0.2"/>
    <row r="248" ht="9" customHeight="1" x14ac:dyDescent="0.2"/>
    <row r="249" ht="9" customHeight="1" x14ac:dyDescent="0.2"/>
    <row r="250" ht="9" customHeight="1" x14ac:dyDescent="0.2"/>
    <row r="251" ht="9" customHeight="1" x14ac:dyDescent="0.2"/>
    <row r="252" ht="9" customHeight="1" x14ac:dyDescent="0.2"/>
    <row r="253" ht="9" customHeight="1" x14ac:dyDescent="0.2"/>
    <row r="254" ht="9" customHeight="1" x14ac:dyDescent="0.2"/>
    <row r="255" ht="9" customHeight="1" x14ac:dyDescent="0.2"/>
    <row r="256" ht="9" customHeight="1" x14ac:dyDescent="0.2"/>
    <row r="257" ht="9" customHeight="1" x14ac:dyDescent="0.2"/>
    <row r="258" ht="9" customHeight="1" x14ac:dyDescent="0.2"/>
    <row r="259" ht="9" customHeight="1" x14ac:dyDescent="0.2"/>
    <row r="260" ht="9" customHeight="1" x14ac:dyDescent="0.2"/>
    <row r="261" ht="9" customHeight="1" x14ac:dyDescent="0.2"/>
    <row r="262" ht="9" customHeight="1" x14ac:dyDescent="0.2"/>
    <row r="263" ht="9" customHeight="1" x14ac:dyDescent="0.2"/>
    <row r="264" ht="9" customHeight="1" x14ac:dyDescent="0.2"/>
    <row r="265" ht="9" customHeight="1" x14ac:dyDescent="0.2"/>
    <row r="266" ht="9" customHeight="1" x14ac:dyDescent="0.2"/>
    <row r="267" ht="9" customHeight="1" x14ac:dyDescent="0.2"/>
    <row r="268" ht="9" customHeight="1" x14ac:dyDescent="0.2"/>
    <row r="269" ht="9" customHeight="1" x14ac:dyDescent="0.2"/>
    <row r="270" ht="9" customHeight="1" x14ac:dyDescent="0.2"/>
    <row r="271" ht="9" customHeight="1" x14ac:dyDescent="0.2"/>
    <row r="272" ht="9" customHeight="1" x14ac:dyDescent="0.2"/>
    <row r="273" ht="9" customHeight="1" x14ac:dyDescent="0.2"/>
    <row r="274" ht="9" customHeight="1" x14ac:dyDescent="0.2"/>
    <row r="275" ht="9" customHeight="1" x14ac:dyDescent="0.2"/>
    <row r="276" ht="9" customHeight="1" x14ac:dyDescent="0.2"/>
    <row r="277" ht="9" customHeight="1" x14ac:dyDescent="0.2"/>
    <row r="278" ht="9" customHeight="1" x14ac:dyDescent="0.2"/>
    <row r="279" ht="9" customHeight="1" x14ac:dyDescent="0.2"/>
    <row r="280" ht="9" customHeight="1" x14ac:dyDescent="0.2"/>
    <row r="281" ht="9" customHeight="1" x14ac:dyDescent="0.2"/>
    <row r="282" ht="9" customHeight="1" x14ac:dyDescent="0.2"/>
    <row r="283" ht="9" customHeight="1" x14ac:dyDescent="0.2"/>
    <row r="284" ht="9" customHeight="1" x14ac:dyDescent="0.2"/>
    <row r="285" ht="9" customHeight="1" x14ac:dyDescent="0.2"/>
    <row r="286" ht="9" customHeight="1" x14ac:dyDescent="0.2"/>
    <row r="287" ht="9" customHeight="1" x14ac:dyDescent="0.2"/>
    <row r="288" ht="9" customHeight="1" x14ac:dyDescent="0.2"/>
    <row r="289" ht="9" customHeight="1" x14ac:dyDescent="0.2"/>
    <row r="290" ht="9" customHeight="1" x14ac:dyDescent="0.2"/>
    <row r="291" ht="9" customHeight="1" x14ac:dyDescent="0.2"/>
    <row r="292" ht="9" customHeight="1" x14ac:dyDescent="0.2"/>
    <row r="293" ht="9" customHeight="1" x14ac:dyDescent="0.2"/>
    <row r="294" ht="9" customHeight="1" x14ac:dyDescent="0.2"/>
    <row r="295" ht="9" customHeight="1" x14ac:dyDescent="0.2"/>
    <row r="296" ht="9" customHeight="1" x14ac:dyDescent="0.2"/>
    <row r="297" ht="9" customHeight="1" x14ac:dyDescent="0.2"/>
    <row r="298" ht="9" customHeight="1" x14ac:dyDescent="0.2"/>
    <row r="299" ht="9" customHeight="1" x14ac:dyDescent="0.2"/>
    <row r="300" ht="9" customHeight="1" x14ac:dyDescent="0.2"/>
    <row r="301" ht="9" customHeight="1" x14ac:dyDescent="0.2"/>
    <row r="302" ht="9" customHeight="1" x14ac:dyDescent="0.2"/>
    <row r="303" ht="9" customHeight="1" x14ac:dyDescent="0.2"/>
    <row r="304" ht="9" customHeight="1" x14ac:dyDescent="0.2"/>
    <row r="305" ht="9" customHeight="1" x14ac:dyDescent="0.2"/>
    <row r="306" ht="9" customHeight="1" x14ac:dyDescent="0.2"/>
    <row r="307" ht="9" customHeight="1" x14ac:dyDescent="0.2"/>
    <row r="308" ht="9" customHeight="1" x14ac:dyDescent="0.2"/>
    <row r="309" ht="9" customHeight="1" x14ac:dyDescent="0.2"/>
    <row r="310" ht="9" customHeight="1" x14ac:dyDescent="0.2"/>
    <row r="311" ht="9" customHeight="1" x14ac:dyDescent="0.2"/>
    <row r="312" ht="9" customHeight="1" x14ac:dyDescent="0.2"/>
    <row r="313" ht="9" customHeight="1" x14ac:dyDescent="0.2"/>
    <row r="314" ht="9" customHeight="1" x14ac:dyDescent="0.2"/>
    <row r="315" ht="9" customHeight="1" x14ac:dyDescent="0.2"/>
    <row r="316" ht="9" customHeight="1" x14ac:dyDescent="0.2"/>
    <row r="317" ht="9" customHeight="1" x14ac:dyDescent="0.2"/>
    <row r="318" ht="9" customHeight="1" x14ac:dyDescent="0.2"/>
    <row r="319" ht="9" customHeight="1" x14ac:dyDescent="0.2"/>
    <row r="320" ht="9" customHeight="1" x14ac:dyDescent="0.2"/>
    <row r="321" ht="9" customHeight="1" x14ac:dyDescent="0.2"/>
    <row r="322" ht="9" customHeight="1" x14ac:dyDescent="0.2"/>
    <row r="323" ht="9" customHeight="1" x14ac:dyDescent="0.2"/>
    <row r="324" ht="9" customHeight="1" x14ac:dyDescent="0.2"/>
    <row r="325" ht="9" customHeight="1" x14ac:dyDescent="0.2"/>
    <row r="326" ht="9" customHeight="1" x14ac:dyDescent="0.2"/>
    <row r="327" ht="9" customHeight="1" x14ac:dyDescent="0.2"/>
    <row r="328" ht="9" customHeight="1" x14ac:dyDescent="0.2"/>
    <row r="329" ht="9" customHeight="1" x14ac:dyDescent="0.2"/>
    <row r="330" ht="9" customHeight="1" x14ac:dyDescent="0.2"/>
    <row r="331" ht="9" customHeight="1" x14ac:dyDescent="0.2"/>
    <row r="332" ht="9" customHeight="1" x14ac:dyDescent="0.2"/>
    <row r="333" ht="9" customHeight="1" x14ac:dyDescent="0.2"/>
    <row r="334" ht="9" customHeight="1" x14ac:dyDescent="0.2"/>
    <row r="335" ht="9" customHeight="1" x14ac:dyDescent="0.2"/>
    <row r="336" ht="9" customHeight="1" x14ac:dyDescent="0.2"/>
    <row r="338" ht="9" customHeight="1" x14ac:dyDescent="0.2"/>
    <row r="339" ht="9" customHeight="1" x14ac:dyDescent="0.2"/>
    <row r="340" ht="9" customHeight="1" x14ac:dyDescent="0.2"/>
    <row r="341" ht="9" customHeight="1" x14ac:dyDescent="0.2"/>
    <row r="342" ht="9" customHeight="1" x14ac:dyDescent="0.2"/>
    <row r="343" ht="9" customHeight="1" x14ac:dyDescent="0.2"/>
    <row r="344" ht="9" customHeight="1" x14ac:dyDescent="0.2"/>
    <row r="345" ht="9" customHeight="1" x14ac:dyDescent="0.2"/>
    <row r="346" ht="9" customHeight="1" x14ac:dyDescent="0.2"/>
    <row r="348" ht="9" customHeight="1" x14ac:dyDescent="0.2"/>
    <row r="349" ht="9" customHeight="1" x14ac:dyDescent="0.2"/>
    <row r="350" ht="9" customHeight="1" x14ac:dyDescent="0.2"/>
    <row r="351" ht="9" customHeight="1" x14ac:dyDescent="0.2"/>
    <row r="352" ht="9" customHeight="1" x14ac:dyDescent="0.2"/>
  </sheetData>
  <mergeCells count="21">
    <mergeCell ref="AY3:BJ3"/>
    <mergeCell ref="BK3:BV3"/>
    <mergeCell ref="B1:AL1"/>
    <mergeCell ref="C3:N3"/>
    <mergeCell ref="O3:Z3"/>
    <mergeCell ref="AA3:AL3"/>
    <mergeCell ref="B59:Q59"/>
    <mergeCell ref="B60:Q60"/>
    <mergeCell ref="A1:A2"/>
    <mergeCell ref="AM3:AX3"/>
    <mergeCell ref="B57:Q57"/>
    <mergeCell ref="B50:Q50"/>
    <mergeCell ref="B54:Q54"/>
    <mergeCell ref="B56:Q56"/>
    <mergeCell ref="B52:Q52"/>
    <mergeCell ref="B47:Q47"/>
    <mergeCell ref="B49:Q49"/>
    <mergeCell ref="B48:Q48"/>
    <mergeCell ref="B55:Q55"/>
    <mergeCell ref="B51:Q51"/>
    <mergeCell ref="B58:R58"/>
  </mergeCells>
  <phoneticPr fontId="7" type="noConversion"/>
  <conditionalFormatting sqref="C51:P51 C53:P53">
    <cfRule type="cellIs" dxfId="7" priority="1" stopIfTrue="1" operator="notEqual">
      <formula>0</formula>
    </cfRule>
  </conditionalFormatting>
  <hyperlinks>
    <hyperlink ref="A1:A2" location="Contents!A1" display="Table of Contents" xr:uid="{00000000-0004-0000-0B00-000000000000}"/>
  </hyperlinks>
  <pageMargins left="0.25" right="0.25" top="0.25" bottom="0.25" header="0.5" footer="0.5"/>
  <pageSetup scale="85" orientation="portrait" horizontalDpi="300" verticalDpi="3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ransitionEvaluation="1" transitionEntry="1" codeName="Sheet13">
    <tabColor rgb="FFFFFF00"/>
    <pageSetUpPr fitToPage="1"/>
  </sheetPr>
  <dimension ref="A1:BV147"/>
  <sheetViews>
    <sheetView showGridLines="0" zoomScaleNormal="100" workbookViewId="0">
      <pane xSplit="2" ySplit="4" topLeftCell="AT5" activePane="bottomRight" state="frozen"/>
      <selection activeCell="BF63" sqref="BF63"/>
      <selection pane="topRight" activeCell="BF63" sqref="BF63"/>
      <selection pane="bottomLeft" activeCell="BF63" sqref="BF63"/>
      <selection pane="bottomRight" activeCell="BD4" sqref="BD4:BD42"/>
    </sheetView>
  </sheetViews>
  <sheetFormatPr defaultColWidth="9.5703125" defaultRowHeight="11.25" x14ac:dyDescent="0.2"/>
  <cols>
    <col min="1" max="1" width="12.5703125" style="5" customWidth="1"/>
    <col min="2" max="2" width="40.5703125" style="5" customWidth="1"/>
    <col min="3" max="50" width="6.5703125" style="5" customWidth="1"/>
    <col min="51" max="55" width="6.5703125" style="662" customWidth="1"/>
    <col min="56" max="59" width="6.5703125" style="661" customWidth="1"/>
    <col min="60" max="61" width="6.5703125" style="662" customWidth="1"/>
    <col min="62" max="62" width="6.5703125" style="144" customWidth="1"/>
    <col min="63" max="74" width="6.5703125" style="5" customWidth="1"/>
    <col min="75" max="16384" width="9.5703125" style="5"/>
  </cols>
  <sheetData>
    <row r="1" spans="1:74" ht="13.35" customHeight="1" x14ac:dyDescent="0.2">
      <c r="A1" s="972" t="s">
        <v>477</v>
      </c>
      <c r="B1" s="1058" t="s">
        <v>797</v>
      </c>
      <c r="C1" s="975"/>
      <c r="D1" s="975"/>
      <c r="E1" s="975"/>
      <c r="F1" s="975"/>
      <c r="G1" s="975"/>
      <c r="H1" s="975"/>
      <c r="I1" s="975"/>
      <c r="J1" s="975"/>
      <c r="K1" s="975"/>
      <c r="L1" s="975"/>
      <c r="M1" s="975"/>
      <c r="N1" s="975"/>
      <c r="O1" s="975"/>
      <c r="P1" s="975"/>
      <c r="Q1" s="975"/>
      <c r="R1" s="975"/>
      <c r="S1" s="975"/>
      <c r="T1" s="975"/>
      <c r="U1" s="975"/>
      <c r="V1" s="975"/>
      <c r="W1" s="975"/>
      <c r="X1" s="975"/>
      <c r="Y1" s="975"/>
      <c r="Z1" s="975"/>
      <c r="AA1" s="975"/>
      <c r="AB1" s="975"/>
      <c r="AC1" s="975"/>
      <c r="AD1" s="975"/>
      <c r="AE1" s="975"/>
      <c r="AF1" s="975"/>
      <c r="AG1" s="975"/>
      <c r="AH1" s="975"/>
      <c r="AI1" s="975"/>
      <c r="AJ1" s="975"/>
      <c r="AK1" s="975"/>
      <c r="AL1" s="975"/>
    </row>
    <row r="2" spans="1:74" s="35" customFormat="1" ht="12.75" x14ac:dyDescent="0.2">
      <c r="A2" s="973"/>
      <c r="B2" s="222" t="str">
        <f>"U.S. Energy Information Administration  |  Short-Term Energy Outlook  - "&amp;Dates!D1</f>
        <v>U.S. Energy Information Administration  |  Short-Term Energy Outlook  - July 2026</v>
      </c>
      <c r="C2" s="223"/>
      <c r="D2" s="223"/>
      <c r="E2" s="223"/>
      <c r="F2" s="223"/>
      <c r="G2" s="223"/>
      <c r="H2" s="223"/>
      <c r="I2" s="223"/>
      <c r="J2" s="223"/>
      <c r="K2" s="223"/>
      <c r="L2" s="223"/>
      <c r="M2" s="223"/>
      <c r="N2" s="223"/>
      <c r="O2" s="223"/>
      <c r="P2" s="223"/>
      <c r="Q2" s="223"/>
      <c r="R2" s="223"/>
      <c r="S2" s="223"/>
      <c r="T2" s="223"/>
      <c r="U2" s="223"/>
      <c r="V2" s="223"/>
      <c r="W2" s="223"/>
      <c r="X2" s="223"/>
      <c r="Y2" s="223"/>
      <c r="Z2" s="223"/>
      <c r="AA2" s="223"/>
      <c r="AB2" s="223"/>
      <c r="AC2" s="223"/>
      <c r="AD2" s="223"/>
      <c r="AE2" s="223"/>
      <c r="AF2" s="223"/>
      <c r="AG2" s="223"/>
      <c r="AH2" s="223"/>
      <c r="AI2" s="223"/>
      <c r="AJ2" s="223"/>
      <c r="AK2" s="223"/>
      <c r="AL2" s="223"/>
      <c r="AY2" s="827"/>
      <c r="AZ2" s="827"/>
      <c r="BA2" s="827"/>
      <c r="BB2" s="827"/>
      <c r="BC2" s="827"/>
      <c r="BD2" s="650"/>
      <c r="BE2" s="650"/>
      <c r="BF2" s="650"/>
      <c r="BG2" s="650"/>
      <c r="BH2" s="827"/>
      <c r="BI2" s="827"/>
      <c r="BJ2" s="145"/>
    </row>
    <row r="3" spans="1:74" s="7" customFormat="1" ht="12.75" x14ac:dyDescent="0.2">
      <c r="A3" s="316" t="s">
        <v>759</v>
      </c>
      <c r="B3" s="9"/>
      <c r="C3" s="976">
        <f>Dates!D3</f>
        <v>2022</v>
      </c>
      <c r="D3" s="977"/>
      <c r="E3" s="977"/>
      <c r="F3" s="977"/>
      <c r="G3" s="977"/>
      <c r="H3" s="977"/>
      <c r="I3" s="977"/>
      <c r="J3" s="977"/>
      <c r="K3" s="977"/>
      <c r="L3" s="977"/>
      <c r="M3" s="977"/>
      <c r="N3" s="978"/>
      <c r="O3" s="976">
        <f>C3+1</f>
        <v>2023</v>
      </c>
      <c r="P3" s="979"/>
      <c r="Q3" s="979"/>
      <c r="R3" s="979"/>
      <c r="S3" s="979"/>
      <c r="T3" s="979"/>
      <c r="U3" s="979"/>
      <c r="V3" s="979"/>
      <c r="W3" s="979"/>
      <c r="X3" s="977"/>
      <c r="Y3" s="977"/>
      <c r="Z3" s="978"/>
      <c r="AA3" s="980">
        <f>O3+1</f>
        <v>2024</v>
      </c>
      <c r="AB3" s="977"/>
      <c r="AC3" s="977"/>
      <c r="AD3" s="977"/>
      <c r="AE3" s="977"/>
      <c r="AF3" s="977"/>
      <c r="AG3" s="977"/>
      <c r="AH3" s="977"/>
      <c r="AI3" s="977"/>
      <c r="AJ3" s="977"/>
      <c r="AK3" s="977"/>
      <c r="AL3" s="978"/>
      <c r="AM3" s="980">
        <f>AA3+1</f>
        <v>2025</v>
      </c>
      <c r="AN3" s="977"/>
      <c r="AO3" s="977"/>
      <c r="AP3" s="977"/>
      <c r="AQ3" s="977"/>
      <c r="AR3" s="977"/>
      <c r="AS3" s="977"/>
      <c r="AT3" s="977"/>
      <c r="AU3" s="977"/>
      <c r="AV3" s="977"/>
      <c r="AW3" s="977"/>
      <c r="AX3" s="978"/>
      <c r="AY3" s="980">
        <f>AM3+1</f>
        <v>2026</v>
      </c>
      <c r="AZ3" s="981"/>
      <c r="BA3" s="981"/>
      <c r="BB3" s="981"/>
      <c r="BC3" s="981"/>
      <c r="BD3" s="981"/>
      <c r="BE3" s="981"/>
      <c r="BF3" s="981"/>
      <c r="BG3" s="981"/>
      <c r="BH3" s="981"/>
      <c r="BI3" s="981"/>
      <c r="BJ3" s="982"/>
      <c r="BK3" s="980">
        <f>AY3+1</f>
        <v>2027</v>
      </c>
      <c r="BL3" s="977"/>
      <c r="BM3" s="977"/>
      <c r="BN3" s="977"/>
      <c r="BO3" s="977"/>
      <c r="BP3" s="977"/>
      <c r="BQ3" s="977"/>
      <c r="BR3" s="977"/>
      <c r="BS3" s="977"/>
      <c r="BT3" s="977"/>
      <c r="BU3" s="977"/>
      <c r="BV3" s="978"/>
    </row>
    <row r="4" spans="1:74" s="7" customFormat="1" x14ac:dyDescent="0.2">
      <c r="A4" s="322" t="str">
        <f>TEXT(Dates!$D$2,"dddd, mmmm d, yyyy")</f>
        <v>Wednesday, July 1, 2026</v>
      </c>
      <c r="B4" s="11"/>
      <c r="C4" s="12" t="s">
        <v>213</v>
      </c>
      <c r="D4" s="12" t="s">
        <v>214</v>
      </c>
      <c r="E4" s="12" t="s">
        <v>215</v>
      </c>
      <c r="F4" s="12" t="s">
        <v>216</v>
      </c>
      <c r="G4" s="12" t="s">
        <v>217</v>
      </c>
      <c r="H4" s="12" t="s">
        <v>218</v>
      </c>
      <c r="I4" s="12" t="s">
        <v>219</v>
      </c>
      <c r="J4" s="12" t="s">
        <v>220</v>
      </c>
      <c r="K4" s="12" t="s">
        <v>221</v>
      </c>
      <c r="L4" s="12" t="s">
        <v>222</v>
      </c>
      <c r="M4" s="12" t="s">
        <v>223</v>
      </c>
      <c r="N4" s="12" t="s">
        <v>224</v>
      </c>
      <c r="O4" s="12" t="s">
        <v>213</v>
      </c>
      <c r="P4" s="12" t="s">
        <v>214</v>
      </c>
      <c r="Q4" s="12" t="s">
        <v>215</v>
      </c>
      <c r="R4" s="12" t="s">
        <v>216</v>
      </c>
      <c r="S4" s="12" t="s">
        <v>217</v>
      </c>
      <c r="T4" s="12" t="s">
        <v>218</v>
      </c>
      <c r="U4" s="12" t="s">
        <v>219</v>
      </c>
      <c r="V4" s="12" t="s">
        <v>220</v>
      </c>
      <c r="W4" s="12" t="s">
        <v>221</v>
      </c>
      <c r="X4" s="12" t="s">
        <v>222</v>
      </c>
      <c r="Y4" s="12" t="s">
        <v>223</v>
      </c>
      <c r="Z4" s="12" t="s">
        <v>224</v>
      </c>
      <c r="AA4" s="12" t="s">
        <v>213</v>
      </c>
      <c r="AB4" s="12" t="s">
        <v>214</v>
      </c>
      <c r="AC4" s="12" t="s">
        <v>215</v>
      </c>
      <c r="AD4" s="12" t="s">
        <v>216</v>
      </c>
      <c r="AE4" s="12" t="s">
        <v>217</v>
      </c>
      <c r="AF4" s="12" t="s">
        <v>218</v>
      </c>
      <c r="AG4" s="12" t="s">
        <v>219</v>
      </c>
      <c r="AH4" s="12" t="s">
        <v>220</v>
      </c>
      <c r="AI4" s="12" t="s">
        <v>221</v>
      </c>
      <c r="AJ4" s="12" t="s">
        <v>222</v>
      </c>
      <c r="AK4" s="12" t="s">
        <v>223</v>
      </c>
      <c r="AL4" s="12" t="s">
        <v>224</v>
      </c>
      <c r="AM4" s="12" t="s">
        <v>213</v>
      </c>
      <c r="AN4" s="12" t="s">
        <v>214</v>
      </c>
      <c r="AO4" s="12" t="s">
        <v>215</v>
      </c>
      <c r="AP4" s="12" t="s">
        <v>216</v>
      </c>
      <c r="AQ4" s="12" t="s">
        <v>217</v>
      </c>
      <c r="AR4" s="12" t="s">
        <v>218</v>
      </c>
      <c r="AS4" s="12" t="s">
        <v>219</v>
      </c>
      <c r="AT4" s="12" t="s">
        <v>220</v>
      </c>
      <c r="AU4" s="12" t="s">
        <v>221</v>
      </c>
      <c r="AV4" s="12" t="s">
        <v>222</v>
      </c>
      <c r="AW4" s="12" t="s">
        <v>223</v>
      </c>
      <c r="AX4" s="12" t="s">
        <v>224</v>
      </c>
      <c r="AY4" s="630" t="s">
        <v>213</v>
      </c>
      <c r="AZ4" s="630" t="s">
        <v>214</v>
      </c>
      <c r="BA4" s="630" t="s">
        <v>215</v>
      </c>
      <c r="BB4" s="630" t="s">
        <v>216</v>
      </c>
      <c r="BC4" s="630" t="s">
        <v>217</v>
      </c>
      <c r="BD4" s="630" t="s">
        <v>218</v>
      </c>
      <c r="BE4" s="630" t="s">
        <v>219</v>
      </c>
      <c r="BF4" s="630" t="s">
        <v>220</v>
      </c>
      <c r="BG4" s="630" t="s">
        <v>221</v>
      </c>
      <c r="BH4" s="630" t="s">
        <v>222</v>
      </c>
      <c r="BI4" s="630" t="s">
        <v>223</v>
      </c>
      <c r="BJ4" s="12" t="s">
        <v>224</v>
      </c>
      <c r="BK4" s="12" t="s">
        <v>213</v>
      </c>
      <c r="BL4" s="12" t="s">
        <v>214</v>
      </c>
      <c r="BM4" s="12" t="s">
        <v>215</v>
      </c>
      <c r="BN4" s="12" t="s">
        <v>216</v>
      </c>
      <c r="BO4" s="12" t="s">
        <v>217</v>
      </c>
      <c r="BP4" s="12" t="s">
        <v>218</v>
      </c>
      <c r="BQ4" s="12" t="s">
        <v>219</v>
      </c>
      <c r="BR4" s="12" t="s">
        <v>220</v>
      </c>
      <c r="BS4" s="12" t="s">
        <v>221</v>
      </c>
      <c r="BT4" s="12" t="s">
        <v>222</v>
      </c>
      <c r="BU4" s="12" t="s">
        <v>223</v>
      </c>
      <c r="BV4" s="12" t="s">
        <v>224</v>
      </c>
    </row>
    <row r="5" spans="1:74" ht="11.1" customHeight="1" x14ac:dyDescent="0.2">
      <c r="A5" s="606"/>
      <c r="B5" s="43" t="s">
        <v>1199</v>
      </c>
      <c r="C5" s="612"/>
      <c r="D5" s="612"/>
      <c r="E5" s="612"/>
      <c r="F5" s="612"/>
      <c r="G5" s="612"/>
      <c r="H5" s="612"/>
      <c r="I5" s="612"/>
      <c r="J5" s="612"/>
      <c r="K5" s="612"/>
      <c r="L5" s="612"/>
      <c r="M5" s="612"/>
      <c r="N5" s="612"/>
      <c r="O5" s="612"/>
      <c r="P5" s="612"/>
      <c r="Q5" s="612"/>
      <c r="R5" s="612"/>
      <c r="S5" s="612"/>
      <c r="T5" s="612"/>
      <c r="U5" s="612"/>
      <c r="V5" s="612"/>
      <c r="W5" s="612"/>
      <c r="X5" s="612"/>
      <c r="Y5" s="612"/>
      <c r="Z5" s="612"/>
      <c r="AA5" s="612"/>
      <c r="AB5" s="612"/>
      <c r="AC5" s="612"/>
      <c r="AD5" s="612"/>
      <c r="AE5" s="612"/>
      <c r="AF5" s="612"/>
      <c r="AG5" s="612"/>
      <c r="AH5" s="612"/>
      <c r="AI5" s="612"/>
      <c r="AJ5" s="612"/>
      <c r="AK5" s="612"/>
      <c r="AL5" s="612"/>
      <c r="AM5" s="612"/>
      <c r="AN5" s="612"/>
      <c r="AO5" s="612"/>
      <c r="AP5" s="612"/>
      <c r="AQ5" s="612"/>
      <c r="AR5" s="612"/>
      <c r="AS5" s="612"/>
      <c r="AT5" s="612"/>
      <c r="AU5" s="612"/>
      <c r="AV5" s="612"/>
      <c r="AW5" s="612"/>
      <c r="AX5" s="612"/>
      <c r="AY5" s="612"/>
      <c r="AZ5" s="905"/>
      <c r="BA5" s="905"/>
      <c r="BB5" s="905"/>
      <c r="BC5" s="905"/>
      <c r="BD5" s="958"/>
      <c r="BE5" s="860"/>
      <c r="BF5" s="860"/>
      <c r="BG5" s="860"/>
      <c r="BH5" s="860"/>
      <c r="BI5" s="860"/>
      <c r="BJ5" s="615"/>
      <c r="BK5" s="615"/>
      <c r="BL5" s="615"/>
      <c r="BM5" s="615"/>
      <c r="BN5" s="615"/>
      <c r="BO5" s="615"/>
      <c r="BP5" s="615"/>
      <c r="BQ5" s="615"/>
      <c r="BR5" s="615"/>
      <c r="BS5" s="615"/>
      <c r="BT5" s="615"/>
      <c r="BU5" s="615"/>
      <c r="BV5" s="615"/>
    </row>
    <row r="6" spans="1:74" ht="11.1" customHeight="1" x14ac:dyDescent="0.2">
      <c r="A6" s="606" t="s">
        <v>428</v>
      </c>
      <c r="B6" s="578" t="s">
        <v>1200</v>
      </c>
      <c r="C6" s="429">
        <v>4.5464399999999996</v>
      </c>
      <c r="D6" s="429">
        <v>4.86822</v>
      </c>
      <c r="E6" s="429">
        <v>5.0861999999999998</v>
      </c>
      <c r="F6" s="429">
        <v>6.8507999999999996</v>
      </c>
      <c r="G6" s="429">
        <v>8.4493200000000002</v>
      </c>
      <c r="H6" s="429">
        <v>7.9926000000000004</v>
      </c>
      <c r="I6" s="429">
        <v>7.5566399999999998</v>
      </c>
      <c r="J6" s="429">
        <v>9.1447800000000008</v>
      </c>
      <c r="K6" s="429">
        <v>8.1794399999999996</v>
      </c>
      <c r="L6" s="429">
        <v>5.8750799999999996</v>
      </c>
      <c r="M6" s="429">
        <v>5.6570999999999998</v>
      </c>
      <c r="N6" s="429">
        <v>5.7401400000000002</v>
      </c>
      <c r="O6" s="429">
        <v>3.3942600000000001</v>
      </c>
      <c r="P6" s="429">
        <v>2.47044</v>
      </c>
      <c r="Q6" s="429">
        <v>2.39778</v>
      </c>
      <c r="R6" s="429">
        <v>2.2420800000000001</v>
      </c>
      <c r="S6" s="429">
        <v>2.2317</v>
      </c>
      <c r="T6" s="429">
        <v>2.2628400000000002</v>
      </c>
      <c r="U6" s="429">
        <v>2.6469</v>
      </c>
      <c r="V6" s="429">
        <v>2.6780400000000002</v>
      </c>
      <c r="W6" s="429">
        <v>2.7403200000000001</v>
      </c>
      <c r="X6" s="429">
        <v>3.0932400000000002</v>
      </c>
      <c r="Y6" s="429">
        <v>2.81298</v>
      </c>
      <c r="Z6" s="429">
        <v>2.6157599999999999</v>
      </c>
      <c r="AA6" s="429">
        <v>3.30402</v>
      </c>
      <c r="AB6" s="429">
        <v>1.78708</v>
      </c>
      <c r="AC6" s="429">
        <v>1.5481100000000001</v>
      </c>
      <c r="AD6" s="429">
        <v>1.6624000000000001</v>
      </c>
      <c r="AE6" s="429">
        <v>2.20268</v>
      </c>
      <c r="AF6" s="429">
        <v>2.6390600000000002</v>
      </c>
      <c r="AG6" s="429">
        <v>2.1507299999999998</v>
      </c>
      <c r="AH6" s="429">
        <v>2.0676100000000002</v>
      </c>
      <c r="AI6" s="429">
        <v>2.3689200000000001</v>
      </c>
      <c r="AJ6" s="429">
        <v>2.2858000000000001</v>
      </c>
      <c r="AK6" s="429">
        <v>2.20268</v>
      </c>
      <c r="AL6" s="429">
        <v>3.1273900000000001</v>
      </c>
      <c r="AM6" s="429">
        <v>4.2910700000000004</v>
      </c>
      <c r="AN6" s="429">
        <v>4.3534100000000002</v>
      </c>
      <c r="AO6" s="429">
        <v>4.2806800000000003</v>
      </c>
      <c r="AP6" s="429">
        <v>3.5533800000000002</v>
      </c>
      <c r="AQ6" s="429">
        <v>3.2416800000000001</v>
      </c>
      <c r="AR6" s="429">
        <v>3.1377799999999998</v>
      </c>
      <c r="AS6" s="429">
        <v>3.3248000000000002</v>
      </c>
      <c r="AT6" s="429">
        <v>3.0234899999999998</v>
      </c>
      <c r="AU6" s="429">
        <v>3.0858300000000001</v>
      </c>
      <c r="AV6" s="429">
        <v>3.3144100000000001</v>
      </c>
      <c r="AW6" s="429">
        <v>3.9378099999999998</v>
      </c>
      <c r="AX6" s="429">
        <v>4.4261400000000002</v>
      </c>
      <c r="AY6" s="429">
        <v>8.0210799999999995</v>
      </c>
      <c r="AZ6" s="871">
        <v>3.76118</v>
      </c>
      <c r="BA6" s="871">
        <v>3.15856</v>
      </c>
      <c r="BB6" s="871">
        <v>2.8780299999999999</v>
      </c>
      <c r="BC6" s="871">
        <v>3.0546600000000002</v>
      </c>
      <c r="BD6" s="871">
        <v>3.2624599999999999</v>
      </c>
      <c r="BE6" s="352">
        <v>3.495822</v>
      </c>
      <c r="BF6" s="352">
        <v>3.529353</v>
      </c>
      <c r="BG6" s="352">
        <v>3.4798360000000002</v>
      </c>
      <c r="BH6" s="352">
        <v>3.4333450000000001</v>
      </c>
      <c r="BI6" s="352">
        <v>3.5473870000000001</v>
      </c>
      <c r="BJ6" s="352">
        <v>4.135402</v>
      </c>
      <c r="BK6" s="352">
        <v>4.3275059999999996</v>
      </c>
      <c r="BL6" s="352">
        <v>4.1017390000000002</v>
      </c>
      <c r="BM6" s="352">
        <v>3.5141879999999999</v>
      </c>
      <c r="BN6" s="352">
        <v>3.0946319999999998</v>
      </c>
      <c r="BO6" s="352">
        <v>3.0383789999999999</v>
      </c>
      <c r="BP6" s="352">
        <v>3.1897929999999999</v>
      </c>
      <c r="BQ6" s="352">
        <v>3.3962979999999998</v>
      </c>
      <c r="BR6" s="352">
        <v>3.5206119999999999</v>
      </c>
      <c r="BS6" s="352">
        <v>3.5670299999999999</v>
      </c>
      <c r="BT6" s="352">
        <v>3.5584519999999999</v>
      </c>
      <c r="BU6" s="352">
        <v>3.8558840000000001</v>
      </c>
      <c r="BV6" s="352">
        <v>4.3537160000000004</v>
      </c>
    </row>
    <row r="7" spans="1:74" ht="11.1" customHeight="1" x14ac:dyDescent="0.2">
      <c r="A7" s="606"/>
      <c r="B7" s="607"/>
      <c r="C7" s="429"/>
      <c r="D7" s="429"/>
      <c r="E7" s="429"/>
      <c r="F7" s="429"/>
      <c r="G7" s="429"/>
      <c r="H7" s="429"/>
      <c r="I7" s="429"/>
      <c r="J7" s="429"/>
      <c r="K7" s="429"/>
      <c r="L7" s="429"/>
      <c r="M7" s="429"/>
      <c r="N7" s="429"/>
      <c r="O7" s="429"/>
      <c r="P7" s="429"/>
      <c r="Q7" s="429"/>
      <c r="R7" s="429"/>
      <c r="S7" s="429"/>
      <c r="T7" s="429"/>
      <c r="U7" s="429"/>
      <c r="V7" s="429"/>
      <c r="W7" s="429"/>
      <c r="X7" s="429"/>
      <c r="Y7" s="429"/>
      <c r="Z7" s="429"/>
      <c r="AA7" s="429"/>
      <c r="AB7" s="429"/>
      <c r="AC7" s="429"/>
      <c r="AD7" s="429"/>
      <c r="AE7" s="429"/>
      <c r="AF7" s="429"/>
      <c r="AG7" s="429"/>
      <c r="AH7" s="429"/>
      <c r="AI7" s="429"/>
      <c r="AJ7" s="429"/>
      <c r="AK7" s="429"/>
      <c r="AL7" s="429"/>
      <c r="AM7" s="429"/>
      <c r="AN7" s="429"/>
      <c r="AO7" s="429"/>
      <c r="AP7" s="429"/>
      <c r="AQ7" s="429"/>
      <c r="AR7" s="429"/>
      <c r="AS7" s="429"/>
      <c r="AT7" s="429"/>
      <c r="AU7" s="429"/>
      <c r="AV7" s="429"/>
      <c r="AW7" s="429"/>
      <c r="AX7" s="429"/>
      <c r="AY7" s="429"/>
      <c r="AZ7" s="871"/>
      <c r="BA7" s="871"/>
      <c r="BB7" s="871"/>
      <c r="BC7" s="871"/>
      <c r="BD7" s="871"/>
      <c r="BE7" s="352"/>
      <c r="BF7" s="352"/>
      <c r="BG7" s="352"/>
      <c r="BH7" s="352"/>
      <c r="BI7" s="352"/>
      <c r="BJ7" s="352"/>
      <c r="BK7" s="352"/>
      <c r="BL7" s="352"/>
      <c r="BM7" s="352"/>
      <c r="BN7" s="352"/>
      <c r="BO7" s="352"/>
      <c r="BP7" s="352"/>
      <c r="BQ7" s="352"/>
      <c r="BR7" s="352"/>
      <c r="BS7" s="352"/>
      <c r="BT7" s="352"/>
      <c r="BU7" s="352"/>
      <c r="BV7" s="352"/>
    </row>
    <row r="8" spans="1:74" ht="11.1" customHeight="1" x14ac:dyDescent="0.2">
      <c r="A8" s="606"/>
      <c r="B8" s="44" t="s">
        <v>1201</v>
      </c>
      <c r="C8" s="613"/>
      <c r="D8" s="613"/>
      <c r="E8" s="613"/>
      <c r="F8" s="613"/>
      <c r="G8" s="613"/>
      <c r="H8" s="613"/>
      <c r="I8" s="613"/>
      <c r="J8" s="613"/>
      <c r="K8" s="613"/>
      <c r="L8" s="613"/>
      <c r="M8" s="613"/>
      <c r="N8" s="613"/>
      <c r="O8" s="613"/>
      <c r="P8" s="613"/>
      <c r="Q8" s="613"/>
      <c r="R8" s="613"/>
      <c r="S8" s="613"/>
      <c r="T8" s="613"/>
      <c r="U8" s="613"/>
      <c r="V8" s="613"/>
      <c r="W8" s="613"/>
      <c r="X8" s="613"/>
      <c r="Y8" s="613"/>
      <c r="Z8" s="613"/>
      <c r="AA8" s="613"/>
      <c r="AB8" s="613"/>
      <c r="AC8" s="613"/>
      <c r="AD8" s="613"/>
      <c r="AE8" s="613"/>
      <c r="AF8" s="613"/>
      <c r="AG8" s="613"/>
      <c r="AH8" s="613"/>
      <c r="AI8" s="613"/>
      <c r="AJ8" s="613"/>
      <c r="AK8" s="613"/>
      <c r="AL8" s="613"/>
      <c r="AM8" s="613"/>
      <c r="AN8" s="613"/>
      <c r="AO8" s="613"/>
      <c r="AP8" s="613"/>
      <c r="AQ8" s="613"/>
      <c r="AR8" s="613"/>
      <c r="AS8" s="613"/>
      <c r="AT8" s="613"/>
      <c r="AU8" s="613"/>
      <c r="AV8" s="613"/>
      <c r="AW8" s="613"/>
      <c r="AX8" s="613"/>
      <c r="AY8" s="613"/>
      <c r="AZ8" s="906"/>
      <c r="BA8" s="906"/>
      <c r="BB8" s="906"/>
      <c r="BC8" s="906"/>
      <c r="BD8" s="906"/>
      <c r="BE8" s="616"/>
      <c r="BF8" s="616"/>
      <c r="BG8" s="616"/>
      <c r="BH8" s="616"/>
      <c r="BI8" s="616"/>
      <c r="BJ8" s="616"/>
      <c r="BK8" s="616"/>
      <c r="BL8" s="616"/>
      <c r="BM8" s="616"/>
      <c r="BN8" s="616"/>
      <c r="BO8" s="616"/>
      <c r="BP8" s="616"/>
      <c r="BQ8" s="616"/>
      <c r="BR8" s="616"/>
      <c r="BS8" s="616"/>
      <c r="BT8" s="616"/>
      <c r="BU8" s="616"/>
      <c r="BV8" s="616"/>
    </row>
    <row r="9" spans="1:74" ht="11.1" customHeight="1" x14ac:dyDescent="0.2">
      <c r="A9" s="606" t="s">
        <v>256</v>
      </c>
      <c r="B9" s="578" t="s">
        <v>1147</v>
      </c>
      <c r="C9" s="429">
        <v>12.04</v>
      </c>
      <c r="D9" s="429">
        <v>12.15</v>
      </c>
      <c r="E9" s="429">
        <v>12.94</v>
      </c>
      <c r="F9" s="429">
        <v>13.97</v>
      </c>
      <c r="G9" s="429">
        <v>17.68</v>
      </c>
      <c r="H9" s="429">
        <v>22.41</v>
      </c>
      <c r="I9" s="429">
        <v>24.57</v>
      </c>
      <c r="J9" s="429">
        <v>25.39</v>
      </c>
      <c r="K9" s="429">
        <v>24.52</v>
      </c>
      <c r="L9" s="429">
        <v>18.62</v>
      </c>
      <c r="M9" s="429">
        <v>15.56</v>
      </c>
      <c r="N9" s="429">
        <v>14.66</v>
      </c>
      <c r="O9" s="429">
        <v>15.56</v>
      </c>
      <c r="P9" s="429">
        <v>15.15</v>
      </c>
      <c r="Q9" s="429">
        <v>13.88</v>
      </c>
      <c r="R9" s="429">
        <v>14.54</v>
      </c>
      <c r="S9" s="429">
        <v>16.86</v>
      </c>
      <c r="T9" s="429">
        <v>20.309999999999999</v>
      </c>
      <c r="U9" s="429">
        <v>22.18</v>
      </c>
      <c r="V9" s="429">
        <v>23.41</v>
      </c>
      <c r="W9" s="429">
        <v>22.05</v>
      </c>
      <c r="X9" s="429">
        <v>16.850000000000001</v>
      </c>
      <c r="Y9" s="429">
        <v>13.47</v>
      </c>
      <c r="Z9" s="429">
        <v>13.03</v>
      </c>
      <c r="AA9" s="429">
        <v>11.89</v>
      </c>
      <c r="AB9" s="429">
        <v>13.14</v>
      </c>
      <c r="AC9" s="429">
        <v>13.66</v>
      </c>
      <c r="AD9" s="429">
        <v>14.32</v>
      </c>
      <c r="AE9" s="429">
        <v>17.670000000000002</v>
      </c>
      <c r="AF9" s="429">
        <v>20.72</v>
      </c>
      <c r="AG9" s="429">
        <v>22.78</v>
      </c>
      <c r="AH9" s="429">
        <v>23.22</v>
      </c>
      <c r="AI9" s="429">
        <v>22.46</v>
      </c>
      <c r="AJ9" s="429">
        <v>18.38</v>
      </c>
      <c r="AK9" s="429">
        <v>14.79</v>
      </c>
      <c r="AL9" s="429">
        <v>12.85</v>
      </c>
      <c r="AM9" s="429">
        <v>12.44</v>
      </c>
      <c r="AN9" s="429">
        <v>12.97</v>
      </c>
      <c r="AO9" s="429">
        <v>14.62</v>
      </c>
      <c r="AP9" s="429">
        <v>16.170000000000002</v>
      </c>
      <c r="AQ9" s="429">
        <v>19.239999999999998</v>
      </c>
      <c r="AR9" s="429">
        <v>23.26</v>
      </c>
      <c r="AS9" s="429">
        <v>25.41</v>
      </c>
      <c r="AT9" s="429">
        <v>26.24</v>
      </c>
      <c r="AU9" s="429">
        <v>24.7</v>
      </c>
      <c r="AV9" s="429">
        <v>19.32</v>
      </c>
      <c r="AW9" s="429">
        <v>15.07</v>
      </c>
      <c r="AX9" s="429">
        <v>14.09</v>
      </c>
      <c r="AY9" s="429">
        <v>13.96</v>
      </c>
      <c r="AZ9" s="871">
        <v>15.06</v>
      </c>
      <c r="BA9" s="871">
        <v>16.25</v>
      </c>
      <c r="BB9" s="871">
        <v>18.170000000000002</v>
      </c>
      <c r="BC9" s="871">
        <v>19.81523</v>
      </c>
      <c r="BD9" s="871">
        <v>23.433959999999999</v>
      </c>
      <c r="BE9" s="352">
        <v>24.74183</v>
      </c>
      <c r="BF9" s="352">
        <v>24.973310000000001</v>
      </c>
      <c r="BG9" s="352">
        <v>23.142569999999999</v>
      </c>
      <c r="BH9" s="352">
        <v>17.813739999999999</v>
      </c>
      <c r="BI9" s="352">
        <v>14.21086</v>
      </c>
      <c r="BJ9" s="352">
        <v>13.241440000000001</v>
      </c>
      <c r="BK9" s="352">
        <v>12.68459</v>
      </c>
      <c r="BL9" s="352">
        <v>13.3093</v>
      </c>
      <c r="BM9" s="352">
        <v>13.90818</v>
      </c>
      <c r="BN9" s="352">
        <v>14.510730000000001</v>
      </c>
      <c r="BO9" s="352">
        <v>16.730219999999999</v>
      </c>
      <c r="BP9" s="352">
        <v>19.97749</v>
      </c>
      <c r="BQ9" s="352">
        <v>21.6112</v>
      </c>
      <c r="BR9" s="352">
        <v>22.27768</v>
      </c>
      <c r="BS9" s="352">
        <v>21.046420000000001</v>
      </c>
      <c r="BT9" s="352">
        <v>16.481249999999999</v>
      </c>
      <c r="BU9" s="352">
        <v>13.362030000000001</v>
      </c>
      <c r="BV9" s="352">
        <v>12.592510000000001</v>
      </c>
    </row>
    <row r="10" spans="1:74" ht="11.1" customHeight="1" x14ac:dyDescent="0.2">
      <c r="A10" s="606" t="s">
        <v>352</v>
      </c>
      <c r="B10" s="608" t="s">
        <v>1001</v>
      </c>
      <c r="C10" s="429">
        <v>17.16431918</v>
      </c>
      <c r="D10" s="429">
        <v>17.72438872</v>
      </c>
      <c r="E10" s="429">
        <v>18.406625300000002</v>
      </c>
      <c r="F10" s="429">
        <v>20.308539440000001</v>
      </c>
      <c r="G10" s="429">
        <v>20.858395000000002</v>
      </c>
      <c r="H10" s="429">
        <v>23.089767380000001</v>
      </c>
      <c r="I10" s="429">
        <v>25.741964379999999</v>
      </c>
      <c r="J10" s="429">
        <v>27.191548260000001</v>
      </c>
      <c r="K10" s="429">
        <v>25.93639486</v>
      </c>
      <c r="L10" s="429">
        <v>21.903237470000001</v>
      </c>
      <c r="M10" s="429">
        <v>21.214676090000001</v>
      </c>
      <c r="N10" s="429">
        <v>21.480328329999999</v>
      </c>
      <c r="O10" s="429">
        <v>21.83469586</v>
      </c>
      <c r="P10" s="429">
        <v>21.435056750000001</v>
      </c>
      <c r="Q10" s="429">
        <v>20.40318465</v>
      </c>
      <c r="R10" s="429">
        <v>20.42008775</v>
      </c>
      <c r="S10" s="429">
        <v>20.74015644</v>
      </c>
      <c r="T10" s="429">
        <v>20.805428840000001</v>
      </c>
      <c r="U10" s="429">
        <v>22.06951531</v>
      </c>
      <c r="V10" s="429">
        <v>23.24943231</v>
      </c>
      <c r="W10" s="429">
        <v>22.520940530000001</v>
      </c>
      <c r="X10" s="429">
        <v>18.95718634</v>
      </c>
      <c r="Y10" s="429">
        <v>17.20258334</v>
      </c>
      <c r="Z10" s="429">
        <v>19.817141620000001</v>
      </c>
      <c r="AA10" s="429">
        <v>18.90795717</v>
      </c>
      <c r="AB10" s="429">
        <v>19.646001550000001</v>
      </c>
      <c r="AC10" s="429">
        <v>19.921557150000002</v>
      </c>
      <c r="AD10" s="429">
        <v>20.014055190000001</v>
      </c>
      <c r="AE10" s="429">
        <v>20.954114440000001</v>
      </c>
      <c r="AF10" s="429">
        <v>21.425246860000001</v>
      </c>
      <c r="AG10" s="429">
        <v>23.67969291</v>
      </c>
      <c r="AH10" s="429">
        <v>23.91500151</v>
      </c>
      <c r="AI10" s="429">
        <v>23.714951880000001</v>
      </c>
      <c r="AJ10" s="429">
        <v>18.82245692</v>
      </c>
      <c r="AK10" s="429">
        <v>20.020787649999999</v>
      </c>
      <c r="AL10" s="429">
        <v>22.179611560000001</v>
      </c>
      <c r="AM10" s="429">
        <v>21.153221169999998</v>
      </c>
      <c r="AN10" s="429">
        <v>22.018436510000001</v>
      </c>
      <c r="AO10" s="429">
        <v>21.686853859999999</v>
      </c>
      <c r="AP10" s="429">
        <v>20.656438869999999</v>
      </c>
      <c r="AQ10" s="429">
        <v>23.041413200000001</v>
      </c>
      <c r="AR10" s="429">
        <v>25.139983050000001</v>
      </c>
      <c r="AS10" s="429">
        <v>27.4439393</v>
      </c>
      <c r="AT10" s="429">
        <v>27.78775066</v>
      </c>
      <c r="AU10" s="429">
        <v>28.041309309999999</v>
      </c>
      <c r="AV10" s="429">
        <v>22.700057690000001</v>
      </c>
      <c r="AW10" s="429">
        <v>21.68793509</v>
      </c>
      <c r="AX10" s="429">
        <v>22.72874367</v>
      </c>
      <c r="AY10" s="429">
        <v>22.61120047</v>
      </c>
      <c r="AZ10" s="871">
        <v>22.645550579999998</v>
      </c>
      <c r="BA10" s="871">
        <v>23.645745720000001</v>
      </c>
      <c r="BB10" s="871">
        <v>25.862593950000001</v>
      </c>
      <c r="BC10" s="871">
        <v>26.15419</v>
      </c>
      <c r="BD10" s="871">
        <v>26.944500000000001</v>
      </c>
      <c r="BE10" s="352">
        <v>28.932369999999999</v>
      </c>
      <c r="BF10" s="352">
        <v>29.262</v>
      </c>
      <c r="BG10" s="352">
        <v>28.434840000000001</v>
      </c>
      <c r="BH10" s="352">
        <v>23.427820000000001</v>
      </c>
      <c r="BI10" s="352">
        <v>22.308199999999999</v>
      </c>
      <c r="BJ10" s="352">
        <v>22.784300000000002</v>
      </c>
      <c r="BK10" s="352">
        <v>22.779430000000001</v>
      </c>
      <c r="BL10" s="352">
        <v>22.933959999999999</v>
      </c>
      <c r="BM10" s="352">
        <v>22.762180000000001</v>
      </c>
      <c r="BN10" s="352">
        <v>22.630240000000001</v>
      </c>
      <c r="BO10" s="352">
        <v>22.993369999999999</v>
      </c>
      <c r="BP10" s="352">
        <v>23.782879999999999</v>
      </c>
      <c r="BQ10" s="352">
        <v>25.642679999999999</v>
      </c>
      <c r="BR10" s="352">
        <v>26.051659999999998</v>
      </c>
      <c r="BS10" s="352">
        <v>25.438220000000001</v>
      </c>
      <c r="BT10" s="352">
        <v>21.061419999999998</v>
      </c>
      <c r="BU10" s="352">
        <v>20.171060000000001</v>
      </c>
      <c r="BV10" s="352">
        <v>20.712879999999998</v>
      </c>
    </row>
    <row r="11" spans="1:74" ht="11.1" customHeight="1" x14ac:dyDescent="0.2">
      <c r="A11" s="606" t="s">
        <v>353</v>
      </c>
      <c r="B11" s="609" t="s">
        <v>1002</v>
      </c>
      <c r="C11" s="429">
        <v>12.73203123</v>
      </c>
      <c r="D11" s="429">
        <v>12.4435307</v>
      </c>
      <c r="E11" s="429">
        <v>13.25834648</v>
      </c>
      <c r="F11" s="429">
        <v>13.72065323</v>
      </c>
      <c r="G11" s="429">
        <v>15.81388009</v>
      </c>
      <c r="H11" s="429">
        <v>21.424237309999999</v>
      </c>
      <c r="I11" s="429">
        <v>23.382770189999999</v>
      </c>
      <c r="J11" s="429">
        <v>24.015501929999999</v>
      </c>
      <c r="K11" s="429">
        <v>24.063182319999999</v>
      </c>
      <c r="L11" s="429">
        <v>19.357632850000002</v>
      </c>
      <c r="M11" s="429">
        <v>17.5892695</v>
      </c>
      <c r="N11" s="429">
        <v>15.817143079999999</v>
      </c>
      <c r="O11" s="429">
        <v>16.112253379999999</v>
      </c>
      <c r="P11" s="429">
        <v>15.73295209</v>
      </c>
      <c r="Q11" s="429">
        <v>14.64545191</v>
      </c>
      <c r="R11" s="429">
        <v>14.81637452</v>
      </c>
      <c r="S11" s="429">
        <v>16.043832259999999</v>
      </c>
      <c r="T11" s="429">
        <v>18.69089069</v>
      </c>
      <c r="U11" s="429">
        <v>20.593706130000001</v>
      </c>
      <c r="V11" s="429">
        <v>21.496819410000001</v>
      </c>
      <c r="W11" s="429">
        <v>20.00065193</v>
      </c>
      <c r="X11" s="429">
        <v>17.384109509999998</v>
      </c>
      <c r="Y11" s="429">
        <v>14.377010670000001</v>
      </c>
      <c r="Z11" s="429">
        <v>13.212670640000001</v>
      </c>
      <c r="AA11" s="429">
        <v>13.17766267</v>
      </c>
      <c r="AB11" s="429">
        <v>13.360877370000001</v>
      </c>
      <c r="AC11" s="429">
        <v>13.88096298</v>
      </c>
      <c r="AD11" s="429">
        <v>14.132501810000001</v>
      </c>
      <c r="AE11" s="429">
        <v>16.978655310000001</v>
      </c>
      <c r="AF11" s="429">
        <v>19.854734650000001</v>
      </c>
      <c r="AG11" s="429">
        <v>21.549140479999998</v>
      </c>
      <c r="AH11" s="429">
        <v>21.7998908</v>
      </c>
      <c r="AI11" s="429">
        <v>21.198875569999998</v>
      </c>
      <c r="AJ11" s="429">
        <v>18.930738179999999</v>
      </c>
      <c r="AK11" s="429">
        <v>16.540580890000001</v>
      </c>
      <c r="AL11" s="429">
        <v>14.134081520000001</v>
      </c>
      <c r="AM11" s="429">
        <v>13.62200591</v>
      </c>
      <c r="AN11" s="429">
        <v>13.67798852</v>
      </c>
      <c r="AO11" s="429">
        <v>15.079380710000001</v>
      </c>
      <c r="AP11" s="429">
        <v>16.438029090000001</v>
      </c>
      <c r="AQ11" s="429">
        <v>20.944984000000002</v>
      </c>
      <c r="AR11" s="429">
        <v>21.825936309999999</v>
      </c>
      <c r="AS11" s="429">
        <v>25.80610995</v>
      </c>
      <c r="AT11" s="429">
        <v>25.769413950000001</v>
      </c>
      <c r="AU11" s="429">
        <v>24.47973163</v>
      </c>
      <c r="AV11" s="429">
        <v>20.82053003</v>
      </c>
      <c r="AW11" s="429">
        <v>16.431059210000001</v>
      </c>
      <c r="AX11" s="429">
        <v>15.04580502</v>
      </c>
      <c r="AY11" s="429">
        <v>15.042396009999999</v>
      </c>
      <c r="AZ11" s="871">
        <v>15.17847456</v>
      </c>
      <c r="BA11" s="871">
        <v>17.149059810000001</v>
      </c>
      <c r="BB11" s="871">
        <v>18.708049379999999</v>
      </c>
      <c r="BC11" s="871">
        <v>20.102679999999999</v>
      </c>
      <c r="BD11" s="871">
        <v>22.949339999999999</v>
      </c>
      <c r="BE11" s="352">
        <v>24.876049999999999</v>
      </c>
      <c r="BF11" s="352">
        <v>24.560199999999998</v>
      </c>
      <c r="BG11" s="352">
        <v>22.905670000000001</v>
      </c>
      <c r="BH11" s="352">
        <v>19.51061</v>
      </c>
      <c r="BI11" s="352">
        <v>15.638489999999999</v>
      </c>
      <c r="BJ11" s="352">
        <v>14.186500000000001</v>
      </c>
      <c r="BK11" s="352">
        <v>13.90108</v>
      </c>
      <c r="BL11" s="352">
        <v>13.75732</v>
      </c>
      <c r="BM11" s="352">
        <v>14.48279</v>
      </c>
      <c r="BN11" s="352">
        <v>14.69412</v>
      </c>
      <c r="BO11" s="352">
        <v>16.182020000000001</v>
      </c>
      <c r="BP11" s="352">
        <v>18.82518</v>
      </c>
      <c r="BQ11" s="352">
        <v>20.78143</v>
      </c>
      <c r="BR11" s="352">
        <v>20.892759999999999</v>
      </c>
      <c r="BS11" s="352">
        <v>19.836749999999999</v>
      </c>
      <c r="BT11" s="352">
        <v>17.19312</v>
      </c>
      <c r="BU11" s="352">
        <v>14.042</v>
      </c>
      <c r="BV11" s="352">
        <v>12.954510000000001</v>
      </c>
    </row>
    <row r="12" spans="1:74" ht="11.1" customHeight="1" x14ac:dyDescent="0.2">
      <c r="A12" s="606" t="s">
        <v>354</v>
      </c>
      <c r="B12" s="608" t="s">
        <v>1202</v>
      </c>
      <c r="C12" s="429">
        <v>9.4327922419999997</v>
      </c>
      <c r="D12" s="429">
        <v>9.8003163779999998</v>
      </c>
      <c r="E12" s="429">
        <v>10.64332662</v>
      </c>
      <c r="F12" s="429">
        <v>11.83065983</v>
      </c>
      <c r="G12" s="429">
        <v>17.298345250000001</v>
      </c>
      <c r="H12" s="429">
        <v>23.48068593</v>
      </c>
      <c r="I12" s="429">
        <v>26.64329721</v>
      </c>
      <c r="J12" s="429">
        <v>27.70824167</v>
      </c>
      <c r="K12" s="429">
        <v>24.11382167</v>
      </c>
      <c r="L12" s="429">
        <v>16.515045480000001</v>
      </c>
      <c r="M12" s="429">
        <v>13.66143574</v>
      </c>
      <c r="N12" s="429">
        <v>11.95250113</v>
      </c>
      <c r="O12" s="429">
        <v>11.49981049</v>
      </c>
      <c r="P12" s="429">
        <v>11.16265261</v>
      </c>
      <c r="Q12" s="429">
        <v>10.362651939999999</v>
      </c>
      <c r="R12" s="429">
        <v>10.804177210000001</v>
      </c>
      <c r="S12" s="429">
        <v>13.989375620000001</v>
      </c>
      <c r="T12" s="429">
        <v>20.7203686</v>
      </c>
      <c r="U12" s="429">
        <v>22.84217117</v>
      </c>
      <c r="V12" s="429">
        <v>24.258372680000001</v>
      </c>
      <c r="W12" s="429">
        <v>22.054317080000001</v>
      </c>
      <c r="X12" s="429">
        <v>13.4440452</v>
      </c>
      <c r="Y12" s="429">
        <v>10.10131898</v>
      </c>
      <c r="Z12" s="429">
        <v>9.6860098259999994</v>
      </c>
      <c r="AA12" s="429">
        <v>8.7685065380000005</v>
      </c>
      <c r="AB12" s="429">
        <v>9.8974176099999998</v>
      </c>
      <c r="AC12" s="429">
        <v>10.11567062</v>
      </c>
      <c r="AD12" s="429">
        <v>11.30651746</v>
      </c>
      <c r="AE12" s="429">
        <v>17.290103720000001</v>
      </c>
      <c r="AF12" s="429">
        <v>21.049333279999999</v>
      </c>
      <c r="AG12" s="429">
        <v>23.270186899999999</v>
      </c>
      <c r="AH12" s="429">
        <v>23.028797340000001</v>
      </c>
      <c r="AI12" s="429">
        <v>22.734450800000001</v>
      </c>
      <c r="AJ12" s="429">
        <v>15.69393801</v>
      </c>
      <c r="AK12" s="429">
        <v>11.07612645</v>
      </c>
      <c r="AL12" s="429">
        <v>9.2522650869999996</v>
      </c>
      <c r="AM12" s="429">
        <v>8.8978743320000007</v>
      </c>
      <c r="AN12" s="429">
        <v>9.5581889970000002</v>
      </c>
      <c r="AO12" s="429">
        <v>11.047929</v>
      </c>
      <c r="AP12" s="429">
        <v>12.819489320000001</v>
      </c>
      <c r="AQ12" s="429">
        <v>15.842601200000001</v>
      </c>
      <c r="AR12" s="429">
        <v>23.404429090000001</v>
      </c>
      <c r="AS12" s="429">
        <v>24.63311989</v>
      </c>
      <c r="AT12" s="429">
        <v>27.068811350000001</v>
      </c>
      <c r="AU12" s="429">
        <v>23.825306690000001</v>
      </c>
      <c r="AV12" s="429">
        <v>15.51347238</v>
      </c>
      <c r="AW12" s="429">
        <v>11.345010139999999</v>
      </c>
      <c r="AX12" s="429">
        <v>10.31880799</v>
      </c>
      <c r="AY12" s="429">
        <v>10.270913480000001</v>
      </c>
      <c r="AZ12" s="871">
        <v>11.986670520000001</v>
      </c>
      <c r="BA12" s="871">
        <v>12.00828519</v>
      </c>
      <c r="BB12" s="871">
        <v>14.07503648</v>
      </c>
      <c r="BC12" s="871">
        <v>16.842980000000001</v>
      </c>
      <c r="BD12" s="871">
        <v>23.77561</v>
      </c>
      <c r="BE12" s="352">
        <v>25.195219999999999</v>
      </c>
      <c r="BF12" s="352">
        <v>26.349430000000002</v>
      </c>
      <c r="BG12" s="352">
        <v>23.315709999999999</v>
      </c>
      <c r="BH12" s="352">
        <v>14.675409999999999</v>
      </c>
      <c r="BI12" s="352">
        <v>11.13119</v>
      </c>
      <c r="BJ12" s="352">
        <v>9.9878070000000001</v>
      </c>
      <c r="BK12" s="352">
        <v>9.5073419999999995</v>
      </c>
      <c r="BL12" s="352">
        <v>10.441039999999999</v>
      </c>
      <c r="BM12" s="352">
        <v>10.60539</v>
      </c>
      <c r="BN12" s="352">
        <v>11.535</v>
      </c>
      <c r="BO12" s="352">
        <v>14.783469999999999</v>
      </c>
      <c r="BP12" s="352">
        <v>20.926369999999999</v>
      </c>
      <c r="BQ12" s="352">
        <v>22.626300000000001</v>
      </c>
      <c r="BR12" s="352">
        <v>23.983920000000001</v>
      </c>
      <c r="BS12" s="352">
        <v>21.54523</v>
      </c>
      <c r="BT12" s="352">
        <v>13.74309</v>
      </c>
      <c r="BU12" s="352">
        <v>10.585319999999999</v>
      </c>
      <c r="BV12" s="352">
        <v>9.6049209999999992</v>
      </c>
    </row>
    <row r="13" spans="1:74" ht="11.1" customHeight="1" x14ac:dyDescent="0.2">
      <c r="A13" s="606" t="s">
        <v>355</v>
      </c>
      <c r="B13" s="608" t="s">
        <v>1203</v>
      </c>
      <c r="C13" s="429">
        <v>10.843888959999999</v>
      </c>
      <c r="D13" s="429">
        <v>11.42049838</v>
      </c>
      <c r="E13" s="429">
        <v>12.028313130000001</v>
      </c>
      <c r="F13" s="429">
        <v>12.38654393</v>
      </c>
      <c r="G13" s="429">
        <v>17.053071159999998</v>
      </c>
      <c r="H13" s="429">
        <v>23.15858579</v>
      </c>
      <c r="I13" s="429">
        <v>24.180344080000001</v>
      </c>
      <c r="J13" s="429">
        <v>25.872034979999999</v>
      </c>
      <c r="K13" s="429">
        <v>24.384873949999999</v>
      </c>
      <c r="L13" s="429">
        <v>16.465357180000002</v>
      </c>
      <c r="M13" s="429">
        <v>12.55974829</v>
      </c>
      <c r="N13" s="429">
        <v>12.66621031</v>
      </c>
      <c r="O13" s="429">
        <v>13.26982954</v>
      </c>
      <c r="P13" s="429">
        <v>13.75734194</v>
      </c>
      <c r="Q13" s="429">
        <v>12.928890000000001</v>
      </c>
      <c r="R13" s="429">
        <v>13.173039879999999</v>
      </c>
      <c r="S13" s="429">
        <v>16.938849749999999</v>
      </c>
      <c r="T13" s="429">
        <v>21.485962870000002</v>
      </c>
      <c r="U13" s="429">
        <v>22.857403789999999</v>
      </c>
      <c r="V13" s="429">
        <v>22.94135799</v>
      </c>
      <c r="W13" s="429">
        <v>21.08029114</v>
      </c>
      <c r="X13" s="429">
        <v>14.45401972</v>
      </c>
      <c r="Y13" s="429">
        <v>10.961779119999999</v>
      </c>
      <c r="Z13" s="429">
        <v>10.54139578</v>
      </c>
      <c r="AA13" s="429">
        <v>10.353041449999999</v>
      </c>
      <c r="AB13" s="429">
        <v>11.015837660000001</v>
      </c>
      <c r="AC13" s="429">
        <v>10.963751419999999</v>
      </c>
      <c r="AD13" s="429">
        <v>11.79605997</v>
      </c>
      <c r="AE13" s="429">
        <v>15.76973525</v>
      </c>
      <c r="AF13" s="429">
        <v>20.24007134</v>
      </c>
      <c r="AG13" s="429">
        <v>23.294671789999999</v>
      </c>
      <c r="AH13" s="429">
        <v>22.89970018</v>
      </c>
      <c r="AI13" s="429">
        <v>22.629065709999999</v>
      </c>
      <c r="AJ13" s="429">
        <v>17.838219410000001</v>
      </c>
      <c r="AK13" s="429">
        <v>12.6333737</v>
      </c>
      <c r="AL13" s="429">
        <v>10.65859884</v>
      </c>
      <c r="AM13" s="429">
        <v>10.803723140000001</v>
      </c>
      <c r="AN13" s="429">
        <v>10.814831509999999</v>
      </c>
      <c r="AO13" s="429">
        <v>11.65506748</v>
      </c>
      <c r="AP13" s="429">
        <v>12.93330563</v>
      </c>
      <c r="AQ13" s="429">
        <v>16.2272985</v>
      </c>
      <c r="AR13" s="429">
        <v>20.245970669999998</v>
      </c>
      <c r="AS13" s="429">
        <v>23.528776659999998</v>
      </c>
      <c r="AT13" s="429">
        <v>24.821557439999999</v>
      </c>
      <c r="AU13" s="429">
        <v>22.935428720000001</v>
      </c>
      <c r="AV13" s="429">
        <v>16.316206940000001</v>
      </c>
      <c r="AW13" s="429">
        <v>11.38776798</v>
      </c>
      <c r="AX13" s="429">
        <v>11.036290960000001</v>
      </c>
      <c r="AY13" s="429">
        <v>11.76817666</v>
      </c>
      <c r="AZ13" s="871">
        <v>14.31442558</v>
      </c>
      <c r="BA13" s="871">
        <v>13.822139249999999</v>
      </c>
      <c r="BB13" s="871">
        <v>14.449359380000001</v>
      </c>
      <c r="BC13" s="871">
        <v>18.348939999999999</v>
      </c>
      <c r="BD13" s="871">
        <v>22.831790000000002</v>
      </c>
      <c r="BE13" s="352">
        <v>24.876270000000002</v>
      </c>
      <c r="BF13" s="352">
        <v>25.130089999999999</v>
      </c>
      <c r="BG13" s="352">
        <v>23.163070000000001</v>
      </c>
      <c r="BH13" s="352">
        <v>15.96205</v>
      </c>
      <c r="BI13" s="352">
        <v>11.63621</v>
      </c>
      <c r="BJ13" s="352">
        <v>10.89517</v>
      </c>
      <c r="BK13" s="352">
        <v>10.95814</v>
      </c>
      <c r="BL13" s="352">
        <v>11.308450000000001</v>
      </c>
      <c r="BM13" s="352">
        <v>11.61633</v>
      </c>
      <c r="BN13" s="352">
        <v>12.006270000000001</v>
      </c>
      <c r="BO13" s="352">
        <v>15.485950000000001</v>
      </c>
      <c r="BP13" s="352">
        <v>19.507819999999999</v>
      </c>
      <c r="BQ13" s="352">
        <v>21.531770000000002</v>
      </c>
      <c r="BR13" s="352">
        <v>22.037980000000001</v>
      </c>
      <c r="BS13" s="352">
        <v>20.579229999999999</v>
      </c>
      <c r="BT13" s="352">
        <v>14.360950000000001</v>
      </c>
      <c r="BU13" s="352">
        <v>10.6135</v>
      </c>
      <c r="BV13" s="352">
        <v>10.060309999999999</v>
      </c>
    </row>
    <row r="14" spans="1:74" ht="11.1" customHeight="1" x14ac:dyDescent="0.2">
      <c r="A14" s="606" t="s">
        <v>356</v>
      </c>
      <c r="B14" s="608" t="s">
        <v>1060</v>
      </c>
      <c r="C14" s="429">
        <v>13.17831281</v>
      </c>
      <c r="D14" s="429">
        <v>13.761438589999999</v>
      </c>
      <c r="E14" s="429">
        <v>15.46502763</v>
      </c>
      <c r="F14" s="429">
        <v>17.686786949999998</v>
      </c>
      <c r="G14" s="429">
        <v>22.706556299999999</v>
      </c>
      <c r="H14" s="429">
        <v>29.205494890000001</v>
      </c>
      <c r="I14" s="429">
        <v>33.353011350000003</v>
      </c>
      <c r="J14" s="429">
        <v>30.530696819999999</v>
      </c>
      <c r="K14" s="429">
        <v>31.208406929999999</v>
      </c>
      <c r="L14" s="429">
        <v>22.200389860000001</v>
      </c>
      <c r="M14" s="429">
        <v>17.620999730000001</v>
      </c>
      <c r="N14" s="429">
        <v>15.55838584</v>
      </c>
      <c r="O14" s="429">
        <v>17.336525300000002</v>
      </c>
      <c r="P14" s="429">
        <v>17.56813923</v>
      </c>
      <c r="Q14" s="429">
        <v>15.963832119999999</v>
      </c>
      <c r="R14" s="429">
        <v>17.298457859999999</v>
      </c>
      <c r="S14" s="429">
        <v>20.83484661</v>
      </c>
      <c r="T14" s="429">
        <v>26.22567235</v>
      </c>
      <c r="U14" s="429">
        <v>29.060321170000002</v>
      </c>
      <c r="V14" s="429">
        <v>30.176788139999999</v>
      </c>
      <c r="W14" s="429">
        <v>29.06676749</v>
      </c>
      <c r="X14" s="429">
        <v>22.080441390000001</v>
      </c>
      <c r="Y14" s="429">
        <v>15.350050019999999</v>
      </c>
      <c r="Z14" s="429">
        <v>14.18716745</v>
      </c>
      <c r="AA14" s="429">
        <v>13.54884646</v>
      </c>
      <c r="AB14" s="429">
        <v>14.402489900000001</v>
      </c>
      <c r="AC14" s="429">
        <v>15.58622542</v>
      </c>
      <c r="AD14" s="429">
        <v>17.004308290000001</v>
      </c>
      <c r="AE14" s="429">
        <v>22.907158320000001</v>
      </c>
      <c r="AF14" s="429">
        <v>28.30207253</v>
      </c>
      <c r="AG14" s="429">
        <v>30.93946935</v>
      </c>
      <c r="AH14" s="429">
        <v>30.681545069999999</v>
      </c>
      <c r="AI14" s="429">
        <v>29.89638012</v>
      </c>
      <c r="AJ14" s="429">
        <v>23.345289480000002</v>
      </c>
      <c r="AK14" s="429">
        <v>18.76232465</v>
      </c>
      <c r="AL14" s="429">
        <v>13.922784500000001</v>
      </c>
      <c r="AM14" s="429">
        <v>13.60882471</v>
      </c>
      <c r="AN14" s="429">
        <v>14.71718357</v>
      </c>
      <c r="AO14" s="429">
        <v>17.661443049999999</v>
      </c>
      <c r="AP14" s="429">
        <v>21.683486380000002</v>
      </c>
      <c r="AQ14" s="429">
        <v>25.81961591</v>
      </c>
      <c r="AR14" s="429">
        <v>32.092329659999997</v>
      </c>
      <c r="AS14" s="429">
        <v>33.029007020000002</v>
      </c>
      <c r="AT14" s="429">
        <v>33.685070250000003</v>
      </c>
      <c r="AU14" s="429">
        <v>31.942732199999998</v>
      </c>
      <c r="AV14" s="429">
        <v>25.778411559999999</v>
      </c>
      <c r="AW14" s="429">
        <v>18.357916679999999</v>
      </c>
      <c r="AX14" s="429">
        <v>16.413695529999998</v>
      </c>
      <c r="AY14" s="429">
        <v>16.37459917</v>
      </c>
      <c r="AZ14" s="871">
        <v>16.416890519999999</v>
      </c>
      <c r="BA14" s="871">
        <v>19.986595940000001</v>
      </c>
      <c r="BB14" s="871">
        <v>24.225108909999999</v>
      </c>
      <c r="BC14" s="871">
        <v>27.411049999999999</v>
      </c>
      <c r="BD14" s="871">
        <v>31.738759999999999</v>
      </c>
      <c r="BE14" s="352">
        <v>32.506880000000002</v>
      </c>
      <c r="BF14" s="352">
        <v>31.200690000000002</v>
      </c>
      <c r="BG14" s="352">
        <v>29.22279</v>
      </c>
      <c r="BH14" s="352">
        <v>22.423069999999999</v>
      </c>
      <c r="BI14" s="352">
        <v>15.78074</v>
      </c>
      <c r="BJ14" s="352">
        <v>14.242190000000001</v>
      </c>
      <c r="BK14" s="352">
        <v>14.09515</v>
      </c>
      <c r="BL14" s="352">
        <v>14.66635</v>
      </c>
      <c r="BM14" s="352">
        <v>16.42991</v>
      </c>
      <c r="BN14" s="352">
        <v>17.87698</v>
      </c>
      <c r="BO14" s="352">
        <v>21.786470000000001</v>
      </c>
      <c r="BP14" s="352">
        <v>26.651900000000001</v>
      </c>
      <c r="BQ14" s="352">
        <v>28.519950000000001</v>
      </c>
      <c r="BR14" s="352">
        <v>28.34205</v>
      </c>
      <c r="BS14" s="352">
        <v>27.283439999999999</v>
      </c>
      <c r="BT14" s="352">
        <v>21.39132</v>
      </c>
      <c r="BU14" s="352">
        <v>15.34853</v>
      </c>
      <c r="BV14" s="352">
        <v>14.03969</v>
      </c>
    </row>
    <row r="15" spans="1:74" ht="11.1" customHeight="1" x14ac:dyDescent="0.2">
      <c r="A15" s="606" t="s">
        <v>357</v>
      </c>
      <c r="B15" s="608" t="s">
        <v>1204</v>
      </c>
      <c r="C15" s="429">
        <v>11.44511696</v>
      </c>
      <c r="D15" s="429">
        <v>11.300971150000001</v>
      </c>
      <c r="E15" s="429">
        <v>12.802006560000001</v>
      </c>
      <c r="F15" s="429">
        <v>13.491728070000001</v>
      </c>
      <c r="G15" s="429">
        <v>19.93130923</v>
      </c>
      <c r="H15" s="429">
        <v>25.398574249999999</v>
      </c>
      <c r="I15" s="429">
        <v>27.190692380000002</v>
      </c>
      <c r="J15" s="429">
        <v>25.703389600000001</v>
      </c>
      <c r="K15" s="429">
        <v>25.931812879999999</v>
      </c>
      <c r="L15" s="429">
        <v>20.231848400000001</v>
      </c>
      <c r="M15" s="429">
        <v>15.798160360000001</v>
      </c>
      <c r="N15" s="429">
        <v>13.84848929</v>
      </c>
      <c r="O15" s="429">
        <v>14.3381834</v>
      </c>
      <c r="P15" s="429">
        <v>13.88871939</v>
      </c>
      <c r="Q15" s="429">
        <v>13.058737839999999</v>
      </c>
      <c r="R15" s="429">
        <v>14.24786147</v>
      </c>
      <c r="S15" s="429">
        <v>18.169546350000001</v>
      </c>
      <c r="T15" s="429">
        <v>21.655952939999999</v>
      </c>
      <c r="U15" s="429">
        <v>23.225241870000001</v>
      </c>
      <c r="V15" s="429">
        <v>24.306900200000001</v>
      </c>
      <c r="W15" s="429">
        <v>23.510059380000001</v>
      </c>
      <c r="X15" s="429">
        <v>18.667752830000001</v>
      </c>
      <c r="Y15" s="429">
        <v>13.818237829999999</v>
      </c>
      <c r="Z15" s="429">
        <v>12.12046322</v>
      </c>
      <c r="AA15" s="429">
        <v>10.44555179</v>
      </c>
      <c r="AB15" s="429">
        <v>12.84123619</v>
      </c>
      <c r="AC15" s="429">
        <v>12.621168969999999</v>
      </c>
      <c r="AD15" s="429">
        <v>13.44871736</v>
      </c>
      <c r="AE15" s="429">
        <v>17.87692921</v>
      </c>
      <c r="AF15" s="429">
        <v>20.88402468</v>
      </c>
      <c r="AG15" s="429">
        <v>23.697217810000001</v>
      </c>
      <c r="AH15" s="429">
        <v>28.036882139999999</v>
      </c>
      <c r="AI15" s="429">
        <v>22.507615489999999</v>
      </c>
      <c r="AJ15" s="429">
        <v>19.05524234</v>
      </c>
      <c r="AK15" s="429">
        <v>16.55458982</v>
      </c>
      <c r="AL15" s="429">
        <v>11.983768270000001</v>
      </c>
      <c r="AM15" s="429">
        <v>10.895483430000001</v>
      </c>
      <c r="AN15" s="429">
        <v>11.70696251</v>
      </c>
      <c r="AO15" s="429">
        <v>13.65032167</v>
      </c>
      <c r="AP15" s="429">
        <v>16.618688129999999</v>
      </c>
      <c r="AQ15" s="429">
        <v>21.19201249</v>
      </c>
      <c r="AR15" s="429">
        <v>24.25614633</v>
      </c>
      <c r="AS15" s="429">
        <v>26.510806930000001</v>
      </c>
      <c r="AT15" s="429">
        <v>26.837464319999999</v>
      </c>
      <c r="AU15" s="429">
        <v>26.034090299999999</v>
      </c>
      <c r="AV15" s="429">
        <v>21.46610459</v>
      </c>
      <c r="AW15" s="429">
        <v>14.920880410000001</v>
      </c>
      <c r="AX15" s="429">
        <v>12.95746797</v>
      </c>
      <c r="AY15" s="429">
        <v>12.74114338</v>
      </c>
      <c r="AZ15" s="871">
        <v>14.108929910000001</v>
      </c>
      <c r="BA15" s="871">
        <v>17.413869080000001</v>
      </c>
      <c r="BB15" s="871">
        <v>20.614008590000001</v>
      </c>
      <c r="BC15" s="871">
        <v>23.61429</v>
      </c>
      <c r="BD15" s="871">
        <v>25.426770000000001</v>
      </c>
      <c r="BE15" s="352">
        <v>26.038689999999999</v>
      </c>
      <c r="BF15" s="352">
        <v>25.37266</v>
      </c>
      <c r="BG15" s="352">
        <v>23.405110000000001</v>
      </c>
      <c r="BH15" s="352">
        <v>18.45796</v>
      </c>
      <c r="BI15" s="352">
        <v>13.42679</v>
      </c>
      <c r="BJ15" s="352">
        <v>11.702540000000001</v>
      </c>
      <c r="BK15" s="352">
        <v>10.74283</v>
      </c>
      <c r="BL15" s="352">
        <v>11.519629999999999</v>
      </c>
      <c r="BM15" s="352">
        <v>12.8569</v>
      </c>
      <c r="BN15" s="352">
        <v>14.186780000000001</v>
      </c>
      <c r="BO15" s="352">
        <v>17.583839999999999</v>
      </c>
      <c r="BP15" s="352">
        <v>20.302759999999999</v>
      </c>
      <c r="BQ15" s="352">
        <v>22.026319999999998</v>
      </c>
      <c r="BR15" s="352">
        <v>22.4694</v>
      </c>
      <c r="BS15" s="352">
        <v>21.480219999999999</v>
      </c>
      <c r="BT15" s="352">
        <v>17.412130000000001</v>
      </c>
      <c r="BU15" s="352">
        <v>12.965540000000001</v>
      </c>
      <c r="BV15" s="352">
        <v>11.48536</v>
      </c>
    </row>
    <row r="16" spans="1:74" ht="11.1" customHeight="1" x14ac:dyDescent="0.2">
      <c r="A16" s="606" t="s">
        <v>358</v>
      </c>
      <c r="B16" s="608" t="s">
        <v>1205</v>
      </c>
      <c r="C16" s="429">
        <v>13.022708809999999</v>
      </c>
      <c r="D16" s="429">
        <v>11.931453830000001</v>
      </c>
      <c r="E16" s="429">
        <v>12.80010412</v>
      </c>
      <c r="F16" s="429">
        <v>16.63304613</v>
      </c>
      <c r="G16" s="429">
        <v>23.607738080000001</v>
      </c>
      <c r="H16" s="429">
        <v>26.720704560000001</v>
      </c>
      <c r="I16" s="429">
        <v>28.891864349999999</v>
      </c>
      <c r="J16" s="429">
        <v>32.812965980000001</v>
      </c>
      <c r="K16" s="429">
        <v>31.239172759999999</v>
      </c>
      <c r="L16" s="429">
        <v>26.560514099999999</v>
      </c>
      <c r="M16" s="429">
        <v>17.735418500000002</v>
      </c>
      <c r="N16" s="429">
        <v>15.16308793</v>
      </c>
      <c r="O16" s="429">
        <v>15.18173157</v>
      </c>
      <c r="P16" s="429">
        <v>13.830068860000001</v>
      </c>
      <c r="Q16" s="429">
        <v>14.64948848</v>
      </c>
      <c r="R16" s="429">
        <v>16.657529700000001</v>
      </c>
      <c r="S16" s="429">
        <v>21.132437629999998</v>
      </c>
      <c r="T16" s="429">
        <v>23.88887325</v>
      </c>
      <c r="U16" s="429">
        <v>27.224433560000001</v>
      </c>
      <c r="V16" s="429">
        <v>30.013742279999999</v>
      </c>
      <c r="W16" s="429">
        <v>28.605165939999999</v>
      </c>
      <c r="X16" s="429">
        <v>24.581672910000002</v>
      </c>
      <c r="Y16" s="429">
        <v>16.675171240000001</v>
      </c>
      <c r="Z16" s="429">
        <v>13.843860299999999</v>
      </c>
      <c r="AA16" s="429">
        <v>11.58117504</v>
      </c>
      <c r="AB16" s="429">
        <v>12.62503632</v>
      </c>
      <c r="AC16" s="429">
        <v>15.38329459</v>
      </c>
      <c r="AD16" s="429">
        <v>19.058778459999999</v>
      </c>
      <c r="AE16" s="429">
        <v>23.353933770000001</v>
      </c>
      <c r="AF16" s="429">
        <v>25.465156520000001</v>
      </c>
      <c r="AG16" s="429">
        <v>27.452688040000002</v>
      </c>
      <c r="AH16" s="429">
        <v>29.37601699</v>
      </c>
      <c r="AI16" s="429">
        <v>29.927691830000001</v>
      </c>
      <c r="AJ16" s="429">
        <v>28.698693299999999</v>
      </c>
      <c r="AK16" s="429">
        <v>24.46756968</v>
      </c>
      <c r="AL16" s="429">
        <v>16.25697065</v>
      </c>
      <c r="AM16" s="429">
        <v>13.013318870000001</v>
      </c>
      <c r="AN16" s="429">
        <v>13.37565553</v>
      </c>
      <c r="AO16" s="429">
        <v>15.94285771</v>
      </c>
      <c r="AP16" s="429">
        <v>21.453284180000001</v>
      </c>
      <c r="AQ16" s="429">
        <v>24.721312269999999</v>
      </c>
      <c r="AR16" s="429">
        <v>30.587177239999999</v>
      </c>
      <c r="AS16" s="429">
        <v>32.73315951</v>
      </c>
      <c r="AT16" s="429">
        <v>33.523416410000003</v>
      </c>
      <c r="AU16" s="429">
        <v>33.232226279999999</v>
      </c>
      <c r="AV16" s="429">
        <v>29.98106653</v>
      </c>
      <c r="AW16" s="429">
        <v>24.692011910000002</v>
      </c>
      <c r="AX16" s="429">
        <v>17.480632830000001</v>
      </c>
      <c r="AY16" s="429">
        <v>15.749624259999999</v>
      </c>
      <c r="AZ16" s="871">
        <v>17.31544323</v>
      </c>
      <c r="BA16" s="871">
        <v>22.570204929999999</v>
      </c>
      <c r="BB16" s="871">
        <v>26.231618099999999</v>
      </c>
      <c r="BC16" s="871">
        <v>29.524059999999999</v>
      </c>
      <c r="BD16" s="871">
        <v>31.512049999999999</v>
      </c>
      <c r="BE16" s="352">
        <v>32.225169999999999</v>
      </c>
      <c r="BF16" s="352">
        <v>32.579340000000002</v>
      </c>
      <c r="BG16" s="352">
        <v>30.30771</v>
      </c>
      <c r="BH16" s="352">
        <v>25.896249999999998</v>
      </c>
      <c r="BI16" s="352">
        <v>17.813279999999999</v>
      </c>
      <c r="BJ16" s="352">
        <v>14.0679</v>
      </c>
      <c r="BK16" s="352">
        <v>11.781840000000001</v>
      </c>
      <c r="BL16" s="352">
        <v>12.458259999999999</v>
      </c>
      <c r="BM16" s="352">
        <v>14.583310000000001</v>
      </c>
      <c r="BN16" s="352">
        <v>17.501059999999999</v>
      </c>
      <c r="BO16" s="352">
        <v>20.502199999999998</v>
      </c>
      <c r="BP16" s="352">
        <v>22.84498</v>
      </c>
      <c r="BQ16" s="352">
        <v>24.374179999999999</v>
      </c>
      <c r="BR16" s="352">
        <v>25.64752</v>
      </c>
      <c r="BS16" s="352">
        <v>24.751449999999998</v>
      </c>
      <c r="BT16" s="352">
        <v>21.862220000000001</v>
      </c>
      <c r="BU16" s="352">
        <v>15.542210000000001</v>
      </c>
      <c r="BV16" s="352">
        <v>12.64073</v>
      </c>
    </row>
    <row r="17" spans="1:74" ht="11.1" customHeight="1" x14ac:dyDescent="0.2">
      <c r="A17" s="606" t="s">
        <v>359</v>
      </c>
      <c r="B17" s="608" t="s">
        <v>1008</v>
      </c>
      <c r="C17" s="429">
        <v>10.125582209999999</v>
      </c>
      <c r="D17" s="429">
        <v>10.27020314</v>
      </c>
      <c r="E17" s="429">
        <v>10.617352090000001</v>
      </c>
      <c r="F17" s="429">
        <v>11.5609199</v>
      </c>
      <c r="G17" s="429">
        <v>13.052396030000001</v>
      </c>
      <c r="H17" s="429">
        <v>15.940277350000001</v>
      </c>
      <c r="I17" s="429">
        <v>18.73831367</v>
      </c>
      <c r="J17" s="429">
        <v>19.314072100000001</v>
      </c>
      <c r="K17" s="429">
        <v>19.603171540000002</v>
      </c>
      <c r="L17" s="429">
        <v>16.625408719999999</v>
      </c>
      <c r="M17" s="429">
        <v>13.44817263</v>
      </c>
      <c r="N17" s="429">
        <v>12.42288439</v>
      </c>
      <c r="O17" s="429">
        <v>13.22451757</v>
      </c>
      <c r="P17" s="429">
        <v>12.546759829999999</v>
      </c>
      <c r="Q17" s="429">
        <v>12.19882677</v>
      </c>
      <c r="R17" s="429">
        <v>12.51316239</v>
      </c>
      <c r="S17" s="429">
        <v>14.941076000000001</v>
      </c>
      <c r="T17" s="429">
        <v>17.022412070000001</v>
      </c>
      <c r="U17" s="429">
        <v>18.221224849999999</v>
      </c>
      <c r="V17" s="429">
        <v>19.623858609999999</v>
      </c>
      <c r="W17" s="429">
        <v>19.058253300000001</v>
      </c>
      <c r="X17" s="429">
        <v>14.830772469999999</v>
      </c>
      <c r="Y17" s="429">
        <v>12.93028311</v>
      </c>
      <c r="Z17" s="429">
        <v>12.508956660000001</v>
      </c>
      <c r="AA17" s="429">
        <v>12.35674152</v>
      </c>
      <c r="AB17" s="429">
        <v>12.7127976</v>
      </c>
      <c r="AC17" s="429">
        <v>12.708639399999999</v>
      </c>
      <c r="AD17" s="429">
        <v>12.68633341</v>
      </c>
      <c r="AE17" s="429">
        <v>13.80387981</v>
      </c>
      <c r="AF17" s="429">
        <v>16.8108304</v>
      </c>
      <c r="AG17" s="429">
        <v>18.056775200000001</v>
      </c>
      <c r="AH17" s="429">
        <v>17.57712854</v>
      </c>
      <c r="AI17" s="429">
        <v>16.689489219999999</v>
      </c>
      <c r="AJ17" s="429">
        <v>14.04202849</v>
      </c>
      <c r="AK17" s="429">
        <v>10.539913159999999</v>
      </c>
      <c r="AL17" s="429">
        <v>9.9858401489999995</v>
      </c>
      <c r="AM17" s="429">
        <v>10.368034120000001</v>
      </c>
      <c r="AN17" s="429">
        <v>10.13240822</v>
      </c>
      <c r="AO17" s="429">
        <v>10.638298000000001</v>
      </c>
      <c r="AP17" s="429">
        <v>11.137257139999999</v>
      </c>
      <c r="AQ17" s="429">
        <v>12.871262099999999</v>
      </c>
      <c r="AR17" s="429">
        <v>15.524966600000001</v>
      </c>
      <c r="AS17" s="429">
        <v>16.681645069999998</v>
      </c>
      <c r="AT17" s="429">
        <v>17.629858729999999</v>
      </c>
      <c r="AU17" s="429">
        <v>16.636686210000001</v>
      </c>
      <c r="AV17" s="429">
        <v>12.927327269999999</v>
      </c>
      <c r="AW17" s="429">
        <v>11.046075780000001</v>
      </c>
      <c r="AX17" s="429">
        <v>10.81784697</v>
      </c>
      <c r="AY17" s="429">
        <v>10.525664129999999</v>
      </c>
      <c r="AZ17" s="871">
        <v>10.79021367</v>
      </c>
      <c r="BA17" s="871">
        <v>11.605542890000001</v>
      </c>
      <c r="BB17" s="871">
        <v>11.748894569999999</v>
      </c>
      <c r="BC17" s="871">
        <v>13.68322</v>
      </c>
      <c r="BD17" s="871">
        <v>16.34027</v>
      </c>
      <c r="BE17" s="352">
        <v>18.065249999999999</v>
      </c>
      <c r="BF17" s="352">
        <v>18.421299999999999</v>
      </c>
      <c r="BG17" s="352">
        <v>17.746739999999999</v>
      </c>
      <c r="BH17" s="352">
        <v>13.78557</v>
      </c>
      <c r="BI17" s="352">
        <v>11.800230000000001</v>
      </c>
      <c r="BJ17" s="352">
        <v>11.439909999999999</v>
      </c>
      <c r="BK17" s="352">
        <v>11.55128</v>
      </c>
      <c r="BL17" s="352">
        <v>11.7646</v>
      </c>
      <c r="BM17" s="352">
        <v>12.185370000000001</v>
      </c>
      <c r="BN17" s="352">
        <v>12.42562</v>
      </c>
      <c r="BO17" s="352">
        <v>14.26356</v>
      </c>
      <c r="BP17" s="352">
        <v>16.805219999999998</v>
      </c>
      <c r="BQ17" s="352">
        <v>18.49952</v>
      </c>
      <c r="BR17" s="352">
        <v>18.838270000000001</v>
      </c>
      <c r="BS17" s="352">
        <v>18.145720000000001</v>
      </c>
      <c r="BT17" s="352">
        <v>14.099449999999999</v>
      </c>
      <c r="BU17" s="352">
        <v>12.085710000000001</v>
      </c>
      <c r="BV17" s="352">
        <v>11.726470000000001</v>
      </c>
    </row>
    <row r="18" spans="1:74" ht="11.1" customHeight="1" x14ac:dyDescent="0.2">
      <c r="A18" s="606" t="s">
        <v>360</v>
      </c>
      <c r="B18" s="608" t="s">
        <v>1011</v>
      </c>
      <c r="C18" s="429">
        <v>17.54146326</v>
      </c>
      <c r="D18" s="429">
        <v>16.739163049999998</v>
      </c>
      <c r="E18" s="429">
        <v>16.55200984</v>
      </c>
      <c r="F18" s="429">
        <v>16.186370109999999</v>
      </c>
      <c r="G18" s="429">
        <v>17.790414439999999</v>
      </c>
      <c r="H18" s="429">
        <v>20.497175510000002</v>
      </c>
      <c r="I18" s="429">
        <v>19.87496569</v>
      </c>
      <c r="J18" s="429">
        <v>20.951926879999998</v>
      </c>
      <c r="K18" s="429">
        <v>20.61283328</v>
      </c>
      <c r="L18" s="429">
        <v>18.496572570000001</v>
      </c>
      <c r="M18" s="429">
        <v>17.808256849999999</v>
      </c>
      <c r="N18" s="429">
        <v>19.820091609999999</v>
      </c>
      <c r="O18" s="429">
        <v>24.496044489999999</v>
      </c>
      <c r="P18" s="429">
        <v>23.42231301</v>
      </c>
      <c r="Q18" s="429">
        <v>17.79540317</v>
      </c>
      <c r="R18" s="429">
        <v>18.392576980000001</v>
      </c>
      <c r="S18" s="429">
        <v>18.135418090000002</v>
      </c>
      <c r="T18" s="429">
        <v>18.339236710000002</v>
      </c>
      <c r="U18" s="429">
        <v>19.077658920000001</v>
      </c>
      <c r="V18" s="429">
        <v>20.048302249999999</v>
      </c>
      <c r="W18" s="429">
        <v>19.08584179</v>
      </c>
      <c r="X18" s="429">
        <v>18.299328110000001</v>
      </c>
      <c r="Y18" s="429">
        <v>19.177639039999999</v>
      </c>
      <c r="Z18" s="429">
        <v>19.251387730000001</v>
      </c>
      <c r="AA18" s="429">
        <v>15.84735629</v>
      </c>
      <c r="AB18" s="429">
        <v>18.597350389999999</v>
      </c>
      <c r="AC18" s="429">
        <v>18.155789630000001</v>
      </c>
      <c r="AD18" s="429">
        <v>16.73596002</v>
      </c>
      <c r="AE18" s="429">
        <v>16.682355659999999</v>
      </c>
      <c r="AF18" s="429">
        <v>17.56722628</v>
      </c>
      <c r="AG18" s="429">
        <v>18.43177708</v>
      </c>
      <c r="AH18" s="429">
        <v>19.18436814</v>
      </c>
      <c r="AI18" s="429">
        <v>18.915265959999999</v>
      </c>
      <c r="AJ18" s="429">
        <v>18.040250889999999</v>
      </c>
      <c r="AK18" s="429">
        <v>17.65243443</v>
      </c>
      <c r="AL18" s="429">
        <v>18.52557036</v>
      </c>
      <c r="AM18" s="429">
        <v>19.176788940000002</v>
      </c>
      <c r="AN18" s="429">
        <v>20.181621539999998</v>
      </c>
      <c r="AO18" s="429">
        <v>20.90117055</v>
      </c>
      <c r="AP18" s="429">
        <v>20.568361450000001</v>
      </c>
      <c r="AQ18" s="429">
        <v>20.41455504</v>
      </c>
      <c r="AR18" s="429">
        <v>21.419836920000002</v>
      </c>
      <c r="AS18" s="429">
        <v>22.469738459999999</v>
      </c>
      <c r="AT18" s="429">
        <v>22.339526330000002</v>
      </c>
      <c r="AU18" s="429">
        <v>21.884684350000001</v>
      </c>
      <c r="AV18" s="429">
        <v>20.501444939999999</v>
      </c>
      <c r="AW18" s="429">
        <v>20.415347629999999</v>
      </c>
      <c r="AX18" s="429">
        <v>21.425480199999999</v>
      </c>
      <c r="AY18" s="429">
        <v>20.87519554</v>
      </c>
      <c r="AZ18" s="871">
        <v>20.573860450000002</v>
      </c>
      <c r="BA18" s="871">
        <v>19.121683529999999</v>
      </c>
      <c r="BB18" s="871">
        <v>19.556918660000001</v>
      </c>
      <c r="BC18" s="871">
        <v>18.565639999999998</v>
      </c>
      <c r="BD18" s="871">
        <v>18.799330000000001</v>
      </c>
      <c r="BE18" s="352">
        <v>19.210570000000001</v>
      </c>
      <c r="BF18" s="352">
        <v>19.447150000000001</v>
      </c>
      <c r="BG18" s="352">
        <v>18.599969999999999</v>
      </c>
      <c r="BH18" s="352">
        <v>17.240320000000001</v>
      </c>
      <c r="BI18" s="352">
        <v>16.917739999999998</v>
      </c>
      <c r="BJ18" s="352">
        <v>17.801290000000002</v>
      </c>
      <c r="BK18" s="352">
        <v>17.79458</v>
      </c>
      <c r="BL18" s="352">
        <v>17.891190000000002</v>
      </c>
      <c r="BM18" s="352">
        <v>17.371120000000001</v>
      </c>
      <c r="BN18" s="352">
        <v>16.70149</v>
      </c>
      <c r="BO18" s="352">
        <v>16.28894</v>
      </c>
      <c r="BP18" s="352">
        <v>16.857970000000002</v>
      </c>
      <c r="BQ18" s="352">
        <v>17.550789999999999</v>
      </c>
      <c r="BR18" s="352">
        <v>18.059229999999999</v>
      </c>
      <c r="BS18" s="352">
        <v>17.521609999999999</v>
      </c>
      <c r="BT18" s="352">
        <v>16.439060000000001</v>
      </c>
      <c r="BU18" s="352">
        <v>16.32001</v>
      </c>
      <c r="BV18" s="352">
        <v>17.325800000000001</v>
      </c>
    </row>
    <row r="19" spans="1:74" ht="11.1" customHeight="1" x14ac:dyDescent="0.2">
      <c r="A19" s="606"/>
      <c r="B19" s="610"/>
      <c r="C19" s="429"/>
      <c r="D19" s="429"/>
      <c r="E19" s="429"/>
      <c r="F19" s="429"/>
      <c r="G19" s="429"/>
      <c r="H19" s="429"/>
      <c r="I19" s="429"/>
      <c r="J19" s="429"/>
      <c r="K19" s="429"/>
      <c r="L19" s="429"/>
      <c r="M19" s="429"/>
      <c r="N19" s="429"/>
      <c r="O19" s="429"/>
      <c r="P19" s="429"/>
      <c r="Q19" s="429"/>
      <c r="R19" s="429"/>
      <c r="S19" s="429"/>
      <c r="T19" s="429"/>
      <c r="U19" s="429"/>
      <c r="V19" s="429"/>
      <c r="W19" s="429"/>
      <c r="X19" s="429"/>
      <c r="Y19" s="429"/>
      <c r="Z19" s="429"/>
      <c r="AA19" s="429"/>
      <c r="AB19" s="429"/>
      <c r="AC19" s="429"/>
      <c r="AD19" s="429"/>
      <c r="AE19" s="429"/>
      <c r="AF19" s="429"/>
      <c r="AG19" s="429"/>
      <c r="AH19" s="429"/>
      <c r="AI19" s="429"/>
      <c r="AJ19" s="429"/>
      <c r="AK19" s="429"/>
      <c r="AL19" s="429"/>
      <c r="AM19" s="429"/>
      <c r="AN19" s="429"/>
      <c r="AO19" s="429"/>
      <c r="AP19" s="429"/>
      <c r="AQ19" s="429"/>
      <c r="AR19" s="429"/>
      <c r="AS19" s="429"/>
      <c r="AT19" s="429"/>
      <c r="AU19" s="429"/>
      <c r="AV19" s="429"/>
      <c r="AW19" s="429"/>
      <c r="AX19" s="429"/>
      <c r="AY19" s="429"/>
      <c r="AZ19" s="871"/>
      <c r="BA19" s="871"/>
      <c r="BB19" s="871"/>
      <c r="BC19" s="871"/>
      <c r="BD19" s="871"/>
      <c r="BE19" s="352"/>
      <c r="BF19" s="352"/>
      <c r="BG19" s="352"/>
      <c r="BH19" s="352"/>
      <c r="BI19" s="352"/>
      <c r="BJ19" s="352"/>
      <c r="BK19" s="352"/>
      <c r="BL19" s="352"/>
      <c r="BM19" s="352"/>
      <c r="BN19" s="352"/>
      <c r="BO19" s="352"/>
      <c r="BP19" s="352"/>
      <c r="BQ19" s="352"/>
      <c r="BR19" s="352"/>
      <c r="BS19" s="352"/>
      <c r="BT19" s="352"/>
      <c r="BU19" s="352"/>
      <c r="BV19" s="352"/>
    </row>
    <row r="20" spans="1:74" ht="11.1" customHeight="1" x14ac:dyDescent="0.2">
      <c r="A20" s="606"/>
      <c r="B20" s="44" t="s">
        <v>1206</v>
      </c>
      <c r="C20" s="614"/>
      <c r="D20" s="614"/>
      <c r="E20" s="614"/>
      <c r="F20" s="614"/>
      <c r="G20" s="614"/>
      <c r="H20" s="614"/>
      <c r="I20" s="614"/>
      <c r="J20" s="614"/>
      <c r="K20" s="614"/>
      <c r="L20" s="614"/>
      <c r="M20" s="614"/>
      <c r="N20" s="614"/>
      <c r="O20" s="614"/>
      <c r="P20" s="614"/>
      <c r="Q20" s="614"/>
      <c r="R20" s="614"/>
      <c r="S20" s="614"/>
      <c r="T20" s="614"/>
      <c r="U20" s="614"/>
      <c r="V20" s="614"/>
      <c r="W20" s="614"/>
      <c r="X20" s="614"/>
      <c r="Y20" s="614"/>
      <c r="Z20" s="614"/>
      <c r="AA20" s="614"/>
      <c r="AB20" s="614"/>
      <c r="AC20" s="614"/>
      <c r="AD20" s="614"/>
      <c r="AE20" s="614"/>
      <c r="AF20" s="614"/>
      <c r="AG20" s="614"/>
      <c r="AH20" s="614"/>
      <c r="AI20" s="614"/>
      <c r="AJ20" s="614"/>
      <c r="AK20" s="614"/>
      <c r="AL20" s="614"/>
      <c r="AM20" s="614"/>
      <c r="AN20" s="614"/>
      <c r="AO20" s="614"/>
      <c r="AP20" s="614"/>
      <c r="AQ20" s="614"/>
      <c r="AR20" s="614"/>
      <c r="AS20" s="614"/>
      <c r="AT20" s="614"/>
      <c r="AU20" s="614"/>
      <c r="AV20" s="614"/>
      <c r="AW20" s="614"/>
      <c r="AX20" s="614"/>
      <c r="AY20" s="614"/>
      <c r="AZ20" s="907"/>
      <c r="BA20" s="907"/>
      <c r="BB20" s="907"/>
      <c r="BC20" s="907"/>
      <c r="BD20" s="907"/>
      <c r="BE20" s="617"/>
      <c r="BF20" s="617"/>
      <c r="BG20" s="617"/>
      <c r="BH20" s="617"/>
      <c r="BI20" s="617"/>
      <c r="BJ20" s="617"/>
      <c r="BK20" s="617"/>
      <c r="BL20" s="617"/>
      <c r="BM20" s="617"/>
      <c r="BN20" s="617"/>
      <c r="BO20" s="617"/>
      <c r="BP20" s="617"/>
      <c r="BQ20" s="617"/>
      <c r="BR20" s="617"/>
      <c r="BS20" s="617"/>
      <c r="BT20" s="617"/>
      <c r="BU20" s="617"/>
      <c r="BV20" s="617"/>
    </row>
    <row r="21" spans="1:74" ht="11.1" customHeight="1" x14ac:dyDescent="0.2">
      <c r="A21" s="606" t="s">
        <v>370</v>
      </c>
      <c r="B21" s="578" t="s">
        <v>1147</v>
      </c>
      <c r="C21" s="429">
        <v>9.7799999999999994</v>
      </c>
      <c r="D21" s="429">
        <v>10.039999999999999</v>
      </c>
      <c r="E21" s="429">
        <v>10.220000000000001</v>
      </c>
      <c r="F21" s="429">
        <v>10.61</v>
      </c>
      <c r="G21" s="429">
        <v>12.09</v>
      </c>
      <c r="H21" s="429">
        <v>13.44</v>
      </c>
      <c r="I21" s="429">
        <v>13.51</v>
      </c>
      <c r="J21" s="429">
        <v>14.14</v>
      </c>
      <c r="K21" s="429">
        <v>14.55</v>
      </c>
      <c r="L21" s="429">
        <v>12.85</v>
      </c>
      <c r="M21" s="429">
        <v>11.89</v>
      </c>
      <c r="N21" s="429">
        <v>11.97</v>
      </c>
      <c r="O21" s="429">
        <v>12.56</v>
      </c>
      <c r="P21" s="429">
        <v>12.11</v>
      </c>
      <c r="Q21" s="429">
        <v>11.05</v>
      </c>
      <c r="R21" s="429">
        <v>10.51</v>
      </c>
      <c r="S21" s="429">
        <v>10.56</v>
      </c>
      <c r="T21" s="429">
        <v>10.81</v>
      </c>
      <c r="U21" s="429">
        <v>10.98</v>
      </c>
      <c r="V21" s="429">
        <v>11.19</v>
      </c>
      <c r="W21" s="429">
        <v>11</v>
      </c>
      <c r="X21" s="429">
        <v>10.18</v>
      </c>
      <c r="Y21" s="429">
        <v>9.76</v>
      </c>
      <c r="Z21" s="429">
        <v>9.91</v>
      </c>
      <c r="AA21" s="429">
        <v>9.5</v>
      </c>
      <c r="AB21" s="429">
        <v>10.029999999999999</v>
      </c>
      <c r="AC21" s="429">
        <v>9.99</v>
      </c>
      <c r="AD21" s="429">
        <v>9.93</v>
      </c>
      <c r="AE21" s="429">
        <v>10.35</v>
      </c>
      <c r="AF21" s="429">
        <v>10.7</v>
      </c>
      <c r="AG21" s="429">
        <v>11.08</v>
      </c>
      <c r="AH21" s="429">
        <v>10.75</v>
      </c>
      <c r="AI21" s="429">
        <v>10.78</v>
      </c>
      <c r="AJ21" s="429">
        <v>10.43</v>
      </c>
      <c r="AK21" s="429">
        <v>10.1</v>
      </c>
      <c r="AL21" s="429">
        <v>9.82</v>
      </c>
      <c r="AM21" s="429">
        <v>9.8800000000000008</v>
      </c>
      <c r="AN21" s="429">
        <v>10.32</v>
      </c>
      <c r="AO21" s="429">
        <v>11.12</v>
      </c>
      <c r="AP21" s="429">
        <v>11.48</v>
      </c>
      <c r="AQ21" s="429">
        <v>11.8</v>
      </c>
      <c r="AR21" s="429">
        <v>12.17</v>
      </c>
      <c r="AS21" s="429">
        <v>12.65</v>
      </c>
      <c r="AT21" s="429">
        <v>12.42</v>
      </c>
      <c r="AU21" s="429">
        <v>12.13</v>
      </c>
      <c r="AV21" s="429">
        <v>11.29</v>
      </c>
      <c r="AW21" s="429">
        <v>10.75</v>
      </c>
      <c r="AX21" s="429">
        <v>10.95</v>
      </c>
      <c r="AY21" s="429">
        <v>11.23</v>
      </c>
      <c r="AZ21" s="871">
        <v>12.46</v>
      </c>
      <c r="BA21" s="871">
        <v>12.34</v>
      </c>
      <c r="BB21" s="871">
        <v>12.36</v>
      </c>
      <c r="BC21" s="871">
        <v>12.11585</v>
      </c>
      <c r="BD21" s="871">
        <v>12.39298</v>
      </c>
      <c r="BE21" s="352">
        <v>12.03187</v>
      </c>
      <c r="BF21" s="352">
        <v>11.91929</v>
      </c>
      <c r="BG21" s="352">
        <v>11.6082</v>
      </c>
      <c r="BH21" s="352">
        <v>10.50606</v>
      </c>
      <c r="BI21" s="352">
        <v>9.7901019999999992</v>
      </c>
      <c r="BJ21" s="352">
        <v>9.8239669999999997</v>
      </c>
      <c r="BK21" s="352">
        <v>9.7661119999999997</v>
      </c>
      <c r="BL21" s="352">
        <v>9.8683189999999996</v>
      </c>
      <c r="BM21" s="352">
        <v>9.8299629999999993</v>
      </c>
      <c r="BN21" s="352">
        <v>9.8511039999999994</v>
      </c>
      <c r="BO21" s="352">
        <v>10.247400000000001</v>
      </c>
      <c r="BP21" s="352">
        <v>10.61307</v>
      </c>
      <c r="BQ21" s="352">
        <v>10.56235</v>
      </c>
      <c r="BR21" s="352">
        <v>10.640409999999999</v>
      </c>
      <c r="BS21" s="352">
        <v>10.56875</v>
      </c>
      <c r="BT21" s="352">
        <v>9.7257470000000001</v>
      </c>
      <c r="BU21" s="352">
        <v>9.2334390000000006</v>
      </c>
      <c r="BV21" s="352">
        <v>9.33291</v>
      </c>
    </row>
    <row r="22" spans="1:74" ht="11.1" customHeight="1" x14ac:dyDescent="0.2">
      <c r="A22" s="606" t="s">
        <v>361</v>
      </c>
      <c r="B22" s="608" t="s">
        <v>1001</v>
      </c>
      <c r="C22" s="429">
        <v>12.56615538</v>
      </c>
      <c r="D22" s="429">
        <v>12.51932313</v>
      </c>
      <c r="E22" s="429">
        <v>13.052131429999999</v>
      </c>
      <c r="F22" s="429">
        <v>14.140286570000001</v>
      </c>
      <c r="G22" s="429">
        <v>15.00188356</v>
      </c>
      <c r="H22" s="429">
        <v>15.275383740000001</v>
      </c>
      <c r="I22" s="429">
        <v>16.045629179999999</v>
      </c>
      <c r="J22" s="429">
        <v>15.89830025</v>
      </c>
      <c r="K22" s="429">
        <v>16.43816297</v>
      </c>
      <c r="L22" s="429">
        <v>15.85496157</v>
      </c>
      <c r="M22" s="429">
        <v>15.417908000000001</v>
      </c>
      <c r="N22" s="429">
        <v>15.946194930000001</v>
      </c>
      <c r="O22" s="429">
        <v>15.96084458</v>
      </c>
      <c r="P22" s="429">
        <v>15.63912489</v>
      </c>
      <c r="Q22" s="429">
        <v>14.246121219999999</v>
      </c>
      <c r="R22" s="429">
        <v>14.03176006</v>
      </c>
      <c r="S22" s="429">
        <v>13.859428449999999</v>
      </c>
      <c r="T22" s="429">
        <v>12.934898430000001</v>
      </c>
      <c r="U22" s="429">
        <v>12.90068041</v>
      </c>
      <c r="V22" s="429">
        <v>12.3834532</v>
      </c>
      <c r="W22" s="429">
        <v>12.371871779999999</v>
      </c>
      <c r="X22" s="429">
        <v>11.7810033</v>
      </c>
      <c r="Y22" s="429">
        <v>11.567757220000001</v>
      </c>
      <c r="Z22" s="429">
        <v>13.03985389</v>
      </c>
      <c r="AA22" s="429">
        <v>13.11666503</v>
      </c>
      <c r="AB22" s="429">
        <v>12.95971982</v>
      </c>
      <c r="AC22" s="429">
        <v>13.32404884</v>
      </c>
      <c r="AD22" s="429">
        <v>13.04253331</v>
      </c>
      <c r="AE22" s="429">
        <v>13.76218802</v>
      </c>
      <c r="AF22" s="429">
        <v>12.553401060000001</v>
      </c>
      <c r="AG22" s="429">
        <v>12.648113479999999</v>
      </c>
      <c r="AH22" s="429">
        <v>12.11814871</v>
      </c>
      <c r="AI22" s="429">
        <v>12.528477609999999</v>
      </c>
      <c r="AJ22" s="429">
        <v>11.384577119999999</v>
      </c>
      <c r="AK22" s="429">
        <v>12.90073449</v>
      </c>
      <c r="AL22" s="429">
        <v>13.796937850000001</v>
      </c>
      <c r="AM22" s="429">
        <v>13.09222482</v>
      </c>
      <c r="AN22" s="429">
        <v>13.903126439999999</v>
      </c>
      <c r="AO22" s="429">
        <v>14.57273919</v>
      </c>
      <c r="AP22" s="429">
        <v>13.928239659999999</v>
      </c>
      <c r="AQ22" s="429">
        <v>14.4382091</v>
      </c>
      <c r="AR22" s="429">
        <v>13.05504848</v>
      </c>
      <c r="AS22" s="429">
        <v>14.898816289999999</v>
      </c>
      <c r="AT22" s="429">
        <v>13.818253110000001</v>
      </c>
      <c r="AU22" s="429">
        <v>14.327104050000001</v>
      </c>
      <c r="AV22" s="429">
        <v>12.528572909999999</v>
      </c>
      <c r="AW22" s="429">
        <v>13.33886644</v>
      </c>
      <c r="AX22" s="429">
        <v>15.1029166</v>
      </c>
      <c r="AY22" s="429">
        <v>15.23640724</v>
      </c>
      <c r="AZ22" s="871">
        <v>15.704758180000001</v>
      </c>
      <c r="BA22" s="871">
        <v>16.509322059999999</v>
      </c>
      <c r="BB22" s="871">
        <v>18.52219066</v>
      </c>
      <c r="BC22" s="871">
        <v>17.959109999999999</v>
      </c>
      <c r="BD22" s="871">
        <v>17.359590000000001</v>
      </c>
      <c r="BE22" s="352">
        <v>16.86871</v>
      </c>
      <c r="BF22" s="352">
        <v>16.489249999999998</v>
      </c>
      <c r="BG22" s="352">
        <v>15.912509999999999</v>
      </c>
      <c r="BH22" s="352">
        <v>14.8392</v>
      </c>
      <c r="BI22" s="352">
        <v>14.11708</v>
      </c>
      <c r="BJ22" s="352">
        <v>14.38259</v>
      </c>
      <c r="BK22" s="352">
        <v>14.15836</v>
      </c>
      <c r="BL22" s="352">
        <v>14.11355</v>
      </c>
      <c r="BM22" s="352">
        <v>13.937150000000001</v>
      </c>
      <c r="BN22" s="352">
        <v>13.97574</v>
      </c>
      <c r="BO22" s="352">
        <v>13.91099</v>
      </c>
      <c r="BP22" s="352">
        <v>13.73147</v>
      </c>
      <c r="BQ22" s="352">
        <v>13.61829</v>
      </c>
      <c r="BR22" s="352">
        <v>13.5898</v>
      </c>
      <c r="BS22" s="352">
        <v>13.341010000000001</v>
      </c>
      <c r="BT22" s="352">
        <v>12.566050000000001</v>
      </c>
      <c r="BU22" s="352">
        <v>12.13865</v>
      </c>
      <c r="BV22" s="352">
        <v>12.652810000000001</v>
      </c>
    </row>
    <row r="23" spans="1:74" ht="11.1" customHeight="1" x14ac:dyDescent="0.2">
      <c r="A23" s="606" t="s">
        <v>362</v>
      </c>
      <c r="B23" s="609" t="s">
        <v>1002</v>
      </c>
      <c r="C23" s="429">
        <v>10.198628490000001</v>
      </c>
      <c r="D23" s="429">
        <v>10.49550125</v>
      </c>
      <c r="E23" s="429">
        <v>10.34888256</v>
      </c>
      <c r="F23" s="429">
        <v>10.15031164</v>
      </c>
      <c r="G23" s="429">
        <v>10.750815899999999</v>
      </c>
      <c r="H23" s="429">
        <v>11.9490455</v>
      </c>
      <c r="I23" s="429">
        <v>11.078285920000001</v>
      </c>
      <c r="J23" s="429">
        <v>11.568047999999999</v>
      </c>
      <c r="K23" s="429">
        <v>13.491561069999999</v>
      </c>
      <c r="L23" s="429">
        <v>11.896953979999999</v>
      </c>
      <c r="M23" s="429">
        <v>11.511997859999999</v>
      </c>
      <c r="N23" s="429">
        <v>12.27306729</v>
      </c>
      <c r="O23" s="429">
        <v>12.48756053</v>
      </c>
      <c r="P23" s="429">
        <v>11.89612932</v>
      </c>
      <c r="Q23" s="429">
        <v>11.20122512</v>
      </c>
      <c r="R23" s="429">
        <v>10.067264059999999</v>
      </c>
      <c r="S23" s="429">
        <v>8.7666272569999997</v>
      </c>
      <c r="T23" s="429">
        <v>8.3323024379999993</v>
      </c>
      <c r="U23" s="429">
        <v>7.898970329</v>
      </c>
      <c r="V23" s="429">
        <v>8.1311061789999997</v>
      </c>
      <c r="W23" s="429">
        <v>7.9595213649999996</v>
      </c>
      <c r="X23" s="429">
        <v>8.9986245080000007</v>
      </c>
      <c r="Y23" s="429">
        <v>9.2011218069999998</v>
      </c>
      <c r="Z23" s="429">
        <v>9.8039782869999996</v>
      </c>
      <c r="AA23" s="429">
        <v>10.878042840000001</v>
      </c>
      <c r="AB23" s="429">
        <v>10.829516630000001</v>
      </c>
      <c r="AC23" s="429">
        <v>10.68621635</v>
      </c>
      <c r="AD23" s="429">
        <v>10.5810127</v>
      </c>
      <c r="AE23" s="429">
        <v>10.393979290000001</v>
      </c>
      <c r="AF23" s="429">
        <v>10.35725998</v>
      </c>
      <c r="AG23" s="429">
        <v>9.9137208749999992</v>
      </c>
      <c r="AH23" s="429">
        <v>8.9921816280000009</v>
      </c>
      <c r="AI23" s="429">
        <v>9.2310323620000005</v>
      </c>
      <c r="AJ23" s="429">
        <v>11.82885611</v>
      </c>
      <c r="AK23" s="429">
        <v>11.13927462</v>
      </c>
      <c r="AL23" s="429">
        <v>11.455367880000001</v>
      </c>
      <c r="AM23" s="429">
        <v>11.61875831</v>
      </c>
      <c r="AN23" s="429">
        <v>11.849699770000001</v>
      </c>
      <c r="AO23" s="429">
        <v>12.591649260000001</v>
      </c>
      <c r="AP23" s="429">
        <v>12.742016720000001</v>
      </c>
      <c r="AQ23" s="429">
        <v>12.83071301</v>
      </c>
      <c r="AR23" s="429">
        <v>11.256726690000001</v>
      </c>
      <c r="AS23" s="429">
        <v>12.299493869999999</v>
      </c>
      <c r="AT23" s="429">
        <v>11.724479479999999</v>
      </c>
      <c r="AU23" s="429">
        <v>11.33867103</v>
      </c>
      <c r="AV23" s="429">
        <v>11.27046202</v>
      </c>
      <c r="AW23" s="429">
        <v>11.65471632</v>
      </c>
      <c r="AX23" s="429">
        <v>12.546117020000001</v>
      </c>
      <c r="AY23" s="429">
        <v>13.28530505</v>
      </c>
      <c r="AZ23" s="871">
        <v>14.54807134</v>
      </c>
      <c r="BA23" s="871">
        <v>13.79087502</v>
      </c>
      <c r="BB23" s="871">
        <v>13.13991171</v>
      </c>
      <c r="BC23" s="871">
        <v>12.22007</v>
      </c>
      <c r="BD23" s="871">
        <v>11.493650000000001</v>
      </c>
      <c r="BE23" s="352">
        <v>10.69157</v>
      </c>
      <c r="BF23" s="352">
        <v>10.05997</v>
      </c>
      <c r="BG23" s="352">
        <v>10.328530000000001</v>
      </c>
      <c r="BH23" s="352">
        <v>9.8346370000000007</v>
      </c>
      <c r="BI23" s="352">
        <v>9.6918120000000005</v>
      </c>
      <c r="BJ23" s="352">
        <v>10.068519999999999</v>
      </c>
      <c r="BK23" s="352">
        <v>10.327920000000001</v>
      </c>
      <c r="BL23" s="352">
        <v>10.26423</v>
      </c>
      <c r="BM23" s="352">
        <v>10.07105</v>
      </c>
      <c r="BN23" s="352">
        <v>9.4511070000000004</v>
      </c>
      <c r="BO23" s="352">
        <v>9.1437550000000005</v>
      </c>
      <c r="BP23" s="352">
        <v>8.8996429999999993</v>
      </c>
      <c r="BQ23" s="352">
        <v>8.5045859999999998</v>
      </c>
      <c r="BR23" s="352">
        <v>8.2304750000000002</v>
      </c>
      <c r="BS23" s="352">
        <v>8.8161050000000003</v>
      </c>
      <c r="BT23" s="352">
        <v>8.5944409999999998</v>
      </c>
      <c r="BU23" s="352">
        <v>8.7141090000000005</v>
      </c>
      <c r="BV23" s="352">
        <v>9.2930019999999995</v>
      </c>
    </row>
    <row r="24" spans="1:74" ht="11.1" customHeight="1" x14ac:dyDescent="0.2">
      <c r="A24" s="606" t="s">
        <v>363</v>
      </c>
      <c r="B24" s="608" t="s">
        <v>1202</v>
      </c>
      <c r="C24" s="429">
        <v>7.9501111419999999</v>
      </c>
      <c r="D24" s="429">
        <v>8.2963889149999996</v>
      </c>
      <c r="E24" s="429">
        <v>8.4705515009999992</v>
      </c>
      <c r="F24" s="429">
        <v>9.3634217910000004</v>
      </c>
      <c r="G24" s="429">
        <v>11.823144859999999</v>
      </c>
      <c r="H24" s="429">
        <v>14.552432599999999</v>
      </c>
      <c r="I24" s="429">
        <v>13.80708319</v>
      </c>
      <c r="J24" s="429">
        <v>16.618177490000001</v>
      </c>
      <c r="K24" s="429">
        <v>15.225936669999999</v>
      </c>
      <c r="L24" s="429">
        <v>11.77997167</v>
      </c>
      <c r="M24" s="429">
        <v>10.33037725</v>
      </c>
      <c r="N24" s="429">
        <v>10.034024670000001</v>
      </c>
      <c r="O24" s="429">
        <v>9.7273230040000005</v>
      </c>
      <c r="P24" s="429">
        <v>9.2519466710000007</v>
      </c>
      <c r="Q24" s="429">
        <v>8.4784959610000001</v>
      </c>
      <c r="R24" s="429">
        <v>7.8934517050000004</v>
      </c>
      <c r="S24" s="429">
        <v>8.9531976530000001</v>
      </c>
      <c r="T24" s="429">
        <v>10.201007349999999</v>
      </c>
      <c r="U24" s="429">
        <v>10.579929330000001</v>
      </c>
      <c r="V24" s="429">
        <v>10.97074746</v>
      </c>
      <c r="W24" s="429">
        <v>11.547657989999999</v>
      </c>
      <c r="X24" s="429">
        <v>8.1599609819999994</v>
      </c>
      <c r="Y24" s="429">
        <v>7.5878856460000002</v>
      </c>
      <c r="Z24" s="429">
        <v>7.641378821</v>
      </c>
      <c r="AA24" s="429">
        <v>7.2172414920000003</v>
      </c>
      <c r="AB24" s="429">
        <v>7.6610773539999997</v>
      </c>
      <c r="AC24" s="429">
        <v>7.582031658</v>
      </c>
      <c r="AD24" s="429">
        <v>8.0309708089999994</v>
      </c>
      <c r="AE24" s="429">
        <v>9.9376570980000007</v>
      </c>
      <c r="AF24" s="429">
        <v>11.00603697</v>
      </c>
      <c r="AG24" s="429">
        <v>11.283735610000001</v>
      </c>
      <c r="AH24" s="429">
        <v>10.87251809</v>
      </c>
      <c r="AI24" s="429">
        <v>10.69192312</v>
      </c>
      <c r="AJ24" s="429">
        <v>9.5197568130000008</v>
      </c>
      <c r="AK24" s="429">
        <v>8.2874540400000001</v>
      </c>
      <c r="AL24" s="429">
        <v>7.7169142219999998</v>
      </c>
      <c r="AM24" s="429">
        <v>7.5605681560000004</v>
      </c>
      <c r="AN24" s="429">
        <v>7.9940586380000003</v>
      </c>
      <c r="AO24" s="429">
        <v>8.7211242329999994</v>
      </c>
      <c r="AP24" s="429">
        <v>9.588757094</v>
      </c>
      <c r="AQ24" s="429">
        <v>10.254040760000001</v>
      </c>
      <c r="AR24" s="429">
        <v>12.614192790000001</v>
      </c>
      <c r="AS24" s="429">
        <v>12.09576304</v>
      </c>
      <c r="AT24" s="429">
        <v>12.046779040000001</v>
      </c>
      <c r="AU24" s="429">
        <v>11.77176577</v>
      </c>
      <c r="AV24" s="429">
        <v>9.3502591390000003</v>
      </c>
      <c r="AW24" s="429">
        <v>8.6421737170000004</v>
      </c>
      <c r="AX24" s="429">
        <v>8.4621723129999999</v>
      </c>
      <c r="AY24" s="429">
        <v>8.6266762630000002</v>
      </c>
      <c r="AZ24" s="871">
        <v>10.10708161</v>
      </c>
      <c r="BA24" s="871">
        <v>9.050673411</v>
      </c>
      <c r="BB24" s="871">
        <v>9.8712080390000008</v>
      </c>
      <c r="BC24" s="871">
        <v>9.5728100000000005</v>
      </c>
      <c r="BD24" s="871">
        <v>11.471539999999999</v>
      </c>
      <c r="BE24" s="352">
        <v>10.76258</v>
      </c>
      <c r="BF24" s="352">
        <v>11.39452</v>
      </c>
      <c r="BG24" s="352">
        <v>10.25976</v>
      </c>
      <c r="BH24" s="352">
        <v>8.4165189999999992</v>
      </c>
      <c r="BI24" s="352">
        <v>7.49221</v>
      </c>
      <c r="BJ24" s="352">
        <v>7.5986000000000002</v>
      </c>
      <c r="BK24" s="352">
        <v>7.5276110000000003</v>
      </c>
      <c r="BL24" s="352">
        <v>7.7481220000000004</v>
      </c>
      <c r="BM24" s="352">
        <v>7.7124360000000003</v>
      </c>
      <c r="BN24" s="352">
        <v>8.0064519999999995</v>
      </c>
      <c r="BO24" s="352">
        <v>8.893974</v>
      </c>
      <c r="BP24" s="352">
        <v>10.29673</v>
      </c>
      <c r="BQ24" s="352">
        <v>10.29477</v>
      </c>
      <c r="BR24" s="352">
        <v>10.66175</v>
      </c>
      <c r="BS24" s="352">
        <v>10.009880000000001</v>
      </c>
      <c r="BT24" s="352">
        <v>8.0217880000000008</v>
      </c>
      <c r="BU24" s="352">
        <v>7.4832929999999998</v>
      </c>
      <c r="BV24" s="352">
        <v>7.4613199999999997</v>
      </c>
    </row>
    <row r="25" spans="1:74" ht="11.1" customHeight="1" x14ac:dyDescent="0.2">
      <c r="A25" s="606" t="s">
        <v>364</v>
      </c>
      <c r="B25" s="608" t="s">
        <v>1203</v>
      </c>
      <c r="C25" s="429">
        <v>9.8786140020000008</v>
      </c>
      <c r="D25" s="429">
        <v>9.9381748999999999</v>
      </c>
      <c r="E25" s="429">
        <v>10.08238508</v>
      </c>
      <c r="F25" s="429">
        <v>10.042671840000001</v>
      </c>
      <c r="G25" s="429">
        <v>12.686625319999999</v>
      </c>
      <c r="H25" s="429">
        <v>14.487457040000001</v>
      </c>
      <c r="I25" s="429">
        <v>14.19613045</v>
      </c>
      <c r="J25" s="429">
        <v>15.08361846</v>
      </c>
      <c r="K25" s="429">
        <v>15.074927020000001</v>
      </c>
      <c r="L25" s="429">
        <v>11.698857009999999</v>
      </c>
      <c r="M25" s="429">
        <v>10.221833070000001</v>
      </c>
      <c r="N25" s="429">
        <v>11.10624674</v>
      </c>
      <c r="O25" s="429">
        <v>11.73160287</v>
      </c>
      <c r="P25" s="429">
        <v>11.91823823</v>
      </c>
      <c r="Q25" s="429">
        <v>10.82688617</v>
      </c>
      <c r="R25" s="429">
        <v>10.43266122</v>
      </c>
      <c r="S25" s="429">
        <v>12.46026852</v>
      </c>
      <c r="T25" s="429">
        <v>11.717720119999999</v>
      </c>
      <c r="U25" s="429">
        <v>12.04140056</v>
      </c>
      <c r="V25" s="429">
        <v>11.68289672</v>
      </c>
      <c r="W25" s="429">
        <v>11.417053579999999</v>
      </c>
      <c r="X25" s="429">
        <v>9.5996880250000007</v>
      </c>
      <c r="Y25" s="429">
        <v>8.0006538329999994</v>
      </c>
      <c r="Z25" s="429">
        <v>8.1260346899999991</v>
      </c>
      <c r="AA25" s="429">
        <v>8.3939133909999999</v>
      </c>
      <c r="AB25" s="429">
        <v>8.9428649440000001</v>
      </c>
      <c r="AC25" s="429">
        <v>8.6222863370000002</v>
      </c>
      <c r="AD25" s="429">
        <v>8.4013160350000007</v>
      </c>
      <c r="AE25" s="429">
        <v>9.3219581530000006</v>
      </c>
      <c r="AF25" s="429">
        <v>10.350829020000001</v>
      </c>
      <c r="AG25" s="429">
        <v>11.83476916</v>
      </c>
      <c r="AH25" s="429">
        <v>11.2682599</v>
      </c>
      <c r="AI25" s="429">
        <v>10.996863579999999</v>
      </c>
      <c r="AJ25" s="429">
        <v>9.8256284750000003</v>
      </c>
      <c r="AK25" s="429">
        <v>8.8004436399999992</v>
      </c>
      <c r="AL25" s="429">
        <v>8.5140527670000008</v>
      </c>
      <c r="AM25" s="429">
        <v>9.110035882</v>
      </c>
      <c r="AN25" s="429">
        <v>9.1019761300000006</v>
      </c>
      <c r="AO25" s="429">
        <v>9.2947244530000006</v>
      </c>
      <c r="AP25" s="429">
        <v>9.5464498590000009</v>
      </c>
      <c r="AQ25" s="429">
        <v>10.117003779999999</v>
      </c>
      <c r="AR25" s="429">
        <v>11.237659969999999</v>
      </c>
      <c r="AS25" s="429">
        <v>12.030146820000001</v>
      </c>
      <c r="AT25" s="429">
        <v>11.888916399999999</v>
      </c>
      <c r="AU25" s="429">
        <v>11.204293290000001</v>
      </c>
      <c r="AV25" s="429">
        <v>8.9059138489999992</v>
      </c>
      <c r="AW25" s="429">
        <v>7.9163645499999999</v>
      </c>
      <c r="AX25" s="429">
        <v>8.9162132369999991</v>
      </c>
      <c r="AY25" s="429">
        <v>9.6349469360000004</v>
      </c>
      <c r="AZ25" s="871">
        <v>12.160083159999999</v>
      </c>
      <c r="BA25" s="871">
        <v>11.312155880000001</v>
      </c>
      <c r="BB25" s="871">
        <v>10.600608879999999</v>
      </c>
      <c r="BC25" s="871">
        <v>11.217140000000001</v>
      </c>
      <c r="BD25" s="871">
        <v>11.735760000000001</v>
      </c>
      <c r="BE25" s="352">
        <v>11.86448</v>
      </c>
      <c r="BF25" s="352">
        <v>11.67103</v>
      </c>
      <c r="BG25" s="352">
        <v>11.094440000000001</v>
      </c>
      <c r="BH25" s="352">
        <v>9.3287049999999994</v>
      </c>
      <c r="BI25" s="352">
        <v>8.6526569999999996</v>
      </c>
      <c r="BJ25" s="352">
        <v>8.7642089999999993</v>
      </c>
      <c r="BK25" s="352">
        <v>8.8581780000000006</v>
      </c>
      <c r="BL25" s="352">
        <v>9.1594990000000003</v>
      </c>
      <c r="BM25" s="352">
        <v>9.0124589999999998</v>
      </c>
      <c r="BN25" s="352">
        <v>9.0399609999999999</v>
      </c>
      <c r="BO25" s="352">
        <v>9.8743920000000003</v>
      </c>
      <c r="BP25" s="352">
        <v>10.53298</v>
      </c>
      <c r="BQ25" s="352">
        <v>10.80171</v>
      </c>
      <c r="BR25" s="352">
        <v>10.75067</v>
      </c>
      <c r="BS25" s="352">
        <v>10.317500000000001</v>
      </c>
      <c r="BT25" s="352">
        <v>8.6845820000000007</v>
      </c>
      <c r="BU25" s="352">
        <v>8.1630050000000001</v>
      </c>
      <c r="BV25" s="352">
        <v>8.3903649999999992</v>
      </c>
    </row>
    <row r="26" spans="1:74" ht="11.1" customHeight="1" x14ac:dyDescent="0.2">
      <c r="A26" s="606" t="s">
        <v>365</v>
      </c>
      <c r="B26" s="608" t="s">
        <v>1060</v>
      </c>
      <c r="C26" s="429">
        <v>10.173967060000001</v>
      </c>
      <c r="D26" s="429">
        <v>11.31495209</v>
      </c>
      <c r="E26" s="429">
        <v>11.19919932</v>
      </c>
      <c r="F26" s="429">
        <v>11.317511</v>
      </c>
      <c r="G26" s="429">
        <v>12.17410641</v>
      </c>
      <c r="H26" s="429">
        <v>14.045063689999999</v>
      </c>
      <c r="I26" s="429">
        <v>14.05434823</v>
      </c>
      <c r="J26" s="429">
        <v>14.04837553</v>
      </c>
      <c r="K26" s="429">
        <v>14.528696200000001</v>
      </c>
      <c r="L26" s="429">
        <v>13.61304823</v>
      </c>
      <c r="M26" s="429">
        <v>13.583596460000001</v>
      </c>
      <c r="N26" s="429">
        <v>12.60077085</v>
      </c>
      <c r="O26" s="429">
        <v>14.080745050000001</v>
      </c>
      <c r="P26" s="429">
        <v>12.92764333</v>
      </c>
      <c r="Q26" s="429">
        <v>11.08272616</v>
      </c>
      <c r="R26" s="429">
        <v>11.24285334</v>
      </c>
      <c r="S26" s="429">
        <v>10.81855468</v>
      </c>
      <c r="T26" s="429">
        <v>11.419500340000001</v>
      </c>
      <c r="U26" s="429">
        <v>11.411181129999999</v>
      </c>
      <c r="V26" s="429">
        <v>11.357781579999999</v>
      </c>
      <c r="W26" s="429">
        <v>11.23663393</v>
      </c>
      <c r="X26" s="429">
        <v>10.78554141</v>
      </c>
      <c r="Y26" s="429">
        <v>10.72527371</v>
      </c>
      <c r="Z26" s="429">
        <v>10.60983396</v>
      </c>
      <c r="AA26" s="429">
        <v>9.8490535300000008</v>
      </c>
      <c r="AB26" s="429">
        <v>9.9529433829999991</v>
      </c>
      <c r="AC26" s="429">
        <v>9.9568839219999994</v>
      </c>
      <c r="AD26" s="429">
        <v>9.8177849510000001</v>
      </c>
      <c r="AE26" s="429">
        <v>9.8130275499999993</v>
      </c>
      <c r="AF26" s="429">
        <v>10.10332927</v>
      </c>
      <c r="AG26" s="429">
        <v>10.37538311</v>
      </c>
      <c r="AH26" s="429">
        <v>10.96820267</v>
      </c>
      <c r="AI26" s="429">
        <v>10.00152873</v>
      </c>
      <c r="AJ26" s="429">
        <v>10.05258942</v>
      </c>
      <c r="AK26" s="429">
        <v>10.0278794</v>
      </c>
      <c r="AL26" s="429">
        <v>9.8708899389999996</v>
      </c>
      <c r="AM26" s="429">
        <v>10.233393319999999</v>
      </c>
      <c r="AN26" s="429">
        <v>10.949022360000001</v>
      </c>
      <c r="AO26" s="429">
        <v>12.46295538</v>
      </c>
      <c r="AP26" s="429">
        <v>12.622903920000001</v>
      </c>
      <c r="AQ26" s="429">
        <v>11.84168077</v>
      </c>
      <c r="AR26" s="429">
        <v>12.18233041</v>
      </c>
      <c r="AS26" s="429">
        <v>11.33613443</v>
      </c>
      <c r="AT26" s="429">
        <v>11.43426011</v>
      </c>
      <c r="AU26" s="429">
        <v>11.27403949</v>
      </c>
      <c r="AV26" s="429">
        <v>11.891474880000001</v>
      </c>
      <c r="AW26" s="429">
        <v>12.1065068</v>
      </c>
      <c r="AX26" s="429">
        <v>12.234795739999999</v>
      </c>
      <c r="AY26" s="429">
        <v>12.699800440000001</v>
      </c>
      <c r="AZ26" s="871">
        <v>13.20853222</v>
      </c>
      <c r="BA26" s="871">
        <v>14.05005542</v>
      </c>
      <c r="BB26" s="871">
        <v>14.39381161</v>
      </c>
      <c r="BC26" s="871">
        <v>13.677250000000001</v>
      </c>
      <c r="BD26" s="871">
        <v>13.76183</v>
      </c>
      <c r="BE26" s="352">
        <v>13.48039</v>
      </c>
      <c r="BF26" s="352">
        <v>12.91657</v>
      </c>
      <c r="BG26" s="352">
        <v>12.651910000000001</v>
      </c>
      <c r="BH26" s="352">
        <v>11.95607</v>
      </c>
      <c r="BI26" s="352">
        <v>11.627940000000001</v>
      </c>
      <c r="BJ26" s="352">
        <v>11.249549999999999</v>
      </c>
      <c r="BK26" s="352">
        <v>11.235519999999999</v>
      </c>
      <c r="BL26" s="352">
        <v>10.98273</v>
      </c>
      <c r="BM26" s="352">
        <v>10.80711</v>
      </c>
      <c r="BN26" s="352">
        <v>11.099349999999999</v>
      </c>
      <c r="BO26" s="352">
        <v>11.144399999999999</v>
      </c>
      <c r="BP26" s="352">
        <v>11.49883</v>
      </c>
      <c r="BQ26" s="352">
        <v>11.486560000000001</v>
      </c>
      <c r="BR26" s="352">
        <v>11.17046</v>
      </c>
      <c r="BS26" s="352">
        <v>11.137119999999999</v>
      </c>
      <c r="BT26" s="352">
        <v>10.651579999999999</v>
      </c>
      <c r="BU26" s="352">
        <v>10.537229999999999</v>
      </c>
      <c r="BV26" s="352">
        <v>10.33127</v>
      </c>
    </row>
    <row r="27" spans="1:74" ht="11.1" customHeight="1" x14ac:dyDescent="0.2">
      <c r="A27" s="606" t="s">
        <v>366</v>
      </c>
      <c r="B27" s="608" t="s">
        <v>1204</v>
      </c>
      <c r="C27" s="429">
        <v>10.20441012</v>
      </c>
      <c r="D27" s="429">
        <v>10.13806896</v>
      </c>
      <c r="E27" s="429">
        <v>10.81721697</v>
      </c>
      <c r="F27" s="429">
        <v>10.93628562</v>
      </c>
      <c r="G27" s="429">
        <v>13.74253145</v>
      </c>
      <c r="H27" s="429">
        <v>14.940721509999999</v>
      </c>
      <c r="I27" s="429">
        <v>16.056307279999999</v>
      </c>
      <c r="J27" s="429">
        <v>14.76848521</v>
      </c>
      <c r="K27" s="429">
        <v>15.64692237</v>
      </c>
      <c r="L27" s="429">
        <v>14.99273475</v>
      </c>
      <c r="M27" s="429">
        <v>13.64193895</v>
      </c>
      <c r="N27" s="429">
        <v>12.59290654</v>
      </c>
      <c r="O27" s="429">
        <v>13.064003919999999</v>
      </c>
      <c r="P27" s="429">
        <v>12.4507271</v>
      </c>
      <c r="Q27" s="429">
        <v>11.08489391</v>
      </c>
      <c r="R27" s="429">
        <v>11.037793840000001</v>
      </c>
      <c r="S27" s="429">
        <v>11.304579459999999</v>
      </c>
      <c r="T27" s="429">
        <v>11.88975291</v>
      </c>
      <c r="U27" s="429">
        <v>12.290899769999999</v>
      </c>
      <c r="V27" s="429">
        <v>12.713760560000001</v>
      </c>
      <c r="W27" s="429">
        <v>11.96809801</v>
      </c>
      <c r="X27" s="429">
        <v>11.73737895</v>
      </c>
      <c r="Y27" s="429">
        <v>11.34149345</v>
      </c>
      <c r="Z27" s="429">
        <v>10.32444826</v>
      </c>
      <c r="AA27" s="429">
        <v>9.6137498709999996</v>
      </c>
      <c r="AB27" s="429">
        <v>10.58179788</v>
      </c>
      <c r="AC27" s="429">
        <v>10.15928066</v>
      </c>
      <c r="AD27" s="429">
        <v>9.7875295310000006</v>
      </c>
      <c r="AE27" s="429">
        <v>10.095372230000001</v>
      </c>
      <c r="AF27" s="429">
        <v>11.06098096</v>
      </c>
      <c r="AG27" s="429">
        <v>11.65189273</v>
      </c>
      <c r="AH27" s="429">
        <v>11.96075141</v>
      </c>
      <c r="AI27" s="429">
        <v>11.82090629</v>
      </c>
      <c r="AJ27" s="429">
        <v>11.24761458</v>
      </c>
      <c r="AK27" s="429">
        <v>11.80300156</v>
      </c>
      <c r="AL27" s="429">
        <v>10.237506979999999</v>
      </c>
      <c r="AM27" s="429">
        <v>9.811041629</v>
      </c>
      <c r="AN27" s="429">
        <v>10.281919029999999</v>
      </c>
      <c r="AO27" s="429">
        <v>11.265535910000001</v>
      </c>
      <c r="AP27" s="429">
        <v>12.41137765</v>
      </c>
      <c r="AQ27" s="429">
        <v>12.63463258</v>
      </c>
      <c r="AR27" s="429">
        <v>12.890448920000001</v>
      </c>
      <c r="AS27" s="429">
        <v>13.44285363</v>
      </c>
      <c r="AT27" s="429">
        <v>13.31476962</v>
      </c>
      <c r="AU27" s="429">
        <v>12.909106380000001</v>
      </c>
      <c r="AV27" s="429">
        <v>12.86821265</v>
      </c>
      <c r="AW27" s="429">
        <v>11.7216065</v>
      </c>
      <c r="AX27" s="429">
        <v>11.36013642</v>
      </c>
      <c r="AY27" s="429">
        <v>11.30392286</v>
      </c>
      <c r="AZ27" s="871">
        <v>12.539194889999999</v>
      </c>
      <c r="BA27" s="871">
        <v>13.672332539999999</v>
      </c>
      <c r="BB27" s="871">
        <v>13.440762299999999</v>
      </c>
      <c r="BC27" s="871">
        <v>13.242330000000001</v>
      </c>
      <c r="BD27" s="871">
        <v>13.055770000000001</v>
      </c>
      <c r="BE27" s="352">
        <v>12.853680000000001</v>
      </c>
      <c r="BF27" s="352">
        <v>12.50609</v>
      </c>
      <c r="BG27" s="352">
        <v>11.96373</v>
      </c>
      <c r="BH27" s="352">
        <v>11.258179999999999</v>
      </c>
      <c r="BI27" s="352">
        <v>10.355840000000001</v>
      </c>
      <c r="BJ27" s="352">
        <v>10.04224</v>
      </c>
      <c r="BK27" s="352">
        <v>10.046469999999999</v>
      </c>
      <c r="BL27" s="352">
        <v>9.8005669999999991</v>
      </c>
      <c r="BM27" s="352">
        <v>9.809056</v>
      </c>
      <c r="BN27" s="352">
        <v>10.140790000000001</v>
      </c>
      <c r="BO27" s="352">
        <v>10.80899</v>
      </c>
      <c r="BP27" s="352">
        <v>11.196440000000001</v>
      </c>
      <c r="BQ27" s="352">
        <v>11.434939999999999</v>
      </c>
      <c r="BR27" s="352">
        <v>11.441839999999999</v>
      </c>
      <c r="BS27" s="352">
        <v>11.19135</v>
      </c>
      <c r="BT27" s="352">
        <v>10.717700000000001</v>
      </c>
      <c r="BU27" s="352">
        <v>10.044829999999999</v>
      </c>
      <c r="BV27" s="352">
        <v>9.8828949999999995</v>
      </c>
    </row>
    <row r="28" spans="1:74" ht="11.1" customHeight="1" x14ac:dyDescent="0.2">
      <c r="A28" s="606" t="s">
        <v>367</v>
      </c>
      <c r="B28" s="608" t="s">
        <v>1205</v>
      </c>
      <c r="C28" s="429">
        <v>9.8278372540000003</v>
      </c>
      <c r="D28" s="429">
        <v>9.9065385209999999</v>
      </c>
      <c r="E28" s="429">
        <v>10.251046730000001</v>
      </c>
      <c r="F28" s="429">
        <v>11.593787450000001</v>
      </c>
      <c r="G28" s="429">
        <v>13.1316463</v>
      </c>
      <c r="H28" s="429">
        <v>13.75338095</v>
      </c>
      <c r="I28" s="429">
        <v>13.74712278</v>
      </c>
      <c r="J28" s="429">
        <v>15.38578547</v>
      </c>
      <c r="K28" s="429">
        <v>15.250153109999999</v>
      </c>
      <c r="L28" s="429">
        <v>14.234770279999999</v>
      </c>
      <c r="M28" s="429">
        <v>12.39343311</v>
      </c>
      <c r="N28" s="429">
        <v>12.21515389</v>
      </c>
      <c r="O28" s="429">
        <v>12.290657749999999</v>
      </c>
      <c r="P28" s="429">
        <v>11.27251015</v>
      </c>
      <c r="Q28" s="429">
        <v>10.175428500000001</v>
      </c>
      <c r="R28" s="429">
        <v>10.17215489</v>
      </c>
      <c r="S28" s="429">
        <v>9.8412581729999999</v>
      </c>
      <c r="T28" s="429">
        <v>9.7212814180000002</v>
      </c>
      <c r="U28" s="429">
        <v>10.50935964</v>
      </c>
      <c r="V28" s="429">
        <v>10.871531040000001</v>
      </c>
      <c r="W28" s="429">
        <v>10.49514688</v>
      </c>
      <c r="X28" s="429">
        <v>10.392919640000001</v>
      </c>
      <c r="Y28" s="429">
        <v>10.078370980000001</v>
      </c>
      <c r="Z28" s="429">
        <v>9.5664859500000006</v>
      </c>
      <c r="AA28" s="429">
        <v>9.056004519</v>
      </c>
      <c r="AB28" s="429">
        <v>9.2985060130000008</v>
      </c>
      <c r="AC28" s="429">
        <v>9.6038785949999994</v>
      </c>
      <c r="AD28" s="429">
        <v>9.5758047980000001</v>
      </c>
      <c r="AE28" s="429">
        <v>9.6865258480000005</v>
      </c>
      <c r="AF28" s="429">
        <v>10.09048673</v>
      </c>
      <c r="AG28" s="429">
        <v>10.26514549</v>
      </c>
      <c r="AH28" s="429">
        <v>10.229393</v>
      </c>
      <c r="AI28" s="429">
        <v>10.503429969999999</v>
      </c>
      <c r="AJ28" s="429">
        <v>10.801058619999999</v>
      </c>
      <c r="AK28" s="429">
        <v>11.48940127</v>
      </c>
      <c r="AL28" s="429">
        <v>10.249946960000001</v>
      </c>
      <c r="AM28" s="429">
        <v>9.5404371369999996</v>
      </c>
      <c r="AN28" s="429">
        <v>9.8472547620000004</v>
      </c>
      <c r="AO28" s="429">
        <v>10.54456667</v>
      </c>
      <c r="AP28" s="429">
        <v>11.207326520000001</v>
      </c>
      <c r="AQ28" s="429">
        <v>11.677332399999999</v>
      </c>
      <c r="AR28" s="429">
        <v>11.692652089999999</v>
      </c>
      <c r="AS28" s="429">
        <v>12.557809260000001</v>
      </c>
      <c r="AT28" s="429">
        <v>12.582678509999999</v>
      </c>
      <c r="AU28" s="429">
        <v>12.476668979999999</v>
      </c>
      <c r="AV28" s="429">
        <v>12.639877820000001</v>
      </c>
      <c r="AW28" s="429">
        <v>12.54164872</v>
      </c>
      <c r="AX28" s="429">
        <v>11.320741679999999</v>
      </c>
      <c r="AY28" s="429">
        <v>11.09288327</v>
      </c>
      <c r="AZ28" s="871">
        <v>11.81248868</v>
      </c>
      <c r="BA28" s="871">
        <v>12.73042869</v>
      </c>
      <c r="BB28" s="871">
        <v>12.83571126</v>
      </c>
      <c r="BC28" s="871">
        <v>12.64686</v>
      </c>
      <c r="BD28" s="871">
        <v>12.34271</v>
      </c>
      <c r="BE28" s="352">
        <v>12.11829</v>
      </c>
      <c r="BF28" s="352">
        <v>12.141629999999999</v>
      </c>
      <c r="BG28" s="352">
        <v>11.67666</v>
      </c>
      <c r="BH28" s="352">
        <v>11.122059999999999</v>
      </c>
      <c r="BI28" s="352">
        <v>10.216049999999999</v>
      </c>
      <c r="BJ28" s="352">
        <v>9.69374</v>
      </c>
      <c r="BK28" s="352">
        <v>9.4304849999999991</v>
      </c>
      <c r="BL28" s="352">
        <v>9.3801190000000005</v>
      </c>
      <c r="BM28" s="352">
        <v>9.4254630000000006</v>
      </c>
      <c r="BN28" s="352">
        <v>9.5812360000000005</v>
      </c>
      <c r="BO28" s="352">
        <v>9.8928399999999996</v>
      </c>
      <c r="BP28" s="352">
        <v>9.9837209999999992</v>
      </c>
      <c r="BQ28" s="352">
        <v>10.09909</v>
      </c>
      <c r="BR28" s="352">
        <v>10.430490000000001</v>
      </c>
      <c r="BS28" s="352">
        <v>10.24797</v>
      </c>
      <c r="BT28" s="352">
        <v>9.9419020000000007</v>
      </c>
      <c r="BU28" s="352">
        <v>9.2910789999999999</v>
      </c>
      <c r="BV28" s="352">
        <v>8.9678930000000001</v>
      </c>
    </row>
    <row r="29" spans="1:74" ht="11.1" customHeight="1" x14ac:dyDescent="0.2">
      <c r="A29" s="606" t="s">
        <v>368</v>
      </c>
      <c r="B29" s="608" t="s">
        <v>1008</v>
      </c>
      <c r="C29" s="429">
        <v>8.6990917460000006</v>
      </c>
      <c r="D29" s="429">
        <v>8.7397308450000004</v>
      </c>
      <c r="E29" s="429">
        <v>8.9040327880000003</v>
      </c>
      <c r="F29" s="429">
        <v>9.4654347730000001</v>
      </c>
      <c r="G29" s="429">
        <v>9.9358939199999998</v>
      </c>
      <c r="H29" s="429">
        <v>11.064650260000001</v>
      </c>
      <c r="I29" s="429">
        <v>12.471906799999999</v>
      </c>
      <c r="J29" s="429">
        <v>12.24442196</v>
      </c>
      <c r="K29" s="429">
        <v>12.83243502</v>
      </c>
      <c r="L29" s="429">
        <v>12.441986719999999</v>
      </c>
      <c r="M29" s="429">
        <v>11.43785246</v>
      </c>
      <c r="N29" s="429">
        <v>10.779455840000001</v>
      </c>
      <c r="O29" s="429">
        <v>11.529774209999999</v>
      </c>
      <c r="P29" s="429">
        <v>11.247255880000001</v>
      </c>
      <c r="Q29" s="429">
        <v>10.32369295</v>
      </c>
      <c r="R29" s="429">
        <v>10.350305840000001</v>
      </c>
      <c r="S29" s="429">
        <v>11.212245040000001</v>
      </c>
      <c r="T29" s="429">
        <v>11.717215449999999</v>
      </c>
      <c r="U29" s="429">
        <v>11.923672249999999</v>
      </c>
      <c r="V29" s="429">
        <v>12.3496594</v>
      </c>
      <c r="W29" s="429">
        <v>12.6440772</v>
      </c>
      <c r="X29" s="429">
        <v>11.06995032</v>
      </c>
      <c r="Y29" s="429">
        <v>10.788113109999999</v>
      </c>
      <c r="Z29" s="429">
        <v>10.627061319999999</v>
      </c>
      <c r="AA29" s="429">
        <v>10.236502850000001</v>
      </c>
      <c r="AB29" s="429">
        <v>10.525793</v>
      </c>
      <c r="AC29" s="429">
        <v>10.100585540000001</v>
      </c>
      <c r="AD29" s="429">
        <v>9.9325965850000006</v>
      </c>
      <c r="AE29" s="429">
        <v>10.220992880000001</v>
      </c>
      <c r="AF29" s="429">
        <v>10.97870518</v>
      </c>
      <c r="AG29" s="429">
        <v>10.877755090000001</v>
      </c>
      <c r="AH29" s="429">
        <v>10.29229056</v>
      </c>
      <c r="AI29" s="429">
        <v>10.03312171</v>
      </c>
      <c r="AJ29" s="429">
        <v>9.2685679239999992</v>
      </c>
      <c r="AK29" s="429">
        <v>8.1323078350000007</v>
      </c>
      <c r="AL29" s="429">
        <v>7.8825169959999997</v>
      </c>
      <c r="AM29" s="429">
        <v>8.1733248710000002</v>
      </c>
      <c r="AN29" s="429">
        <v>7.9787545949999998</v>
      </c>
      <c r="AO29" s="429">
        <v>8.0248450259999995</v>
      </c>
      <c r="AP29" s="429">
        <v>8.0606010529999992</v>
      </c>
      <c r="AQ29" s="429">
        <v>8.2392391610000004</v>
      </c>
      <c r="AR29" s="429">
        <v>8.9410014679999996</v>
      </c>
      <c r="AS29" s="429">
        <v>9.2920368490000005</v>
      </c>
      <c r="AT29" s="429">
        <v>9.1250566939999995</v>
      </c>
      <c r="AU29" s="429">
        <v>9.113799041</v>
      </c>
      <c r="AV29" s="429">
        <v>8.5770203269999996</v>
      </c>
      <c r="AW29" s="429">
        <v>8.2884262050000004</v>
      </c>
      <c r="AX29" s="429">
        <v>8.1105088219999999</v>
      </c>
      <c r="AY29" s="429">
        <v>8.1997583980000002</v>
      </c>
      <c r="AZ29" s="871">
        <v>8.0953835329999997</v>
      </c>
      <c r="BA29" s="871">
        <v>8.4074621789999995</v>
      </c>
      <c r="BB29" s="871">
        <v>8.1994406689999995</v>
      </c>
      <c r="BC29" s="871">
        <v>8.6511779999999998</v>
      </c>
      <c r="BD29" s="871">
        <v>9.2434519999999996</v>
      </c>
      <c r="BE29" s="352">
        <v>9.6921099999999996</v>
      </c>
      <c r="BF29" s="352">
        <v>9.6838309999999996</v>
      </c>
      <c r="BG29" s="352">
        <v>9.6238630000000001</v>
      </c>
      <c r="BH29" s="352">
        <v>8.8926789999999993</v>
      </c>
      <c r="BI29" s="352">
        <v>8.452852</v>
      </c>
      <c r="BJ29" s="352">
        <v>8.3004750000000005</v>
      </c>
      <c r="BK29" s="352">
        <v>8.4264609999999998</v>
      </c>
      <c r="BL29" s="352">
        <v>8.6686259999999997</v>
      </c>
      <c r="BM29" s="352">
        <v>8.7971179999999993</v>
      </c>
      <c r="BN29" s="352">
        <v>8.8764800000000008</v>
      </c>
      <c r="BO29" s="352">
        <v>9.2700849999999999</v>
      </c>
      <c r="BP29" s="352">
        <v>9.7358930000000008</v>
      </c>
      <c r="BQ29" s="352">
        <v>10.16473</v>
      </c>
      <c r="BR29" s="352">
        <v>10.143459999999999</v>
      </c>
      <c r="BS29" s="352">
        <v>10.07836</v>
      </c>
      <c r="BT29" s="352">
        <v>9.3457889999999999</v>
      </c>
      <c r="BU29" s="352">
        <v>8.9196290000000005</v>
      </c>
      <c r="BV29" s="352">
        <v>8.7748039999999996</v>
      </c>
    </row>
    <row r="30" spans="1:74" ht="11.1" customHeight="1" x14ac:dyDescent="0.2">
      <c r="A30" s="606" t="s">
        <v>369</v>
      </c>
      <c r="B30" s="608" t="s">
        <v>1011</v>
      </c>
      <c r="C30" s="429">
        <v>13.430463270000001</v>
      </c>
      <c r="D30" s="429">
        <v>12.7061022</v>
      </c>
      <c r="E30" s="429">
        <v>12.7945157</v>
      </c>
      <c r="F30" s="429">
        <v>12.47738713</v>
      </c>
      <c r="G30" s="429">
        <v>13.39840175</v>
      </c>
      <c r="H30" s="429">
        <v>15.64681144</v>
      </c>
      <c r="I30" s="429">
        <v>14.99781351</v>
      </c>
      <c r="J30" s="429">
        <v>15.861905910000001</v>
      </c>
      <c r="K30" s="429">
        <v>15.836411439999999</v>
      </c>
      <c r="L30" s="429">
        <v>13.850678520000001</v>
      </c>
      <c r="M30" s="429">
        <v>13.681377210000001</v>
      </c>
      <c r="N30" s="429">
        <v>15.397691610000001</v>
      </c>
      <c r="O30" s="429">
        <v>18.785338679999999</v>
      </c>
      <c r="P30" s="429">
        <v>18.485811680000001</v>
      </c>
      <c r="Q30" s="429">
        <v>16.27966889</v>
      </c>
      <c r="R30" s="429">
        <v>13.67159024</v>
      </c>
      <c r="S30" s="429">
        <v>12.95077485</v>
      </c>
      <c r="T30" s="429">
        <v>13.146774049999999</v>
      </c>
      <c r="U30" s="429">
        <v>13.869691530000001</v>
      </c>
      <c r="V30" s="429">
        <v>14.600639149999999</v>
      </c>
      <c r="W30" s="429">
        <v>14.322762969999999</v>
      </c>
      <c r="X30" s="429">
        <v>13.45604327</v>
      </c>
      <c r="Y30" s="429">
        <v>14.43527729</v>
      </c>
      <c r="Z30" s="429">
        <v>14.6901481</v>
      </c>
      <c r="AA30" s="429">
        <v>12.55545203</v>
      </c>
      <c r="AB30" s="429">
        <v>13.80751895</v>
      </c>
      <c r="AC30" s="429">
        <v>13.515042879999999</v>
      </c>
      <c r="AD30" s="429">
        <v>11.879541619999999</v>
      </c>
      <c r="AE30" s="429">
        <v>11.645488179999999</v>
      </c>
      <c r="AF30" s="429">
        <v>11.98588681</v>
      </c>
      <c r="AG30" s="429">
        <v>13.05149688</v>
      </c>
      <c r="AH30" s="429">
        <v>13.664605419999999</v>
      </c>
      <c r="AI30" s="429">
        <v>13.28194029</v>
      </c>
      <c r="AJ30" s="429">
        <v>12.79217364</v>
      </c>
      <c r="AK30" s="429">
        <v>12.76089565</v>
      </c>
      <c r="AL30" s="429">
        <v>13.51456014</v>
      </c>
      <c r="AM30" s="429">
        <v>14.57705782</v>
      </c>
      <c r="AN30" s="429">
        <v>15.53613253</v>
      </c>
      <c r="AO30" s="429">
        <v>15.76327437</v>
      </c>
      <c r="AP30" s="429">
        <v>15.082264820000001</v>
      </c>
      <c r="AQ30" s="429">
        <v>14.94064288</v>
      </c>
      <c r="AR30" s="429">
        <v>15.27691619</v>
      </c>
      <c r="AS30" s="429">
        <v>16.608706009999999</v>
      </c>
      <c r="AT30" s="429">
        <v>16.368197349999999</v>
      </c>
      <c r="AU30" s="429">
        <v>15.50375133</v>
      </c>
      <c r="AV30" s="429">
        <v>14.99123376</v>
      </c>
      <c r="AW30" s="429">
        <v>15.3378604</v>
      </c>
      <c r="AX30" s="429">
        <v>15.95321214</v>
      </c>
      <c r="AY30" s="429">
        <v>15.91759484</v>
      </c>
      <c r="AZ30" s="871">
        <v>15.46367379</v>
      </c>
      <c r="BA30" s="871">
        <v>15.134351819999999</v>
      </c>
      <c r="BB30" s="871">
        <v>14.31806256</v>
      </c>
      <c r="BC30" s="871">
        <v>13.856579999999999</v>
      </c>
      <c r="BD30" s="871">
        <v>14.041270000000001</v>
      </c>
      <c r="BE30" s="352">
        <v>14.049810000000001</v>
      </c>
      <c r="BF30" s="352">
        <v>13.98945</v>
      </c>
      <c r="BG30" s="352">
        <v>13.679119999999999</v>
      </c>
      <c r="BH30" s="352">
        <v>12.865970000000001</v>
      </c>
      <c r="BI30" s="352">
        <v>12.98728</v>
      </c>
      <c r="BJ30" s="352">
        <v>13.476940000000001</v>
      </c>
      <c r="BK30" s="352">
        <v>13.8912</v>
      </c>
      <c r="BL30" s="352">
        <v>13.73785</v>
      </c>
      <c r="BM30" s="352">
        <v>13.48779</v>
      </c>
      <c r="BN30" s="352">
        <v>12.775980000000001</v>
      </c>
      <c r="BO30" s="352">
        <v>12.5078</v>
      </c>
      <c r="BP30" s="352">
        <v>12.842180000000001</v>
      </c>
      <c r="BQ30" s="352">
        <v>12.984719999999999</v>
      </c>
      <c r="BR30" s="352">
        <v>13.05363</v>
      </c>
      <c r="BS30" s="352">
        <v>12.869070000000001</v>
      </c>
      <c r="BT30" s="352">
        <v>12.17117</v>
      </c>
      <c r="BU30" s="352">
        <v>12.41719</v>
      </c>
      <c r="BV30" s="352">
        <v>13.0047</v>
      </c>
    </row>
    <row r="31" spans="1:74" ht="11.1" customHeight="1" x14ac:dyDescent="0.2">
      <c r="A31" s="606"/>
      <c r="B31" s="610"/>
      <c r="C31" s="429"/>
      <c r="D31" s="429"/>
      <c r="E31" s="429"/>
      <c r="F31" s="429"/>
      <c r="G31" s="429"/>
      <c r="H31" s="429"/>
      <c r="I31" s="429"/>
      <c r="J31" s="429"/>
      <c r="K31" s="429"/>
      <c r="L31" s="429"/>
      <c r="M31" s="429"/>
      <c r="N31" s="429"/>
      <c r="O31" s="429"/>
      <c r="P31" s="429"/>
      <c r="Q31" s="429"/>
      <c r="R31" s="429"/>
      <c r="S31" s="429"/>
      <c r="T31" s="429"/>
      <c r="U31" s="429"/>
      <c r="V31" s="429"/>
      <c r="W31" s="429"/>
      <c r="X31" s="429"/>
      <c r="Y31" s="429"/>
      <c r="Z31" s="429"/>
      <c r="AA31" s="429"/>
      <c r="AB31" s="429"/>
      <c r="AC31" s="429"/>
      <c r="AD31" s="429"/>
      <c r="AE31" s="429"/>
      <c r="AF31" s="429"/>
      <c r="AG31" s="429"/>
      <c r="AH31" s="429"/>
      <c r="AI31" s="429"/>
      <c r="AJ31" s="429"/>
      <c r="AK31" s="429"/>
      <c r="AL31" s="429"/>
      <c r="AM31" s="429"/>
      <c r="AN31" s="429"/>
      <c r="AO31" s="429"/>
      <c r="AP31" s="429"/>
      <c r="AQ31" s="429"/>
      <c r="AR31" s="429"/>
      <c r="AS31" s="429"/>
      <c r="AT31" s="429"/>
      <c r="AU31" s="429"/>
      <c r="AV31" s="429"/>
      <c r="AW31" s="429"/>
      <c r="AX31" s="429"/>
      <c r="AY31" s="429"/>
      <c r="AZ31" s="871"/>
      <c r="BA31" s="871"/>
      <c r="BB31" s="871"/>
      <c r="BC31" s="871"/>
      <c r="BD31" s="871"/>
      <c r="BE31" s="352"/>
      <c r="BF31" s="352"/>
      <c r="BG31" s="352"/>
      <c r="BH31" s="352"/>
      <c r="BI31" s="352"/>
      <c r="BJ31" s="352"/>
      <c r="BK31" s="352"/>
      <c r="BL31" s="352"/>
      <c r="BM31" s="352"/>
      <c r="BN31" s="352"/>
      <c r="BO31" s="352"/>
      <c r="BP31" s="352"/>
      <c r="BQ31" s="352"/>
      <c r="BR31" s="352"/>
      <c r="BS31" s="352"/>
      <c r="BT31" s="352"/>
      <c r="BU31" s="352"/>
      <c r="BV31" s="352"/>
    </row>
    <row r="32" spans="1:74" ht="11.1" customHeight="1" x14ac:dyDescent="0.2">
      <c r="A32" s="606"/>
      <c r="B32" s="44" t="s">
        <v>1207</v>
      </c>
      <c r="C32" s="614"/>
      <c r="D32" s="614"/>
      <c r="E32" s="614"/>
      <c r="F32" s="614"/>
      <c r="G32" s="614"/>
      <c r="H32" s="614"/>
      <c r="I32" s="614"/>
      <c r="J32" s="614"/>
      <c r="K32" s="614"/>
      <c r="L32" s="614"/>
      <c r="M32" s="614"/>
      <c r="N32" s="614"/>
      <c r="O32" s="614"/>
      <c r="P32" s="614"/>
      <c r="Q32" s="614"/>
      <c r="R32" s="614"/>
      <c r="S32" s="614"/>
      <c r="T32" s="614"/>
      <c r="U32" s="614"/>
      <c r="V32" s="614"/>
      <c r="W32" s="614"/>
      <c r="X32" s="614"/>
      <c r="Y32" s="614"/>
      <c r="Z32" s="614"/>
      <c r="AA32" s="614"/>
      <c r="AB32" s="614"/>
      <c r="AC32" s="614"/>
      <c r="AD32" s="614"/>
      <c r="AE32" s="614"/>
      <c r="AF32" s="614"/>
      <c r="AG32" s="614"/>
      <c r="AH32" s="614"/>
      <c r="AI32" s="614"/>
      <c r="AJ32" s="614"/>
      <c r="AK32" s="614"/>
      <c r="AL32" s="614"/>
      <c r="AM32" s="614"/>
      <c r="AN32" s="614"/>
      <c r="AO32" s="614"/>
      <c r="AP32" s="614"/>
      <c r="AQ32" s="614"/>
      <c r="AR32" s="614"/>
      <c r="AS32" s="614"/>
      <c r="AT32" s="614"/>
      <c r="AU32" s="614"/>
      <c r="AV32" s="614"/>
      <c r="AW32" s="614"/>
      <c r="AX32" s="614"/>
      <c r="AY32" s="614"/>
      <c r="AZ32" s="907"/>
      <c r="BA32" s="907"/>
      <c r="BB32" s="907"/>
      <c r="BC32" s="907"/>
      <c r="BD32" s="907"/>
      <c r="BE32" s="617"/>
      <c r="BF32" s="617"/>
      <c r="BG32" s="617"/>
      <c r="BH32" s="617"/>
      <c r="BI32" s="617"/>
      <c r="BJ32" s="617"/>
      <c r="BK32" s="617"/>
      <c r="BL32" s="617"/>
      <c r="BM32" s="617"/>
      <c r="BN32" s="617"/>
      <c r="BO32" s="617"/>
      <c r="BP32" s="617"/>
      <c r="BQ32" s="617"/>
      <c r="BR32" s="617"/>
      <c r="BS32" s="617"/>
      <c r="BT32" s="617"/>
      <c r="BU32" s="617"/>
      <c r="BV32" s="617"/>
    </row>
    <row r="33" spans="1:74" ht="11.1" customHeight="1" x14ac:dyDescent="0.2">
      <c r="A33" s="606" t="s">
        <v>380</v>
      </c>
      <c r="B33" s="578" t="s">
        <v>1147</v>
      </c>
      <c r="C33" s="429">
        <v>6.49</v>
      </c>
      <c r="D33" s="429">
        <v>7.34</v>
      </c>
      <c r="E33" s="429">
        <v>6.2</v>
      </c>
      <c r="F33" s="429">
        <v>6.7</v>
      </c>
      <c r="G33" s="429">
        <v>8.11</v>
      </c>
      <c r="H33" s="429">
        <v>9.34</v>
      </c>
      <c r="I33" s="429">
        <v>7.89</v>
      </c>
      <c r="J33" s="429">
        <v>9.44</v>
      </c>
      <c r="K33" s="429">
        <v>9.6199999999999992</v>
      </c>
      <c r="L33" s="429">
        <v>7.18</v>
      </c>
      <c r="M33" s="429">
        <v>6.76</v>
      </c>
      <c r="N33" s="429">
        <v>8.08</v>
      </c>
      <c r="O33" s="429">
        <v>7.2</v>
      </c>
      <c r="P33" s="429">
        <v>5.94</v>
      </c>
      <c r="Q33" s="429">
        <v>5</v>
      </c>
      <c r="R33" s="429">
        <v>4.03</v>
      </c>
      <c r="S33" s="429">
        <v>3.54</v>
      </c>
      <c r="T33" s="429">
        <v>3.53</v>
      </c>
      <c r="U33" s="429">
        <v>3.84</v>
      </c>
      <c r="V33" s="429">
        <v>3.79</v>
      </c>
      <c r="W33" s="429">
        <v>3.84</v>
      </c>
      <c r="X33" s="429">
        <v>4.0599999999999996</v>
      </c>
      <c r="Y33" s="429">
        <v>4.3499999999999996</v>
      </c>
      <c r="Z33" s="429">
        <v>4.4800000000000004</v>
      </c>
      <c r="AA33" s="429">
        <v>5.24</v>
      </c>
      <c r="AB33" s="429">
        <v>4.97</v>
      </c>
      <c r="AC33" s="429">
        <v>3.9</v>
      </c>
      <c r="AD33" s="429">
        <v>3.48</v>
      </c>
      <c r="AE33" s="429">
        <v>3.31</v>
      </c>
      <c r="AF33" s="429">
        <v>3.85</v>
      </c>
      <c r="AG33" s="429">
        <v>3.74</v>
      </c>
      <c r="AH33" s="429">
        <v>3.22</v>
      </c>
      <c r="AI33" s="429">
        <v>3.4</v>
      </c>
      <c r="AJ33" s="429">
        <v>3.94</v>
      </c>
      <c r="AK33" s="429">
        <v>4.04</v>
      </c>
      <c r="AL33" s="429">
        <v>5.21</v>
      </c>
      <c r="AM33" s="429">
        <v>6.03</v>
      </c>
      <c r="AN33" s="429">
        <v>5.92</v>
      </c>
      <c r="AO33" s="429">
        <v>5.67</v>
      </c>
      <c r="AP33" s="429">
        <v>5.31</v>
      </c>
      <c r="AQ33" s="429">
        <v>4.6900000000000004</v>
      </c>
      <c r="AR33" s="429">
        <v>4.6500000000000004</v>
      </c>
      <c r="AS33" s="429">
        <v>4.63</v>
      </c>
      <c r="AT33" s="429">
        <v>4.46</v>
      </c>
      <c r="AU33" s="429">
        <v>4.41</v>
      </c>
      <c r="AV33" s="429">
        <v>4.55</v>
      </c>
      <c r="AW33" s="429">
        <v>5.33</v>
      </c>
      <c r="AX33" s="429">
        <v>6.37</v>
      </c>
      <c r="AY33" s="429">
        <v>7.2</v>
      </c>
      <c r="AZ33" s="871">
        <v>8.43</v>
      </c>
      <c r="BA33" s="871">
        <v>5.27</v>
      </c>
      <c r="BB33" s="871">
        <v>4.9000000000000004</v>
      </c>
      <c r="BC33" s="871">
        <v>3.8676590000000002</v>
      </c>
      <c r="BD33" s="871">
        <v>4.1179860000000001</v>
      </c>
      <c r="BE33" s="352">
        <v>4.0896999999999997</v>
      </c>
      <c r="BF33" s="352">
        <v>4.094767</v>
      </c>
      <c r="BG33" s="352">
        <v>4.165851</v>
      </c>
      <c r="BH33" s="352">
        <v>4.1217069999999998</v>
      </c>
      <c r="BI33" s="352">
        <v>4.3602290000000004</v>
      </c>
      <c r="BJ33" s="352">
        <v>5.1935510000000003</v>
      </c>
      <c r="BK33" s="352">
        <v>5.463635</v>
      </c>
      <c r="BL33" s="352">
        <v>5.5416819999999998</v>
      </c>
      <c r="BM33" s="352">
        <v>4.4530839999999996</v>
      </c>
      <c r="BN33" s="352">
        <v>3.9338669999999998</v>
      </c>
      <c r="BO33" s="352">
        <v>3.7179419999999999</v>
      </c>
      <c r="BP33" s="352">
        <v>3.9365160000000001</v>
      </c>
      <c r="BQ33" s="352">
        <v>3.930714</v>
      </c>
      <c r="BR33" s="352">
        <v>4.0181300000000002</v>
      </c>
      <c r="BS33" s="352">
        <v>4.18241</v>
      </c>
      <c r="BT33" s="352">
        <v>4.1740620000000002</v>
      </c>
      <c r="BU33" s="352">
        <v>4.5610189999999999</v>
      </c>
      <c r="BV33" s="352">
        <v>5.358193</v>
      </c>
    </row>
    <row r="34" spans="1:74" ht="11.1" customHeight="1" x14ac:dyDescent="0.2">
      <c r="A34" s="606" t="s">
        <v>371</v>
      </c>
      <c r="B34" s="608" t="s">
        <v>1001</v>
      </c>
      <c r="C34" s="429">
        <v>11.00897878</v>
      </c>
      <c r="D34" s="429">
        <v>11.32070068</v>
      </c>
      <c r="E34" s="429">
        <v>11.491026740000001</v>
      </c>
      <c r="F34" s="429">
        <v>11.959529590000001</v>
      </c>
      <c r="G34" s="429">
        <v>12.441995390000001</v>
      </c>
      <c r="H34" s="429">
        <v>12.048922259999999</v>
      </c>
      <c r="I34" s="429">
        <v>12.119040630000001</v>
      </c>
      <c r="J34" s="429">
        <v>12.099851470000001</v>
      </c>
      <c r="K34" s="429">
        <v>12.425444430000001</v>
      </c>
      <c r="L34" s="429">
        <v>12.508778209999999</v>
      </c>
      <c r="M34" s="429">
        <v>13.42479848</v>
      </c>
      <c r="N34" s="429">
        <v>14.328362329999999</v>
      </c>
      <c r="O34" s="429">
        <v>13.90201652</v>
      </c>
      <c r="P34" s="429">
        <v>13.823658699999999</v>
      </c>
      <c r="Q34" s="429">
        <v>12.65505871</v>
      </c>
      <c r="R34" s="429">
        <v>11.64204428</v>
      </c>
      <c r="S34" s="429">
        <v>9.1488848990000005</v>
      </c>
      <c r="T34" s="429">
        <v>8.741576577</v>
      </c>
      <c r="U34" s="429">
        <v>7.456972285</v>
      </c>
      <c r="V34" s="429">
        <v>8.0316701290000001</v>
      </c>
      <c r="W34" s="429">
        <v>7.951429869</v>
      </c>
      <c r="X34" s="429">
        <v>7.4983277250000002</v>
      </c>
      <c r="Y34" s="429">
        <v>8.6732868889999999</v>
      </c>
      <c r="Z34" s="429">
        <v>10.7890272</v>
      </c>
      <c r="AA34" s="429">
        <v>11.4030529</v>
      </c>
      <c r="AB34" s="429">
        <v>10.891910530000001</v>
      </c>
      <c r="AC34" s="429">
        <v>11.149188049999999</v>
      </c>
      <c r="AD34" s="429">
        <v>11.259093719999999</v>
      </c>
      <c r="AE34" s="429">
        <v>9.7490194779999992</v>
      </c>
      <c r="AF34" s="429">
        <v>7.0641186280000001</v>
      </c>
      <c r="AG34" s="429">
        <v>6.9558877470000002</v>
      </c>
      <c r="AH34" s="429">
        <v>7.0316757699999997</v>
      </c>
      <c r="AI34" s="429">
        <v>7.1161312319999999</v>
      </c>
      <c r="AJ34" s="429">
        <v>7.0811997660000001</v>
      </c>
      <c r="AK34" s="429">
        <v>9.3554210480000002</v>
      </c>
      <c r="AL34" s="429">
        <v>11.12131952</v>
      </c>
      <c r="AM34" s="429">
        <v>11.00931873</v>
      </c>
      <c r="AN34" s="429">
        <v>12.057211260000001</v>
      </c>
      <c r="AO34" s="429">
        <v>12.212933550000001</v>
      </c>
      <c r="AP34" s="429">
        <v>12.30240341</v>
      </c>
      <c r="AQ34" s="429">
        <v>9.878752875</v>
      </c>
      <c r="AR34" s="429">
        <v>9.6023569329999994</v>
      </c>
      <c r="AS34" s="429">
        <v>8.5808246550000007</v>
      </c>
      <c r="AT34" s="429">
        <v>8.0972752280000009</v>
      </c>
      <c r="AU34" s="429">
        <v>8.6390725449999994</v>
      </c>
      <c r="AV34" s="429">
        <v>8.0635919699999992</v>
      </c>
      <c r="AW34" s="429">
        <v>11.028321439999999</v>
      </c>
      <c r="AX34" s="429">
        <v>13.031349949999999</v>
      </c>
      <c r="AY34" s="429">
        <v>13.09069629</v>
      </c>
      <c r="AZ34" s="871">
        <v>13.49914755</v>
      </c>
      <c r="BA34" s="871">
        <v>13.932384519999999</v>
      </c>
      <c r="BB34" s="871">
        <v>16.81763767</v>
      </c>
      <c r="BC34" s="871">
        <v>14.78978</v>
      </c>
      <c r="BD34" s="871">
        <v>13.3307</v>
      </c>
      <c r="BE34" s="352">
        <v>12.37946</v>
      </c>
      <c r="BF34" s="352">
        <v>11.82376</v>
      </c>
      <c r="BG34" s="352">
        <v>11.25061</v>
      </c>
      <c r="BH34" s="352">
        <v>10.799580000000001</v>
      </c>
      <c r="BI34" s="352">
        <v>11.254670000000001</v>
      </c>
      <c r="BJ34" s="352">
        <v>12.11093</v>
      </c>
      <c r="BK34" s="352">
        <v>12.098380000000001</v>
      </c>
      <c r="BL34" s="352">
        <v>12.081580000000001</v>
      </c>
      <c r="BM34" s="352">
        <v>11.80151</v>
      </c>
      <c r="BN34" s="352">
        <v>11.61908</v>
      </c>
      <c r="BO34" s="352">
        <v>10.25512</v>
      </c>
      <c r="BP34" s="352">
        <v>9.3457919999999994</v>
      </c>
      <c r="BQ34" s="352">
        <v>8.8788269999999994</v>
      </c>
      <c r="BR34" s="352">
        <v>8.7638660000000002</v>
      </c>
      <c r="BS34" s="352">
        <v>8.5944409999999998</v>
      </c>
      <c r="BT34" s="352">
        <v>8.5034919999999996</v>
      </c>
      <c r="BU34" s="352">
        <v>9.3088750000000005</v>
      </c>
      <c r="BV34" s="352">
        <v>10.45359</v>
      </c>
    </row>
    <row r="35" spans="1:74" ht="11.1" customHeight="1" x14ac:dyDescent="0.2">
      <c r="A35" s="606" t="s">
        <v>372</v>
      </c>
      <c r="B35" s="609" t="s">
        <v>1002</v>
      </c>
      <c r="C35" s="429">
        <v>10.78499848</v>
      </c>
      <c r="D35" s="429">
        <v>10.47440344</v>
      </c>
      <c r="E35" s="429">
        <v>10.47890991</v>
      </c>
      <c r="F35" s="429">
        <v>9.9497636239999991</v>
      </c>
      <c r="G35" s="429">
        <v>11.11401612</v>
      </c>
      <c r="H35" s="429">
        <v>11.97106943</v>
      </c>
      <c r="I35" s="429">
        <v>11.56923025</v>
      </c>
      <c r="J35" s="429">
        <v>11.93023071</v>
      </c>
      <c r="K35" s="429">
        <v>12.27594416</v>
      </c>
      <c r="L35" s="429">
        <v>12.1905397</v>
      </c>
      <c r="M35" s="429">
        <v>12.169512210000001</v>
      </c>
      <c r="N35" s="429">
        <v>12.545056949999999</v>
      </c>
      <c r="O35" s="429">
        <v>12.875733439999999</v>
      </c>
      <c r="P35" s="429">
        <v>11.9369295</v>
      </c>
      <c r="Q35" s="429">
        <v>10.961510949999999</v>
      </c>
      <c r="R35" s="429">
        <v>9.4096493040000002</v>
      </c>
      <c r="S35" s="429">
        <v>8.6245879270000003</v>
      </c>
      <c r="T35" s="429">
        <v>8.3458985909999992</v>
      </c>
      <c r="U35" s="429">
        <v>7.718342904</v>
      </c>
      <c r="V35" s="429">
        <v>7.6453720909999996</v>
      </c>
      <c r="W35" s="429">
        <v>7.9741510780000002</v>
      </c>
      <c r="X35" s="429">
        <v>8.7569475709999995</v>
      </c>
      <c r="Y35" s="429">
        <v>8.8792366759999997</v>
      </c>
      <c r="Z35" s="429">
        <v>9.8377261269999998</v>
      </c>
      <c r="AA35" s="429">
        <v>10.584305840000001</v>
      </c>
      <c r="AB35" s="429">
        <v>10.367103200000001</v>
      </c>
      <c r="AC35" s="429">
        <v>10.431781490000001</v>
      </c>
      <c r="AD35" s="429">
        <v>9.6453716220000008</v>
      </c>
      <c r="AE35" s="429">
        <v>9.3446660010000002</v>
      </c>
      <c r="AF35" s="429">
        <v>9.6169937280000006</v>
      </c>
      <c r="AG35" s="429">
        <v>10.607356859999999</v>
      </c>
      <c r="AH35" s="429">
        <v>7.9496425210000004</v>
      </c>
      <c r="AI35" s="429">
        <v>7.7968815549999997</v>
      </c>
      <c r="AJ35" s="429">
        <v>8.8366511130000003</v>
      </c>
      <c r="AK35" s="429">
        <v>9.6959715430000006</v>
      </c>
      <c r="AL35" s="429">
        <v>10.988142809999999</v>
      </c>
      <c r="AM35" s="429">
        <v>11.06117257</v>
      </c>
      <c r="AN35" s="429">
        <v>11.309874519999999</v>
      </c>
      <c r="AO35" s="429">
        <v>11.866848239999999</v>
      </c>
      <c r="AP35" s="429">
        <v>11.298270929999999</v>
      </c>
      <c r="AQ35" s="429">
        <v>11.84171152</v>
      </c>
      <c r="AR35" s="429">
        <v>10.27609077</v>
      </c>
      <c r="AS35" s="429">
        <v>11.018339660000001</v>
      </c>
      <c r="AT35" s="429">
        <v>9.8812878390000005</v>
      </c>
      <c r="AU35" s="429">
        <v>9.8987723909999996</v>
      </c>
      <c r="AV35" s="429">
        <v>9.8555734449999992</v>
      </c>
      <c r="AW35" s="429">
        <v>11.05480889</v>
      </c>
      <c r="AX35" s="429">
        <v>12.250203920000001</v>
      </c>
      <c r="AY35" s="429">
        <v>12.99421547</v>
      </c>
      <c r="AZ35" s="871">
        <v>13.43930413</v>
      </c>
      <c r="BA35" s="871">
        <v>14.42943309</v>
      </c>
      <c r="BB35" s="871">
        <v>12.98243952</v>
      </c>
      <c r="BC35" s="871">
        <v>12.146240000000001</v>
      </c>
      <c r="BD35" s="871">
        <v>11.542909999999999</v>
      </c>
      <c r="BE35" s="352">
        <v>11.227270000000001</v>
      </c>
      <c r="BF35" s="352">
        <v>10.504110000000001</v>
      </c>
      <c r="BG35" s="352">
        <v>10.35303</v>
      </c>
      <c r="BH35" s="352">
        <v>10.17924</v>
      </c>
      <c r="BI35" s="352">
        <v>10.152760000000001</v>
      </c>
      <c r="BJ35" s="352">
        <v>10.53877</v>
      </c>
      <c r="BK35" s="352">
        <v>10.577170000000001</v>
      </c>
      <c r="BL35" s="352">
        <v>10.501200000000001</v>
      </c>
      <c r="BM35" s="352">
        <v>10.30078</v>
      </c>
      <c r="BN35" s="352">
        <v>9.4437080000000009</v>
      </c>
      <c r="BO35" s="352">
        <v>9.1224600000000002</v>
      </c>
      <c r="BP35" s="352">
        <v>8.9323429999999995</v>
      </c>
      <c r="BQ35" s="352">
        <v>8.9741900000000001</v>
      </c>
      <c r="BR35" s="352">
        <v>8.5733409999999992</v>
      </c>
      <c r="BS35" s="352">
        <v>8.715363</v>
      </c>
      <c r="BT35" s="352">
        <v>8.7993140000000007</v>
      </c>
      <c r="BU35" s="352">
        <v>9.0262759999999993</v>
      </c>
      <c r="BV35" s="352">
        <v>9.6131860000000007</v>
      </c>
    </row>
    <row r="36" spans="1:74" ht="11.1" customHeight="1" x14ac:dyDescent="0.2">
      <c r="A36" s="606" t="s">
        <v>373</v>
      </c>
      <c r="B36" s="608" t="s">
        <v>1202</v>
      </c>
      <c r="C36" s="429">
        <v>7.6891072530000004</v>
      </c>
      <c r="D36" s="429">
        <v>7.8243280559999997</v>
      </c>
      <c r="E36" s="429">
        <v>7.3414589289999999</v>
      </c>
      <c r="F36" s="429">
        <v>8.0676270060000004</v>
      </c>
      <c r="G36" s="429">
        <v>9.5079328190000005</v>
      </c>
      <c r="H36" s="429">
        <v>9.6810651009999997</v>
      </c>
      <c r="I36" s="429">
        <v>8.7576695089999994</v>
      </c>
      <c r="J36" s="429">
        <v>11.819888239999999</v>
      </c>
      <c r="K36" s="429">
        <v>11.71892119</v>
      </c>
      <c r="L36" s="429">
        <v>9.8739851769999998</v>
      </c>
      <c r="M36" s="429">
        <v>10.458762249999999</v>
      </c>
      <c r="N36" s="429">
        <v>10.35376808</v>
      </c>
      <c r="O36" s="429">
        <v>9.5481369009999995</v>
      </c>
      <c r="P36" s="429">
        <v>8.9864774220000001</v>
      </c>
      <c r="Q36" s="429">
        <v>7.8442399920000003</v>
      </c>
      <c r="R36" s="429">
        <v>6.2396603290000003</v>
      </c>
      <c r="S36" s="429">
        <v>6.2453231120000003</v>
      </c>
      <c r="T36" s="429">
        <v>7.0332615570000003</v>
      </c>
      <c r="U36" s="429">
        <v>6.4479199310000004</v>
      </c>
      <c r="V36" s="429">
        <v>6.4873829799999996</v>
      </c>
      <c r="W36" s="429">
        <v>7.0197700960000002</v>
      </c>
      <c r="X36" s="429">
        <v>5.9406321719999999</v>
      </c>
      <c r="Y36" s="429">
        <v>5.7986871300000002</v>
      </c>
      <c r="Z36" s="429">
        <v>6.2475526950000004</v>
      </c>
      <c r="AA36" s="429">
        <v>6.2188747739999997</v>
      </c>
      <c r="AB36" s="429">
        <v>7.1578472609999997</v>
      </c>
      <c r="AC36" s="429">
        <v>6.2091368579999999</v>
      </c>
      <c r="AD36" s="429">
        <v>6.136188153</v>
      </c>
      <c r="AE36" s="429">
        <v>5.9726985800000003</v>
      </c>
      <c r="AF36" s="429">
        <v>6.8641819780000004</v>
      </c>
      <c r="AG36" s="429">
        <v>6.3259403399999998</v>
      </c>
      <c r="AH36" s="429">
        <v>5.6542206090000002</v>
      </c>
      <c r="AI36" s="429">
        <v>6.1699013870000003</v>
      </c>
      <c r="AJ36" s="429">
        <v>5.8355289179999996</v>
      </c>
      <c r="AK36" s="429">
        <v>6.4384311719999996</v>
      </c>
      <c r="AL36" s="429">
        <v>6.5118712749999998</v>
      </c>
      <c r="AM36" s="429">
        <v>6.6763005629999999</v>
      </c>
      <c r="AN36" s="429">
        <v>6.9642576869999999</v>
      </c>
      <c r="AO36" s="429">
        <v>7.4187652279999998</v>
      </c>
      <c r="AP36" s="429">
        <v>8.0478409329999998</v>
      </c>
      <c r="AQ36" s="429">
        <v>7.4182546670000002</v>
      </c>
      <c r="AR36" s="429">
        <v>6.8675005379999998</v>
      </c>
      <c r="AS36" s="429">
        <v>7.2289639059999997</v>
      </c>
      <c r="AT36" s="429">
        <v>6.9744596980000004</v>
      </c>
      <c r="AU36" s="429">
        <v>6.8916135929999998</v>
      </c>
      <c r="AV36" s="429">
        <v>6.639345166</v>
      </c>
      <c r="AW36" s="429">
        <v>7.3925195380000002</v>
      </c>
      <c r="AX36" s="429">
        <v>7.7178371170000002</v>
      </c>
      <c r="AY36" s="429">
        <v>8.0320029470000005</v>
      </c>
      <c r="AZ36" s="871">
        <v>9.2743795420000001</v>
      </c>
      <c r="BA36" s="871">
        <v>7.192968875</v>
      </c>
      <c r="BB36" s="871">
        <v>7.6089246030000002</v>
      </c>
      <c r="BC36" s="871">
        <v>7.1670020000000001</v>
      </c>
      <c r="BD36" s="871">
        <v>7.2725860000000004</v>
      </c>
      <c r="BE36" s="352">
        <v>6.7669269999999999</v>
      </c>
      <c r="BF36" s="352">
        <v>7.1555270000000002</v>
      </c>
      <c r="BG36" s="352">
        <v>6.9611340000000004</v>
      </c>
      <c r="BH36" s="352">
        <v>6.3520640000000004</v>
      </c>
      <c r="BI36" s="352">
        <v>6.5958379999999996</v>
      </c>
      <c r="BJ36" s="352">
        <v>6.8069389999999999</v>
      </c>
      <c r="BK36" s="352">
        <v>6.8682369999999997</v>
      </c>
      <c r="BL36" s="352">
        <v>7.1213040000000003</v>
      </c>
      <c r="BM36" s="352">
        <v>6.8918799999999996</v>
      </c>
      <c r="BN36" s="352">
        <v>6.8693410000000004</v>
      </c>
      <c r="BO36" s="352">
        <v>6.5960460000000003</v>
      </c>
      <c r="BP36" s="352">
        <v>6.7938140000000002</v>
      </c>
      <c r="BQ36" s="352">
        <v>6.3657599999999999</v>
      </c>
      <c r="BR36" s="352">
        <v>6.8386509999999996</v>
      </c>
      <c r="BS36" s="352">
        <v>6.7351239999999999</v>
      </c>
      <c r="BT36" s="352">
        <v>6.2070999999999996</v>
      </c>
      <c r="BU36" s="352">
        <v>6.5617650000000003</v>
      </c>
      <c r="BV36" s="352">
        <v>6.8365600000000004</v>
      </c>
    </row>
    <row r="37" spans="1:74" ht="11.1" customHeight="1" x14ac:dyDescent="0.2">
      <c r="A37" s="606" t="s">
        <v>374</v>
      </c>
      <c r="B37" s="608" t="s">
        <v>1203</v>
      </c>
      <c r="C37" s="429">
        <v>7.7770420419999997</v>
      </c>
      <c r="D37" s="429">
        <v>7.8188434510000002</v>
      </c>
      <c r="E37" s="429">
        <v>7.1652250139999998</v>
      </c>
      <c r="F37" s="429">
        <v>6.9073959010000001</v>
      </c>
      <c r="G37" s="429">
        <v>8.1732676580000003</v>
      </c>
      <c r="H37" s="429">
        <v>9.5111280130000004</v>
      </c>
      <c r="I37" s="429">
        <v>8.4338501899999994</v>
      </c>
      <c r="J37" s="429">
        <v>9.0806304719999993</v>
      </c>
      <c r="K37" s="429">
        <v>9.7692414329999995</v>
      </c>
      <c r="L37" s="429">
        <v>7.8601494409999999</v>
      </c>
      <c r="M37" s="429">
        <v>7.5834997350000002</v>
      </c>
      <c r="N37" s="429">
        <v>9.0024519129999998</v>
      </c>
      <c r="O37" s="429">
        <v>9.685434527</v>
      </c>
      <c r="P37" s="429">
        <v>8.9510765299999999</v>
      </c>
      <c r="Q37" s="429">
        <v>7.1493780190000003</v>
      </c>
      <c r="R37" s="429">
        <v>5.496945513</v>
      </c>
      <c r="S37" s="429">
        <v>4.6165177789999996</v>
      </c>
      <c r="T37" s="429">
        <v>3.9763696359999998</v>
      </c>
      <c r="U37" s="429">
        <v>4.2444712979999997</v>
      </c>
      <c r="V37" s="429">
        <v>4.6703544939999997</v>
      </c>
      <c r="W37" s="429">
        <v>5.0822052859999998</v>
      </c>
      <c r="X37" s="429">
        <v>4.8690273660000001</v>
      </c>
      <c r="Y37" s="429">
        <v>4.7635175519999997</v>
      </c>
      <c r="Z37" s="429">
        <v>5.2054802499999999</v>
      </c>
      <c r="AA37" s="429">
        <v>6.1001858149999997</v>
      </c>
      <c r="AB37" s="429">
        <v>6.2033815460000001</v>
      </c>
      <c r="AC37" s="429">
        <v>4.6944787889999997</v>
      </c>
      <c r="AD37" s="429">
        <v>4.0340230869999996</v>
      </c>
      <c r="AE37" s="429">
        <v>3.540768441</v>
      </c>
      <c r="AF37" s="429">
        <v>3.6020289590000001</v>
      </c>
      <c r="AG37" s="429">
        <v>4.0848955260000004</v>
      </c>
      <c r="AH37" s="429">
        <v>3.8061036150000001</v>
      </c>
      <c r="AI37" s="429">
        <v>3.629786534</v>
      </c>
      <c r="AJ37" s="429">
        <v>4.2866392209999997</v>
      </c>
      <c r="AK37" s="429">
        <v>4.8435422859999999</v>
      </c>
      <c r="AL37" s="429">
        <v>6.1173514390000001</v>
      </c>
      <c r="AM37" s="429">
        <v>6.8961636640000004</v>
      </c>
      <c r="AN37" s="429">
        <v>6.9212368040000003</v>
      </c>
      <c r="AO37" s="429">
        <v>6.2257188880000003</v>
      </c>
      <c r="AP37" s="429">
        <v>5.7220564469999999</v>
      </c>
      <c r="AQ37" s="429">
        <v>5.00864976</v>
      </c>
      <c r="AR37" s="429">
        <v>5.0905497220000004</v>
      </c>
      <c r="AS37" s="429">
        <v>5.2082964169999997</v>
      </c>
      <c r="AT37" s="429">
        <v>5.0511839119999999</v>
      </c>
      <c r="AU37" s="429">
        <v>5.6024491000000003</v>
      </c>
      <c r="AV37" s="429">
        <v>4.7863541559999998</v>
      </c>
      <c r="AW37" s="429">
        <v>6.0234889650000003</v>
      </c>
      <c r="AX37" s="429">
        <v>6.8262111120000002</v>
      </c>
      <c r="AY37" s="429">
        <v>8.7321912949999998</v>
      </c>
      <c r="AZ37" s="871">
        <v>10.10898736</v>
      </c>
      <c r="BA37" s="871">
        <v>6.5367326769999998</v>
      </c>
      <c r="BB37" s="871">
        <v>5.3578218120000001</v>
      </c>
      <c r="BC37" s="871">
        <v>4.9409910000000004</v>
      </c>
      <c r="BD37" s="871">
        <v>4.8371069999999996</v>
      </c>
      <c r="BE37" s="352">
        <v>4.7419399999999996</v>
      </c>
      <c r="BF37" s="352">
        <v>4.8167049999999998</v>
      </c>
      <c r="BG37" s="352">
        <v>4.9900599999999997</v>
      </c>
      <c r="BH37" s="352">
        <v>4.8711799999999998</v>
      </c>
      <c r="BI37" s="352">
        <v>5.1576170000000001</v>
      </c>
      <c r="BJ37" s="352">
        <v>5.7790910000000002</v>
      </c>
      <c r="BK37" s="352">
        <v>6.2549489999999999</v>
      </c>
      <c r="BL37" s="352">
        <v>6.4594870000000002</v>
      </c>
      <c r="BM37" s="352">
        <v>5.8335559999999997</v>
      </c>
      <c r="BN37" s="352">
        <v>5.1211039999999999</v>
      </c>
      <c r="BO37" s="352">
        <v>4.7850479999999997</v>
      </c>
      <c r="BP37" s="352">
        <v>4.6881449999999996</v>
      </c>
      <c r="BQ37" s="352">
        <v>4.6045509999999998</v>
      </c>
      <c r="BR37" s="352">
        <v>4.7167919999999999</v>
      </c>
      <c r="BS37" s="352">
        <v>4.9475939999999996</v>
      </c>
      <c r="BT37" s="352">
        <v>4.8815470000000003</v>
      </c>
      <c r="BU37" s="352">
        <v>5.2645080000000002</v>
      </c>
      <c r="BV37" s="352">
        <v>5.9250879999999997</v>
      </c>
    </row>
    <row r="38" spans="1:74" ht="11.1" customHeight="1" x14ac:dyDescent="0.2">
      <c r="A38" s="606" t="s">
        <v>375</v>
      </c>
      <c r="B38" s="608" t="s">
        <v>1060</v>
      </c>
      <c r="C38" s="429">
        <v>6.9757675529999998</v>
      </c>
      <c r="D38" s="429">
        <v>7.6589342550000001</v>
      </c>
      <c r="E38" s="429">
        <v>7.081516025</v>
      </c>
      <c r="F38" s="429">
        <v>7.1384153660000003</v>
      </c>
      <c r="G38" s="429">
        <v>8.5018382849999998</v>
      </c>
      <c r="H38" s="429">
        <v>10.26607778</v>
      </c>
      <c r="I38" s="429">
        <v>9.3217285830000005</v>
      </c>
      <c r="J38" s="429">
        <v>11.603543070000001</v>
      </c>
      <c r="K38" s="429">
        <v>11.45738323</v>
      </c>
      <c r="L38" s="429">
        <v>9.0440991799999999</v>
      </c>
      <c r="M38" s="429">
        <v>8.2600386290000003</v>
      </c>
      <c r="N38" s="429">
        <v>9.2606512090000006</v>
      </c>
      <c r="O38" s="429">
        <v>8.7209047220000002</v>
      </c>
      <c r="P38" s="429">
        <v>6.3123462620000002</v>
      </c>
      <c r="Q38" s="429">
        <v>5.7154460360000003</v>
      </c>
      <c r="R38" s="429">
        <v>5.1320150309999999</v>
      </c>
      <c r="S38" s="429">
        <v>4.6916160480000002</v>
      </c>
      <c r="T38" s="429">
        <v>4.4560386269999999</v>
      </c>
      <c r="U38" s="429">
        <v>5.3256142950000003</v>
      </c>
      <c r="V38" s="429">
        <v>4.8027078520000002</v>
      </c>
      <c r="W38" s="429">
        <v>4.8504538129999997</v>
      </c>
      <c r="X38" s="429">
        <v>5.2251393200000003</v>
      </c>
      <c r="Y38" s="429">
        <v>5.4566626730000003</v>
      </c>
      <c r="Z38" s="429">
        <v>5.4972534609999997</v>
      </c>
      <c r="AA38" s="429">
        <v>5.7471474919999999</v>
      </c>
      <c r="AB38" s="429">
        <v>5.3783485369999999</v>
      </c>
      <c r="AC38" s="429">
        <v>4.7993382770000004</v>
      </c>
      <c r="AD38" s="429">
        <v>4.3719835380000003</v>
      </c>
      <c r="AE38" s="429">
        <v>4.2402523250000002</v>
      </c>
      <c r="AF38" s="429">
        <v>5.2702505630000003</v>
      </c>
      <c r="AG38" s="429">
        <v>4.9439063379999997</v>
      </c>
      <c r="AH38" s="429">
        <v>4.5642432639999999</v>
      </c>
      <c r="AI38" s="429">
        <v>4.6852493949999996</v>
      </c>
      <c r="AJ38" s="429">
        <v>4.9180183770000001</v>
      </c>
      <c r="AK38" s="429">
        <v>5.2321790400000001</v>
      </c>
      <c r="AL38" s="429">
        <v>5.584170372</v>
      </c>
      <c r="AM38" s="429">
        <v>6.4976484479999996</v>
      </c>
      <c r="AN38" s="429">
        <v>6.1182958989999996</v>
      </c>
      <c r="AO38" s="429">
        <v>6.6898482970000002</v>
      </c>
      <c r="AP38" s="429">
        <v>6.2630118919999997</v>
      </c>
      <c r="AQ38" s="429">
        <v>5.9119995740000002</v>
      </c>
      <c r="AR38" s="429">
        <v>5.9582556020000004</v>
      </c>
      <c r="AS38" s="429">
        <v>6.047716308</v>
      </c>
      <c r="AT38" s="429">
        <v>6.0148421729999999</v>
      </c>
      <c r="AU38" s="429">
        <v>5.751820232</v>
      </c>
      <c r="AV38" s="429">
        <v>5.9264015880000001</v>
      </c>
      <c r="AW38" s="429">
        <v>6.3868640680000004</v>
      </c>
      <c r="AX38" s="429">
        <v>7.3180543980000001</v>
      </c>
      <c r="AY38" s="429">
        <v>8.4521000080000004</v>
      </c>
      <c r="AZ38" s="871">
        <v>10.0519987</v>
      </c>
      <c r="BA38" s="871">
        <v>7.0590266389999998</v>
      </c>
      <c r="BB38" s="871">
        <v>6.0134645610000002</v>
      </c>
      <c r="BC38" s="871">
        <v>5.4493210000000003</v>
      </c>
      <c r="BD38" s="871">
        <v>5.4142200000000003</v>
      </c>
      <c r="BE38" s="352">
        <v>5.4669679999999996</v>
      </c>
      <c r="BF38" s="352">
        <v>5.4404130000000004</v>
      </c>
      <c r="BG38" s="352">
        <v>5.5230759999999997</v>
      </c>
      <c r="BH38" s="352">
        <v>5.24932</v>
      </c>
      <c r="BI38" s="352">
        <v>5.5266479999999998</v>
      </c>
      <c r="BJ38" s="352">
        <v>6.2577999999999996</v>
      </c>
      <c r="BK38" s="352">
        <v>6.5783430000000003</v>
      </c>
      <c r="BL38" s="352">
        <v>6.4124660000000002</v>
      </c>
      <c r="BM38" s="352">
        <v>5.9252459999999996</v>
      </c>
      <c r="BN38" s="352">
        <v>5.4267989999999999</v>
      </c>
      <c r="BO38" s="352">
        <v>5.1235379999999999</v>
      </c>
      <c r="BP38" s="352">
        <v>5.1681910000000002</v>
      </c>
      <c r="BQ38" s="352">
        <v>5.27705</v>
      </c>
      <c r="BR38" s="352">
        <v>5.3255650000000001</v>
      </c>
      <c r="BS38" s="352">
        <v>5.4967600000000001</v>
      </c>
      <c r="BT38" s="352">
        <v>5.2923249999999999</v>
      </c>
      <c r="BU38" s="352">
        <v>5.6956220000000002</v>
      </c>
      <c r="BV38" s="352">
        <v>6.458183</v>
      </c>
    </row>
    <row r="39" spans="1:74" ht="11.1" customHeight="1" x14ac:dyDescent="0.2">
      <c r="A39" s="606" t="s">
        <v>376</v>
      </c>
      <c r="B39" s="608" t="s">
        <v>1204</v>
      </c>
      <c r="C39" s="429">
        <v>5.7572607849999997</v>
      </c>
      <c r="D39" s="429">
        <v>7.0038415909999996</v>
      </c>
      <c r="E39" s="429">
        <v>5.9849402420000004</v>
      </c>
      <c r="F39" s="429">
        <v>6.8085438810000003</v>
      </c>
      <c r="G39" s="429">
        <v>8.4991659080000002</v>
      </c>
      <c r="H39" s="429">
        <v>9.6426298339999992</v>
      </c>
      <c r="I39" s="429">
        <v>8.9632944349999999</v>
      </c>
      <c r="J39" s="429">
        <v>10.9615689</v>
      </c>
      <c r="K39" s="429">
        <v>10.373072130000001</v>
      </c>
      <c r="L39" s="429">
        <v>7.9038241830000002</v>
      </c>
      <c r="M39" s="429">
        <v>6.9992363769999999</v>
      </c>
      <c r="N39" s="429">
        <v>8.0309569169999993</v>
      </c>
      <c r="O39" s="429">
        <v>7.2998446970000002</v>
      </c>
      <c r="P39" s="429">
        <v>5.8197907359999999</v>
      </c>
      <c r="Q39" s="429">
        <v>4.9982390260000003</v>
      </c>
      <c r="R39" s="429">
        <v>4.3400186070000002</v>
      </c>
      <c r="S39" s="429">
        <v>4.0415081180000003</v>
      </c>
      <c r="T39" s="429">
        <v>4.0387512900000004</v>
      </c>
      <c r="U39" s="429">
        <v>4.6646419410000002</v>
      </c>
      <c r="V39" s="429">
        <v>4.4300069879999997</v>
      </c>
      <c r="W39" s="429">
        <v>4.4909842409999996</v>
      </c>
      <c r="X39" s="429">
        <v>4.5737624849999996</v>
      </c>
      <c r="Y39" s="429">
        <v>4.9566150540000002</v>
      </c>
      <c r="Z39" s="429">
        <v>4.8081838589999997</v>
      </c>
      <c r="AA39" s="429">
        <v>5.2768195599999999</v>
      </c>
      <c r="AB39" s="429">
        <v>4.5691237600000001</v>
      </c>
      <c r="AC39" s="429">
        <v>3.4784300049999999</v>
      </c>
      <c r="AD39" s="429">
        <v>3.317690738</v>
      </c>
      <c r="AE39" s="429">
        <v>3.4694058800000001</v>
      </c>
      <c r="AF39" s="429">
        <v>4.4030044469999998</v>
      </c>
      <c r="AG39" s="429">
        <v>3.921386123</v>
      </c>
      <c r="AH39" s="429">
        <v>3.3948935279999999</v>
      </c>
      <c r="AI39" s="429">
        <v>3.5014813259999999</v>
      </c>
      <c r="AJ39" s="429">
        <v>3.910345328</v>
      </c>
      <c r="AK39" s="429">
        <v>3.907542678</v>
      </c>
      <c r="AL39" s="429">
        <v>5.0994259230000001</v>
      </c>
      <c r="AM39" s="429">
        <v>6.3452708380000002</v>
      </c>
      <c r="AN39" s="429">
        <v>6.2592037029999998</v>
      </c>
      <c r="AO39" s="429">
        <v>6.0779420540000002</v>
      </c>
      <c r="AP39" s="429">
        <v>5.775994528</v>
      </c>
      <c r="AQ39" s="429">
        <v>5.0375306980000003</v>
      </c>
      <c r="AR39" s="429">
        <v>5.2545924160000004</v>
      </c>
      <c r="AS39" s="429">
        <v>5.2556574999999999</v>
      </c>
      <c r="AT39" s="429">
        <v>5.1412315030000002</v>
      </c>
      <c r="AU39" s="429">
        <v>4.8992299670000001</v>
      </c>
      <c r="AV39" s="429">
        <v>5.0830126519999999</v>
      </c>
      <c r="AW39" s="429">
        <v>5.7002135889999996</v>
      </c>
      <c r="AX39" s="429">
        <v>6.8843840319999998</v>
      </c>
      <c r="AY39" s="429">
        <v>7.8229825489999998</v>
      </c>
      <c r="AZ39" s="871">
        <v>10.517728119999999</v>
      </c>
      <c r="BA39" s="871">
        <v>5.5179203240000003</v>
      </c>
      <c r="BB39" s="871">
        <v>5.2637037119999999</v>
      </c>
      <c r="BC39" s="871">
        <v>4.7032109999999996</v>
      </c>
      <c r="BD39" s="871">
        <v>4.6823119999999996</v>
      </c>
      <c r="BE39" s="352">
        <v>4.747058</v>
      </c>
      <c r="BF39" s="352">
        <v>4.8255650000000001</v>
      </c>
      <c r="BG39" s="352">
        <v>4.8175790000000003</v>
      </c>
      <c r="BH39" s="352">
        <v>4.6865680000000003</v>
      </c>
      <c r="BI39" s="352">
        <v>4.9471629999999998</v>
      </c>
      <c r="BJ39" s="352">
        <v>5.6624280000000002</v>
      </c>
      <c r="BK39" s="352">
        <v>5.8555770000000003</v>
      </c>
      <c r="BL39" s="352">
        <v>5.9604340000000002</v>
      </c>
      <c r="BM39" s="352">
        <v>5.2494759999999996</v>
      </c>
      <c r="BN39" s="352">
        <v>4.7201760000000004</v>
      </c>
      <c r="BO39" s="352">
        <v>4.4699150000000003</v>
      </c>
      <c r="BP39" s="352">
        <v>4.5076270000000003</v>
      </c>
      <c r="BQ39" s="352">
        <v>4.6109640000000001</v>
      </c>
      <c r="BR39" s="352">
        <v>4.7574759999999996</v>
      </c>
      <c r="BS39" s="352">
        <v>4.8340120000000004</v>
      </c>
      <c r="BT39" s="352">
        <v>4.7632019999999997</v>
      </c>
      <c r="BU39" s="352">
        <v>5.1529179999999997</v>
      </c>
      <c r="BV39" s="352">
        <v>5.8784770000000002</v>
      </c>
    </row>
    <row r="40" spans="1:74" ht="11.1" customHeight="1" x14ac:dyDescent="0.2">
      <c r="A40" s="606" t="s">
        <v>377</v>
      </c>
      <c r="B40" s="608" t="s">
        <v>1205</v>
      </c>
      <c r="C40" s="429">
        <v>5.0491678320000002</v>
      </c>
      <c r="D40" s="429">
        <v>6.3497755590000002</v>
      </c>
      <c r="E40" s="429">
        <v>4.8401131819999996</v>
      </c>
      <c r="F40" s="429">
        <v>5.7779039939999999</v>
      </c>
      <c r="G40" s="429">
        <v>7.516501281</v>
      </c>
      <c r="H40" s="429">
        <v>8.9380587059999996</v>
      </c>
      <c r="I40" s="429">
        <v>6.9744036810000001</v>
      </c>
      <c r="J40" s="429">
        <v>8.548841736</v>
      </c>
      <c r="K40" s="429">
        <v>8.9150328069999993</v>
      </c>
      <c r="L40" s="429">
        <v>5.7781336589999999</v>
      </c>
      <c r="M40" s="429">
        <v>4.9502166369999996</v>
      </c>
      <c r="N40" s="429">
        <v>6.2669252560000004</v>
      </c>
      <c r="O40" s="429">
        <v>4.2503723339999997</v>
      </c>
      <c r="P40" s="429">
        <v>2.7492823190000002</v>
      </c>
      <c r="Q40" s="429">
        <v>2.3324782220000002</v>
      </c>
      <c r="R40" s="429">
        <v>1.9641367839999999</v>
      </c>
      <c r="S40" s="429">
        <v>1.9680093620000001</v>
      </c>
      <c r="T40" s="429">
        <v>2.1714965469999998</v>
      </c>
      <c r="U40" s="429">
        <v>2.5634393969999998</v>
      </c>
      <c r="V40" s="429">
        <v>2.508723298</v>
      </c>
      <c r="W40" s="429">
        <v>2.528365768</v>
      </c>
      <c r="X40" s="429">
        <v>2.521205068</v>
      </c>
      <c r="Y40" s="429">
        <v>2.6582591770000001</v>
      </c>
      <c r="Z40" s="429">
        <v>2.485548681</v>
      </c>
      <c r="AA40" s="429">
        <v>3.4214919799999999</v>
      </c>
      <c r="AB40" s="429">
        <v>2.8312839219999999</v>
      </c>
      <c r="AC40" s="429">
        <v>1.8588253809999999</v>
      </c>
      <c r="AD40" s="429">
        <v>1.806808448</v>
      </c>
      <c r="AE40" s="429">
        <v>1.9906344069999999</v>
      </c>
      <c r="AF40" s="429">
        <v>2.7609960600000001</v>
      </c>
      <c r="AG40" s="429">
        <v>2.7531120549999999</v>
      </c>
      <c r="AH40" s="429">
        <v>2.077412415</v>
      </c>
      <c r="AI40" s="429">
        <v>2.2917121140000001</v>
      </c>
      <c r="AJ40" s="429">
        <v>2.7501082389999998</v>
      </c>
      <c r="AK40" s="429">
        <v>2.438070814</v>
      </c>
      <c r="AL40" s="429">
        <v>3.8603504129999999</v>
      </c>
      <c r="AM40" s="429">
        <v>4.5032926529999999</v>
      </c>
      <c r="AN40" s="429">
        <v>4.0571837730000002</v>
      </c>
      <c r="AO40" s="429">
        <v>3.9685664140000001</v>
      </c>
      <c r="AP40" s="429">
        <v>3.7808308839999998</v>
      </c>
      <c r="AQ40" s="429">
        <v>3.4243897489999999</v>
      </c>
      <c r="AR40" s="429">
        <v>3.4880585059999998</v>
      </c>
      <c r="AS40" s="429">
        <v>3.5276005700000002</v>
      </c>
      <c r="AT40" s="429">
        <v>3.3362430820000002</v>
      </c>
      <c r="AU40" s="429">
        <v>3.2825623300000002</v>
      </c>
      <c r="AV40" s="429">
        <v>3.2321374870000001</v>
      </c>
      <c r="AW40" s="429">
        <v>3.8450187539999998</v>
      </c>
      <c r="AX40" s="429">
        <v>4.7229597060000001</v>
      </c>
      <c r="AY40" s="429">
        <v>5.4485563709999996</v>
      </c>
      <c r="AZ40" s="871">
        <v>6.4967233699999998</v>
      </c>
      <c r="BA40" s="871">
        <v>3.0438839600000001</v>
      </c>
      <c r="BB40" s="871">
        <v>3.1473637380000001</v>
      </c>
      <c r="BC40" s="871">
        <v>3.0100159999999998</v>
      </c>
      <c r="BD40" s="871">
        <v>3.5006240000000002</v>
      </c>
      <c r="BE40" s="352">
        <v>3.5256349999999999</v>
      </c>
      <c r="BF40" s="352">
        <v>3.5079470000000001</v>
      </c>
      <c r="BG40" s="352">
        <v>3.6069810000000002</v>
      </c>
      <c r="BH40" s="352">
        <v>3.480318</v>
      </c>
      <c r="BI40" s="352">
        <v>3.6381209999999999</v>
      </c>
      <c r="BJ40" s="352">
        <v>4.4672020000000003</v>
      </c>
      <c r="BK40" s="352">
        <v>4.621753</v>
      </c>
      <c r="BL40" s="352">
        <v>4.6884300000000003</v>
      </c>
      <c r="BM40" s="352">
        <v>3.4693130000000001</v>
      </c>
      <c r="BN40" s="352">
        <v>3.0912009999999999</v>
      </c>
      <c r="BO40" s="352">
        <v>3.032343</v>
      </c>
      <c r="BP40" s="352">
        <v>3.397268</v>
      </c>
      <c r="BQ40" s="352">
        <v>3.4288750000000001</v>
      </c>
      <c r="BR40" s="352">
        <v>3.4912519999999998</v>
      </c>
      <c r="BS40" s="352">
        <v>3.6817540000000002</v>
      </c>
      <c r="BT40" s="352">
        <v>3.597226</v>
      </c>
      <c r="BU40" s="352">
        <v>3.9210120000000002</v>
      </c>
      <c r="BV40" s="352">
        <v>4.688212</v>
      </c>
    </row>
    <row r="41" spans="1:74" ht="11.1" customHeight="1" x14ac:dyDescent="0.2">
      <c r="A41" s="606" t="s">
        <v>378</v>
      </c>
      <c r="B41" s="608" t="s">
        <v>1008</v>
      </c>
      <c r="C41" s="429">
        <v>7.1602144460000003</v>
      </c>
      <c r="D41" s="429">
        <v>7.0585979380000001</v>
      </c>
      <c r="E41" s="429">
        <v>7.1561222679999998</v>
      </c>
      <c r="F41" s="429">
        <v>7.5409309469999997</v>
      </c>
      <c r="G41" s="429">
        <v>8.5225541059999994</v>
      </c>
      <c r="H41" s="429">
        <v>9.3160411060000001</v>
      </c>
      <c r="I41" s="429">
        <v>10.408437920000001</v>
      </c>
      <c r="J41" s="429">
        <v>10.233477479999999</v>
      </c>
      <c r="K41" s="429">
        <v>10.72198732</v>
      </c>
      <c r="L41" s="429">
        <v>11.00017555</v>
      </c>
      <c r="M41" s="429">
        <v>10.23907326</v>
      </c>
      <c r="N41" s="429">
        <v>8.905815467</v>
      </c>
      <c r="O41" s="429">
        <v>10.55959152</v>
      </c>
      <c r="P41" s="429">
        <v>8.4239525620000002</v>
      </c>
      <c r="Q41" s="429">
        <v>7.5250031609999999</v>
      </c>
      <c r="R41" s="429">
        <v>7.1863211849999997</v>
      </c>
      <c r="S41" s="429">
        <v>7.7452607430000002</v>
      </c>
      <c r="T41" s="429">
        <v>7.9325124210000002</v>
      </c>
      <c r="U41" s="429">
        <v>7.9026190559999998</v>
      </c>
      <c r="V41" s="429">
        <v>7.9565847009999997</v>
      </c>
      <c r="W41" s="429">
        <v>8.3255498750000001</v>
      </c>
      <c r="X41" s="429">
        <v>8.9179608839999993</v>
      </c>
      <c r="Y41" s="429">
        <v>8.028455138</v>
      </c>
      <c r="Z41" s="429">
        <v>7.9755469210000003</v>
      </c>
      <c r="AA41" s="429">
        <v>7.7394594359999997</v>
      </c>
      <c r="AB41" s="429">
        <v>9.2826020729999996</v>
      </c>
      <c r="AC41" s="429">
        <v>7.6024462970000002</v>
      </c>
      <c r="AD41" s="429">
        <v>7.580373077</v>
      </c>
      <c r="AE41" s="429">
        <v>6.9420747040000004</v>
      </c>
      <c r="AF41" s="429">
        <v>6.6390727429999998</v>
      </c>
      <c r="AG41" s="429">
        <v>6.8893849969999996</v>
      </c>
      <c r="AH41" s="429">
        <v>6.6417849249999996</v>
      </c>
      <c r="AI41" s="429">
        <v>6.4845692699999997</v>
      </c>
      <c r="AJ41" s="429">
        <v>6.4527452500000004</v>
      </c>
      <c r="AK41" s="429">
        <v>6.2496027219999997</v>
      </c>
      <c r="AL41" s="429">
        <v>6.0610537640000004</v>
      </c>
      <c r="AM41" s="429">
        <v>6.1400931280000002</v>
      </c>
      <c r="AN41" s="429">
        <v>6.2223961780000003</v>
      </c>
      <c r="AO41" s="429">
        <v>6.2530533320000004</v>
      </c>
      <c r="AP41" s="429">
        <v>5.8582857779999999</v>
      </c>
      <c r="AQ41" s="429">
        <v>6.300472128</v>
      </c>
      <c r="AR41" s="429">
        <v>6.8580305849999998</v>
      </c>
      <c r="AS41" s="429">
        <v>6.8915537789999997</v>
      </c>
      <c r="AT41" s="429">
        <v>6.9365324819999996</v>
      </c>
      <c r="AU41" s="429">
        <v>6.7200852519999996</v>
      </c>
      <c r="AV41" s="429">
        <v>6.9533696530000002</v>
      </c>
      <c r="AW41" s="429">
        <v>6.167407034</v>
      </c>
      <c r="AX41" s="429">
        <v>5.4566089890000002</v>
      </c>
      <c r="AY41" s="429">
        <v>5.9912036510000002</v>
      </c>
      <c r="AZ41" s="871">
        <v>5.6221583739999996</v>
      </c>
      <c r="BA41" s="871">
        <v>5.3599082490000001</v>
      </c>
      <c r="BB41" s="871">
        <v>4.8694775540000004</v>
      </c>
      <c r="BC41" s="871">
        <v>5.131195</v>
      </c>
      <c r="BD41" s="871">
        <v>5.5096879999999997</v>
      </c>
      <c r="BE41" s="352">
        <v>5.8284560000000001</v>
      </c>
      <c r="BF41" s="352">
        <v>5.8043950000000004</v>
      </c>
      <c r="BG41" s="352">
        <v>5.7944849999999999</v>
      </c>
      <c r="BH41" s="352">
        <v>6.2538049999999998</v>
      </c>
      <c r="BI41" s="352">
        <v>5.7850070000000002</v>
      </c>
      <c r="BJ41" s="352">
        <v>5.7052880000000004</v>
      </c>
      <c r="BK41" s="352">
        <v>6.1263779999999999</v>
      </c>
      <c r="BL41" s="352">
        <v>6.2904749999999998</v>
      </c>
      <c r="BM41" s="352">
        <v>6.1807930000000004</v>
      </c>
      <c r="BN41" s="352">
        <v>6.0331590000000004</v>
      </c>
      <c r="BO41" s="352">
        <v>6.1791479999999996</v>
      </c>
      <c r="BP41" s="352">
        <v>6.4323110000000003</v>
      </c>
      <c r="BQ41" s="352">
        <v>6.6416009999999996</v>
      </c>
      <c r="BR41" s="352">
        <v>6.5320400000000003</v>
      </c>
      <c r="BS41" s="352">
        <v>6.4588380000000001</v>
      </c>
      <c r="BT41" s="352">
        <v>6.8667020000000001</v>
      </c>
      <c r="BU41" s="352">
        <v>6.3772950000000002</v>
      </c>
      <c r="BV41" s="352">
        <v>6.2665559999999996</v>
      </c>
    </row>
    <row r="42" spans="1:74" ht="11.1" customHeight="1" x14ac:dyDescent="0.2">
      <c r="A42" s="606" t="s">
        <v>379</v>
      </c>
      <c r="B42" s="611" t="s">
        <v>1011</v>
      </c>
      <c r="C42" s="431">
        <v>8.9380134739999999</v>
      </c>
      <c r="D42" s="431">
        <v>8.9585161339999999</v>
      </c>
      <c r="E42" s="431">
        <v>8.5705956959999998</v>
      </c>
      <c r="F42" s="431">
        <v>8.5534340180000008</v>
      </c>
      <c r="G42" s="431">
        <v>8.9323315589999996</v>
      </c>
      <c r="H42" s="431">
        <v>9.7361638179999996</v>
      </c>
      <c r="I42" s="431">
        <v>9.3566242939999995</v>
      </c>
      <c r="J42" s="431">
        <v>9.861158026</v>
      </c>
      <c r="K42" s="431">
        <v>9.5932929849999997</v>
      </c>
      <c r="L42" s="431">
        <v>8.7992511199999992</v>
      </c>
      <c r="M42" s="431">
        <v>9.2314210849999991</v>
      </c>
      <c r="N42" s="431">
        <v>10.08315135</v>
      </c>
      <c r="O42" s="431">
        <v>11.55865165</v>
      </c>
      <c r="P42" s="431">
        <v>11.94494974</v>
      </c>
      <c r="Q42" s="431">
        <v>10.22863323</v>
      </c>
      <c r="R42" s="431">
        <v>8.9770220550000008</v>
      </c>
      <c r="S42" s="431">
        <v>8.1569003860000002</v>
      </c>
      <c r="T42" s="431">
        <v>7.921026984</v>
      </c>
      <c r="U42" s="431">
        <v>7.8946733529999999</v>
      </c>
      <c r="V42" s="431">
        <v>8.504577737</v>
      </c>
      <c r="W42" s="431">
        <v>8.2827655650000001</v>
      </c>
      <c r="X42" s="431">
        <v>8.4954451219999996</v>
      </c>
      <c r="Y42" s="431">
        <v>8.9924131539999994</v>
      </c>
      <c r="Z42" s="431">
        <v>8.7057780470000008</v>
      </c>
      <c r="AA42" s="431">
        <v>8.7316376760000001</v>
      </c>
      <c r="AB42" s="431">
        <v>8.9018238660000009</v>
      </c>
      <c r="AC42" s="431">
        <v>8.8532576180000007</v>
      </c>
      <c r="AD42" s="431">
        <v>7.6177442849999997</v>
      </c>
      <c r="AE42" s="431">
        <v>6.9568168549999996</v>
      </c>
      <c r="AF42" s="431">
        <v>7.2196698640000001</v>
      </c>
      <c r="AG42" s="431">
        <v>7.4150586110000001</v>
      </c>
      <c r="AH42" s="431">
        <v>7.5929446570000003</v>
      </c>
      <c r="AI42" s="431">
        <v>7.744897076</v>
      </c>
      <c r="AJ42" s="431">
        <v>8.2498385410000008</v>
      </c>
      <c r="AK42" s="431">
        <v>8.4231072220000005</v>
      </c>
      <c r="AL42" s="431">
        <v>8.7711574050000003</v>
      </c>
      <c r="AM42" s="431">
        <v>8.9111609119999997</v>
      </c>
      <c r="AN42" s="431">
        <v>9.1321164939999999</v>
      </c>
      <c r="AO42" s="431">
        <v>9.1066738839999992</v>
      </c>
      <c r="AP42" s="431">
        <v>8.6551484209999998</v>
      </c>
      <c r="AQ42" s="431">
        <v>7.9004231819999999</v>
      </c>
      <c r="AR42" s="431">
        <v>7.9906682099999999</v>
      </c>
      <c r="AS42" s="431">
        <v>8.6130714309999998</v>
      </c>
      <c r="AT42" s="431">
        <v>8.2729316070000003</v>
      </c>
      <c r="AU42" s="431">
        <v>8.2398924539999996</v>
      </c>
      <c r="AV42" s="431">
        <v>8.5052331209999998</v>
      </c>
      <c r="AW42" s="431">
        <v>9.2764334979999994</v>
      </c>
      <c r="AX42" s="431">
        <v>9.6762218509999993</v>
      </c>
      <c r="AY42" s="431">
        <v>9.6566327130000005</v>
      </c>
      <c r="AZ42" s="885">
        <v>9.5929866490000002</v>
      </c>
      <c r="BA42" s="885">
        <v>9.3317833570000008</v>
      </c>
      <c r="BB42" s="885">
        <v>9.7446442619999996</v>
      </c>
      <c r="BC42" s="885">
        <v>8.9239200000000007</v>
      </c>
      <c r="BD42" s="885">
        <v>8.8067720000000005</v>
      </c>
      <c r="BE42" s="378">
        <v>8.6219769999999993</v>
      </c>
      <c r="BF42" s="378">
        <v>8.6053429999999995</v>
      </c>
      <c r="BG42" s="378">
        <v>8.3081630000000004</v>
      </c>
      <c r="BH42" s="378">
        <v>8.0876330000000003</v>
      </c>
      <c r="BI42" s="378">
        <v>8.1509219999999996</v>
      </c>
      <c r="BJ42" s="378">
        <v>8.8271090000000001</v>
      </c>
      <c r="BK42" s="378">
        <v>9.0089249999999996</v>
      </c>
      <c r="BL42" s="378">
        <v>8.9999520000000004</v>
      </c>
      <c r="BM42" s="378">
        <v>8.7227180000000004</v>
      </c>
      <c r="BN42" s="378">
        <v>7.9878799999999996</v>
      </c>
      <c r="BO42" s="378">
        <v>7.411753</v>
      </c>
      <c r="BP42" s="378">
        <v>7.4913590000000001</v>
      </c>
      <c r="BQ42" s="378">
        <v>7.4781719999999998</v>
      </c>
      <c r="BR42" s="378">
        <v>7.6178920000000003</v>
      </c>
      <c r="BS42" s="378">
        <v>7.4643800000000002</v>
      </c>
      <c r="BT42" s="378">
        <v>7.3712549999999997</v>
      </c>
      <c r="BU42" s="378">
        <v>7.5612599999999999</v>
      </c>
      <c r="BV42" s="378">
        <v>8.3384839999999993</v>
      </c>
    </row>
    <row r="43" spans="1:74" s="115" customFormat="1" ht="12" customHeight="1" x14ac:dyDescent="0.2">
      <c r="A43" s="98"/>
      <c r="B43" s="1057" t="s">
        <v>1550</v>
      </c>
      <c r="C43" s="1038"/>
      <c r="D43" s="1038"/>
      <c r="E43" s="1038"/>
      <c r="F43" s="1038"/>
      <c r="G43" s="1038"/>
      <c r="H43" s="1038"/>
      <c r="I43" s="1038"/>
      <c r="J43" s="1038"/>
      <c r="K43" s="1038"/>
      <c r="L43" s="1038"/>
      <c r="M43" s="1038"/>
      <c r="N43" s="1038"/>
      <c r="O43" s="1038"/>
      <c r="P43" s="1038"/>
      <c r="Q43" s="1038"/>
      <c r="AY43" s="662"/>
      <c r="AZ43" s="662"/>
      <c r="BA43" s="662"/>
      <c r="BB43" s="662"/>
      <c r="BC43" s="662"/>
      <c r="BD43" s="662"/>
      <c r="BE43" s="662"/>
      <c r="BF43" s="662"/>
      <c r="BG43" s="662"/>
      <c r="BH43" s="662"/>
      <c r="BI43" s="662"/>
      <c r="BJ43" s="211"/>
    </row>
    <row r="44" spans="1:74" s="336" customFormat="1" ht="12" customHeight="1" x14ac:dyDescent="0.2">
      <c r="A44" s="335"/>
      <c r="B44" s="773" t="s">
        <v>808</v>
      </c>
      <c r="C44" s="773"/>
      <c r="D44" s="773"/>
      <c r="E44" s="773"/>
      <c r="F44" s="773"/>
      <c r="G44" s="773"/>
      <c r="H44" s="773"/>
      <c r="I44" s="773"/>
      <c r="J44" s="773"/>
      <c r="K44" s="773"/>
      <c r="L44" s="773"/>
      <c r="M44" s="773"/>
      <c r="N44" s="773"/>
      <c r="O44" s="773"/>
      <c r="P44" s="773"/>
      <c r="Q44" s="773"/>
      <c r="AY44" s="339"/>
      <c r="AZ44" s="339"/>
      <c r="BA44" s="339"/>
      <c r="BB44" s="339"/>
      <c r="BC44" s="339"/>
      <c r="BD44" s="339"/>
      <c r="BE44" s="339"/>
      <c r="BF44" s="339"/>
      <c r="BG44" s="339"/>
      <c r="BH44" s="339"/>
      <c r="BI44" s="339"/>
    </row>
    <row r="45" spans="1:74" s="173" customFormat="1" ht="12" customHeight="1" x14ac:dyDescent="0.2">
      <c r="A45" s="172"/>
      <c r="B45" s="988" t="str">
        <f>Dates!$G$2</f>
        <v>EIA completed modeling and analysis for this report on Wednesday, July 1, 2026.</v>
      </c>
      <c r="C45" s="975"/>
      <c r="D45" s="975"/>
      <c r="E45" s="975"/>
      <c r="F45" s="975"/>
      <c r="G45" s="975"/>
      <c r="H45" s="975"/>
      <c r="I45" s="975"/>
      <c r="J45" s="975"/>
      <c r="K45" s="975"/>
      <c r="L45" s="975"/>
      <c r="M45" s="975"/>
      <c r="N45" s="975"/>
      <c r="O45" s="975"/>
      <c r="P45" s="975"/>
      <c r="Q45" s="975"/>
      <c r="AY45" s="663"/>
      <c r="AZ45" s="663"/>
      <c r="BA45" s="663"/>
      <c r="BB45" s="663"/>
      <c r="BC45" s="663"/>
      <c r="BD45" s="663"/>
      <c r="BE45" s="663"/>
      <c r="BF45" s="663"/>
      <c r="BG45" s="663"/>
      <c r="BH45" s="663"/>
      <c r="BI45" s="663"/>
      <c r="BJ45" s="212"/>
    </row>
    <row r="46" spans="1:74" s="173" customFormat="1" ht="12" customHeight="1" x14ac:dyDescent="0.2">
      <c r="A46" s="172"/>
      <c r="B46" s="983" t="s">
        <v>481</v>
      </c>
      <c r="C46" s="975"/>
      <c r="D46" s="975"/>
      <c r="E46" s="975"/>
      <c r="F46" s="975"/>
      <c r="G46" s="975"/>
      <c r="H46" s="975"/>
      <c r="I46" s="975"/>
      <c r="J46" s="975"/>
      <c r="K46" s="975"/>
      <c r="L46" s="975"/>
      <c r="M46" s="975"/>
      <c r="N46" s="975"/>
      <c r="O46" s="975"/>
      <c r="P46" s="975"/>
      <c r="Q46" s="975"/>
      <c r="AY46" s="663"/>
      <c r="AZ46" s="663"/>
      <c r="BA46" s="663"/>
      <c r="BB46" s="663"/>
      <c r="BC46" s="663"/>
      <c r="BD46" s="664"/>
      <c r="BE46" s="664"/>
      <c r="BF46" s="664"/>
      <c r="BG46" s="664"/>
      <c r="BH46" s="663"/>
      <c r="BI46" s="663"/>
      <c r="BJ46" s="212"/>
    </row>
    <row r="47" spans="1:74" s="115" customFormat="1" ht="12" customHeight="1" x14ac:dyDescent="0.2">
      <c r="A47" s="98"/>
      <c r="B47" s="997" t="s">
        <v>1402</v>
      </c>
      <c r="C47" s="984"/>
      <c r="D47" s="984"/>
      <c r="E47" s="984"/>
      <c r="F47" s="984"/>
      <c r="G47" s="984"/>
      <c r="H47" s="984"/>
      <c r="I47" s="984"/>
      <c r="J47" s="984"/>
      <c r="K47" s="984"/>
      <c r="L47" s="984"/>
      <c r="M47" s="984"/>
      <c r="N47" s="984"/>
      <c r="O47" s="984"/>
      <c r="P47" s="984"/>
      <c r="Q47" s="984"/>
      <c r="AY47" s="662"/>
      <c r="AZ47" s="662"/>
      <c r="BA47" s="662"/>
      <c r="BB47" s="662"/>
      <c r="BC47" s="662"/>
      <c r="BD47" s="661"/>
      <c r="BE47" s="661"/>
      <c r="BF47" s="661"/>
      <c r="BG47" s="661"/>
      <c r="BH47" s="662"/>
      <c r="BI47" s="662"/>
      <c r="BJ47" s="211"/>
    </row>
    <row r="48" spans="1:74" s="173" customFormat="1" ht="12" customHeight="1" x14ac:dyDescent="0.2">
      <c r="A48" s="172"/>
      <c r="B48" s="992" t="s">
        <v>489</v>
      </c>
      <c r="C48" s="994"/>
      <c r="D48" s="994"/>
      <c r="E48" s="994"/>
      <c r="F48" s="994"/>
      <c r="G48" s="994"/>
      <c r="H48" s="994"/>
      <c r="I48" s="994"/>
      <c r="J48" s="994"/>
      <c r="K48" s="994"/>
      <c r="L48" s="994"/>
      <c r="M48" s="994"/>
      <c r="N48" s="994"/>
      <c r="O48" s="994"/>
      <c r="P48" s="994"/>
      <c r="Q48" s="1038"/>
      <c r="AY48" s="663"/>
      <c r="AZ48" s="663"/>
      <c r="BA48" s="663"/>
      <c r="BB48" s="663"/>
      <c r="BC48" s="663"/>
      <c r="BD48" s="664"/>
      <c r="BE48" s="664"/>
      <c r="BF48" s="664"/>
      <c r="BG48" s="664"/>
      <c r="BH48" s="663"/>
      <c r="BI48" s="663"/>
      <c r="BJ48" s="212"/>
    </row>
    <row r="49" spans="1:74" s="173" customFormat="1" ht="12" customHeight="1" x14ac:dyDescent="0.2">
      <c r="A49" s="172"/>
      <c r="B49" s="998" t="s">
        <v>66</v>
      </c>
      <c r="C49" s="975"/>
      <c r="D49" s="975"/>
      <c r="E49" s="975"/>
      <c r="F49" s="975"/>
      <c r="G49" s="975"/>
      <c r="H49" s="975"/>
      <c r="I49" s="975"/>
      <c r="J49" s="975"/>
      <c r="K49" s="975"/>
      <c r="L49" s="975"/>
      <c r="M49" s="975"/>
      <c r="N49" s="975"/>
      <c r="O49" s="975"/>
      <c r="P49" s="975"/>
      <c r="Q49" s="975"/>
      <c r="AY49" s="663"/>
      <c r="AZ49" s="663"/>
      <c r="BA49" s="663"/>
      <c r="BB49" s="663"/>
      <c r="BC49" s="663"/>
      <c r="BD49" s="664"/>
      <c r="BE49" s="664"/>
      <c r="BF49" s="664"/>
      <c r="BG49" s="664"/>
      <c r="BH49" s="663"/>
      <c r="BI49" s="663"/>
      <c r="BJ49" s="212"/>
    </row>
    <row r="50" spans="1:74" s="173" customFormat="1" ht="12" customHeight="1" x14ac:dyDescent="0.2">
      <c r="A50" s="174"/>
      <c r="B50" s="992" t="s">
        <v>491</v>
      </c>
      <c r="C50" s="1043"/>
      <c r="D50" s="1043"/>
      <c r="E50" s="1043"/>
      <c r="F50" s="1043"/>
      <c r="G50" s="1043"/>
      <c r="H50" s="1043"/>
      <c r="I50" s="1043"/>
      <c r="J50" s="1043"/>
      <c r="K50" s="1043"/>
      <c r="L50" s="1043"/>
      <c r="M50" s="1043"/>
      <c r="N50" s="1043"/>
      <c r="O50" s="1043"/>
      <c r="P50" s="1043"/>
      <c r="Q50" s="1038"/>
      <c r="AY50" s="663"/>
      <c r="AZ50" s="663"/>
      <c r="BA50" s="663"/>
      <c r="BB50" s="663"/>
      <c r="BC50" s="663"/>
      <c r="BD50" s="664"/>
      <c r="BE50" s="664"/>
      <c r="BF50" s="664"/>
      <c r="BG50" s="664"/>
      <c r="BH50" s="663"/>
      <c r="BI50" s="663"/>
      <c r="BJ50" s="212"/>
    </row>
    <row r="51" spans="1:74" s="173" customFormat="1" ht="12" customHeight="1" x14ac:dyDescent="0.2">
      <c r="A51" s="174"/>
      <c r="B51" s="44" t="s">
        <v>821</v>
      </c>
      <c r="C51" s="610"/>
      <c r="D51" s="610"/>
      <c r="E51" s="610"/>
      <c r="F51" s="610"/>
      <c r="G51" s="610"/>
      <c r="H51" s="610"/>
      <c r="I51" s="610"/>
      <c r="J51" s="610"/>
      <c r="K51" s="610"/>
      <c r="L51" s="610"/>
      <c r="M51" s="610"/>
      <c r="N51" s="610"/>
      <c r="O51" s="610"/>
      <c r="P51" s="610"/>
      <c r="Q51" s="610"/>
      <c r="AY51" s="663"/>
      <c r="AZ51" s="663"/>
      <c r="BA51" s="663"/>
      <c r="BB51" s="663"/>
      <c r="BC51" s="663"/>
      <c r="BD51" s="664"/>
      <c r="BE51" s="664"/>
      <c r="BF51" s="664"/>
      <c r="BG51" s="664"/>
      <c r="BH51" s="663"/>
      <c r="BI51" s="663"/>
      <c r="BJ51" s="212"/>
    </row>
    <row r="52" spans="1:74" s="173" customFormat="1" ht="12" customHeight="1" x14ac:dyDescent="0.2">
      <c r="A52" s="174"/>
      <c r="B52" s="992" t="s">
        <v>1597</v>
      </c>
      <c r="C52" s="1043"/>
      <c r="D52" s="1043"/>
      <c r="E52" s="1043"/>
      <c r="F52" s="1043"/>
      <c r="G52" s="1043"/>
      <c r="H52" s="1043"/>
      <c r="I52" s="1043"/>
      <c r="J52" s="1043"/>
      <c r="K52" s="1043"/>
      <c r="L52" s="1043"/>
      <c r="M52" s="1043"/>
      <c r="N52" s="1043"/>
      <c r="O52" s="1043"/>
      <c r="P52" s="1043"/>
      <c r="Q52" s="1038"/>
      <c r="AY52" s="663"/>
      <c r="AZ52" s="663"/>
      <c r="BA52" s="663"/>
      <c r="BB52" s="663"/>
      <c r="BC52" s="663"/>
      <c r="BD52" s="664"/>
      <c r="BE52" s="664"/>
      <c r="BF52" s="664"/>
      <c r="BG52" s="664"/>
      <c r="BH52" s="663"/>
      <c r="BI52" s="663"/>
      <c r="BJ52" s="212"/>
    </row>
    <row r="53" spans="1:74" s="175" customFormat="1" ht="12" customHeight="1" x14ac:dyDescent="0.2">
      <c r="A53" s="158"/>
      <c r="B53" s="1042" t="s">
        <v>1069</v>
      </c>
      <c r="C53" s="1038"/>
      <c r="D53" s="1038"/>
      <c r="E53" s="1038"/>
      <c r="F53" s="1038"/>
      <c r="G53" s="1038"/>
      <c r="H53" s="1038"/>
      <c r="I53" s="1038"/>
      <c r="J53" s="1038"/>
      <c r="K53" s="1038"/>
      <c r="L53" s="1038"/>
      <c r="M53" s="1038"/>
      <c r="N53" s="1038"/>
      <c r="O53" s="1038"/>
      <c r="P53" s="1038"/>
      <c r="Q53" s="1038"/>
      <c r="AY53" s="663"/>
      <c r="AZ53" s="663"/>
      <c r="BA53" s="663"/>
      <c r="BB53" s="663"/>
      <c r="BC53" s="663"/>
      <c r="BD53" s="664"/>
      <c r="BE53" s="664"/>
      <c r="BF53" s="664"/>
      <c r="BG53" s="664"/>
      <c r="BH53" s="663"/>
      <c r="BI53" s="663"/>
      <c r="BJ53" s="213"/>
    </row>
    <row r="54" spans="1:74" x14ac:dyDescent="0.2">
      <c r="BK54" s="144"/>
      <c r="BL54" s="144"/>
      <c r="BM54" s="144"/>
      <c r="BN54" s="144"/>
      <c r="BO54" s="144"/>
      <c r="BP54" s="144"/>
      <c r="BQ54" s="144"/>
      <c r="BR54" s="144"/>
      <c r="BS54" s="144"/>
      <c r="BT54" s="144"/>
      <c r="BU54" s="144"/>
      <c r="BV54" s="144"/>
    </row>
    <row r="55" spans="1:74" x14ac:dyDescent="0.2">
      <c r="BK55" s="144"/>
      <c r="BL55" s="144"/>
      <c r="BM55" s="144"/>
      <c r="BN55" s="144"/>
      <c r="BO55" s="144"/>
      <c r="BP55" s="144"/>
      <c r="BQ55" s="144"/>
      <c r="BR55" s="144"/>
      <c r="BS55" s="144"/>
      <c r="BT55" s="144"/>
      <c r="BU55" s="144"/>
      <c r="BV55" s="144"/>
    </row>
    <row r="56" spans="1:74" x14ac:dyDescent="0.2">
      <c r="BK56" s="144"/>
      <c r="BL56" s="144"/>
      <c r="BM56" s="144"/>
      <c r="BN56" s="144"/>
      <c r="BO56" s="144"/>
      <c r="BP56" s="144"/>
      <c r="BQ56" s="144"/>
      <c r="BR56" s="144"/>
      <c r="BS56" s="144"/>
      <c r="BT56" s="144"/>
      <c r="BU56" s="144"/>
      <c r="BV56" s="144"/>
    </row>
    <row r="57" spans="1:74" x14ac:dyDescent="0.2">
      <c r="BK57" s="144"/>
      <c r="BL57" s="144"/>
      <c r="BM57" s="144"/>
      <c r="BN57" s="144"/>
      <c r="BO57" s="144"/>
      <c r="BP57" s="144"/>
      <c r="BQ57" s="144"/>
      <c r="BR57" s="144"/>
      <c r="BS57" s="144"/>
      <c r="BT57" s="144"/>
      <c r="BU57" s="144"/>
      <c r="BV57" s="144"/>
    </row>
    <row r="58" spans="1:74" x14ac:dyDescent="0.2">
      <c r="BK58" s="144"/>
      <c r="BL58" s="144"/>
      <c r="BM58" s="144"/>
      <c r="BN58" s="144"/>
      <c r="BO58" s="144"/>
      <c r="BP58" s="144"/>
      <c r="BQ58" s="144"/>
      <c r="BR58" s="144"/>
      <c r="BS58" s="144"/>
      <c r="BT58" s="144"/>
      <c r="BU58" s="144"/>
      <c r="BV58" s="144"/>
    </row>
    <row r="59" spans="1:74" x14ac:dyDescent="0.2">
      <c r="BK59" s="144"/>
      <c r="BL59" s="144"/>
      <c r="BM59" s="144"/>
      <c r="BN59" s="144"/>
      <c r="BO59" s="144"/>
      <c r="BP59" s="144"/>
      <c r="BQ59" s="144"/>
      <c r="BR59" s="144"/>
      <c r="BS59" s="144"/>
      <c r="BT59" s="144"/>
      <c r="BU59" s="144"/>
      <c r="BV59" s="144"/>
    </row>
    <row r="60" spans="1:74" x14ac:dyDescent="0.2">
      <c r="BK60" s="144"/>
      <c r="BL60" s="144"/>
      <c r="BM60" s="144"/>
      <c r="BN60" s="144"/>
      <c r="BO60" s="144"/>
      <c r="BP60" s="144"/>
      <c r="BQ60" s="144"/>
      <c r="BR60" s="144"/>
      <c r="BS60" s="144"/>
      <c r="BT60" s="144"/>
      <c r="BU60" s="144"/>
      <c r="BV60" s="144"/>
    </row>
    <row r="61" spans="1:74" x14ac:dyDescent="0.2">
      <c r="BK61" s="144"/>
      <c r="BL61" s="144"/>
      <c r="BM61" s="144"/>
      <c r="BN61" s="144"/>
      <c r="BO61" s="144"/>
      <c r="BP61" s="144"/>
      <c r="BQ61" s="144"/>
      <c r="BR61" s="144"/>
      <c r="BS61" s="144"/>
      <c r="BT61" s="144"/>
      <c r="BU61" s="144"/>
      <c r="BV61" s="144"/>
    </row>
    <row r="62" spans="1:74" x14ac:dyDescent="0.2">
      <c r="BK62" s="144"/>
      <c r="BL62" s="144"/>
      <c r="BM62" s="144"/>
      <c r="BN62" s="144"/>
      <c r="BO62" s="144"/>
      <c r="BP62" s="144"/>
      <c r="BQ62" s="144"/>
      <c r="BR62" s="144"/>
      <c r="BS62" s="144"/>
      <c r="BT62" s="144"/>
      <c r="BU62" s="144"/>
      <c r="BV62" s="144"/>
    </row>
    <row r="63" spans="1:74" x14ac:dyDescent="0.2">
      <c r="BK63" s="144"/>
      <c r="BL63" s="144"/>
      <c r="BM63" s="144"/>
      <c r="BN63" s="144"/>
      <c r="BO63" s="144"/>
      <c r="BP63" s="144"/>
      <c r="BQ63" s="144"/>
      <c r="BR63" s="144"/>
      <c r="BS63" s="144"/>
      <c r="BT63" s="144"/>
      <c r="BU63" s="144"/>
      <c r="BV63" s="144"/>
    </row>
    <row r="64" spans="1:74" x14ac:dyDescent="0.2">
      <c r="BK64" s="144"/>
      <c r="BL64" s="144"/>
      <c r="BM64" s="144"/>
      <c r="BN64" s="144"/>
      <c r="BO64" s="144"/>
      <c r="BP64" s="144"/>
      <c r="BQ64" s="144"/>
      <c r="BR64" s="144"/>
      <c r="BS64" s="144"/>
      <c r="BT64" s="144"/>
      <c r="BU64" s="144"/>
      <c r="BV64" s="144"/>
    </row>
    <row r="65" spans="63:74" x14ac:dyDescent="0.2">
      <c r="BK65" s="144"/>
      <c r="BL65" s="144"/>
      <c r="BM65" s="144"/>
      <c r="BN65" s="144"/>
      <c r="BO65" s="144"/>
      <c r="BP65" s="144"/>
      <c r="BQ65" s="144"/>
      <c r="BR65" s="144"/>
      <c r="BS65" s="144"/>
      <c r="BT65" s="144"/>
      <c r="BU65" s="144"/>
      <c r="BV65" s="144"/>
    </row>
    <row r="66" spans="63:74" x14ac:dyDescent="0.2">
      <c r="BK66" s="144"/>
      <c r="BL66" s="144"/>
      <c r="BM66" s="144"/>
      <c r="BN66" s="144"/>
      <c r="BO66" s="144"/>
      <c r="BP66" s="144"/>
      <c r="BQ66" s="144"/>
      <c r="BR66" s="144"/>
      <c r="BS66" s="144"/>
      <c r="BT66" s="144"/>
      <c r="BU66" s="144"/>
      <c r="BV66" s="144"/>
    </row>
    <row r="67" spans="63:74" x14ac:dyDescent="0.2">
      <c r="BK67" s="144"/>
      <c r="BL67" s="144"/>
      <c r="BM67" s="144"/>
      <c r="BN67" s="144"/>
      <c r="BO67" s="144"/>
      <c r="BP67" s="144"/>
      <c r="BQ67" s="144"/>
      <c r="BR67" s="144"/>
      <c r="BS67" s="144"/>
      <c r="BT67" s="144"/>
      <c r="BU67" s="144"/>
      <c r="BV67" s="144"/>
    </row>
    <row r="68" spans="63:74" x14ac:dyDescent="0.2">
      <c r="BK68" s="144"/>
      <c r="BL68" s="144"/>
      <c r="BM68" s="144"/>
      <c r="BN68" s="144"/>
      <c r="BO68" s="144"/>
      <c r="BP68" s="144"/>
      <c r="BQ68" s="144"/>
      <c r="BR68" s="144"/>
      <c r="BS68" s="144"/>
      <c r="BT68" s="144"/>
      <c r="BU68" s="144"/>
      <c r="BV68" s="144"/>
    </row>
    <row r="69" spans="63:74" x14ac:dyDescent="0.2">
      <c r="BK69" s="144"/>
      <c r="BL69" s="144"/>
      <c r="BM69" s="144"/>
      <c r="BN69" s="144"/>
      <c r="BO69" s="144"/>
      <c r="BP69" s="144"/>
      <c r="BQ69" s="144"/>
      <c r="BR69" s="144"/>
      <c r="BS69" s="144"/>
      <c r="BT69" s="144"/>
      <c r="BU69" s="144"/>
      <c r="BV69" s="144"/>
    </row>
    <row r="70" spans="63:74" x14ac:dyDescent="0.2">
      <c r="BK70" s="144"/>
      <c r="BL70" s="144"/>
      <c r="BM70" s="144"/>
      <c r="BN70" s="144"/>
      <c r="BO70" s="144"/>
      <c r="BP70" s="144"/>
      <c r="BQ70" s="144"/>
      <c r="BR70" s="144"/>
      <c r="BS70" s="144"/>
      <c r="BT70" s="144"/>
      <c r="BU70" s="144"/>
      <c r="BV70" s="144"/>
    </row>
    <row r="71" spans="63:74" x14ac:dyDescent="0.2">
      <c r="BK71" s="144"/>
      <c r="BL71" s="144"/>
      <c r="BM71" s="144"/>
      <c r="BN71" s="144"/>
      <c r="BO71" s="144"/>
      <c r="BP71" s="144"/>
      <c r="BQ71" s="144"/>
      <c r="BR71" s="144"/>
      <c r="BS71" s="144"/>
      <c r="BT71" s="144"/>
      <c r="BU71" s="144"/>
      <c r="BV71" s="144"/>
    </row>
    <row r="72" spans="63:74" x14ac:dyDescent="0.2">
      <c r="BK72" s="144"/>
      <c r="BL72" s="144"/>
      <c r="BM72" s="144"/>
      <c r="BN72" s="144"/>
      <c r="BO72" s="144"/>
      <c r="BP72" s="144"/>
      <c r="BQ72" s="144"/>
      <c r="BR72" s="144"/>
      <c r="BS72" s="144"/>
      <c r="BT72" s="144"/>
      <c r="BU72" s="144"/>
      <c r="BV72" s="144"/>
    </row>
    <row r="73" spans="63:74" x14ac:dyDescent="0.2">
      <c r="BK73" s="144"/>
      <c r="BL73" s="144"/>
      <c r="BM73" s="144"/>
      <c r="BN73" s="144"/>
      <c r="BO73" s="144"/>
      <c r="BP73" s="144"/>
      <c r="BQ73" s="144"/>
      <c r="BR73" s="144"/>
      <c r="BS73" s="144"/>
      <c r="BT73" s="144"/>
      <c r="BU73" s="144"/>
      <c r="BV73" s="144"/>
    </row>
    <row r="74" spans="63:74" x14ac:dyDescent="0.2">
      <c r="BK74" s="144"/>
      <c r="BL74" s="144"/>
      <c r="BM74" s="144"/>
      <c r="BN74" s="144"/>
      <c r="BO74" s="144"/>
      <c r="BP74" s="144"/>
      <c r="BQ74" s="144"/>
      <c r="BR74" s="144"/>
      <c r="BS74" s="144"/>
      <c r="BT74" s="144"/>
      <c r="BU74" s="144"/>
      <c r="BV74" s="144"/>
    </row>
    <row r="75" spans="63:74" x14ac:dyDescent="0.2">
      <c r="BK75" s="144"/>
      <c r="BL75" s="144"/>
      <c r="BM75" s="144"/>
      <c r="BN75" s="144"/>
      <c r="BO75" s="144"/>
      <c r="BP75" s="144"/>
      <c r="BQ75" s="144"/>
      <c r="BR75" s="144"/>
      <c r="BS75" s="144"/>
      <c r="BT75" s="144"/>
      <c r="BU75" s="144"/>
      <c r="BV75" s="144"/>
    </row>
    <row r="76" spans="63:74" x14ac:dyDescent="0.2">
      <c r="BK76" s="144"/>
      <c r="BL76" s="144"/>
      <c r="BM76" s="144"/>
      <c r="BN76" s="144"/>
      <c r="BO76" s="144"/>
      <c r="BP76" s="144"/>
      <c r="BQ76" s="144"/>
      <c r="BR76" s="144"/>
      <c r="BS76" s="144"/>
      <c r="BT76" s="144"/>
      <c r="BU76" s="144"/>
      <c r="BV76" s="144"/>
    </row>
    <row r="77" spans="63:74" x14ac:dyDescent="0.2">
      <c r="BK77" s="144"/>
      <c r="BL77" s="144"/>
      <c r="BM77" s="144"/>
      <c r="BN77" s="144"/>
      <c r="BO77" s="144"/>
      <c r="BP77" s="144"/>
      <c r="BQ77" s="144"/>
      <c r="BR77" s="144"/>
      <c r="BS77" s="144"/>
      <c r="BT77" s="144"/>
      <c r="BU77" s="144"/>
      <c r="BV77" s="144"/>
    </row>
    <row r="78" spans="63:74" x14ac:dyDescent="0.2">
      <c r="BK78" s="144"/>
      <c r="BL78" s="144"/>
      <c r="BM78" s="144"/>
      <c r="BN78" s="144"/>
      <c r="BO78" s="144"/>
      <c r="BP78" s="144"/>
      <c r="BQ78" s="144"/>
      <c r="BR78" s="144"/>
      <c r="BS78" s="144"/>
      <c r="BT78" s="144"/>
      <c r="BU78" s="144"/>
      <c r="BV78" s="144"/>
    </row>
    <row r="79" spans="63:74" x14ac:dyDescent="0.2">
      <c r="BK79" s="144"/>
      <c r="BL79" s="144"/>
      <c r="BM79" s="144"/>
      <c r="BN79" s="144"/>
      <c r="BO79" s="144"/>
      <c r="BP79" s="144"/>
      <c r="BQ79" s="144"/>
      <c r="BR79" s="144"/>
      <c r="BS79" s="144"/>
      <c r="BT79" s="144"/>
      <c r="BU79" s="144"/>
      <c r="BV79" s="144"/>
    </row>
    <row r="80" spans="63:74" x14ac:dyDescent="0.2">
      <c r="BK80" s="144"/>
      <c r="BL80" s="144"/>
      <c r="BM80" s="144"/>
      <c r="BN80" s="144"/>
      <c r="BO80" s="144"/>
      <c r="BP80" s="144"/>
      <c r="BQ80" s="144"/>
      <c r="BR80" s="144"/>
      <c r="BS80" s="144"/>
      <c r="BT80" s="144"/>
      <c r="BU80" s="144"/>
      <c r="BV80" s="144"/>
    </row>
    <row r="81" spans="63:74" x14ac:dyDescent="0.2">
      <c r="BK81" s="144"/>
      <c r="BL81" s="144"/>
      <c r="BM81" s="144"/>
      <c r="BN81" s="144"/>
      <c r="BO81" s="144"/>
      <c r="BP81" s="144"/>
      <c r="BQ81" s="144"/>
      <c r="BR81" s="144"/>
      <c r="BS81" s="144"/>
      <c r="BT81" s="144"/>
      <c r="BU81" s="144"/>
      <c r="BV81" s="144"/>
    </row>
    <row r="82" spans="63:74" x14ac:dyDescent="0.2">
      <c r="BK82" s="144"/>
      <c r="BL82" s="144"/>
      <c r="BM82" s="144"/>
      <c r="BN82" s="144"/>
      <c r="BO82" s="144"/>
      <c r="BP82" s="144"/>
      <c r="BQ82" s="144"/>
      <c r="BR82" s="144"/>
      <c r="BS82" s="144"/>
      <c r="BT82" s="144"/>
      <c r="BU82" s="144"/>
      <c r="BV82" s="144"/>
    </row>
    <row r="83" spans="63:74" x14ac:dyDescent="0.2">
      <c r="BK83" s="144"/>
      <c r="BL83" s="144"/>
      <c r="BM83" s="144"/>
      <c r="BN83" s="144"/>
      <c r="BO83" s="144"/>
      <c r="BP83" s="144"/>
      <c r="BQ83" s="144"/>
      <c r="BR83" s="144"/>
      <c r="BS83" s="144"/>
      <c r="BT83" s="144"/>
      <c r="BU83" s="144"/>
      <c r="BV83" s="144"/>
    </row>
    <row r="84" spans="63:74" x14ac:dyDescent="0.2">
      <c r="BK84" s="144"/>
      <c r="BL84" s="144"/>
      <c r="BM84" s="144"/>
      <c r="BN84" s="144"/>
      <c r="BO84" s="144"/>
      <c r="BP84" s="144"/>
      <c r="BQ84" s="144"/>
      <c r="BR84" s="144"/>
      <c r="BS84" s="144"/>
      <c r="BT84" s="144"/>
      <c r="BU84" s="144"/>
      <c r="BV84" s="144"/>
    </row>
    <row r="85" spans="63:74" x14ac:dyDescent="0.2">
      <c r="BK85" s="144"/>
      <c r="BL85" s="144"/>
      <c r="BM85" s="144"/>
      <c r="BN85" s="144"/>
      <c r="BO85" s="144"/>
      <c r="BP85" s="144"/>
      <c r="BQ85" s="144"/>
      <c r="BR85" s="144"/>
      <c r="BS85" s="144"/>
      <c r="BT85" s="144"/>
      <c r="BU85" s="144"/>
      <c r="BV85" s="144"/>
    </row>
    <row r="86" spans="63:74" x14ac:dyDescent="0.2">
      <c r="BK86" s="144"/>
      <c r="BL86" s="144"/>
      <c r="BM86" s="144"/>
      <c r="BN86" s="144"/>
      <c r="BO86" s="144"/>
      <c r="BP86" s="144"/>
      <c r="BQ86" s="144"/>
      <c r="BR86" s="144"/>
      <c r="BS86" s="144"/>
      <c r="BT86" s="144"/>
      <c r="BU86" s="144"/>
      <c r="BV86" s="144"/>
    </row>
    <row r="87" spans="63:74" x14ac:dyDescent="0.2">
      <c r="BK87" s="144"/>
      <c r="BL87" s="144"/>
      <c r="BM87" s="144"/>
      <c r="BN87" s="144"/>
      <c r="BO87" s="144"/>
      <c r="BP87" s="144"/>
      <c r="BQ87" s="144"/>
      <c r="BR87" s="144"/>
      <c r="BS87" s="144"/>
      <c r="BT87" s="144"/>
      <c r="BU87" s="144"/>
      <c r="BV87" s="144"/>
    </row>
    <row r="88" spans="63:74" x14ac:dyDescent="0.2">
      <c r="BK88" s="144"/>
      <c r="BL88" s="144"/>
      <c r="BM88" s="144"/>
      <c r="BN88" s="144"/>
      <c r="BO88" s="144"/>
      <c r="BP88" s="144"/>
      <c r="BQ88" s="144"/>
      <c r="BR88" s="144"/>
      <c r="BS88" s="144"/>
      <c r="BT88" s="144"/>
      <c r="BU88" s="144"/>
      <c r="BV88" s="144"/>
    </row>
    <row r="89" spans="63:74" x14ac:dyDescent="0.2">
      <c r="BK89" s="144"/>
      <c r="BL89" s="144"/>
      <c r="BM89" s="144"/>
      <c r="BN89" s="144"/>
      <c r="BO89" s="144"/>
      <c r="BP89" s="144"/>
      <c r="BQ89" s="144"/>
      <c r="BR89" s="144"/>
      <c r="BS89" s="144"/>
      <c r="BT89" s="144"/>
      <c r="BU89" s="144"/>
      <c r="BV89" s="144"/>
    </row>
    <row r="90" spans="63:74" x14ac:dyDescent="0.2">
      <c r="BK90" s="144"/>
      <c r="BL90" s="144"/>
      <c r="BM90" s="144"/>
      <c r="BN90" s="144"/>
      <c r="BO90" s="144"/>
      <c r="BP90" s="144"/>
      <c r="BQ90" s="144"/>
      <c r="BR90" s="144"/>
      <c r="BS90" s="144"/>
      <c r="BT90" s="144"/>
      <c r="BU90" s="144"/>
      <c r="BV90" s="144"/>
    </row>
    <row r="91" spans="63:74" x14ac:dyDescent="0.2">
      <c r="BK91" s="144"/>
      <c r="BL91" s="144"/>
      <c r="BM91" s="144"/>
      <c r="BN91" s="144"/>
      <c r="BO91" s="144"/>
      <c r="BP91" s="144"/>
      <c r="BQ91" s="144"/>
      <c r="BR91" s="144"/>
      <c r="BS91" s="144"/>
      <c r="BT91" s="144"/>
      <c r="BU91" s="144"/>
      <c r="BV91" s="144"/>
    </row>
    <row r="92" spans="63:74" x14ac:dyDescent="0.2">
      <c r="BK92" s="144"/>
      <c r="BL92" s="144"/>
      <c r="BM92" s="144"/>
      <c r="BN92" s="144"/>
      <c r="BO92" s="144"/>
      <c r="BP92" s="144"/>
      <c r="BQ92" s="144"/>
      <c r="BR92" s="144"/>
      <c r="BS92" s="144"/>
      <c r="BT92" s="144"/>
      <c r="BU92" s="144"/>
      <c r="BV92" s="144"/>
    </row>
    <row r="93" spans="63:74" x14ac:dyDescent="0.2">
      <c r="BK93" s="144"/>
      <c r="BL93" s="144"/>
      <c r="BM93" s="144"/>
      <c r="BN93" s="144"/>
      <c r="BO93" s="144"/>
      <c r="BP93" s="144"/>
      <c r="BQ93" s="144"/>
      <c r="BR93" s="144"/>
      <c r="BS93" s="144"/>
      <c r="BT93" s="144"/>
      <c r="BU93" s="144"/>
      <c r="BV93" s="144"/>
    </row>
    <row r="94" spans="63:74" x14ac:dyDescent="0.2">
      <c r="BK94" s="144"/>
      <c r="BL94" s="144"/>
      <c r="BM94" s="144"/>
      <c r="BN94" s="144"/>
      <c r="BO94" s="144"/>
      <c r="BP94" s="144"/>
      <c r="BQ94" s="144"/>
      <c r="BR94" s="144"/>
      <c r="BS94" s="144"/>
      <c r="BT94" s="144"/>
      <c r="BU94" s="144"/>
      <c r="BV94" s="144"/>
    </row>
    <row r="95" spans="63:74" x14ac:dyDescent="0.2">
      <c r="BK95" s="144"/>
      <c r="BL95" s="144"/>
      <c r="BM95" s="144"/>
      <c r="BN95" s="144"/>
      <c r="BO95" s="144"/>
      <c r="BP95" s="144"/>
      <c r="BQ95" s="144"/>
      <c r="BR95" s="144"/>
      <c r="BS95" s="144"/>
      <c r="BT95" s="144"/>
      <c r="BU95" s="144"/>
      <c r="BV95" s="144"/>
    </row>
    <row r="96" spans="63:74" x14ac:dyDescent="0.2">
      <c r="BK96" s="144"/>
      <c r="BL96" s="144"/>
      <c r="BM96" s="144"/>
      <c r="BN96" s="144"/>
      <c r="BO96" s="144"/>
      <c r="BP96" s="144"/>
      <c r="BQ96" s="144"/>
      <c r="BR96" s="144"/>
      <c r="BS96" s="144"/>
      <c r="BT96" s="144"/>
      <c r="BU96" s="144"/>
      <c r="BV96" s="144"/>
    </row>
    <row r="97" spans="63:74" x14ac:dyDescent="0.2">
      <c r="BK97" s="144"/>
      <c r="BL97" s="144"/>
      <c r="BM97" s="144"/>
      <c r="BN97" s="144"/>
      <c r="BO97" s="144"/>
      <c r="BP97" s="144"/>
      <c r="BQ97" s="144"/>
      <c r="BR97" s="144"/>
      <c r="BS97" s="144"/>
      <c r="BT97" s="144"/>
      <c r="BU97" s="144"/>
      <c r="BV97" s="144"/>
    </row>
    <row r="98" spans="63:74" x14ac:dyDescent="0.2">
      <c r="BK98" s="144"/>
      <c r="BL98" s="144"/>
      <c r="BM98" s="144"/>
      <c r="BN98" s="144"/>
      <c r="BO98" s="144"/>
      <c r="BP98" s="144"/>
      <c r="BQ98" s="144"/>
      <c r="BR98" s="144"/>
      <c r="BS98" s="144"/>
      <c r="BT98" s="144"/>
      <c r="BU98" s="144"/>
      <c r="BV98" s="144"/>
    </row>
    <row r="99" spans="63:74" x14ac:dyDescent="0.2">
      <c r="BK99" s="144"/>
      <c r="BL99" s="144"/>
      <c r="BM99" s="144"/>
      <c r="BN99" s="144"/>
      <c r="BO99" s="144"/>
      <c r="BP99" s="144"/>
      <c r="BQ99" s="144"/>
      <c r="BR99" s="144"/>
      <c r="BS99" s="144"/>
      <c r="BT99" s="144"/>
      <c r="BU99" s="144"/>
      <c r="BV99" s="144"/>
    </row>
    <row r="100" spans="63:74" x14ac:dyDescent="0.2">
      <c r="BK100" s="144"/>
      <c r="BL100" s="144"/>
      <c r="BM100" s="144"/>
      <c r="BN100" s="144"/>
      <c r="BO100" s="144"/>
      <c r="BP100" s="144"/>
      <c r="BQ100" s="144"/>
      <c r="BR100" s="144"/>
      <c r="BS100" s="144"/>
      <c r="BT100" s="144"/>
      <c r="BU100" s="144"/>
      <c r="BV100" s="144"/>
    </row>
    <row r="101" spans="63:74" x14ac:dyDescent="0.2">
      <c r="BK101" s="144"/>
      <c r="BL101" s="144"/>
      <c r="BM101" s="144"/>
      <c r="BN101" s="144"/>
      <c r="BO101" s="144"/>
      <c r="BP101" s="144"/>
      <c r="BQ101" s="144"/>
      <c r="BR101" s="144"/>
      <c r="BS101" s="144"/>
      <c r="BT101" s="144"/>
      <c r="BU101" s="144"/>
      <c r="BV101" s="144"/>
    </row>
    <row r="102" spans="63:74" x14ac:dyDescent="0.2">
      <c r="BK102" s="144"/>
      <c r="BL102" s="144"/>
      <c r="BM102" s="144"/>
      <c r="BN102" s="144"/>
      <c r="BO102" s="144"/>
      <c r="BP102" s="144"/>
      <c r="BQ102" s="144"/>
      <c r="BR102" s="144"/>
      <c r="BS102" s="144"/>
      <c r="BT102" s="144"/>
      <c r="BU102" s="144"/>
      <c r="BV102" s="144"/>
    </row>
    <row r="103" spans="63:74" x14ac:dyDescent="0.2">
      <c r="BK103" s="144"/>
      <c r="BL103" s="144"/>
      <c r="BM103" s="144"/>
      <c r="BN103" s="144"/>
      <c r="BO103" s="144"/>
      <c r="BP103" s="144"/>
      <c r="BQ103" s="144"/>
      <c r="BR103" s="144"/>
      <c r="BS103" s="144"/>
      <c r="BT103" s="144"/>
      <c r="BU103" s="144"/>
      <c r="BV103" s="144"/>
    </row>
    <row r="104" spans="63:74" x14ac:dyDescent="0.2">
      <c r="BK104" s="144"/>
      <c r="BL104" s="144"/>
      <c r="BM104" s="144"/>
      <c r="BN104" s="144"/>
      <c r="BO104" s="144"/>
      <c r="BP104" s="144"/>
      <c r="BQ104" s="144"/>
      <c r="BR104" s="144"/>
      <c r="BS104" s="144"/>
      <c r="BT104" s="144"/>
      <c r="BU104" s="144"/>
      <c r="BV104" s="144"/>
    </row>
    <row r="105" spans="63:74" x14ac:dyDescent="0.2">
      <c r="BK105" s="144"/>
      <c r="BL105" s="144"/>
      <c r="BM105" s="144"/>
      <c r="BN105" s="144"/>
      <c r="BO105" s="144"/>
      <c r="BP105" s="144"/>
      <c r="BQ105" s="144"/>
      <c r="BR105" s="144"/>
      <c r="BS105" s="144"/>
      <c r="BT105" s="144"/>
      <c r="BU105" s="144"/>
      <c r="BV105" s="144"/>
    </row>
    <row r="106" spans="63:74" x14ac:dyDescent="0.2">
      <c r="BK106" s="144"/>
      <c r="BL106" s="144"/>
      <c r="BM106" s="144"/>
      <c r="BN106" s="144"/>
      <c r="BO106" s="144"/>
      <c r="BP106" s="144"/>
      <c r="BQ106" s="144"/>
      <c r="BR106" s="144"/>
      <c r="BS106" s="144"/>
      <c r="BT106" s="144"/>
      <c r="BU106" s="144"/>
      <c r="BV106" s="144"/>
    </row>
    <row r="107" spans="63:74" x14ac:dyDescent="0.2">
      <c r="BK107" s="144"/>
      <c r="BL107" s="144"/>
      <c r="BM107" s="144"/>
      <c r="BN107" s="144"/>
      <c r="BO107" s="144"/>
      <c r="BP107" s="144"/>
      <c r="BQ107" s="144"/>
      <c r="BR107" s="144"/>
      <c r="BS107" s="144"/>
      <c r="BT107" s="144"/>
      <c r="BU107" s="144"/>
      <c r="BV107" s="144"/>
    </row>
    <row r="108" spans="63:74" x14ac:dyDescent="0.2">
      <c r="BK108" s="144"/>
      <c r="BL108" s="144"/>
      <c r="BM108" s="144"/>
      <c r="BN108" s="144"/>
      <c r="BO108" s="144"/>
      <c r="BP108" s="144"/>
      <c r="BQ108" s="144"/>
      <c r="BR108" s="144"/>
      <c r="BS108" s="144"/>
      <c r="BT108" s="144"/>
      <c r="BU108" s="144"/>
      <c r="BV108" s="144"/>
    </row>
    <row r="109" spans="63:74" x14ac:dyDescent="0.2">
      <c r="BK109" s="144"/>
      <c r="BL109" s="144"/>
      <c r="BM109" s="144"/>
      <c r="BN109" s="144"/>
      <c r="BO109" s="144"/>
      <c r="BP109" s="144"/>
      <c r="BQ109" s="144"/>
      <c r="BR109" s="144"/>
      <c r="BS109" s="144"/>
      <c r="BT109" s="144"/>
      <c r="BU109" s="144"/>
      <c r="BV109" s="144"/>
    </row>
    <row r="110" spans="63:74" x14ac:dyDescent="0.2">
      <c r="BK110" s="144"/>
      <c r="BL110" s="144"/>
      <c r="BM110" s="144"/>
      <c r="BN110" s="144"/>
      <c r="BO110" s="144"/>
      <c r="BP110" s="144"/>
      <c r="BQ110" s="144"/>
      <c r="BR110" s="144"/>
      <c r="BS110" s="144"/>
      <c r="BT110" s="144"/>
      <c r="BU110" s="144"/>
      <c r="BV110" s="144"/>
    </row>
    <row r="111" spans="63:74" x14ac:dyDescent="0.2">
      <c r="BK111" s="144"/>
      <c r="BL111" s="144"/>
      <c r="BM111" s="144"/>
      <c r="BN111" s="144"/>
      <c r="BO111" s="144"/>
      <c r="BP111" s="144"/>
      <c r="BQ111" s="144"/>
      <c r="BR111" s="144"/>
      <c r="BS111" s="144"/>
      <c r="BT111" s="144"/>
      <c r="BU111" s="144"/>
      <c r="BV111" s="144"/>
    </row>
    <row r="112" spans="63:74" x14ac:dyDescent="0.2">
      <c r="BK112" s="144"/>
      <c r="BL112" s="144"/>
      <c r="BM112" s="144"/>
      <c r="BN112" s="144"/>
      <c r="BO112" s="144"/>
      <c r="BP112" s="144"/>
      <c r="BQ112" s="144"/>
      <c r="BR112" s="144"/>
      <c r="BS112" s="144"/>
      <c r="BT112" s="144"/>
      <c r="BU112" s="144"/>
      <c r="BV112" s="144"/>
    </row>
    <row r="113" spans="63:74" x14ac:dyDescent="0.2">
      <c r="BK113" s="144"/>
      <c r="BL113" s="144"/>
      <c r="BM113" s="144"/>
      <c r="BN113" s="144"/>
      <c r="BO113" s="144"/>
      <c r="BP113" s="144"/>
      <c r="BQ113" s="144"/>
      <c r="BR113" s="144"/>
      <c r="BS113" s="144"/>
      <c r="BT113" s="144"/>
      <c r="BU113" s="144"/>
      <c r="BV113" s="144"/>
    </row>
    <row r="114" spans="63:74" x14ac:dyDescent="0.2">
      <c r="BK114" s="144"/>
      <c r="BL114" s="144"/>
      <c r="BM114" s="144"/>
      <c r="BN114" s="144"/>
      <c r="BO114" s="144"/>
      <c r="BP114" s="144"/>
      <c r="BQ114" s="144"/>
      <c r="BR114" s="144"/>
      <c r="BS114" s="144"/>
      <c r="BT114" s="144"/>
      <c r="BU114" s="144"/>
      <c r="BV114" s="144"/>
    </row>
    <row r="115" spans="63:74" x14ac:dyDescent="0.2">
      <c r="BK115" s="144"/>
      <c r="BL115" s="144"/>
      <c r="BM115" s="144"/>
      <c r="BN115" s="144"/>
      <c r="BO115" s="144"/>
      <c r="BP115" s="144"/>
      <c r="BQ115" s="144"/>
      <c r="BR115" s="144"/>
      <c r="BS115" s="144"/>
      <c r="BT115" s="144"/>
      <c r="BU115" s="144"/>
      <c r="BV115" s="144"/>
    </row>
    <row r="116" spans="63:74" x14ac:dyDescent="0.2">
      <c r="BK116" s="144"/>
      <c r="BL116" s="144"/>
      <c r="BM116" s="144"/>
      <c r="BN116" s="144"/>
      <c r="BO116" s="144"/>
      <c r="BP116" s="144"/>
      <c r="BQ116" s="144"/>
      <c r="BR116" s="144"/>
      <c r="BS116" s="144"/>
      <c r="BT116" s="144"/>
      <c r="BU116" s="144"/>
      <c r="BV116" s="144"/>
    </row>
    <row r="117" spans="63:74" x14ac:dyDescent="0.2">
      <c r="BK117" s="144"/>
      <c r="BL117" s="144"/>
      <c r="BM117" s="144"/>
      <c r="BN117" s="144"/>
      <c r="BO117" s="144"/>
      <c r="BP117" s="144"/>
      <c r="BQ117" s="144"/>
      <c r="BR117" s="144"/>
      <c r="BS117" s="144"/>
      <c r="BT117" s="144"/>
      <c r="BU117" s="144"/>
      <c r="BV117" s="144"/>
    </row>
    <row r="118" spans="63:74" x14ac:dyDescent="0.2">
      <c r="BK118" s="144"/>
      <c r="BL118" s="144"/>
      <c r="BM118" s="144"/>
      <c r="BN118" s="144"/>
      <c r="BO118" s="144"/>
      <c r="BP118" s="144"/>
      <c r="BQ118" s="144"/>
      <c r="BR118" s="144"/>
      <c r="BS118" s="144"/>
      <c r="BT118" s="144"/>
      <c r="BU118" s="144"/>
      <c r="BV118" s="144"/>
    </row>
    <row r="119" spans="63:74" x14ac:dyDescent="0.2">
      <c r="BK119" s="144"/>
      <c r="BL119" s="144"/>
      <c r="BM119" s="144"/>
      <c r="BN119" s="144"/>
      <c r="BO119" s="144"/>
      <c r="BP119" s="144"/>
      <c r="BQ119" s="144"/>
      <c r="BR119" s="144"/>
      <c r="BS119" s="144"/>
      <c r="BT119" s="144"/>
      <c r="BU119" s="144"/>
      <c r="BV119" s="144"/>
    </row>
    <row r="120" spans="63:74" x14ac:dyDescent="0.2">
      <c r="BK120" s="144"/>
      <c r="BL120" s="144"/>
      <c r="BM120" s="144"/>
      <c r="BN120" s="144"/>
      <c r="BO120" s="144"/>
      <c r="BP120" s="144"/>
      <c r="BQ120" s="144"/>
      <c r="BR120" s="144"/>
      <c r="BS120" s="144"/>
      <c r="BT120" s="144"/>
      <c r="BU120" s="144"/>
      <c r="BV120" s="144"/>
    </row>
    <row r="121" spans="63:74" x14ac:dyDescent="0.2">
      <c r="BK121" s="144"/>
      <c r="BL121" s="144"/>
      <c r="BM121" s="144"/>
      <c r="BN121" s="144"/>
      <c r="BO121" s="144"/>
      <c r="BP121" s="144"/>
      <c r="BQ121" s="144"/>
      <c r="BR121" s="144"/>
      <c r="BS121" s="144"/>
      <c r="BT121" s="144"/>
      <c r="BU121" s="144"/>
      <c r="BV121" s="144"/>
    </row>
    <row r="122" spans="63:74" x14ac:dyDescent="0.2">
      <c r="BK122" s="144"/>
      <c r="BL122" s="144"/>
      <c r="BM122" s="144"/>
      <c r="BN122" s="144"/>
      <c r="BO122" s="144"/>
      <c r="BP122" s="144"/>
      <c r="BQ122" s="144"/>
      <c r="BR122" s="144"/>
      <c r="BS122" s="144"/>
      <c r="BT122" s="144"/>
      <c r="BU122" s="144"/>
      <c r="BV122" s="144"/>
    </row>
    <row r="123" spans="63:74" x14ac:dyDescent="0.2">
      <c r="BK123" s="144"/>
      <c r="BL123" s="144"/>
      <c r="BM123" s="144"/>
      <c r="BN123" s="144"/>
      <c r="BO123" s="144"/>
      <c r="BP123" s="144"/>
      <c r="BQ123" s="144"/>
      <c r="BR123" s="144"/>
      <c r="BS123" s="144"/>
      <c r="BT123" s="144"/>
      <c r="BU123" s="144"/>
      <c r="BV123" s="144"/>
    </row>
    <row r="124" spans="63:74" x14ac:dyDescent="0.2">
      <c r="BK124" s="144"/>
      <c r="BL124" s="144"/>
      <c r="BM124" s="144"/>
      <c r="BN124" s="144"/>
      <c r="BO124" s="144"/>
      <c r="BP124" s="144"/>
      <c r="BQ124" s="144"/>
      <c r="BR124" s="144"/>
      <c r="BS124" s="144"/>
      <c r="BT124" s="144"/>
      <c r="BU124" s="144"/>
      <c r="BV124" s="144"/>
    </row>
    <row r="125" spans="63:74" x14ac:dyDescent="0.2">
      <c r="BK125" s="144"/>
      <c r="BL125" s="144"/>
      <c r="BM125" s="144"/>
      <c r="BN125" s="144"/>
      <c r="BO125" s="144"/>
      <c r="BP125" s="144"/>
      <c r="BQ125" s="144"/>
      <c r="BR125" s="144"/>
      <c r="BS125" s="144"/>
      <c r="BT125" s="144"/>
      <c r="BU125" s="144"/>
      <c r="BV125" s="144"/>
    </row>
    <row r="126" spans="63:74" x14ac:dyDescent="0.2">
      <c r="BK126" s="144"/>
      <c r="BL126" s="144"/>
      <c r="BM126" s="144"/>
      <c r="BN126" s="144"/>
      <c r="BO126" s="144"/>
      <c r="BP126" s="144"/>
      <c r="BQ126" s="144"/>
      <c r="BR126" s="144"/>
      <c r="BS126" s="144"/>
      <c r="BT126" s="144"/>
      <c r="BU126" s="144"/>
      <c r="BV126" s="144"/>
    </row>
    <row r="127" spans="63:74" x14ac:dyDescent="0.2">
      <c r="BK127" s="144"/>
      <c r="BL127" s="144"/>
      <c r="BM127" s="144"/>
      <c r="BN127" s="144"/>
      <c r="BO127" s="144"/>
      <c r="BP127" s="144"/>
      <c r="BQ127" s="144"/>
      <c r="BR127" s="144"/>
      <c r="BS127" s="144"/>
      <c r="BT127" s="144"/>
      <c r="BU127" s="144"/>
      <c r="BV127" s="144"/>
    </row>
    <row r="128" spans="63:74" x14ac:dyDescent="0.2">
      <c r="BK128" s="144"/>
      <c r="BL128" s="144"/>
      <c r="BM128" s="144"/>
      <c r="BN128" s="144"/>
      <c r="BO128" s="144"/>
      <c r="BP128" s="144"/>
      <c r="BQ128" s="144"/>
      <c r="BR128" s="144"/>
      <c r="BS128" s="144"/>
      <c r="BT128" s="144"/>
      <c r="BU128" s="144"/>
      <c r="BV128" s="144"/>
    </row>
    <row r="129" spans="63:74" x14ac:dyDescent="0.2">
      <c r="BK129" s="144"/>
      <c r="BL129" s="144"/>
      <c r="BM129" s="144"/>
      <c r="BN129" s="144"/>
      <c r="BO129" s="144"/>
      <c r="BP129" s="144"/>
      <c r="BQ129" s="144"/>
      <c r="BR129" s="144"/>
      <c r="BS129" s="144"/>
      <c r="BT129" s="144"/>
      <c r="BU129" s="144"/>
      <c r="BV129" s="144"/>
    </row>
    <row r="130" spans="63:74" x14ac:dyDescent="0.2">
      <c r="BK130" s="144"/>
      <c r="BL130" s="144"/>
      <c r="BM130" s="144"/>
      <c r="BN130" s="144"/>
      <c r="BO130" s="144"/>
      <c r="BP130" s="144"/>
      <c r="BQ130" s="144"/>
      <c r="BR130" s="144"/>
      <c r="BS130" s="144"/>
      <c r="BT130" s="144"/>
      <c r="BU130" s="144"/>
      <c r="BV130" s="144"/>
    </row>
    <row r="131" spans="63:74" x14ac:dyDescent="0.2">
      <c r="BK131" s="144"/>
      <c r="BL131" s="144"/>
      <c r="BM131" s="144"/>
      <c r="BN131" s="144"/>
      <c r="BO131" s="144"/>
      <c r="BP131" s="144"/>
      <c r="BQ131" s="144"/>
      <c r="BR131" s="144"/>
      <c r="BS131" s="144"/>
      <c r="BT131" s="144"/>
      <c r="BU131" s="144"/>
      <c r="BV131" s="144"/>
    </row>
    <row r="132" spans="63:74" x14ac:dyDescent="0.2">
      <c r="BK132" s="144"/>
      <c r="BL132" s="144"/>
      <c r="BM132" s="144"/>
      <c r="BN132" s="144"/>
      <c r="BO132" s="144"/>
      <c r="BP132" s="144"/>
      <c r="BQ132" s="144"/>
      <c r="BR132" s="144"/>
      <c r="BS132" s="144"/>
      <c r="BT132" s="144"/>
      <c r="BU132" s="144"/>
      <c r="BV132" s="144"/>
    </row>
    <row r="133" spans="63:74" x14ac:dyDescent="0.2">
      <c r="BK133" s="144"/>
      <c r="BL133" s="144"/>
      <c r="BM133" s="144"/>
      <c r="BN133" s="144"/>
      <c r="BO133" s="144"/>
      <c r="BP133" s="144"/>
      <c r="BQ133" s="144"/>
      <c r="BR133" s="144"/>
      <c r="BS133" s="144"/>
      <c r="BT133" s="144"/>
      <c r="BU133" s="144"/>
      <c r="BV133" s="144"/>
    </row>
    <row r="134" spans="63:74" x14ac:dyDescent="0.2">
      <c r="BK134" s="144"/>
      <c r="BL134" s="144"/>
      <c r="BM134" s="144"/>
      <c r="BN134" s="144"/>
      <c r="BO134" s="144"/>
      <c r="BP134" s="144"/>
      <c r="BQ134" s="144"/>
      <c r="BR134" s="144"/>
      <c r="BS134" s="144"/>
      <c r="BT134" s="144"/>
      <c r="BU134" s="144"/>
      <c r="BV134" s="144"/>
    </row>
    <row r="135" spans="63:74" x14ac:dyDescent="0.2">
      <c r="BK135" s="144"/>
      <c r="BL135" s="144"/>
      <c r="BM135" s="144"/>
      <c r="BN135" s="144"/>
      <c r="BO135" s="144"/>
      <c r="BP135" s="144"/>
      <c r="BQ135" s="144"/>
      <c r="BR135" s="144"/>
      <c r="BS135" s="144"/>
      <c r="BT135" s="144"/>
      <c r="BU135" s="144"/>
      <c r="BV135" s="144"/>
    </row>
    <row r="136" spans="63:74" x14ac:dyDescent="0.2">
      <c r="BK136" s="144"/>
      <c r="BL136" s="144"/>
      <c r="BM136" s="144"/>
      <c r="BN136" s="144"/>
      <c r="BO136" s="144"/>
      <c r="BP136" s="144"/>
      <c r="BQ136" s="144"/>
      <c r="BR136" s="144"/>
      <c r="BS136" s="144"/>
      <c r="BT136" s="144"/>
      <c r="BU136" s="144"/>
      <c r="BV136" s="144"/>
    </row>
    <row r="137" spans="63:74" x14ac:dyDescent="0.2">
      <c r="BK137" s="144"/>
      <c r="BL137" s="144"/>
      <c r="BM137" s="144"/>
      <c r="BN137" s="144"/>
      <c r="BO137" s="144"/>
      <c r="BP137" s="144"/>
      <c r="BQ137" s="144"/>
      <c r="BR137" s="144"/>
      <c r="BS137" s="144"/>
      <c r="BT137" s="144"/>
      <c r="BU137" s="144"/>
      <c r="BV137" s="144"/>
    </row>
    <row r="138" spans="63:74" x14ac:dyDescent="0.2">
      <c r="BK138" s="144"/>
      <c r="BL138" s="144"/>
      <c r="BM138" s="144"/>
      <c r="BN138" s="144"/>
      <c r="BO138" s="144"/>
      <c r="BP138" s="144"/>
      <c r="BQ138" s="144"/>
      <c r="BR138" s="144"/>
      <c r="BS138" s="144"/>
      <c r="BT138" s="144"/>
      <c r="BU138" s="144"/>
      <c r="BV138" s="144"/>
    </row>
    <row r="139" spans="63:74" x14ac:dyDescent="0.2">
      <c r="BK139" s="144"/>
      <c r="BL139" s="144"/>
      <c r="BM139" s="144"/>
      <c r="BN139" s="144"/>
      <c r="BO139" s="144"/>
      <c r="BP139" s="144"/>
      <c r="BQ139" s="144"/>
      <c r="BR139" s="144"/>
      <c r="BS139" s="144"/>
      <c r="BT139" s="144"/>
      <c r="BU139" s="144"/>
      <c r="BV139" s="144"/>
    </row>
    <row r="140" spans="63:74" x14ac:dyDescent="0.2">
      <c r="BK140" s="144"/>
      <c r="BL140" s="144"/>
      <c r="BM140" s="144"/>
      <c r="BN140" s="144"/>
      <c r="BO140" s="144"/>
      <c r="BP140" s="144"/>
      <c r="BQ140" s="144"/>
      <c r="BR140" s="144"/>
      <c r="BS140" s="144"/>
      <c r="BT140" s="144"/>
      <c r="BU140" s="144"/>
      <c r="BV140" s="144"/>
    </row>
    <row r="141" spans="63:74" x14ac:dyDescent="0.2">
      <c r="BK141" s="144"/>
      <c r="BL141" s="144"/>
      <c r="BM141" s="144"/>
      <c r="BN141" s="144"/>
      <c r="BO141" s="144"/>
      <c r="BP141" s="144"/>
      <c r="BQ141" s="144"/>
      <c r="BR141" s="144"/>
      <c r="BS141" s="144"/>
      <c r="BT141" s="144"/>
      <c r="BU141" s="144"/>
      <c r="BV141" s="144"/>
    </row>
    <row r="142" spans="63:74" x14ac:dyDescent="0.2">
      <c r="BK142" s="144"/>
      <c r="BL142" s="144"/>
      <c r="BM142" s="144"/>
      <c r="BN142" s="144"/>
      <c r="BO142" s="144"/>
      <c r="BP142" s="144"/>
      <c r="BQ142" s="144"/>
      <c r="BR142" s="144"/>
      <c r="BS142" s="144"/>
      <c r="BT142" s="144"/>
      <c r="BU142" s="144"/>
      <c r="BV142" s="144"/>
    </row>
    <row r="143" spans="63:74" x14ac:dyDescent="0.2">
      <c r="BK143" s="144"/>
      <c r="BL143" s="144"/>
      <c r="BM143" s="144"/>
      <c r="BN143" s="144"/>
      <c r="BO143" s="144"/>
      <c r="BP143" s="144"/>
      <c r="BQ143" s="144"/>
      <c r="BR143" s="144"/>
      <c r="BS143" s="144"/>
      <c r="BT143" s="144"/>
      <c r="BU143" s="144"/>
      <c r="BV143" s="144"/>
    </row>
    <row r="144" spans="63:74" x14ac:dyDescent="0.2">
      <c r="BK144" s="144"/>
      <c r="BL144" s="144"/>
      <c r="BM144" s="144"/>
      <c r="BN144" s="144"/>
      <c r="BO144" s="144"/>
      <c r="BP144" s="144"/>
      <c r="BQ144" s="144"/>
      <c r="BR144" s="144"/>
      <c r="BS144" s="144"/>
      <c r="BT144" s="144"/>
      <c r="BU144" s="144"/>
      <c r="BV144" s="144"/>
    </row>
    <row r="145" spans="63:74" x14ac:dyDescent="0.2">
      <c r="BK145" s="144"/>
      <c r="BL145" s="144"/>
      <c r="BM145" s="144"/>
      <c r="BN145" s="144"/>
      <c r="BO145" s="144"/>
      <c r="BP145" s="144"/>
      <c r="BQ145" s="144"/>
      <c r="BR145" s="144"/>
      <c r="BS145" s="144"/>
      <c r="BT145" s="144"/>
      <c r="BU145" s="144"/>
      <c r="BV145" s="144"/>
    </row>
    <row r="146" spans="63:74" x14ac:dyDescent="0.2">
      <c r="BK146" s="144"/>
      <c r="BL146" s="144"/>
      <c r="BM146" s="144"/>
      <c r="BN146" s="144"/>
      <c r="BO146" s="144"/>
      <c r="BP146" s="144"/>
      <c r="BQ146" s="144"/>
      <c r="BR146" s="144"/>
      <c r="BS146" s="144"/>
      <c r="BT146" s="144"/>
      <c r="BU146" s="144"/>
      <c r="BV146" s="144"/>
    </row>
    <row r="147" spans="63:74" x14ac:dyDescent="0.2">
      <c r="BK147" s="144"/>
      <c r="BL147" s="144"/>
      <c r="BM147" s="144"/>
      <c r="BN147" s="144"/>
      <c r="BO147" s="144"/>
      <c r="BP147" s="144"/>
      <c r="BQ147" s="144"/>
      <c r="BR147" s="144"/>
      <c r="BS147" s="144"/>
      <c r="BT147" s="144"/>
      <c r="BU147" s="144"/>
      <c r="BV147" s="144"/>
    </row>
  </sheetData>
  <mergeCells count="17">
    <mergeCell ref="BK3:BV3"/>
    <mergeCell ref="B1:AL1"/>
    <mergeCell ref="C3:N3"/>
    <mergeCell ref="O3:Z3"/>
    <mergeCell ref="AA3:AL3"/>
    <mergeCell ref="AM3:AX3"/>
    <mergeCell ref="AY3:BJ3"/>
    <mergeCell ref="B52:Q52"/>
    <mergeCell ref="B53:Q53"/>
    <mergeCell ref="A1:A2"/>
    <mergeCell ref="B43:Q43"/>
    <mergeCell ref="B45:Q45"/>
    <mergeCell ref="B48:Q48"/>
    <mergeCell ref="B49:Q49"/>
    <mergeCell ref="B47:Q47"/>
    <mergeCell ref="B50:Q50"/>
    <mergeCell ref="B46:Q46"/>
  </mergeCells>
  <phoneticPr fontId="7" type="noConversion"/>
  <conditionalFormatting sqref="C44:P44">
    <cfRule type="cellIs" dxfId="6" priority="1" stopIfTrue="1" operator="notEqual">
      <formula>0</formula>
    </cfRule>
  </conditionalFormatting>
  <hyperlinks>
    <hyperlink ref="A1:A2" location="Contents!A1" display="Table of Contents" xr:uid="{00000000-0004-0000-0C00-000000000000}"/>
  </hyperlinks>
  <pageMargins left="0.25" right="0.25" top="0.25" bottom="0.25" header="0.5" footer="0.5"/>
  <pageSetup scale="87" orientation="portrait" horizontalDpi="300" verticalDpi="3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ransitionEvaluation="1" transitionEntry="1" codeName="Sheet14">
    <pageSetUpPr fitToPage="1"/>
  </sheetPr>
  <dimension ref="A1:BV141"/>
  <sheetViews>
    <sheetView showGridLines="0" zoomScaleNormal="100" workbookViewId="0">
      <pane xSplit="2" ySplit="4" topLeftCell="AQ5" activePane="bottomRight" state="frozen"/>
      <selection activeCell="BF63" sqref="BF63"/>
      <selection pane="topRight" activeCell="BF63" sqref="BF63"/>
      <selection pane="bottomLeft" activeCell="BF63" sqref="BF63"/>
      <selection pane="bottomRight" activeCell="B1" sqref="B1:AL1"/>
    </sheetView>
  </sheetViews>
  <sheetFormatPr defaultColWidth="9.5703125" defaultRowHeight="11.25" x14ac:dyDescent="0.2"/>
  <cols>
    <col min="1" max="1" width="11.5703125" style="45" customWidth="1"/>
    <col min="2" max="2" width="39.5703125" style="45" customWidth="1"/>
    <col min="3" max="50" width="6.5703125" style="45" customWidth="1"/>
    <col min="51" max="55" width="6.5703125" style="667" customWidth="1"/>
    <col min="56" max="58" width="6.5703125" style="665" customWidth="1"/>
    <col min="59" max="61" width="6.5703125" style="667" customWidth="1"/>
    <col min="62" max="62" width="6.5703125" style="143" customWidth="1"/>
    <col min="63" max="74" width="6.5703125" style="45" customWidth="1"/>
    <col min="75" max="16384" width="9.5703125" style="45"/>
  </cols>
  <sheetData>
    <row r="1" spans="1:74" ht="14.85" customHeight="1" x14ac:dyDescent="0.2">
      <c r="A1" s="972" t="s">
        <v>477</v>
      </c>
      <c r="B1" s="1061" t="s">
        <v>1338</v>
      </c>
      <c r="C1" s="1062"/>
      <c r="D1" s="1062"/>
      <c r="E1" s="1062"/>
      <c r="F1" s="1062"/>
      <c r="G1" s="1062"/>
      <c r="H1" s="1062"/>
      <c r="I1" s="1062"/>
      <c r="J1" s="1062"/>
      <c r="K1" s="1062"/>
      <c r="L1" s="1062"/>
      <c r="M1" s="1062"/>
      <c r="N1" s="1062"/>
      <c r="O1" s="1062"/>
      <c r="P1" s="1062"/>
      <c r="Q1" s="1062"/>
      <c r="R1" s="1062"/>
      <c r="S1" s="1062"/>
      <c r="T1" s="1062"/>
      <c r="U1" s="1062"/>
      <c r="V1" s="1062"/>
      <c r="W1" s="1062"/>
      <c r="X1" s="1062"/>
      <c r="Y1" s="1062"/>
      <c r="Z1" s="1062"/>
      <c r="AA1" s="1062"/>
      <c r="AB1" s="1062"/>
      <c r="AC1" s="1062"/>
      <c r="AD1" s="1062"/>
      <c r="AE1" s="1062"/>
      <c r="AF1" s="1062"/>
      <c r="AG1" s="1062"/>
      <c r="AH1" s="1062"/>
      <c r="AI1" s="1062"/>
      <c r="AJ1" s="1062"/>
      <c r="AK1" s="1062"/>
      <c r="AL1" s="1062"/>
    </row>
    <row r="2" spans="1:74" s="35" customFormat="1" ht="12.75" x14ac:dyDescent="0.2">
      <c r="A2" s="973"/>
      <c r="B2" s="222" t="str">
        <f>"U.S. Energy Information Administration  |  Short-Term Energy Outlook  - "&amp;Dates!D1</f>
        <v>U.S. Energy Information Administration  |  Short-Term Energy Outlook  - July 2026</v>
      </c>
      <c r="C2" s="223"/>
      <c r="D2" s="223"/>
      <c r="E2" s="223"/>
      <c r="F2" s="223"/>
      <c r="G2" s="223"/>
      <c r="H2" s="223"/>
      <c r="I2" s="223"/>
      <c r="J2" s="223"/>
      <c r="K2" s="223"/>
      <c r="L2" s="223"/>
      <c r="M2" s="223"/>
      <c r="N2" s="223"/>
      <c r="O2" s="223"/>
      <c r="P2" s="223"/>
      <c r="Q2" s="223"/>
      <c r="R2" s="223"/>
      <c r="S2" s="223"/>
      <c r="T2" s="223"/>
      <c r="U2" s="223"/>
      <c r="V2" s="223"/>
      <c r="W2" s="223"/>
      <c r="X2" s="223"/>
      <c r="Y2" s="223"/>
      <c r="Z2" s="223"/>
      <c r="AA2" s="223"/>
      <c r="AB2" s="223"/>
      <c r="AC2" s="223"/>
      <c r="AD2" s="223"/>
      <c r="AE2" s="223"/>
      <c r="AF2" s="223"/>
      <c r="AG2" s="223"/>
      <c r="AH2" s="223"/>
      <c r="AI2" s="223"/>
      <c r="AJ2" s="223"/>
      <c r="AK2" s="223"/>
      <c r="AL2" s="223"/>
      <c r="AY2" s="827"/>
      <c r="AZ2" s="827"/>
      <c r="BA2" s="827"/>
      <c r="BB2" s="827"/>
      <c r="BC2" s="827"/>
      <c r="BD2" s="650"/>
      <c r="BE2" s="650"/>
      <c r="BF2" s="650"/>
      <c r="BG2" s="827"/>
      <c r="BH2" s="827"/>
      <c r="BI2" s="827"/>
      <c r="BJ2" s="145"/>
    </row>
    <row r="3" spans="1:74" s="7" customFormat="1" ht="12.75" x14ac:dyDescent="0.2">
      <c r="A3" s="316" t="s">
        <v>759</v>
      </c>
      <c r="B3" s="9"/>
      <c r="C3" s="976">
        <f>Dates!D3</f>
        <v>2022</v>
      </c>
      <c r="D3" s="977"/>
      <c r="E3" s="977"/>
      <c r="F3" s="977"/>
      <c r="G3" s="977"/>
      <c r="H3" s="977"/>
      <c r="I3" s="977"/>
      <c r="J3" s="977"/>
      <c r="K3" s="977"/>
      <c r="L3" s="977"/>
      <c r="M3" s="977"/>
      <c r="N3" s="978"/>
      <c r="O3" s="976">
        <f>C3+1</f>
        <v>2023</v>
      </c>
      <c r="P3" s="979"/>
      <c r="Q3" s="979"/>
      <c r="R3" s="979"/>
      <c r="S3" s="979"/>
      <c r="T3" s="979"/>
      <c r="U3" s="979"/>
      <c r="V3" s="979"/>
      <c r="W3" s="979"/>
      <c r="X3" s="977"/>
      <c r="Y3" s="977"/>
      <c r="Z3" s="978"/>
      <c r="AA3" s="980">
        <f>O3+1</f>
        <v>2024</v>
      </c>
      <c r="AB3" s="977"/>
      <c r="AC3" s="977"/>
      <c r="AD3" s="977"/>
      <c r="AE3" s="977"/>
      <c r="AF3" s="977"/>
      <c r="AG3" s="977"/>
      <c r="AH3" s="977"/>
      <c r="AI3" s="977"/>
      <c r="AJ3" s="977"/>
      <c r="AK3" s="977"/>
      <c r="AL3" s="978"/>
      <c r="AM3" s="980">
        <f>AA3+1</f>
        <v>2025</v>
      </c>
      <c r="AN3" s="977"/>
      <c r="AO3" s="977"/>
      <c r="AP3" s="977"/>
      <c r="AQ3" s="977"/>
      <c r="AR3" s="977"/>
      <c r="AS3" s="977"/>
      <c r="AT3" s="977"/>
      <c r="AU3" s="977"/>
      <c r="AV3" s="977"/>
      <c r="AW3" s="977"/>
      <c r="AX3" s="978"/>
      <c r="AY3" s="980">
        <f>AM3+1</f>
        <v>2026</v>
      </c>
      <c r="AZ3" s="981"/>
      <c r="BA3" s="981"/>
      <c r="BB3" s="981"/>
      <c r="BC3" s="981"/>
      <c r="BD3" s="981"/>
      <c r="BE3" s="981"/>
      <c r="BF3" s="981"/>
      <c r="BG3" s="981"/>
      <c r="BH3" s="981"/>
      <c r="BI3" s="981"/>
      <c r="BJ3" s="982"/>
      <c r="BK3" s="980">
        <f>AY3+1</f>
        <v>2027</v>
      </c>
      <c r="BL3" s="977"/>
      <c r="BM3" s="977"/>
      <c r="BN3" s="977"/>
      <c r="BO3" s="977"/>
      <c r="BP3" s="977"/>
      <c r="BQ3" s="977"/>
      <c r="BR3" s="977"/>
      <c r="BS3" s="977"/>
      <c r="BT3" s="977"/>
      <c r="BU3" s="977"/>
      <c r="BV3" s="978"/>
    </row>
    <row r="4" spans="1:74" s="7" customFormat="1" x14ac:dyDescent="0.2">
      <c r="A4" s="322" t="str">
        <f>TEXT(Dates!$D$2,"dddd, mmmm d, yyyy")</f>
        <v>Wednesday, July 1, 2026</v>
      </c>
      <c r="B4" s="11"/>
      <c r="C4" s="12" t="s">
        <v>213</v>
      </c>
      <c r="D4" s="12" t="s">
        <v>214</v>
      </c>
      <c r="E4" s="12" t="s">
        <v>215</v>
      </c>
      <c r="F4" s="12" t="s">
        <v>216</v>
      </c>
      <c r="G4" s="12" t="s">
        <v>217</v>
      </c>
      <c r="H4" s="12" t="s">
        <v>218</v>
      </c>
      <c r="I4" s="12" t="s">
        <v>219</v>
      </c>
      <c r="J4" s="12" t="s">
        <v>220</v>
      </c>
      <c r="K4" s="12" t="s">
        <v>221</v>
      </c>
      <c r="L4" s="12" t="s">
        <v>222</v>
      </c>
      <c r="M4" s="12" t="s">
        <v>223</v>
      </c>
      <c r="N4" s="12" t="s">
        <v>224</v>
      </c>
      <c r="O4" s="12" t="s">
        <v>213</v>
      </c>
      <c r="P4" s="12" t="s">
        <v>214</v>
      </c>
      <c r="Q4" s="12" t="s">
        <v>215</v>
      </c>
      <c r="R4" s="12" t="s">
        <v>216</v>
      </c>
      <c r="S4" s="12" t="s">
        <v>217</v>
      </c>
      <c r="T4" s="12" t="s">
        <v>218</v>
      </c>
      <c r="U4" s="12" t="s">
        <v>219</v>
      </c>
      <c r="V4" s="12" t="s">
        <v>220</v>
      </c>
      <c r="W4" s="12" t="s">
        <v>221</v>
      </c>
      <c r="X4" s="12" t="s">
        <v>222</v>
      </c>
      <c r="Y4" s="12" t="s">
        <v>223</v>
      </c>
      <c r="Z4" s="12" t="s">
        <v>224</v>
      </c>
      <c r="AA4" s="12" t="s">
        <v>213</v>
      </c>
      <c r="AB4" s="12" t="s">
        <v>214</v>
      </c>
      <c r="AC4" s="12" t="s">
        <v>215</v>
      </c>
      <c r="AD4" s="12" t="s">
        <v>216</v>
      </c>
      <c r="AE4" s="12" t="s">
        <v>217</v>
      </c>
      <c r="AF4" s="12" t="s">
        <v>218</v>
      </c>
      <c r="AG4" s="12" t="s">
        <v>219</v>
      </c>
      <c r="AH4" s="12" t="s">
        <v>220</v>
      </c>
      <c r="AI4" s="12" t="s">
        <v>221</v>
      </c>
      <c r="AJ4" s="12" t="s">
        <v>222</v>
      </c>
      <c r="AK4" s="12" t="s">
        <v>223</v>
      </c>
      <c r="AL4" s="12" t="s">
        <v>224</v>
      </c>
      <c r="AM4" s="12" t="s">
        <v>213</v>
      </c>
      <c r="AN4" s="12" t="s">
        <v>214</v>
      </c>
      <c r="AO4" s="12" t="s">
        <v>215</v>
      </c>
      <c r="AP4" s="12" t="s">
        <v>216</v>
      </c>
      <c r="AQ4" s="12" t="s">
        <v>217</v>
      </c>
      <c r="AR4" s="12" t="s">
        <v>218</v>
      </c>
      <c r="AS4" s="12" t="s">
        <v>219</v>
      </c>
      <c r="AT4" s="12" t="s">
        <v>220</v>
      </c>
      <c r="AU4" s="12" t="s">
        <v>221</v>
      </c>
      <c r="AV4" s="12" t="s">
        <v>222</v>
      </c>
      <c r="AW4" s="12" t="s">
        <v>223</v>
      </c>
      <c r="AX4" s="12" t="s">
        <v>224</v>
      </c>
      <c r="AY4" s="630" t="s">
        <v>213</v>
      </c>
      <c r="AZ4" s="630" t="s">
        <v>214</v>
      </c>
      <c r="BA4" s="630" t="s">
        <v>215</v>
      </c>
      <c r="BB4" s="630" t="s">
        <v>216</v>
      </c>
      <c r="BC4" s="630" t="s">
        <v>217</v>
      </c>
      <c r="BD4" s="630" t="s">
        <v>218</v>
      </c>
      <c r="BE4" s="630" t="s">
        <v>219</v>
      </c>
      <c r="BF4" s="630" t="s">
        <v>220</v>
      </c>
      <c r="BG4" s="630" t="s">
        <v>221</v>
      </c>
      <c r="BH4" s="630" t="s">
        <v>222</v>
      </c>
      <c r="BI4" s="630" t="s">
        <v>223</v>
      </c>
      <c r="BJ4" s="12" t="s">
        <v>224</v>
      </c>
      <c r="BK4" s="12" t="s">
        <v>213</v>
      </c>
      <c r="BL4" s="12" t="s">
        <v>214</v>
      </c>
      <c r="BM4" s="12" t="s">
        <v>215</v>
      </c>
      <c r="BN4" s="12" t="s">
        <v>216</v>
      </c>
      <c r="BO4" s="12" t="s">
        <v>217</v>
      </c>
      <c r="BP4" s="12" t="s">
        <v>218</v>
      </c>
      <c r="BQ4" s="12" t="s">
        <v>219</v>
      </c>
      <c r="BR4" s="12" t="s">
        <v>220</v>
      </c>
      <c r="BS4" s="12" t="s">
        <v>221</v>
      </c>
      <c r="BT4" s="12" t="s">
        <v>222</v>
      </c>
      <c r="BU4" s="12" t="s">
        <v>223</v>
      </c>
      <c r="BV4" s="12" t="s">
        <v>224</v>
      </c>
    </row>
    <row r="5" spans="1:74" ht="11.1" customHeight="1" x14ac:dyDescent="0.2">
      <c r="A5" s="46"/>
      <c r="B5" s="277" t="s">
        <v>1339</v>
      </c>
      <c r="C5" s="426"/>
      <c r="D5" s="426"/>
      <c r="E5" s="426"/>
      <c r="F5" s="426"/>
      <c r="G5" s="426"/>
      <c r="H5" s="426"/>
      <c r="I5" s="426"/>
      <c r="J5" s="426"/>
      <c r="K5" s="426"/>
      <c r="L5" s="426"/>
      <c r="M5" s="426"/>
      <c r="N5" s="426"/>
      <c r="O5" s="426"/>
      <c r="P5" s="426"/>
      <c r="Q5" s="426"/>
      <c r="R5" s="426"/>
      <c r="S5" s="426"/>
      <c r="T5" s="426"/>
      <c r="U5" s="426"/>
      <c r="V5" s="426"/>
      <c r="W5" s="426"/>
      <c r="X5" s="426"/>
      <c r="Y5" s="426"/>
      <c r="Z5" s="426"/>
      <c r="AA5" s="426"/>
      <c r="AB5" s="426"/>
      <c r="AC5" s="426"/>
      <c r="AD5" s="426"/>
      <c r="AE5" s="426"/>
      <c r="AF5" s="426"/>
      <c r="AG5" s="426"/>
      <c r="AH5" s="426"/>
      <c r="AI5" s="426"/>
      <c r="AJ5" s="426"/>
      <c r="AK5" s="426"/>
      <c r="AL5" s="426"/>
      <c r="AM5" s="426"/>
      <c r="AN5" s="426"/>
      <c r="AO5" s="426"/>
      <c r="AP5" s="426"/>
      <c r="AQ5" s="426"/>
      <c r="AR5" s="426"/>
      <c r="AS5" s="426"/>
      <c r="AT5" s="426"/>
      <c r="AU5" s="426"/>
      <c r="AV5" s="426"/>
      <c r="AW5" s="426"/>
      <c r="AX5" s="426"/>
      <c r="AY5" s="426"/>
      <c r="AZ5" s="908"/>
      <c r="BA5" s="908"/>
      <c r="BB5" s="908"/>
      <c r="BC5" s="908"/>
      <c r="BD5" s="959"/>
      <c r="BE5" s="861"/>
      <c r="BF5" s="861"/>
      <c r="BG5" s="861"/>
      <c r="BH5" s="862"/>
      <c r="BI5" s="862"/>
      <c r="BJ5" s="432"/>
      <c r="BK5" s="432"/>
      <c r="BL5" s="432"/>
      <c r="BM5" s="432"/>
      <c r="BN5" s="432"/>
      <c r="BO5" s="432"/>
      <c r="BP5" s="432"/>
      <c r="BQ5" s="432"/>
      <c r="BR5" s="432"/>
      <c r="BS5" s="432"/>
      <c r="BT5" s="432"/>
      <c r="BU5" s="432"/>
      <c r="BV5" s="432"/>
    </row>
    <row r="6" spans="1:74" s="277" customFormat="1" ht="11.1" customHeight="1" x14ac:dyDescent="0.2">
      <c r="A6" s="436" t="s">
        <v>126</v>
      </c>
      <c r="B6" s="718" t="s">
        <v>1174</v>
      </c>
      <c r="C6" s="34">
        <v>53.055048390000003</v>
      </c>
      <c r="D6" s="34">
        <v>44.933584922999998</v>
      </c>
      <c r="E6" s="34">
        <v>39.841198134999999</v>
      </c>
      <c r="F6" s="34">
        <v>35.205862859</v>
      </c>
      <c r="G6" s="34">
        <v>40.854771391</v>
      </c>
      <c r="H6" s="34">
        <v>47.348773448000003</v>
      </c>
      <c r="I6" s="34">
        <v>52.269124480000002</v>
      </c>
      <c r="J6" s="34">
        <v>51.304653117999997</v>
      </c>
      <c r="K6" s="34">
        <v>41.531558367999999</v>
      </c>
      <c r="L6" s="34">
        <v>37.278118366999998</v>
      </c>
      <c r="M6" s="34">
        <v>36.888859072000002</v>
      </c>
      <c r="N6" s="34">
        <v>44.318672433000003</v>
      </c>
      <c r="O6" s="34">
        <v>40.596051469000002</v>
      </c>
      <c r="P6" s="34">
        <v>30.890839237000002</v>
      </c>
      <c r="Q6" s="34">
        <v>34.016435827999999</v>
      </c>
      <c r="R6" s="34">
        <v>29.127825172000001</v>
      </c>
      <c r="S6" s="34">
        <v>31.683077299000001</v>
      </c>
      <c r="T6" s="34">
        <v>37.730966234999997</v>
      </c>
      <c r="U6" s="34">
        <v>47.002226929000003</v>
      </c>
      <c r="V6" s="34">
        <v>47.404543445999998</v>
      </c>
      <c r="W6" s="34">
        <v>40.271707704000001</v>
      </c>
      <c r="X6" s="34">
        <v>34.307581771000002</v>
      </c>
      <c r="Y6" s="34">
        <v>32.258062623999997</v>
      </c>
      <c r="Z6" s="34">
        <v>36.138366271000002</v>
      </c>
      <c r="AA6" s="34">
        <v>45.879354343000003</v>
      </c>
      <c r="AB6" s="34">
        <v>31.157976342000001</v>
      </c>
      <c r="AC6" s="34">
        <v>26.925572339999999</v>
      </c>
      <c r="AD6" s="34">
        <v>26.751270323</v>
      </c>
      <c r="AE6" s="34">
        <v>29.958897339</v>
      </c>
      <c r="AF6" s="34">
        <v>38.531930332999998</v>
      </c>
      <c r="AG6" s="34">
        <v>43.418680043999998</v>
      </c>
      <c r="AH6" s="34">
        <v>44.584000343</v>
      </c>
      <c r="AI6" s="34">
        <v>36.165268333</v>
      </c>
      <c r="AJ6" s="34">
        <v>30.732904341000001</v>
      </c>
      <c r="AK6" s="34">
        <v>29.095924322999998</v>
      </c>
      <c r="AL6" s="34">
        <v>37.452668334999998</v>
      </c>
      <c r="AM6" s="34">
        <v>53.008526439999997</v>
      </c>
      <c r="AN6" s="34">
        <v>39.252124535</v>
      </c>
      <c r="AO6" s="34">
        <v>34.689766849999998</v>
      </c>
      <c r="AP6" s="34">
        <v>31.000353526000001</v>
      </c>
      <c r="AQ6" s="34">
        <v>33.537212142999998</v>
      </c>
      <c r="AR6" s="34">
        <v>39.336463147000003</v>
      </c>
      <c r="AS6" s="34">
        <v>47.879947281</v>
      </c>
      <c r="AT6" s="34">
        <v>44.734032532999997</v>
      </c>
      <c r="AU6" s="34">
        <v>36.725658416999998</v>
      </c>
      <c r="AV6" s="34">
        <v>34.058895016000001</v>
      </c>
      <c r="AW6" s="34">
        <v>33.560830248000002</v>
      </c>
      <c r="AX6" s="34">
        <v>39.867583234000001</v>
      </c>
      <c r="AY6" s="34">
        <v>45.258517130999998</v>
      </c>
      <c r="AZ6" s="895">
        <v>34.531658231999998</v>
      </c>
      <c r="BA6" s="895">
        <v>31.061798630999998</v>
      </c>
      <c r="BB6" s="895">
        <v>27.874994733000001</v>
      </c>
      <c r="BC6" s="895">
        <v>24.946465833000001</v>
      </c>
      <c r="BD6" s="895">
        <v>33.352610886000001</v>
      </c>
      <c r="BE6" s="437">
        <v>41.84872</v>
      </c>
      <c r="BF6" s="437">
        <v>43.228470000000002</v>
      </c>
      <c r="BG6" s="437">
        <v>35.91621</v>
      </c>
      <c r="BH6" s="437">
        <v>31.610690000000002</v>
      </c>
      <c r="BI6" s="437">
        <v>32.458170000000003</v>
      </c>
      <c r="BJ6" s="437">
        <v>36.733899999999998</v>
      </c>
      <c r="BK6" s="437">
        <v>36.53116</v>
      </c>
      <c r="BL6" s="437">
        <v>31.506689999999999</v>
      </c>
      <c r="BM6" s="437">
        <v>29.253419999999998</v>
      </c>
      <c r="BN6" s="437">
        <v>24.466249999999999</v>
      </c>
      <c r="BO6" s="437">
        <v>26.384170000000001</v>
      </c>
      <c r="BP6" s="437">
        <v>33.320230000000002</v>
      </c>
      <c r="BQ6" s="437">
        <v>42.539810000000003</v>
      </c>
      <c r="BR6" s="437">
        <v>43.135469999999998</v>
      </c>
      <c r="BS6" s="437">
        <v>34.900260000000003</v>
      </c>
      <c r="BT6" s="437">
        <v>30.65841</v>
      </c>
      <c r="BU6" s="437">
        <v>31.184190000000001</v>
      </c>
      <c r="BV6" s="437">
        <v>35.160679999999999</v>
      </c>
    </row>
    <row r="7" spans="1:74" ht="11.1" customHeight="1" x14ac:dyDescent="0.2">
      <c r="A7" s="48" t="s">
        <v>124</v>
      </c>
      <c r="B7" s="719" t="s">
        <v>1340</v>
      </c>
      <c r="C7" s="343">
        <v>7.4457339999999999</v>
      </c>
      <c r="D7" s="343">
        <v>3.609515</v>
      </c>
      <c r="E7" s="343">
        <v>-5.0064919999999997</v>
      </c>
      <c r="F7" s="343">
        <v>-4.6037129999999999</v>
      </c>
      <c r="G7" s="343">
        <v>-1.946339</v>
      </c>
      <c r="H7" s="343">
        <v>5.8228470000000003</v>
      </c>
      <c r="I7" s="343">
        <v>7.6266590000000001</v>
      </c>
      <c r="J7" s="343">
        <v>3.532114</v>
      </c>
      <c r="K7" s="343">
        <v>-3.8541829999999999</v>
      </c>
      <c r="L7" s="343">
        <v>-7.9645820000000001</v>
      </c>
      <c r="M7" s="343">
        <v>-5.8371890000000004</v>
      </c>
      <c r="N7" s="343">
        <v>4.365507</v>
      </c>
      <c r="O7" s="343">
        <v>-3.840265</v>
      </c>
      <c r="P7" s="343">
        <v>-7.0328860000000004</v>
      </c>
      <c r="Q7" s="343">
        <v>-9.2686969999999995</v>
      </c>
      <c r="R7" s="343">
        <v>-10.534228000000001</v>
      </c>
      <c r="S7" s="343">
        <v>-8.4430449999999997</v>
      </c>
      <c r="T7" s="343">
        <v>-1.5173859999999999</v>
      </c>
      <c r="U7" s="343">
        <v>6.2834399999999997</v>
      </c>
      <c r="V7" s="343">
        <v>5.0276189999999996</v>
      </c>
      <c r="W7" s="343">
        <v>-0.14672499999999999</v>
      </c>
      <c r="X7" s="343">
        <v>-4.9897919999999996</v>
      </c>
      <c r="Y7" s="343">
        <v>-7.936096</v>
      </c>
      <c r="Z7" s="343">
        <v>-2.0409470000000001</v>
      </c>
      <c r="AA7" s="343">
        <v>9.2204940000000004</v>
      </c>
      <c r="AB7" s="343">
        <v>-5.2695489999999996</v>
      </c>
      <c r="AC7" s="343">
        <v>-6.3206769999999999</v>
      </c>
      <c r="AD7" s="343">
        <v>-3.4099439999999999</v>
      </c>
      <c r="AE7" s="343">
        <v>-1.1612560000000001</v>
      </c>
      <c r="AF7" s="343">
        <v>4.555428</v>
      </c>
      <c r="AG7" s="343">
        <v>7.7697640000000003</v>
      </c>
      <c r="AH7" s="343">
        <v>5.5398259999999997</v>
      </c>
      <c r="AI7" s="343">
        <v>-0.88141700000000001</v>
      </c>
      <c r="AJ7" s="343">
        <v>-5.175503</v>
      </c>
      <c r="AK7" s="343">
        <v>-3.328252</v>
      </c>
      <c r="AL7" s="343">
        <v>3.280783</v>
      </c>
      <c r="AM7" s="343">
        <v>14.627279</v>
      </c>
      <c r="AN7" s="343">
        <v>6.5708190000000002</v>
      </c>
      <c r="AO7" s="343">
        <v>-4.7711800000000002</v>
      </c>
      <c r="AP7" s="343">
        <v>-4.3441090000000004</v>
      </c>
      <c r="AQ7" s="343">
        <v>-3.650204</v>
      </c>
      <c r="AR7" s="343">
        <v>2.9848819999999998</v>
      </c>
      <c r="AS7" s="343">
        <v>7.7372379999999996</v>
      </c>
      <c r="AT7" s="343">
        <v>4.1744960000000004</v>
      </c>
      <c r="AU7" s="343">
        <v>-0.74630399999999997</v>
      </c>
      <c r="AV7" s="343">
        <v>-3.6504409999999998</v>
      </c>
      <c r="AW7" s="343">
        <v>-2.7625739999999999</v>
      </c>
      <c r="AX7" s="343">
        <v>2.4133580000000001</v>
      </c>
      <c r="AY7" s="343">
        <v>6.0756138000000002</v>
      </c>
      <c r="AZ7" s="873">
        <v>-0.52234809999999998</v>
      </c>
      <c r="BA7" s="873">
        <v>-6.0211246999999997</v>
      </c>
      <c r="BB7" s="873">
        <v>-5.6521666000000002</v>
      </c>
      <c r="BC7" s="873">
        <v>-9.7228896999999996</v>
      </c>
      <c r="BD7" s="873">
        <v>-0.2843349</v>
      </c>
      <c r="BE7" s="354">
        <v>6.0430390000000003</v>
      </c>
      <c r="BF7" s="354">
        <v>4.5376630000000002</v>
      </c>
      <c r="BG7" s="354">
        <v>1.437144</v>
      </c>
      <c r="BH7" s="354">
        <v>-3.338905</v>
      </c>
      <c r="BI7" s="354">
        <v>-1.894134</v>
      </c>
      <c r="BJ7" s="354">
        <v>3.6099459999999999</v>
      </c>
      <c r="BK7" s="354">
        <v>-2.3193389999999998</v>
      </c>
      <c r="BL7" s="354">
        <v>0.35406189999999998</v>
      </c>
      <c r="BM7" s="354">
        <v>-4.6483040000000004</v>
      </c>
      <c r="BN7" s="354">
        <v>-5.9265679999999996</v>
      </c>
      <c r="BO7" s="354">
        <v>-7.1716389999999999</v>
      </c>
      <c r="BP7" s="354">
        <v>0.74921349999999998</v>
      </c>
      <c r="BQ7" s="354">
        <v>8.2267740000000007</v>
      </c>
      <c r="BR7" s="354">
        <v>5.5641210000000001</v>
      </c>
      <c r="BS7" s="354">
        <v>1.479635</v>
      </c>
      <c r="BT7" s="354">
        <v>-2.8243</v>
      </c>
      <c r="BU7" s="354">
        <v>-1.667354</v>
      </c>
      <c r="BV7" s="354">
        <v>3.766432</v>
      </c>
    </row>
    <row r="8" spans="1:74" ht="11.1" customHeight="1" x14ac:dyDescent="0.2">
      <c r="A8" s="48" t="s">
        <v>125</v>
      </c>
      <c r="B8" s="719" t="s">
        <v>1341</v>
      </c>
      <c r="C8" s="343">
        <v>0.83845498500000004</v>
      </c>
      <c r="D8" s="343">
        <v>0.71138799200000002</v>
      </c>
      <c r="E8" s="343">
        <v>0.66151299900000005</v>
      </c>
      <c r="F8" s="343">
        <v>0.66740900999999997</v>
      </c>
      <c r="G8" s="343">
        <v>0.86050900500000005</v>
      </c>
      <c r="H8" s="343">
        <v>0.71793099000000005</v>
      </c>
      <c r="I8" s="343">
        <v>0.81222600899999997</v>
      </c>
      <c r="J8" s="343">
        <v>0.81286600399999998</v>
      </c>
      <c r="K8" s="343">
        <v>0.69104399999999999</v>
      </c>
      <c r="L8" s="343">
        <v>0.68970498800000002</v>
      </c>
      <c r="M8" s="343">
        <v>0.75208701</v>
      </c>
      <c r="N8" s="343">
        <v>0.71920099199999998</v>
      </c>
      <c r="O8" s="343">
        <v>0.62714100500000003</v>
      </c>
      <c r="P8" s="343">
        <v>0.71932198800000002</v>
      </c>
      <c r="Q8" s="343">
        <v>0.73745000999999999</v>
      </c>
      <c r="R8" s="343">
        <v>0.60231599999999996</v>
      </c>
      <c r="S8" s="343">
        <v>0.479152988</v>
      </c>
      <c r="T8" s="343">
        <v>0.65496299999999996</v>
      </c>
      <c r="U8" s="343">
        <v>0.86883098599999997</v>
      </c>
      <c r="V8" s="343">
        <v>0.80871901000000002</v>
      </c>
      <c r="W8" s="343">
        <v>0.50340699</v>
      </c>
      <c r="X8" s="343">
        <v>0.58995399400000004</v>
      </c>
      <c r="Y8" s="343">
        <v>0.72110399999999997</v>
      </c>
      <c r="Z8" s="343">
        <v>0.85225401499999998</v>
      </c>
      <c r="AA8" s="343">
        <v>0.77954800999999996</v>
      </c>
      <c r="AB8" s="343">
        <v>0.78345300900000003</v>
      </c>
      <c r="AC8" s="343">
        <v>0.85352600700000003</v>
      </c>
      <c r="AD8" s="343">
        <v>0.75435099000000005</v>
      </c>
      <c r="AE8" s="343">
        <v>0.57887000600000005</v>
      </c>
      <c r="AF8" s="343">
        <v>0.71482500000000004</v>
      </c>
      <c r="AG8" s="343">
        <v>0.82621500699999995</v>
      </c>
      <c r="AH8" s="343">
        <v>0.56068801000000001</v>
      </c>
      <c r="AI8" s="343">
        <v>0.43887599999999999</v>
      </c>
      <c r="AJ8" s="343">
        <v>0.43607600800000001</v>
      </c>
      <c r="AK8" s="343">
        <v>0.42346599000000001</v>
      </c>
      <c r="AL8" s="343">
        <v>0.62120100199999995</v>
      </c>
      <c r="AM8" s="343">
        <v>0.70439399700000005</v>
      </c>
      <c r="AN8" s="343">
        <v>0.830317992</v>
      </c>
      <c r="AO8" s="343">
        <v>0.81164999800000004</v>
      </c>
      <c r="AP8" s="343">
        <v>0.81184400999999995</v>
      </c>
      <c r="AQ8" s="343">
        <v>0.83874601299999996</v>
      </c>
      <c r="AR8" s="343">
        <v>0.85191698999999999</v>
      </c>
      <c r="AS8" s="343">
        <v>0.86007299000000004</v>
      </c>
      <c r="AT8" s="343">
        <v>0.86963199499999999</v>
      </c>
      <c r="AU8" s="343">
        <v>0.65726901000000004</v>
      </c>
      <c r="AV8" s="343">
        <v>0.53362299499999999</v>
      </c>
      <c r="AW8" s="343">
        <v>0.73893299999999995</v>
      </c>
      <c r="AX8" s="343">
        <v>0.82418001200000002</v>
      </c>
      <c r="AY8" s="343">
        <v>0.53333333100000002</v>
      </c>
      <c r="AZ8" s="873">
        <v>0.53333333199999999</v>
      </c>
      <c r="BA8" s="873">
        <v>0.53333333100000002</v>
      </c>
      <c r="BB8" s="873">
        <v>0.53333333332999999</v>
      </c>
      <c r="BC8" s="873">
        <v>0.53333333332999999</v>
      </c>
      <c r="BD8" s="873">
        <v>0.53333333332999999</v>
      </c>
      <c r="BE8" s="354">
        <v>0.53333330000000001</v>
      </c>
      <c r="BF8" s="354">
        <v>0.53333330000000001</v>
      </c>
      <c r="BG8" s="354">
        <v>0.53333330000000001</v>
      </c>
      <c r="BH8" s="354">
        <v>0.53333330000000001</v>
      </c>
      <c r="BI8" s="354">
        <v>0.53333330000000001</v>
      </c>
      <c r="BJ8" s="354">
        <v>0.53333330000000001</v>
      </c>
      <c r="BK8" s="354">
        <v>0.35833330000000002</v>
      </c>
      <c r="BL8" s="354">
        <v>0.35833330000000002</v>
      </c>
      <c r="BM8" s="354">
        <v>0.35833330000000002</v>
      </c>
      <c r="BN8" s="354">
        <v>0.35833330000000002</v>
      </c>
      <c r="BO8" s="354">
        <v>0.35833330000000002</v>
      </c>
      <c r="BP8" s="354">
        <v>0.35833330000000002</v>
      </c>
      <c r="BQ8" s="354">
        <v>0.35833330000000002</v>
      </c>
      <c r="BR8" s="354">
        <v>0.35833330000000002</v>
      </c>
      <c r="BS8" s="354">
        <v>0.35833330000000002</v>
      </c>
      <c r="BT8" s="354">
        <v>0.35833330000000002</v>
      </c>
      <c r="BU8" s="354">
        <v>0.35833330000000002</v>
      </c>
      <c r="BV8" s="354">
        <v>0.35833330000000002</v>
      </c>
    </row>
    <row r="9" spans="1:74" s="277" customFormat="1" ht="11.1" customHeight="1" x14ac:dyDescent="0.2">
      <c r="A9" s="436" t="s">
        <v>123</v>
      </c>
      <c r="B9" s="720" t="s">
        <v>1172</v>
      </c>
      <c r="C9" s="34">
        <v>44.770859405000003</v>
      </c>
      <c r="D9" s="34">
        <v>40.612681930999997</v>
      </c>
      <c r="E9" s="34">
        <v>44.186177135999998</v>
      </c>
      <c r="F9" s="34">
        <v>39.142166848999999</v>
      </c>
      <c r="G9" s="34">
        <v>41.940601385999997</v>
      </c>
      <c r="H9" s="34">
        <v>40.807995458000001</v>
      </c>
      <c r="I9" s="34">
        <v>43.830239470999999</v>
      </c>
      <c r="J9" s="34">
        <v>46.959673113999997</v>
      </c>
      <c r="K9" s="34">
        <v>44.694697368</v>
      </c>
      <c r="L9" s="34">
        <v>44.552995379000002</v>
      </c>
      <c r="M9" s="34">
        <v>41.973961062000001</v>
      </c>
      <c r="N9" s="34">
        <v>39.233964440999998</v>
      </c>
      <c r="O9" s="34">
        <v>43.809175463999999</v>
      </c>
      <c r="P9" s="34">
        <v>37.204403249000002</v>
      </c>
      <c r="Q9" s="34">
        <v>42.547682817999998</v>
      </c>
      <c r="R9" s="34">
        <v>39.059737171999998</v>
      </c>
      <c r="S9" s="34">
        <v>39.646969310999999</v>
      </c>
      <c r="T9" s="34">
        <v>38.593389234999997</v>
      </c>
      <c r="U9" s="34">
        <v>39.849955942999998</v>
      </c>
      <c r="V9" s="34">
        <v>41.568205436</v>
      </c>
      <c r="W9" s="34">
        <v>39.915025714000002</v>
      </c>
      <c r="X9" s="34">
        <v>38.707419776999998</v>
      </c>
      <c r="Y9" s="34">
        <v>39.473054624</v>
      </c>
      <c r="Z9" s="34">
        <v>37.327059255999998</v>
      </c>
      <c r="AA9" s="34">
        <v>35.879312333000001</v>
      </c>
      <c r="AB9" s="34">
        <v>35.644072332999997</v>
      </c>
      <c r="AC9" s="34">
        <v>32.392723332999999</v>
      </c>
      <c r="AD9" s="34">
        <v>29.406863333</v>
      </c>
      <c r="AE9" s="34">
        <v>30.541283332999999</v>
      </c>
      <c r="AF9" s="34">
        <v>33.261677333000002</v>
      </c>
      <c r="AG9" s="34">
        <v>34.822701037000002</v>
      </c>
      <c r="AH9" s="34">
        <v>38.483486333000002</v>
      </c>
      <c r="AI9" s="34">
        <v>36.607809332999999</v>
      </c>
      <c r="AJ9" s="34">
        <v>35.472331333</v>
      </c>
      <c r="AK9" s="34">
        <v>32.000710333000001</v>
      </c>
      <c r="AL9" s="34">
        <v>33.550684333</v>
      </c>
      <c r="AM9" s="34">
        <v>37.676853442999999</v>
      </c>
      <c r="AN9" s="34">
        <v>31.850987542999999</v>
      </c>
      <c r="AO9" s="34">
        <v>38.649296851999999</v>
      </c>
      <c r="AP9" s="34">
        <v>34.532618515999999</v>
      </c>
      <c r="AQ9" s="34">
        <v>36.348670130000002</v>
      </c>
      <c r="AR9" s="34">
        <v>35.499664156999998</v>
      </c>
      <c r="AS9" s="34">
        <v>39.282636291000003</v>
      </c>
      <c r="AT9" s="34">
        <v>39.689904538</v>
      </c>
      <c r="AU9" s="34">
        <v>36.814693407</v>
      </c>
      <c r="AV9" s="34">
        <v>37.175713021</v>
      </c>
      <c r="AW9" s="34">
        <v>35.584471248</v>
      </c>
      <c r="AX9" s="34">
        <v>36.630045222</v>
      </c>
      <c r="AY9" s="34">
        <v>38.649569999999997</v>
      </c>
      <c r="AZ9" s="895">
        <v>34.520673000000002</v>
      </c>
      <c r="BA9" s="895">
        <v>36.549590000000002</v>
      </c>
      <c r="BB9" s="895">
        <v>32.993828000000001</v>
      </c>
      <c r="BC9" s="895">
        <v>34.136022199999999</v>
      </c>
      <c r="BD9" s="895">
        <v>33.103612452999997</v>
      </c>
      <c r="BE9" s="437">
        <v>35.272350000000003</v>
      </c>
      <c r="BF9" s="437">
        <v>38.15748</v>
      </c>
      <c r="BG9" s="437">
        <v>33.945729999999998</v>
      </c>
      <c r="BH9" s="437">
        <v>34.416260000000001</v>
      </c>
      <c r="BI9" s="437">
        <v>33.81897</v>
      </c>
      <c r="BJ9" s="437">
        <v>32.590629999999997</v>
      </c>
      <c r="BK9" s="437">
        <v>38.492159999999998</v>
      </c>
      <c r="BL9" s="437">
        <v>30.7943</v>
      </c>
      <c r="BM9" s="437">
        <v>33.543399999999998</v>
      </c>
      <c r="BN9" s="437">
        <v>30.034490000000002</v>
      </c>
      <c r="BO9" s="437">
        <v>33.197470000000003</v>
      </c>
      <c r="BP9" s="437">
        <v>32.212690000000002</v>
      </c>
      <c r="BQ9" s="437">
        <v>33.954700000000003</v>
      </c>
      <c r="BR9" s="437">
        <v>37.21302</v>
      </c>
      <c r="BS9" s="437">
        <v>33.062289999999997</v>
      </c>
      <c r="BT9" s="437">
        <v>33.124380000000002</v>
      </c>
      <c r="BU9" s="437">
        <v>32.493209999999998</v>
      </c>
      <c r="BV9" s="437">
        <v>31.035920000000001</v>
      </c>
    </row>
    <row r="10" spans="1:74" s="277" customFormat="1" ht="11.1" customHeight="1" x14ac:dyDescent="0.2">
      <c r="A10" s="436" t="s">
        <v>114</v>
      </c>
      <c r="B10" s="721" t="s">
        <v>1342</v>
      </c>
      <c r="C10" s="34">
        <v>49.887262999999997</v>
      </c>
      <c r="D10" s="34">
        <v>47.875067000000001</v>
      </c>
      <c r="E10" s="34">
        <v>51.548139999999997</v>
      </c>
      <c r="F10" s="34">
        <v>46.387467999999998</v>
      </c>
      <c r="G10" s="34">
        <v>49.552526</v>
      </c>
      <c r="H10" s="34">
        <v>48.670070000000003</v>
      </c>
      <c r="I10" s="34">
        <v>49.301246999999996</v>
      </c>
      <c r="J10" s="34">
        <v>53.601346999999997</v>
      </c>
      <c r="K10" s="34">
        <v>51.574119000000003</v>
      </c>
      <c r="L10" s="34">
        <v>51.331895000000003</v>
      </c>
      <c r="M10" s="34">
        <v>48.753593000000002</v>
      </c>
      <c r="N10" s="34">
        <v>45.672547000000002</v>
      </c>
      <c r="O10" s="34">
        <v>51.052731999999999</v>
      </c>
      <c r="P10" s="34">
        <v>45.750903999999998</v>
      </c>
      <c r="Q10" s="34">
        <v>52.027268999999997</v>
      </c>
      <c r="R10" s="34">
        <v>47.006179000000003</v>
      </c>
      <c r="S10" s="34">
        <v>48.262134000000003</v>
      </c>
      <c r="T10" s="34">
        <v>47.18356</v>
      </c>
      <c r="U10" s="34">
        <v>46.594642999999998</v>
      </c>
      <c r="V10" s="34">
        <v>50.624502999999997</v>
      </c>
      <c r="W10" s="34">
        <v>48.619798000000003</v>
      </c>
      <c r="X10" s="34">
        <v>47.602803999999999</v>
      </c>
      <c r="Y10" s="34">
        <v>47.518639</v>
      </c>
      <c r="Z10" s="34">
        <v>45.710852000000003</v>
      </c>
      <c r="AA10" s="34">
        <v>44.060189000000001</v>
      </c>
      <c r="AB10" s="34">
        <v>44.018887999999997</v>
      </c>
      <c r="AC10" s="34">
        <v>41.815978999999999</v>
      </c>
      <c r="AD10" s="34">
        <v>35.763852999999997</v>
      </c>
      <c r="AE10" s="34">
        <v>39.430148000000003</v>
      </c>
      <c r="AF10" s="34">
        <v>43.069394000000003</v>
      </c>
      <c r="AG10" s="34">
        <v>43.388767000000001</v>
      </c>
      <c r="AH10" s="34">
        <v>47.159948</v>
      </c>
      <c r="AI10" s="34">
        <v>45.772016999999998</v>
      </c>
      <c r="AJ10" s="34">
        <v>44.317433000000001</v>
      </c>
      <c r="AK10" s="34">
        <v>40.984302999999997</v>
      </c>
      <c r="AL10" s="34">
        <v>42.759405000000001</v>
      </c>
      <c r="AM10" s="34">
        <v>44.845035000000003</v>
      </c>
      <c r="AN10" s="34">
        <v>39.706701000000002</v>
      </c>
      <c r="AO10" s="34">
        <v>47.781933000000002</v>
      </c>
      <c r="AP10" s="34">
        <v>41.876334</v>
      </c>
      <c r="AQ10" s="34">
        <v>44.020249</v>
      </c>
      <c r="AR10" s="34">
        <v>42.239888000000001</v>
      </c>
      <c r="AS10" s="34">
        <v>45.160637999999999</v>
      </c>
      <c r="AT10" s="34">
        <v>46.957822</v>
      </c>
      <c r="AU10" s="34">
        <v>43.802562999999999</v>
      </c>
      <c r="AV10" s="34">
        <v>44.639249</v>
      </c>
      <c r="AW10" s="34">
        <v>43.250397999999997</v>
      </c>
      <c r="AX10" s="34">
        <v>44.142608000000003</v>
      </c>
      <c r="AY10" s="34">
        <v>45.84592</v>
      </c>
      <c r="AZ10" s="895">
        <v>41.461249000000002</v>
      </c>
      <c r="BA10" s="895">
        <v>45.847718999999998</v>
      </c>
      <c r="BB10" s="895">
        <v>41.300328</v>
      </c>
      <c r="BC10" s="895">
        <v>41.834009000000002</v>
      </c>
      <c r="BD10" s="895">
        <v>40.779792643</v>
      </c>
      <c r="BE10" s="437">
        <v>41.661119999999997</v>
      </c>
      <c r="BF10" s="437">
        <v>45.309489999999997</v>
      </c>
      <c r="BG10" s="437">
        <v>41.077260000000003</v>
      </c>
      <c r="BH10" s="437">
        <v>42.758240000000001</v>
      </c>
      <c r="BI10" s="437">
        <v>41.895470000000003</v>
      </c>
      <c r="BJ10" s="437">
        <v>41.517389999999999</v>
      </c>
      <c r="BK10" s="437">
        <v>45.046219999999998</v>
      </c>
      <c r="BL10" s="437">
        <v>38.321219999999997</v>
      </c>
      <c r="BM10" s="437">
        <v>42.149120000000003</v>
      </c>
      <c r="BN10" s="437">
        <v>37.458440000000003</v>
      </c>
      <c r="BO10" s="437">
        <v>40.43873</v>
      </c>
      <c r="BP10" s="437">
        <v>39.70194</v>
      </c>
      <c r="BQ10" s="437">
        <v>40.723739999999999</v>
      </c>
      <c r="BR10" s="437">
        <v>44.762270000000001</v>
      </c>
      <c r="BS10" s="437">
        <v>40.540140000000001</v>
      </c>
      <c r="BT10" s="437">
        <v>41.966349999999998</v>
      </c>
      <c r="BU10" s="437">
        <v>40.92398</v>
      </c>
      <c r="BV10" s="437">
        <v>40.340400000000002</v>
      </c>
    </row>
    <row r="11" spans="1:74" ht="11.1" customHeight="1" x14ac:dyDescent="0.2">
      <c r="A11" s="47" t="s">
        <v>115</v>
      </c>
      <c r="B11" s="722" t="s">
        <v>981</v>
      </c>
      <c r="C11" s="343">
        <v>13.45969</v>
      </c>
      <c r="D11" s="343">
        <v>12.916791999999999</v>
      </c>
      <c r="E11" s="343">
        <v>13.907807</v>
      </c>
      <c r="F11" s="343">
        <v>12.883153</v>
      </c>
      <c r="G11" s="343">
        <v>13.762204000000001</v>
      </c>
      <c r="H11" s="343">
        <v>13.517059</v>
      </c>
      <c r="I11" s="343">
        <v>12.841676</v>
      </c>
      <c r="J11" s="343">
        <v>13.961724999999999</v>
      </c>
      <c r="K11" s="343">
        <v>13.433665</v>
      </c>
      <c r="L11" s="343">
        <v>14.194516</v>
      </c>
      <c r="M11" s="343">
        <v>13.481558</v>
      </c>
      <c r="N11" s="343">
        <v>12.629568000000001</v>
      </c>
      <c r="O11" s="343">
        <v>14.770154</v>
      </c>
      <c r="P11" s="343">
        <v>13.236259</v>
      </c>
      <c r="Q11" s="343">
        <v>15.052104999999999</v>
      </c>
      <c r="R11" s="343">
        <v>14.063772</v>
      </c>
      <c r="S11" s="343">
        <v>14.439529</v>
      </c>
      <c r="T11" s="343">
        <v>14.116864</v>
      </c>
      <c r="U11" s="343">
        <v>12.857955</v>
      </c>
      <c r="V11" s="343">
        <v>13.970018</v>
      </c>
      <c r="W11" s="343">
        <v>13.416847000000001</v>
      </c>
      <c r="X11" s="343">
        <v>13.401282999999999</v>
      </c>
      <c r="Y11" s="343">
        <v>13.377580999999999</v>
      </c>
      <c r="Z11" s="343">
        <v>12.868648</v>
      </c>
      <c r="AA11" s="343">
        <v>13.419525999999999</v>
      </c>
      <c r="AB11" s="343">
        <v>13.406929</v>
      </c>
      <c r="AC11" s="343">
        <v>12.735989999999999</v>
      </c>
      <c r="AD11" s="343">
        <v>12.09253</v>
      </c>
      <c r="AE11" s="343">
        <v>13.332166000000001</v>
      </c>
      <c r="AF11" s="343">
        <v>14.562701000000001</v>
      </c>
      <c r="AG11" s="343">
        <v>12.691197000000001</v>
      </c>
      <c r="AH11" s="343">
        <v>13.794235</v>
      </c>
      <c r="AI11" s="343">
        <v>13.388299</v>
      </c>
      <c r="AJ11" s="343">
        <v>13.367653000000001</v>
      </c>
      <c r="AK11" s="343">
        <v>12.362292999999999</v>
      </c>
      <c r="AL11" s="343">
        <v>12.897736999999999</v>
      </c>
      <c r="AM11" s="343">
        <v>13.467164</v>
      </c>
      <c r="AN11" s="343">
        <v>11.924091000000001</v>
      </c>
      <c r="AO11" s="343">
        <v>14.349178</v>
      </c>
      <c r="AP11" s="343">
        <v>13.212796000000001</v>
      </c>
      <c r="AQ11" s="343">
        <v>13.889249</v>
      </c>
      <c r="AR11" s="343">
        <v>13.327510999999999</v>
      </c>
      <c r="AS11" s="343">
        <v>13.004738</v>
      </c>
      <c r="AT11" s="343">
        <v>13.522240999999999</v>
      </c>
      <c r="AU11" s="343">
        <v>12.613652999999999</v>
      </c>
      <c r="AV11" s="343">
        <v>13.741175999999999</v>
      </c>
      <c r="AW11" s="343">
        <v>13.313650000000001</v>
      </c>
      <c r="AX11" s="343">
        <v>13.588262</v>
      </c>
      <c r="AY11" s="343">
        <v>13.963536</v>
      </c>
      <c r="AZ11" s="873">
        <v>12.611046</v>
      </c>
      <c r="BA11" s="873">
        <v>13.955519000000001</v>
      </c>
      <c r="BB11" s="873">
        <v>12.432741</v>
      </c>
      <c r="BC11" s="873">
        <v>12.543535</v>
      </c>
      <c r="BD11" s="873">
        <v>12.226408286</v>
      </c>
      <c r="BE11" s="354">
        <v>11.172980000000001</v>
      </c>
      <c r="BF11" s="354">
        <v>12.40936</v>
      </c>
      <c r="BG11" s="354">
        <v>11.46266</v>
      </c>
      <c r="BH11" s="354">
        <v>12.50061</v>
      </c>
      <c r="BI11" s="354">
        <v>12.313599999999999</v>
      </c>
      <c r="BJ11" s="354">
        <v>12.47546</v>
      </c>
      <c r="BK11" s="354">
        <v>15.761430000000001</v>
      </c>
      <c r="BL11" s="354">
        <v>13.274570000000001</v>
      </c>
      <c r="BM11" s="354">
        <v>13.988479999999999</v>
      </c>
      <c r="BN11" s="354">
        <v>12.65931</v>
      </c>
      <c r="BO11" s="354">
        <v>13.29121</v>
      </c>
      <c r="BP11" s="354">
        <v>12.98399</v>
      </c>
      <c r="BQ11" s="354">
        <v>11.58135</v>
      </c>
      <c r="BR11" s="354">
        <v>12.6503</v>
      </c>
      <c r="BS11" s="354">
        <v>11.52772</v>
      </c>
      <c r="BT11" s="354">
        <v>12.397869999999999</v>
      </c>
      <c r="BU11" s="354">
        <v>12.085699999999999</v>
      </c>
      <c r="BV11" s="354">
        <v>12.149929999999999</v>
      </c>
    </row>
    <row r="12" spans="1:74" ht="11.1" customHeight="1" x14ac:dyDescent="0.2">
      <c r="A12" s="47" t="s">
        <v>116</v>
      </c>
      <c r="B12" s="722" t="s">
        <v>982</v>
      </c>
      <c r="C12" s="343">
        <v>7.9840910000000003</v>
      </c>
      <c r="D12" s="343">
        <v>7.6620379999999999</v>
      </c>
      <c r="E12" s="343">
        <v>8.249898</v>
      </c>
      <c r="F12" s="343">
        <v>8.0796589999999995</v>
      </c>
      <c r="G12" s="343">
        <v>8.6309260000000005</v>
      </c>
      <c r="H12" s="343">
        <v>8.4771970000000003</v>
      </c>
      <c r="I12" s="343">
        <v>7.8965889999999996</v>
      </c>
      <c r="J12" s="343">
        <v>8.5853389999999994</v>
      </c>
      <c r="K12" s="343">
        <v>8.2606710000000003</v>
      </c>
      <c r="L12" s="343">
        <v>8.6510029999999993</v>
      </c>
      <c r="M12" s="343">
        <v>8.2164699999999993</v>
      </c>
      <c r="N12" s="343">
        <v>7.6972500000000004</v>
      </c>
      <c r="O12" s="343">
        <v>8.691065</v>
      </c>
      <c r="P12" s="343">
        <v>7.7885039999999996</v>
      </c>
      <c r="Q12" s="343">
        <v>8.856973</v>
      </c>
      <c r="R12" s="343">
        <v>7.7413410000000002</v>
      </c>
      <c r="S12" s="343">
        <v>7.9481760000000001</v>
      </c>
      <c r="T12" s="343">
        <v>7.7705320000000002</v>
      </c>
      <c r="U12" s="343">
        <v>7.2269829999999997</v>
      </c>
      <c r="V12" s="343">
        <v>7.8520240000000001</v>
      </c>
      <c r="W12" s="343">
        <v>7.5410469999999998</v>
      </c>
      <c r="X12" s="343">
        <v>7.5233790000000003</v>
      </c>
      <c r="Y12" s="343">
        <v>7.5100920000000002</v>
      </c>
      <c r="Z12" s="343">
        <v>7.2243899999999996</v>
      </c>
      <c r="AA12" s="343">
        <v>7.5525690000000001</v>
      </c>
      <c r="AB12" s="343">
        <v>7.5455009999999998</v>
      </c>
      <c r="AC12" s="343">
        <v>7.1678579999999998</v>
      </c>
      <c r="AD12" s="343">
        <v>6.1406039999999997</v>
      </c>
      <c r="AE12" s="343">
        <v>6.7701279999999997</v>
      </c>
      <c r="AF12" s="343">
        <v>7.3949749999999996</v>
      </c>
      <c r="AG12" s="343">
        <v>6.9062289999999997</v>
      </c>
      <c r="AH12" s="343">
        <v>7.5064960000000003</v>
      </c>
      <c r="AI12" s="343">
        <v>7.2855429999999997</v>
      </c>
      <c r="AJ12" s="343">
        <v>6.5863300000000002</v>
      </c>
      <c r="AK12" s="343">
        <v>6.090973</v>
      </c>
      <c r="AL12" s="343">
        <v>6.3547750000000001</v>
      </c>
      <c r="AM12" s="343">
        <v>7.7727279999999999</v>
      </c>
      <c r="AN12" s="343">
        <v>6.882117</v>
      </c>
      <c r="AO12" s="343">
        <v>8.2817100000000003</v>
      </c>
      <c r="AP12" s="343">
        <v>6.3844329999999996</v>
      </c>
      <c r="AQ12" s="343">
        <v>6.7112999999999996</v>
      </c>
      <c r="AR12" s="343">
        <v>6.4398559999999998</v>
      </c>
      <c r="AS12" s="343">
        <v>6.7872050000000002</v>
      </c>
      <c r="AT12" s="343">
        <v>7.0573069999999998</v>
      </c>
      <c r="AU12" s="343">
        <v>6.5831270000000002</v>
      </c>
      <c r="AV12" s="343">
        <v>6.6866849999999998</v>
      </c>
      <c r="AW12" s="343">
        <v>6.4786339999999996</v>
      </c>
      <c r="AX12" s="343">
        <v>6.6122759999999996</v>
      </c>
      <c r="AY12" s="343">
        <v>7.180733</v>
      </c>
      <c r="AZ12" s="873">
        <v>6.4971690000000004</v>
      </c>
      <c r="BA12" s="873">
        <v>7.1963559999999998</v>
      </c>
      <c r="BB12" s="873">
        <v>6.2349180000000004</v>
      </c>
      <c r="BC12" s="873">
        <v>6.275766</v>
      </c>
      <c r="BD12" s="873">
        <v>6.1146111429000003</v>
      </c>
      <c r="BE12" s="354">
        <v>5.9935010000000002</v>
      </c>
      <c r="BF12" s="354">
        <v>6.7874619999999997</v>
      </c>
      <c r="BG12" s="354">
        <v>6.1388090000000002</v>
      </c>
      <c r="BH12" s="354">
        <v>6.4225989999999999</v>
      </c>
      <c r="BI12" s="354">
        <v>6.3380660000000004</v>
      </c>
      <c r="BJ12" s="354">
        <v>6.344087</v>
      </c>
      <c r="BK12" s="354">
        <v>7.4653539999999996</v>
      </c>
      <c r="BL12" s="354">
        <v>6.3244020000000001</v>
      </c>
      <c r="BM12" s="354">
        <v>7.1136590000000002</v>
      </c>
      <c r="BN12" s="354">
        <v>6.226496</v>
      </c>
      <c r="BO12" s="354">
        <v>6.7467839999999999</v>
      </c>
      <c r="BP12" s="354">
        <v>6.4421600000000003</v>
      </c>
      <c r="BQ12" s="354">
        <v>6.185066</v>
      </c>
      <c r="BR12" s="354">
        <v>6.9424460000000003</v>
      </c>
      <c r="BS12" s="354">
        <v>6.2218109999999998</v>
      </c>
      <c r="BT12" s="354">
        <v>6.4102410000000001</v>
      </c>
      <c r="BU12" s="354">
        <v>6.2522390000000003</v>
      </c>
      <c r="BV12" s="354">
        <v>6.1863859999999997</v>
      </c>
    </row>
    <row r="13" spans="1:74" ht="11.1" customHeight="1" x14ac:dyDescent="0.2">
      <c r="A13" s="47" t="s">
        <v>117</v>
      </c>
      <c r="B13" s="722" t="s">
        <v>983</v>
      </c>
      <c r="C13" s="343">
        <v>28.443481999999999</v>
      </c>
      <c r="D13" s="343">
        <v>27.296237000000001</v>
      </c>
      <c r="E13" s="343">
        <v>29.390435</v>
      </c>
      <c r="F13" s="343">
        <v>25.424655999999999</v>
      </c>
      <c r="G13" s="343">
        <v>27.159396000000001</v>
      </c>
      <c r="H13" s="343">
        <v>26.675813999999999</v>
      </c>
      <c r="I13" s="343">
        <v>28.562982000000002</v>
      </c>
      <c r="J13" s="343">
        <v>31.054283000000002</v>
      </c>
      <c r="K13" s="343">
        <v>29.879783</v>
      </c>
      <c r="L13" s="343">
        <v>28.486376</v>
      </c>
      <c r="M13" s="343">
        <v>27.055565000000001</v>
      </c>
      <c r="N13" s="343">
        <v>25.345728999999999</v>
      </c>
      <c r="O13" s="343">
        <v>27.591512999999999</v>
      </c>
      <c r="P13" s="343">
        <v>24.726140999999998</v>
      </c>
      <c r="Q13" s="343">
        <v>28.118190999999999</v>
      </c>
      <c r="R13" s="343">
        <v>25.201066000000001</v>
      </c>
      <c r="S13" s="343">
        <v>25.874428999999999</v>
      </c>
      <c r="T13" s="343">
        <v>25.296164000000001</v>
      </c>
      <c r="U13" s="343">
        <v>26.509705</v>
      </c>
      <c r="V13" s="343">
        <v>28.802461000000001</v>
      </c>
      <c r="W13" s="343">
        <v>27.661904</v>
      </c>
      <c r="X13" s="343">
        <v>26.678142000000001</v>
      </c>
      <c r="Y13" s="343">
        <v>26.630966000000001</v>
      </c>
      <c r="Z13" s="343">
        <v>25.617813999999999</v>
      </c>
      <c r="AA13" s="343">
        <v>23.088094000000002</v>
      </c>
      <c r="AB13" s="343">
        <v>23.066458000000001</v>
      </c>
      <c r="AC13" s="343">
        <v>21.912130999999999</v>
      </c>
      <c r="AD13" s="343">
        <v>17.530719000000001</v>
      </c>
      <c r="AE13" s="343">
        <v>19.327853999999999</v>
      </c>
      <c r="AF13" s="343">
        <v>21.111718</v>
      </c>
      <c r="AG13" s="343">
        <v>23.791340999999999</v>
      </c>
      <c r="AH13" s="343">
        <v>25.859217000000001</v>
      </c>
      <c r="AI13" s="343">
        <v>25.098175000000001</v>
      </c>
      <c r="AJ13" s="343">
        <v>24.36345</v>
      </c>
      <c r="AK13" s="343">
        <v>22.531037000000001</v>
      </c>
      <c r="AL13" s="343">
        <v>23.506893000000002</v>
      </c>
      <c r="AM13" s="343">
        <v>23.605143000000002</v>
      </c>
      <c r="AN13" s="343">
        <v>20.900493000000001</v>
      </c>
      <c r="AO13" s="343">
        <v>25.151045</v>
      </c>
      <c r="AP13" s="343">
        <v>22.279105000000001</v>
      </c>
      <c r="AQ13" s="343">
        <v>23.419699999999999</v>
      </c>
      <c r="AR13" s="343">
        <v>22.472521</v>
      </c>
      <c r="AS13" s="343">
        <v>25.368694999999999</v>
      </c>
      <c r="AT13" s="343">
        <v>26.378274000000001</v>
      </c>
      <c r="AU13" s="343">
        <v>24.605782999999999</v>
      </c>
      <c r="AV13" s="343">
        <v>24.211387999999999</v>
      </c>
      <c r="AW13" s="343">
        <v>23.458113999999998</v>
      </c>
      <c r="AX13" s="343">
        <v>23.942070000000001</v>
      </c>
      <c r="AY13" s="343">
        <v>24.701650999999998</v>
      </c>
      <c r="AZ13" s="873">
        <v>22.353034000000001</v>
      </c>
      <c r="BA13" s="873">
        <v>24.695844000000001</v>
      </c>
      <c r="BB13" s="873">
        <v>22.632669</v>
      </c>
      <c r="BC13" s="873">
        <v>23.014707999999999</v>
      </c>
      <c r="BD13" s="873">
        <v>22.438773214000001</v>
      </c>
      <c r="BE13" s="354">
        <v>24.494630000000001</v>
      </c>
      <c r="BF13" s="354">
        <v>26.112670000000001</v>
      </c>
      <c r="BG13" s="354">
        <v>23.47579</v>
      </c>
      <c r="BH13" s="354">
        <v>23.83503</v>
      </c>
      <c r="BI13" s="354">
        <v>23.2438</v>
      </c>
      <c r="BJ13" s="354">
        <v>22.697839999999999</v>
      </c>
      <c r="BK13" s="354">
        <v>21.81944</v>
      </c>
      <c r="BL13" s="354">
        <v>18.722249999999999</v>
      </c>
      <c r="BM13" s="354">
        <v>21.046980000000001</v>
      </c>
      <c r="BN13" s="354">
        <v>18.57264</v>
      </c>
      <c r="BO13" s="354">
        <v>20.400729999999999</v>
      </c>
      <c r="BP13" s="354">
        <v>20.275790000000001</v>
      </c>
      <c r="BQ13" s="354">
        <v>22.957319999999999</v>
      </c>
      <c r="BR13" s="354">
        <v>25.169530000000002</v>
      </c>
      <c r="BS13" s="354">
        <v>22.790610000000001</v>
      </c>
      <c r="BT13" s="354">
        <v>23.158239999999999</v>
      </c>
      <c r="BU13" s="354">
        <v>22.586040000000001</v>
      </c>
      <c r="BV13" s="354">
        <v>22.004090000000001</v>
      </c>
    </row>
    <row r="14" spans="1:74" s="277" customFormat="1" ht="11.1" customHeight="1" x14ac:dyDescent="0.2">
      <c r="A14" s="436" t="s">
        <v>1454</v>
      </c>
      <c r="B14" s="721" t="s">
        <v>1179</v>
      </c>
      <c r="C14" s="34">
        <v>-5.0157049999999996</v>
      </c>
      <c r="D14" s="34">
        <v>-7.0159979999999997</v>
      </c>
      <c r="E14" s="34">
        <v>-7.0478319999999997</v>
      </c>
      <c r="F14" s="34">
        <v>-7.118493</v>
      </c>
      <c r="G14" s="34">
        <v>-7.213298</v>
      </c>
      <c r="H14" s="34">
        <v>-7.4646819999999998</v>
      </c>
      <c r="I14" s="34">
        <v>-5.6288460000000002</v>
      </c>
      <c r="J14" s="34">
        <v>-6.7662750000000003</v>
      </c>
      <c r="K14" s="34">
        <v>-6.748977</v>
      </c>
      <c r="L14" s="34">
        <v>-6.3778389999999998</v>
      </c>
      <c r="M14" s="34">
        <v>-6.5964270000000003</v>
      </c>
      <c r="N14" s="34">
        <v>-6.6478970000000004</v>
      </c>
      <c r="O14" s="34">
        <v>-6.6417979999999996</v>
      </c>
      <c r="P14" s="34">
        <v>-7.9558160000000004</v>
      </c>
      <c r="Q14" s="34">
        <v>-8.9110490000000002</v>
      </c>
      <c r="R14" s="34">
        <v>-7.4111260000000003</v>
      </c>
      <c r="S14" s="34">
        <v>-8.1241439999999994</v>
      </c>
      <c r="T14" s="34">
        <v>-8.1545190000000005</v>
      </c>
      <c r="U14" s="34">
        <v>-6.3754780000000002</v>
      </c>
      <c r="V14" s="34">
        <v>-8.7646049999999995</v>
      </c>
      <c r="W14" s="34">
        <v>-8.5016700000000007</v>
      </c>
      <c r="X14" s="34">
        <v>-8.7919459999999994</v>
      </c>
      <c r="Y14" s="34">
        <v>-8.0528840000000006</v>
      </c>
      <c r="Z14" s="34">
        <v>-8.5129040000000007</v>
      </c>
      <c r="AA14" s="34">
        <v>-8.33521</v>
      </c>
      <c r="AB14" s="34">
        <v>-8.5291490000000003</v>
      </c>
      <c r="AC14" s="34">
        <v>-9.5775889999999997</v>
      </c>
      <c r="AD14" s="34">
        <v>-6.511323</v>
      </c>
      <c r="AE14" s="34">
        <v>-9.0431980000000003</v>
      </c>
      <c r="AF14" s="34">
        <v>-9.9620499999999996</v>
      </c>
      <c r="AG14" s="34">
        <v>-8.7203992968000001</v>
      </c>
      <c r="AH14" s="34">
        <v>-8.8307950000000002</v>
      </c>
      <c r="AI14" s="34">
        <v>-9.3185409999999997</v>
      </c>
      <c r="AJ14" s="34">
        <v>-8.9994350000000001</v>
      </c>
      <c r="AK14" s="34">
        <v>-9.1379260000000002</v>
      </c>
      <c r="AL14" s="34">
        <v>-9.363054</v>
      </c>
      <c r="AM14" s="34">
        <v>-7.4811881329999999</v>
      </c>
      <c r="AN14" s="34">
        <v>-7.1899032361000002</v>
      </c>
      <c r="AO14" s="34">
        <v>-9.1083780000000001</v>
      </c>
      <c r="AP14" s="34">
        <v>-7.3199714217</v>
      </c>
      <c r="AQ14" s="34">
        <v>-7.6483379999999999</v>
      </c>
      <c r="AR14" s="34">
        <v>-6.7174755008</v>
      </c>
      <c r="AS14" s="34">
        <v>-6.2965575843000003</v>
      </c>
      <c r="AT14" s="34">
        <v>-7.9290409999999998</v>
      </c>
      <c r="AU14" s="34">
        <v>-7.4605329999999999</v>
      </c>
      <c r="AV14" s="34">
        <v>-7.4083719787</v>
      </c>
      <c r="AW14" s="34">
        <v>-7.6405430000000001</v>
      </c>
      <c r="AX14" s="34">
        <v>-7.4995627780999996</v>
      </c>
      <c r="AY14" s="34">
        <v>-7.4633500000000002</v>
      </c>
      <c r="AZ14" s="895">
        <v>-6.2385760000000001</v>
      </c>
      <c r="BA14" s="895">
        <v>-9.2491289999999999</v>
      </c>
      <c r="BB14" s="895">
        <v>-8.2645</v>
      </c>
      <c r="BC14" s="895">
        <v>-7.6539859999999997</v>
      </c>
      <c r="BD14" s="895">
        <v>-7.6539650000000004</v>
      </c>
      <c r="BE14" s="437">
        <v>-6.8185419999999999</v>
      </c>
      <c r="BF14" s="437">
        <v>-7.81515</v>
      </c>
      <c r="BG14" s="437">
        <v>-7.6153789999999999</v>
      </c>
      <c r="BH14" s="437">
        <v>-8.2950879999999998</v>
      </c>
      <c r="BI14" s="437">
        <v>-8.0275549999999996</v>
      </c>
      <c r="BJ14" s="437">
        <v>-8.8879450000000002</v>
      </c>
      <c r="BK14" s="437">
        <v>-6.8045049999999998</v>
      </c>
      <c r="BL14" s="437">
        <v>-6.8195990000000002</v>
      </c>
      <c r="BM14" s="437">
        <v>-8.5547160000000009</v>
      </c>
      <c r="BN14" s="437">
        <v>-7.379734</v>
      </c>
      <c r="BO14" s="437">
        <v>-7.1896570000000004</v>
      </c>
      <c r="BP14" s="437">
        <v>-7.4427839999999996</v>
      </c>
      <c r="BQ14" s="437">
        <v>-7.1799629999999999</v>
      </c>
      <c r="BR14" s="437">
        <v>-8.1958780000000004</v>
      </c>
      <c r="BS14" s="437">
        <v>-7.9473079999999996</v>
      </c>
      <c r="BT14" s="437">
        <v>-8.7845899999999997</v>
      </c>
      <c r="BU14" s="437">
        <v>-8.3722180000000002</v>
      </c>
      <c r="BV14" s="437">
        <v>-9.2577560000000005</v>
      </c>
    </row>
    <row r="15" spans="1:74" s="717" customFormat="1" ht="11.1" customHeight="1" x14ac:dyDescent="0.2">
      <c r="A15" s="716" t="s">
        <v>119</v>
      </c>
      <c r="B15" s="722" t="s">
        <v>1343</v>
      </c>
      <c r="C15" s="343">
        <v>0.50270199999999998</v>
      </c>
      <c r="D15" s="343">
        <v>0.28925400000000001</v>
      </c>
      <c r="E15" s="343">
        <v>0.52970899999999999</v>
      </c>
      <c r="F15" s="343">
        <v>0.68416500000000002</v>
      </c>
      <c r="G15" s="343">
        <v>0.32450899999999999</v>
      </c>
      <c r="H15" s="343">
        <v>0.62746999999999997</v>
      </c>
      <c r="I15" s="343">
        <v>0.65998699999999999</v>
      </c>
      <c r="J15" s="343">
        <v>0.77902899999999997</v>
      </c>
      <c r="K15" s="343">
        <v>0.53134199999999998</v>
      </c>
      <c r="L15" s="343">
        <v>0.40368100000000001</v>
      </c>
      <c r="M15" s="343">
        <v>0.68949099999999997</v>
      </c>
      <c r="N15" s="343">
        <v>0.292128</v>
      </c>
      <c r="O15" s="343">
        <v>0.43973600000000002</v>
      </c>
      <c r="P15" s="343">
        <v>0.29964200000000002</v>
      </c>
      <c r="Q15" s="343">
        <v>0.28083599999999997</v>
      </c>
      <c r="R15" s="343">
        <v>0.42641400000000002</v>
      </c>
      <c r="S15" s="343">
        <v>0.305446</v>
      </c>
      <c r="T15" s="343">
        <v>0.282364</v>
      </c>
      <c r="U15" s="343">
        <v>0.32570700000000002</v>
      </c>
      <c r="V15" s="343">
        <v>0.35474099999999997</v>
      </c>
      <c r="W15" s="343">
        <v>0.313973</v>
      </c>
      <c r="X15" s="343">
        <v>0.41334900000000002</v>
      </c>
      <c r="Y15" s="343">
        <v>0.335148</v>
      </c>
      <c r="Z15" s="343">
        <v>0.232768</v>
      </c>
      <c r="AA15" s="343">
        <v>9.3540999999999999E-2</v>
      </c>
      <c r="AB15" s="343">
        <v>0.15052699999999999</v>
      </c>
      <c r="AC15" s="343">
        <v>8.4850999999999996E-2</v>
      </c>
      <c r="AD15" s="343">
        <v>0.25353900000000001</v>
      </c>
      <c r="AE15" s="343">
        <v>7.9714999999999994E-2</v>
      </c>
      <c r="AF15" s="343">
        <v>0.20256399999999999</v>
      </c>
      <c r="AG15" s="343">
        <v>0.18488070323</v>
      </c>
      <c r="AH15" s="343">
        <v>0.28809200000000001</v>
      </c>
      <c r="AI15" s="343">
        <v>0.24795600000000001</v>
      </c>
      <c r="AJ15" s="343">
        <v>0.118162</v>
      </c>
      <c r="AK15" s="343">
        <v>0.16708500000000001</v>
      </c>
      <c r="AL15" s="343">
        <v>0.126801</v>
      </c>
      <c r="AM15" s="343">
        <v>0.24458186699000001</v>
      </c>
      <c r="AN15" s="343">
        <v>0.19734876392</v>
      </c>
      <c r="AO15" s="343">
        <v>0.190439</v>
      </c>
      <c r="AP15" s="343">
        <v>0.26411457831000001</v>
      </c>
      <c r="AQ15" s="343">
        <v>0.195683</v>
      </c>
      <c r="AR15" s="343">
        <v>0.23220049918999999</v>
      </c>
      <c r="AS15" s="343">
        <v>0.22099441573</v>
      </c>
      <c r="AT15" s="343">
        <v>0.240645</v>
      </c>
      <c r="AU15" s="343">
        <v>0.19603400000000001</v>
      </c>
      <c r="AV15" s="343">
        <v>0.35765550260000001</v>
      </c>
      <c r="AW15" s="343">
        <v>0.33391700000000002</v>
      </c>
      <c r="AX15" s="343">
        <v>0.22574757644999999</v>
      </c>
      <c r="AY15" s="343">
        <v>0.39134200000000002</v>
      </c>
      <c r="AZ15" s="873">
        <v>0.25442500000000001</v>
      </c>
      <c r="BA15" s="873">
        <v>9.1039999999999996E-2</v>
      </c>
      <c r="BB15" s="873">
        <v>0.28995900000000002</v>
      </c>
      <c r="BC15" s="873">
        <v>0.40267740000000002</v>
      </c>
      <c r="BD15" s="873">
        <v>0.39433639999999998</v>
      </c>
      <c r="BE15" s="354">
        <v>0.43282409999999999</v>
      </c>
      <c r="BF15" s="354">
        <v>0.36297489999999999</v>
      </c>
      <c r="BG15" s="354">
        <v>0.31674940000000001</v>
      </c>
      <c r="BH15" s="354">
        <v>0.284829</v>
      </c>
      <c r="BI15" s="354">
        <v>0.3433061</v>
      </c>
      <c r="BJ15" s="354">
        <v>0.30787340000000002</v>
      </c>
      <c r="BK15" s="354">
        <v>0.32127820000000001</v>
      </c>
      <c r="BL15" s="354">
        <v>0.14662529999999999</v>
      </c>
      <c r="BM15" s="354">
        <v>0.25438820000000001</v>
      </c>
      <c r="BN15" s="354">
        <v>0.3043747</v>
      </c>
      <c r="BO15" s="354">
        <v>0.3888567</v>
      </c>
      <c r="BP15" s="354">
        <v>0.37959799999999999</v>
      </c>
      <c r="BQ15" s="354">
        <v>0.41941139999999999</v>
      </c>
      <c r="BR15" s="354">
        <v>0.35303709999999999</v>
      </c>
      <c r="BS15" s="354">
        <v>0.30864839999999999</v>
      </c>
      <c r="BT15" s="354">
        <v>0.27559230000000001</v>
      </c>
      <c r="BU15" s="354">
        <v>0.33259480000000002</v>
      </c>
      <c r="BV15" s="354">
        <v>0.29478500000000002</v>
      </c>
    </row>
    <row r="16" spans="1:74" s="717" customFormat="1" ht="11.1" customHeight="1" x14ac:dyDescent="0.2">
      <c r="A16" s="716" t="s">
        <v>120</v>
      </c>
      <c r="B16" s="722" t="s">
        <v>1344</v>
      </c>
      <c r="C16" s="343">
        <v>5.5184069999999998</v>
      </c>
      <c r="D16" s="343">
        <v>7.3052520000000003</v>
      </c>
      <c r="E16" s="343">
        <v>7.5775410000000001</v>
      </c>
      <c r="F16" s="343">
        <v>7.8026580000000001</v>
      </c>
      <c r="G16" s="343">
        <v>7.5378069999999999</v>
      </c>
      <c r="H16" s="343">
        <v>8.0921520000000005</v>
      </c>
      <c r="I16" s="343">
        <v>6.2888330000000003</v>
      </c>
      <c r="J16" s="343">
        <v>7.5453039999999998</v>
      </c>
      <c r="K16" s="343">
        <v>7.2803190000000004</v>
      </c>
      <c r="L16" s="343">
        <v>6.7815200000000004</v>
      </c>
      <c r="M16" s="343">
        <v>7.2859179999999997</v>
      </c>
      <c r="N16" s="343">
        <v>6.9400250000000003</v>
      </c>
      <c r="O16" s="343">
        <v>7.0815340000000004</v>
      </c>
      <c r="P16" s="343">
        <v>8.2554580000000009</v>
      </c>
      <c r="Q16" s="343">
        <v>9.1918849999999992</v>
      </c>
      <c r="R16" s="343">
        <v>7.8375399999999997</v>
      </c>
      <c r="S16" s="343">
        <v>8.4295899999999993</v>
      </c>
      <c r="T16" s="343">
        <v>8.4368829999999999</v>
      </c>
      <c r="U16" s="343">
        <v>6.7011849999999997</v>
      </c>
      <c r="V16" s="343">
        <v>9.1193460000000002</v>
      </c>
      <c r="W16" s="343">
        <v>8.8156429999999997</v>
      </c>
      <c r="X16" s="343">
        <v>9.2052949999999996</v>
      </c>
      <c r="Y16" s="343">
        <v>8.3880320000000008</v>
      </c>
      <c r="Z16" s="343">
        <v>8.7456720000000008</v>
      </c>
      <c r="AA16" s="343">
        <v>8.4287510000000001</v>
      </c>
      <c r="AB16" s="343">
        <v>8.6796760000000006</v>
      </c>
      <c r="AC16" s="343">
        <v>9.6624400000000001</v>
      </c>
      <c r="AD16" s="343">
        <v>6.7648619999999999</v>
      </c>
      <c r="AE16" s="343">
        <v>9.1229130000000005</v>
      </c>
      <c r="AF16" s="343">
        <v>10.164614</v>
      </c>
      <c r="AG16" s="343">
        <v>8.9052799999999994</v>
      </c>
      <c r="AH16" s="343">
        <v>9.1188870000000009</v>
      </c>
      <c r="AI16" s="343">
        <v>9.566497</v>
      </c>
      <c r="AJ16" s="343">
        <v>9.117597</v>
      </c>
      <c r="AK16" s="343">
        <v>9.3050110000000004</v>
      </c>
      <c r="AL16" s="343">
        <v>9.4898550000000004</v>
      </c>
      <c r="AM16" s="343">
        <v>7.7257699999999998</v>
      </c>
      <c r="AN16" s="343">
        <v>7.3872520000000002</v>
      </c>
      <c r="AO16" s="343">
        <v>9.2988169999999997</v>
      </c>
      <c r="AP16" s="343">
        <v>7.5840860000000001</v>
      </c>
      <c r="AQ16" s="343">
        <v>7.8440209999999997</v>
      </c>
      <c r="AR16" s="343">
        <v>6.9496760000000002</v>
      </c>
      <c r="AS16" s="343">
        <v>6.5175520000000002</v>
      </c>
      <c r="AT16" s="343">
        <v>8.1696860000000004</v>
      </c>
      <c r="AU16" s="343">
        <v>7.6565669999999999</v>
      </c>
      <c r="AV16" s="343">
        <v>7.7660274813000001</v>
      </c>
      <c r="AW16" s="343">
        <v>7.9744599999999997</v>
      </c>
      <c r="AX16" s="343">
        <v>7.7253103545000004</v>
      </c>
      <c r="AY16" s="343">
        <v>7.854692</v>
      </c>
      <c r="AZ16" s="873">
        <v>6.4930009999999996</v>
      </c>
      <c r="BA16" s="873">
        <v>9.3401689999999995</v>
      </c>
      <c r="BB16" s="873">
        <v>8.5544589999999996</v>
      </c>
      <c r="BC16" s="873">
        <v>8.0566639999999996</v>
      </c>
      <c r="BD16" s="873">
        <v>8.0483010000000004</v>
      </c>
      <c r="BE16" s="354">
        <v>7.251366</v>
      </c>
      <c r="BF16" s="354">
        <v>8.1781249999999996</v>
      </c>
      <c r="BG16" s="354">
        <v>7.9321289999999998</v>
      </c>
      <c r="BH16" s="354">
        <v>8.579917</v>
      </c>
      <c r="BI16" s="354">
        <v>8.3708620000000007</v>
      </c>
      <c r="BJ16" s="354">
        <v>9.1958179999999992</v>
      </c>
      <c r="BK16" s="354">
        <v>7.1257830000000002</v>
      </c>
      <c r="BL16" s="354">
        <v>6.9662240000000004</v>
      </c>
      <c r="BM16" s="354">
        <v>8.8091039999999996</v>
      </c>
      <c r="BN16" s="354">
        <v>7.6841090000000003</v>
      </c>
      <c r="BO16" s="354">
        <v>7.5785140000000002</v>
      </c>
      <c r="BP16" s="354">
        <v>7.8223820000000002</v>
      </c>
      <c r="BQ16" s="354">
        <v>7.5993740000000001</v>
      </c>
      <c r="BR16" s="354">
        <v>8.5489149999999992</v>
      </c>
      <c r="BS16" s="354">
        <v>8.2559559999999994</v>
      </c>
      <c r="BT16" s="354">
        <v>9.0601819999999993</v>
      </c>
      <c r="BU16" s="354">
        <v>8.7048129999999997</v>
      </c>
      <c r="BV16" s="354">
        <v>9.5525409999999997</v>
      </c>
    </row>
    <row r="17" spans="1:74" ht="11.1" customHeight="1" x14ac:dyDescent="0.2">
      <c r="A17" s="47" t="s">
        <v>121</v>
      </c>
      <c r="B17" s="723" t="s">
        <v>1345</v>
      </c>
      <c r="C17" s="343">
        <v>2.8675670000000002</v>
      </c>
      <c r="D17" s="343">
        <v>3.9834839999999998</v>
      </c>
      <c r="E17" s="343">
        <v>3.6464560000000001</v>
      </c>
      <c r="F17" s="343">
        <v>3.9406050000000001</v>
      </c>
      <c r="G17" s="343">
        <v>4.4709810000000001</v>
      </c>
      <c r="H17" s="343">
        <v>4.6886659999999996</v>
      </c>
      <c r="I17" s="343">
        <v>3.8087960000000001</v>
      </c>
      <c r="J17" s="343">
        <v>3.507873</v>
      </c>
      <c r="K17" s="343">
        <v>4.1654010000000001</v>
      </c>
      <c r="L17" s="343">
        <v>3.9011010000000002</v>
      </c>
      <c r="M17" s="343">
        <v>3.9591319999999999</v>
      </c>
      <c r="N17" s="343">
        <v>3.5378409999999998</v>
      </c>
      <c r="O17" s="343">
        <v>3.947028</v>
      </c>
      <c r="P17" s="343">
        <v>4.0777049999999999</v>
      </c>
      <c r="Q17" s="343">
        <v>4.0592689999999996</v>
      </c>
      <c r="R17" s="343">
        <v>3.9838260000000001</v>
      </c>
      <c r="S17" s="343">
        <v>4.5199309999999997</v>
      </c>
      <c r="T17" s="343">
        <v>4.2302920000000004</v>
      </c>
      <c r="U17" s="343">
        <v>3.8586070000000001</v>
      </c>
      <c r="V17" s="343">
        <v>5.1284859999999997</v>
      </c>
      <c r="W17" s="343">
        <v>4.537738</v>
      </c>
      <c r="X17" s="343">
        <v>4.2559519999999997</v>
      </c>
      <c r="Y17" s="343">
        <v>4.2799670000000001</v>
      </c>
      <c r="Z17" s="343">
        <v>4.2029579999999997</v>
      </c>
      <c r="AA17" s="343">
        <v>3.9392870000000002</v>
      </c>
      <c r="AB17" s="343">
        <v>4.5618369999999997</v>
      </c>
      <c r="AC17" s="343">
        <v>5.5548469999999996</v>
      </c>
      <c r="AD17" s="343">
        <v>3.468629</v>
      </c>
      <c r="AE17" s="343">
        <v>4.5436500000000004</v>
      </c>
      <c r="AF17" s="343">
        <v>5.8277330000000003</v>
      </c>
      <c r="AG17" s="343">
        <v>4.3086849999999997</v>
      </c>
      <c r="AH17" s="343">
        <v>4.3366249999999997</v>
      </c>
      <c r="AI17" s="343">
        <v>4.7500520000000002</v>
      </c>
      <c r="AJ17" s="343">
        <v>4.2634059999999998</v>
      </c>
      <c r="AK17" s="343">
        <v>5.2819120000000002</v>
      </c>
      <c r="AL17" s="343">
        <v>5.750203</v>
      </c>
      <c r="AM17" s="343">
        <v>3.7648570000000001</v>
      </c>
      <c r="AN17" s="343">
        <v>3.9979789999999999</v>
      </c>
      <c r="AO17" s="343">
        <v>4.9272400000000003</v>
      </c>
      <c r="AP17" s="343">
        <v>3.6171190000000002</v>
      </c>
      <c r="AQ17" s="343">
        <v>3.8988679999999998</v>
      </c>
      <c r="AR17" s="343">
        <v>4.0426419999999998</v>
      </c>
      <c r="AS17" s="343">
        <v>3.6217519999999999</v>
      </c>
      <c r="AT17" s="343">
        <v>4.6554500000000001</v>
      </c>
      <c r="AU17" s="343">
        <v>4.3151190000000001</v>
      </c>
      <c r="AV17" s="343">
        <v>3.9243283193999998</v>
      </c>
      <c r="AW17" s="343">
        <v>4.8812540000000002</v>
      </c>
      <c r="AX17" s="343">
        <v>4.4714069771</v>
      </c>
      <c r="AY17" s="343">
        <v>4.2250420000000002</v>
      </c>
      <c r="AZ17" s="873">
        <v>4.0310170000000003</v>
      </c>
      <c r="BA17" s="873">
        <v>5.0499260000000001</v>
      </c>
      <c r="BB17" s="873">
        <v>4.267004</v>
      </c>
      <c r="BC17" s="873">
        <v>4.5702939999999996</v>
      </c>
      <c r="BD17" s="873">
        <v>4.4060129999999997</v>
      </c>
      <c r="BE17" s="354">
        <v>4.0112189999999996</v>
      </c>
      <c r="BF17" s="354">
        <v>4.6564800000000002</v>
      </c>
      <c r="BG17" s="354">
        <v>4.4519359999999999</v>
      </c>
      <c r="BH17" s="354">
        <v>4.4859530000000003</v>
      </c>
      <c r="BI17" s="354">
        <v>4.306629</v>
      </c>
      <c r="BJ17" s="354">
        <v>4.674328</v>
      </c>
      <c r="BK17" s="354">
        <v>3.9344000000000001</v>
      </c>
      <c r="BL17" s="354">
        <v>3.7606890000000002</v>
      </c>
      <c r="BM17" s="354">
        <v>4.6217180000000004</v>
      </c>
      <c r="BN17" s="354">
        <v>4.5046140000000001</v>
      </c>
      <c r="BO17" s="354">
        <v>4.6393890000000004</v>
      </c>
      <c r="BP17" s="354">
        <v>4.5160559999999998</v>
      </c>
      <c r="BQ17" s="354">
        <v>4.1266119999999997</v>
      </c>
      <c r="BR17" s="354">
        <v>4.7571700000000003</v>
      </c>
      <c r="BS17" s="354">
        <v>4.5188490000000003</v>
      </c>
      <c r="BT17" s="354">
        <v>4.5677529999999997</v>
      </c>
      <c r="BU17" s="354">
        <v>4.3603990000000001</v>
      </c>
      <c r="BV17" s="354">
        <v>4.7380690000000003</v>
      </c>
    </row>
    <row r="18" spans="1:74" ht="11.1" customHeight="1" x14ac:dyDescent="0.2">
      <c r="A18" s="47" t="s">
        <v>122</v>
      </c>
      <c r="B18" s="723" t="s">
        <v>1346</v>
      </c>
      <c r="C18" s="343">
        <v>2.6508400000000001</v>
      </c>
      <c r="D18" s="343">
        <v>3.3217680000000001</v>
      </c>
      <c r="E18" s="343">
        <v>3.9310849999999999</v>
      </c>
      <c r="F18" s="343">
        <v>3.862053</v>
      </c>
      <c r="G18" s="343">
        <v>3.0668259999999998</v>
      </c>
      <c r="H18" s="343">
        <v>3.403486</v>
      </c>
      <c r="I18" s="343">
        <v>2.4800369999999998</v>
      </c>
      <c r="J18" s="343">
        <v>4.0374309999999998</v>
      </c>
      <c r="K18" s="343">
        <v>3.1149179999999999</v>
      </c>
      <c r="L18" s="343">
        <v>2.8804189999999998</v>
      </c>
      <c r="M18" s="343">
        <v>3.3267859999999998</v>
      </c>
      <c r="N18" s="343">
        <v>3.4021840000000001</v>
      </c>
      <c r="O18" s="343">
        <v>3.134506</v>
      </c>
      <c r="P18" s="343">
        <v>4.177753</v>
      </c>
      <c r="Q18" s="343">
        <v>5.1326159999999996</v>
      </c>
      <c r="R18" s="343">
        <v>3.8537140000000001</v>
      </c>
      <c r="S18" s="343">
        <v>3.909659</v>
      </c>
      <c r="T18" s="343">
        <v>4.2065910000000004</v>
      </c>
      <c r="U18" s="343">
        <v>2.842578</v>
      </c>
      <c r="V18" s="343">
        <v>3.9908600000000001</v>
      </c>
      <c r="W18" s="343">
        <v>4.2779049999999996</v>
      </c>
      <c r="X18" s="343">
        <v>4.9493429999999998</v>
      </c>
      <c r="Y18" s="343">
        <v>4.1080649999999999</v>
      </c>
      <c r="Z18" s="343">
        <v>4.5427140000000001</v>
      </c>
      <c r="AA18" s="343">
        <v>4.4894639999999999</v>
      </c>
      <c r="AB18" s="343">
        <v>4.117839</v>
      </c>
      <c r="AC18" s="343">
        <v>4.1075929999999996</v>
      </c>
      <c r="AD18" s="343">
        <v>3.296233</v>
      </c>
      <c r="AE18" s="343">
        <v>4.5792630000000001</v>
      </c>
      <c r="AF18" s="343">
        <v>4.336881</v>
      </c>
      <c r="AG18" s="343">
        <v>4.5965949999999998</v>
      </c>
      <c r="AH18" s="343">
        <v>4.7822620000000002</v>
      </c>
      <c r="AI18" s="343">
        <v>4.8164449999999999</v>
      </c>
      <c r="AJ18" s="343">
        <v>4.8541910000000001</v>
      </c>
      <c r="AK18" s="343">
        <v>4.0230990000000002</v>
      </c>
      <c r="AL18" s="343">
        <v>3.739652</v>
      </c>
      <c r="AM18" s="343">
        <v>3.9609130000000001</v>
      </c>
      <c r="AN18" s="343">
        <v>3.3892730000000002</v>
      </c>
      <c r="AO18" s="343">
        <v>4.3715770000000003</v>
      </c>
      <c r="AP18" s="343">
        <v>3.9669669999999999</v>
      </c>
      <c r="AQ18" s="343">
        <v>3.9451529999999999</v>
      </c>
      <c r="AR18" s="343">
        <v>2.9070339999999999</v>
      </c>
      <c r="AS18" s="343">
        <v>2.8957999999999999</v>
      </c>
      <c r="AT18" s="343">
        <v>3.5142359999999999</v>
      </c>
      <c r="AU18" s="343">
        <v>3.3414480000000002</v>
      </c>
      <c r="AV18" s="343">
        <v>3.8416991618999998</v>
      </c>
      <c r="AW18" s="343">
        <v>3.0932059999999999</v>
      </c>
      <c r="AX18" s="343">
        <v>3.2539033774999999</v>
      </c>
      <c r="AY18" s="343">
        <v>3.6296499999999998</v>
      </c>
      <c r="AZ18" s="873">
        <v>2.4619840000000002</v>
      </c>
      <c r="BA18" s="873">
        <v>4.2902430000000003</v>
      </c>
      <c r="BB18" s="873">
        <v>4.2874549999999996</v>
      </c>
      <c r="BC18" s="873">
        <v>3.48637</v>
      </c>
      <c r="BD18" s="873">
        <v>3.6422889999999999</v>
      </c>
      <c r="BE18" s="354">
        <v>3.2401469999999999</v>
      </c>
      <c r="BF18" s="354">
        <v>3.5216449999999999</v>
      </c>
      <c r="BG18" s="354">
        <v>3.4801929999999999</v>
      </c>
      <c r="BH18" s="354">
        <v>4.0939639999999997</v>
      </c>
      <c r="BI18" s="354">
        <v>4.0642329999999998</v>
      </c>
      <c r="BJ18" s="354">
        <v>4.5214910000000001</v>
      </c>
      <c r="BK18" s="354">
        <v>3.1913830000000001</v>
      </c>
      <c r="BL18" s="354">
        <v>3.2055340000000001</v>
      </c>
      <c r="BM18" s="354">
        <v>4.1873870000000002</v>
      </c>
      <c r="BN18" s="354">
        <v>3.179494</v>
      </c>
      <c r="BO18" s="354">
        <v>2.9391259999999999</v>
      </c>
      <c r="BP18" s="354">
        <v>3.3063250000000002</v>
      </c>
      <c r="BQ18" s="354">
        <v>3.4727619999999999</v>
      </c>
      <c r="BR18" s="354">
        <v>3.791744</v>
      </c>
      <c r="BS18" s="354">
        <v>3.737107</v>
      </c>
      <c r="BT18" s="354">
        <v>4.4924299999999997</v>
      </c>
      <c r="BU18" s="354">
        <v>4.3444140000000004</v>
      </c>
      <c r="BV18" s="354">
        <v>4.8144720000000003</v>
      </c>
    </row>
    <row r="19" spans="1:74" s="277" customFormat="1" ht="11.1" customHeight="1" x14ac:dyDescent="0.2">
      <c r="A19" s="438" t="s">
        <v>118</v>
      </c>
      <c r="B19" s="721" t="s">
        <v>1347</v>
      </c>
      <c r="C19" s="34">
        <v>-0.10069859482</v>
      </c>
      <c r="D19" s="34">
        <v>-0.24638706901999999</v>
      </c>
      <c r="E19" s="34">
        <v>-0.31413086432999998</v>
      </c>
      <c r="F19" s="34">
        <v>-0.12680815079999999</v>
      </c>
      <c r="G19" s="34">
        <v>-0.39862661378999997</v>
      </c>
      <c r="H19" s="34">
        <v>-0.39739254174999999</v>
      </c>
      <c r="I19" s="34">
        <v>0.15783847093</v>
      </c>
      <c r="J19" s="34">
        <v>0.12460111391000001</v>
      </c>
      <c r="K19" s="34">
        <v>-0.13044463192</v>
      </c>
      <c r="L19" s="34">
        <v>-0.40106062110000001</v>
      </c>
      <c r="M19" s="34">
        <v>-0.18320493814</v>
      </c>
      <c r="N19" s="34">
        <v>0.20931444084</v>
      </c>
      <c r="O19" s="34">
        <v>-0.60175853587999995</v>
      </c>
      <c r="P19" s="34">
        <v>-0.59068475115999997</v>
      </c>
      <c r="Q19" s="34">
        <v>-0.56853718171000001</v>
      </c>
      <c r="R19" s="34">
        <v>-0.53531582754999996</v>
      </c>
      <c r="S19" s="34">
        <v>-0.49102068865999998</v>
      </c>
      <c r="T19" s="34">
        <v>-0.43565176504999997</v>
      </c>
      <c r="U19" s="34">
        <v>-0.36920905670999998</v>
      </c>
      <c r="V19" s="34">
        <v>-0.29169256366000001</v>
      </c>
      <c r="W19" s="34">
        <v>-0.20310228588000001</v>
      </c>
      <c r="X19" s="34">
        <v>-0.10343822338</v>
      </c>
      <c r="Y19" s="34">
        <v>7.2996238426000001E-3</v>
      </c>
      <c r="Z19" s="34">
        <v>0.12911125578999999</v>
      </c>
      <c r="AA19" s="34">
        <v>0.15433333332999999</v>
      </c>
      <c r="AB19" s="34">
        <v>0.15433333332999999</v>
      </c>
      <c r="AC19" s="34">
        <v>0.15433333332999999</v>
      </c>
      <c r="AD19" s="34">
        <v>0.15433333332999999</v>
      </c>
      <c r="AE19" s="34">
        <v>0.15433333332999999</v>
      </c>
      <c r="AF19" s="34">
        <v>0.15433333332999999</v>
      </c>
      <c r="AG19" s="34">
        <v>0.15433333332999999</v>
      </c>
      <c r="AH19" s="34">
        <v>0.15433333332999999</v>
      </c>
      <c r="AI19" s="34">
        <v>0.15433333332999999</v>
      </c>
      <c r="AJ19" s="34">
        <v>0.15433333332999999</v>
      </c>
      <c r="AK19" s="34">
        <v>0.15433333332999999</v>
      </c>
      <c r="AL19" s="34">
        <v>0.15433333332999999</v>
      </c>
      <c r="AM19" s="34">
        <v>0.31300657569000001</v>
      </c>
      <c r="AN19" s="34">
        <v>-0.66581022080999996</v>
      </c>
      <c r="AO19" s="34">
        <v>-2.4258148473999999E-2</v>
      </c>
      <c r="AP19" s="34">
        <v>-2.3744061984E-2</v>
      </c>
      <c r="AQ19" s="34">
        <v>-2.3240870180000001E-2</v>
      </c>
      <c r="AR19" s="34">
        <v>-2.2748342179E-2</v>
      </c>
      <c r="AS19" s="34">
        <v>0.41855587560000002</v>
      </c>
      <c r="AT19" s="34">
        <v>0.66112353786</v>
      </c>
      <c r="AU19" s="34">
        <v>0.47266340665000001</v>
      </c>
      <c r="AV19" s="34">
        <v>-5.5164000652E-2</v>
      </c>
      <c r="AW19" s="34">
        <v>-2.5383751510999999E-2</v>
      </c>
      <c r="AX19" s="34">
        <v>-1.2999999999999999E-2</v>
      </c>
      <c r="AY19" s="34">
        <v>0.26700000000000002</v>
      </c>
      <c r="AZ19" s="895">
        <v>-0.70199999999999996</v>
      </c>
      <c r="BA19" s="895">
        <v>-4.9000000000000002E-2</v>
      </c>
      <c r="BB19" s="895">
        <v>-4.2000000000000003E-2</v>
      </c>
      <c r="BC19" s="895">
        <v>-4.3999999999999997E-2</v>
      </c>
      <c r="BD19" s="895">
        <v>-2.22142E-2</v>
      </c>
      <c r="BE19" s="437">
        <v>0.4297724</v>
      </c>
      <c r="BF19" s="437">
        <v>0.66313679999999997</v>
      </c>
      <c r="BG19" s="437">
        <v>0.48385089999999997</v>
      </c>
      <c r="BH19" s="437">
        <v>-4.6894999999999999E-2</v>
      </c>
      <c r="BI19" s="437">
        <v>-4.8937799999999997E-2</v>
      </c>
      <c r="BJ19" s="437">
        <v>-3.8823200000000002E-2</v>
      </c>
      <c r="BK19" s="437">
        <v>0.25044759999999999</v>
      </c>
      <c r="BL19" s="437">
        <v>-0.70732379999999995</v>
      </c>
      <c r="BM19" s="437">
        <v>-5.1005000000000002E-2</v>
      </c>
      <c r="BN19" s="437">
        <v>-4.4218899999999998E-2</v>
      </c>
      <c r="BO19" s="437">
        <v>-5.1596900000000001E-2</v>
      </c>
      <c r="BP19" s="437">
        <v>-4.6465899999999997E-2</v>
      </c>
      <c r="BQ19" s="437">
        <v>0.41092070000000003</v>
      </c>
      <c r="BR19" s="437">
        <v>0.64662149999999996</v>
      </c>
      <c r="BS19" s="437">
        <v>0.46946520000000003</v>
      </c>
      <c r="BT19" s="437">
        <v>-5.7379899999999998E-2</v>
      </c>
      <c r="BU19" s="437">
        <v>-5.8543699999999997E-2</v>
      </c>
      <c r="BV19" s="437">
        <v>-4.6727600000000001E-2</v>
      </c>
    </row>
    <row r="20" spans="1:74" ht="11.1" customHeight="1" x14ac:dyDescent="0.2">
      <c r="A20" s="46"/>
      <c r="B20" s="717"/>
      <c r="C20" s="427"/>
      <c r="D20" s="427"/>
      <c r="E20" s="427"/>
      <c r="F20" s="427"/>
      <c r="G20" s="427"/>
      <c r="H20" s="427"/>
      <c r="I20" s="427"/>
      <c r="J20" s="427"/>
      <c r="K20" s="427"/>
      <c r="L20" s="427"/>
      <c r="M20" s="427"/>
      <c r="N20" s="427"/>
      <c r="O20" s="427"/>
      <c r="P20" s="427"/>
      <c r="Q20" s="427"/>
      <c r="R20" s="427"/>
      <c r="S20" s="427"/>
      <c r="T20" s="427"/>
      <c r="U20" s="427"/>
      <c r="V20" s="427"/>
      <c r="W20" s="427"/>
      <c r="X20" s="427"/>
      <c r="Y20" s="427"/>
      <c r="Z20" s="427"/>
      <c r="AA20" s="427"/>
      <c r="AB20" s="427"/>
      <c r="AC20" s="427"/>
      <c r="AD20" s="427"/>
      <c r="AE20" s="427"/>
      <c r="AF20" s="427"/>
      <c r="AG20" s="427"/>
      <c r="AH20" s="427"/>
      <c r="AI20" s="427"/>
      <c r="AJ20" s="427"/>
      <c r="AK20" s="427"/>
      <c r="AL20" s="427"/>
      <c r="AM20" s="427"/>
      <c r="AN20" s="427"/>
      <c r="AO20" s="427"/>
      <c r="AP20" s="427"/>
      <c r="AQ20" s="427"/>
      <c r="AR20" s="427"/>
      <c r="AS20" s="427"/>
      <c r="AT20" s="427"/>
      <c r="AU20" s="427"/>
      <c r="AV20" s="427"/>
      <c r="AW20" s="427"/>
      <c r="AX20" s="427"/>
      <c r="AY20" s="427"/>
      <c r="AZ20" s="909"/>
      <c r="BA20" s="909"/>
      <c r="BB20" s="909"/>
      <c r="BC20" s="909"/>
      <c r="BD20" s="909"/>
      <c r="BE20" s="433"/>
      <c r="BF20" s="433"/>
      <c r="BG20" s="433"/>
      <c r="BH20" s="433"/>
      <c r="BI20" s="433"/>
      <c r="BJ20" s="433"/>
      <c r="BK20" s="433"/>
      <c r="BL20" s="433"/>
      <c r="BM20" s="433"/>
      <c r="BN20" s="433"/>
      <c r="BO20" s="433"/>
      <c r="BP20" s="433"/>
      <c r="BQ20" s="433"/>
      <c r="BR20" s="433"/>
      <c r="BS20" s="433"/>
      <c r="BT20" s="433"/>
      <c r="BU20" s="433"/>
      <c r="BV20" s="433"/>
    </row>
    <row r="21" spans="1:74" ht="11.1" customHeight="1" x14ac:dyDescent="0.2">
      <c r="A21" s="46"/>
      <c r="B21" s="277" t="s">
        <v>1348</v>
      </c>
      <c r="C21" s="427"/>
      <c r="D21" s="427"/>
      <c r="E21" s="427"/>
      <c r="F21" s="427"/>
      <c r="G21" s="427"/>
      <c r="H21" s="427"/>
      <c r="I21" s="427"/>
      <c r="J21" s="427"/>
      <c r="K21" s="427"/>
      <c r="L21" s="427"/>
      <c r="M21" s="427"/>
      <c r="N21" s="427"/>
      <c r="O21" s="427"/>
      <c r="P21" s="427"/>
      <c r="Q21" s="427"/>
      <c r="R21" s="427"/>
      <c r="S21" s="427"/>
      <c r="T21" s="427"/>
      <c r="U21" s="427"/>
      <c r="V21" s="427"/>
      <c r="W21" s="427"/>
      <c r="X21" s="427"/>
      <c r="Y21" s="427"/>
      <c r="Z21" s="427"/>
      <c r="AA21" s="427"/>
      <c r="AB21" s="427"/>
      <c r="AC21" s="427"/>
      <c r="AD21" s="427"/>
      <c r="AE21" s="427"/>
      <c r="AF21" s="427"/>
      <c r="AG21" s="427"/>
      <c r="AH21" s="427"/>
      <c r="AI21" s="427"/>
      <c r="AJ21" s="427"/>
      <c r="AK21" s="427"/>
      <c r="AL21" s="427"/>
      <c r="AM21" s="427"/>
      <c r="AN21" s="427"/>
      <c r="AO21" s="427"/>
      <c r="AP21" s="427"/>
      <c r="AQ21" s="427"/>
      <c r="AR21" s="427"/>
      <c r="AS21" s="427"/>
      <c r="AT21" s="427"/>
      <c r="AU21" s="427"/>
      <c r="AV21" s="427"/>
      <c r="AW21" s="427"/>
      <c r="AX21" s="427"/>
      <c r="AY21" s="427"/>
      <c r="AZ21" s="909"/>
      <c r="BA21" s="909"/>
      <c r="BB21" s="909"/>
      <c r="BC21" s="909"/>
      <c r="BD21" s="909"/>
      <c r="BE21" s="433"/>
      <c r="BF21" s="433"/>
      <c r="BG21" s="433"/>
      <c r="BH21" s="433"/>
      <c r="BI21" s="433"/>
      <c r="BJ21" s="433"/>
      <c r="BK21" s="433"/>
      <c r="BL21" s="433"/>
      <c r="BM21" s="433"/>
      <c r="BN21" s="433"/>
      <c r="BO21" s="433"/>
      <c r="BP21" s="433"/>
      <c r="BQ21" s="433"/>
      <c r="BR21" s="433"/>
      <c r="BS21" s="433"/>
      <c r="BT21" s="433"/>
      <c r="BU21" s="433"/>
      <c r="BV21" s="433"/>
    </row>
    <row r="22" spans="1:74" s="277" customFormat="1" ht="11.1" customHeight="1" x14ac:dyDescent="0.2">
      <c r="A22" s="436" t="s">
        <v>132</v>
      </c>
      <c r="B22" s="718" t="s">
        <v>1349</v>
      </c>
      <c r="C22" s="34">
        <v>52.532774033999999</v>
      </c>
      <c r="D22" s="34">
        <v>43.693880972000002</v>
      </c>
      <c r="E22" s="34">
        <v>38.218616445000002</v>
      </c>
      <c r="F22" s="34">
        <v>34.553562149999998</v>
      </c>
      <c r="G22" s="34">
        <v>38.843298312999998</v>
      </c>
      <c r="H22" s="34">
        <v>45.339655229999998</v>
      </c>
      <c r="I22" s="34">
        <v>53.059303763999999</v>
      </c>
      <c r="J22" s="34">
        <v>51.962850938000003</v>
      </c>
      <c r="K22" s="34">
        <v>40.842045900000002</v>
      </c>
      <c r="L22" s="34">
        <v>35.108945034000001</v>
      </c>
      <c r="M22" s="34">
        <v>35.986838069999997</v>
      </c>
      <c r="N22" s="34">
        <v>45.392050513999997</v>
      </c>
      <c r="O22" s="34">
        <v>39.092554401999998</v>
      </c>
      <c r="P22" s="34">
        <v>30.341058832000002</v>
      </c>
      <c r="Q22" s="34">
        <v>32.317523559999998</v>
      </c>
      <c r="R22" s="34">
        <v>26.062644030000001</v>
      </c>
      <c r="S22" s="34">
        <v>28.689242019999998</v>
      </c>
      <c r="T22" s="34">
        <v>36.729027989999999</v>
      </c>
      <c r="U22" s="34">
        <v>47.559796317999997</v>
      </c>
      <c r="V22" s="34">
        <v>47.049748575000002</v>
      </c>
      <c r="W22" s="34">
        <v>37.333333320000001</v>
      </c>
      <c r="X22" s="34">
        <v>32.707409722999998</v>
      </c>
      <c r="Y22" s="34">
        <v>32.790520649999998</v>
      </c>
      <c r="Z22" s="34">
        <v>35.221733356999998</v>
      </c>
      <c r="AA22" s="34">
        <v>45.650107875000003</v>
      </c>
      <c r="AB22" s="34">
        <v>29.198921990999999</v>
      </c>
      <c r="AC22" s="34">
        <v>25.646462998000001</v>
      </c>
      <c r="AD22" s="34">
        <v>24.27694602</v>
      </c>
      <c r="AE22" s="34">
        <v>29.250938770000001</v>
      </c>
      <c r="AF22" s="34">
        <v>37.46769372</v>
      </c>
      <c r="AG22" s="34">
        <v>43.518561235999996</v>
      </c>
      <c r="AH22" s="34">
        <v>42.474831504999997</v>
      </c>
      <c r="AI22" s="34">
        <v>34.485968370000002</v>
      </c>
      <c r="AJ22" s="34">
        <v>30.586618099999999</v>
      </c>
      <c r="AK22" s="34">
        <v>29.599145579999998</v>
      </c>
      <c r="AL22" s="34">
        <v>38.782489673999997</v>
      </c>
      <c r="AM22" s="34">
        <v>49.060488337999999</v>
      </c>
      <c r="AN22" s="34">
        <v>38.236135447999999</v>
      </c>
      <c r="AO22" s="34">
        <v>31.154847046</v>
      </c>
      <c r="AP22" s="34">
        <v>28.631193</v>
      </c>
      <c r="AQ22" s="34">
        <v>30.761279974000001</v>
      </c>
      <c r="AR22" s="34">
        <v>39.411925199999999</v>
      </c>
      <c r="AS22" s="34">
        <v>48.039382531000001</v>
      </c>
      <c r="AT22" s="34">
        <v>42.612866197000002</v>
      </c>
      <c r="AU22" s="34">
        <v>36.267017760000002</v>
      </c>
      <c r="AV22" s="34">
        <v>34.016102189000001</v>
      </c>
      <c r="AW22" s="34">
        <v>33.962876520000002</v>
      </c>
      <c r="AX22" s="34">
        <v>40.220854023999998</v>
      </c>
      <c r="AY22" s="34">
        <v>42.741602997000001</v>
      </c>
      <c r="AZ22" s="895">
        <v>34.170927503999998</v>
      </c>
      <c r="BA22" s="895">
        <v>28.090386860999999</v>
      </c>
      <c r="BB22" s="895">
        <v>25.083108917000001</v>
      </c>
      <c r="BC22" s="895">
        <v>26.64465934</v>
      </c>
      <c r="BD22" s="895">
        <v>33.537056100000001</v>
      </c>
      <c r="BE22" s="437">
        <v>41.84872</v>
      </c>
      <c r="BF22" s="437">
        <v>43.228470000000002</v>
      </c>
      <c r="BG22" s="437">
        <v>35.91621</v>
      </c>
      <c r="BH22" s="437">
        <v>31.610690000000002</v>
      </c>
      <c r="BI22" s="437">
        <v>32.458170000000003</v>
      </c>
      <c r="BJ22" s="437">
        <v>36.733899999999998</v>
      </c>
      <c r="BK22" s="437">
        <v>36.53116</v>
      </c>
      <c r="BL22" s="437">
        <v>31.506689999999999</v>
      </c>
      <c r="BM22" s="437">
        <v>29.253419999999998</v>
      </c>
      <c r="BN22" s="437">
        <v>24.466249999999999</v>
      </c>
      <c r="BO22" s="437">
        <v>26.384170000000001</v>
      </c>
      <c r="BP22" s="437">
        <v>33.320230000000002</v>
      </c>
      <c r="BQ22" s="437">
        <v>42.539810000000003</v>
      </c>
      <c r="BR22" s="437">
        <v>43.135469999999998</v>
      </c>
      <c r="BS22" s="437">
        <v>34.900260000000003</v>
      </c>
      <c r="BT22" s="437">
        <v>30.65841</v>
      </c>
      <c r="BU22" s="437">
        <v>31.184190000000001</v>
      </c>
      <c r="BV22" s="437">
        <v>35.160679999999999</v>
      </c>
    </row>
    <row r="23" spans="1:74" s="717" customFormat="1" ht="11.1" customHeight="1" x14ac:dyDescent="0.2">
      <c r="A23" s="716" t="s">
        <v>127</v>
      </c>
      <c r="B23" s="719" t="s">
        <v>1350</v>
      </c>
      <c r="C23" s="343">
        <v>1.432361014</v>
      </c>
      <c r="D23" s="343">
        <v>1.3087779879999999</v>
      </c>
      <c r="E23" s="343">
        <v>1.4117230119999999</v>
      </c>
      <c r="F23" s="343">
        <v>1.3183229999999999</v>
      </c>
      <c r="G23" s="343">
        <v>1.349243008</v>
      </c>
      <c r="H23" s="343">
        <v>1.28117499</v>
      </c>
      <c r="I23" s="343">
        <v>1.33444801</v>
      </c>
      <c r="J23" s="343">
        <v>1.33444801</v>
      </c>
      <c r="K23" s="343">
        <v>1.2634509899999999</v>
      </c>
      <c r="L23" s="343">
        <v>1.3725299909999999</v>
      </c>
      <c r="M23" s="343">
        <v>1.2877080000000001</v>
      </c>
      <c r="N23" s="343">
        <v>1.315065012</v>
      </c>
      <c r="O23" s="343">
        <v>1.3544059959999999</v>
      </c>
      <c r="P23" s="343">
        <v>1.2655879880000001</v>
      </c>
      <c r="Q23" s="343">
        <v>1.4052840019999999</v>
      </c>
      <c r="R23" s="343">
        <v>1.263009</v>
      </c>
      <c r="S23" s="343">
        <v>1.302344999</v>
      </c>
      <c r="T23" s="343">
        <v>1.28675199</v>
      </c>
      <c r="U23" s="343">
        <v>1.3439380089999999</v>
      </c>
      <c r="V23" s="343">
        <v>1.3501239970000001</v>
      </c>
      <c r="W23" s="343">
        <v>1.3034979900000001</v>
      </c>
      <c r="X23" s="343">
        <v>1.2780330010000001</v>
      </c>
      <c r="Y23" s="343">
        <v>1.3860489899999999</v>
      </c>
      <c r="Z23" s="343">
        <v>1.309509998</v>
      </c>
      <c r="AA23" s="343">
        <v>1.275529007</v>
      </c>
      <c r="AB23" s="343">
        <v>1.263871011</v>
      </c>
      <c r="AC23" s="343">
        <v>1.3278819930000001</v>
      </c>
      <c r="AD23" s="343">
        <v>1.227042</v>
      </c>
      <c r="AE23" s="343">
        <v>1.278251985</v>
      </c>
      <c r="AF23" s="343">
        <v>1.2329420099999999</v>
      </c>
      <c r="AG23" s="343">
        <v>1.325718999</v>
      </c>
      <c r="AH23" s="343">
        <v>1.349476004</v>
      </c>
      <c r="AI23" s="343">
        <v>1.253217</v>
      </c>
      <c r="AJ23" s="343">
        <v>1.3093500069999999</v>
      </c>
      <c r="AK23" s="343">
        <v>1.284996</v>
      </c>
      <c r="AL23" s="343">
        <v>1.371560001</v>
      </c>
      <c r="AM23" s="343">
        <v>1.2453000080000001</v>
      </c>
      <c r="AN23" s="343">
        <v>1.1282050079999999</v>
      </c>
      <c r="AO23" s="343">
        <v>1.2476579919999999</v>
      </c>
      <c r="AP23" s="343">
        <v>1.1910999900000001</v>
      </c>
      <c r="AQ23" s="343">
        <v>1.256857986</v>
      </c>
      <c r="AR23" s="343">
        <v>1.2677430000000001</v>
      </c>
      <c r="AS23" s="343">
        <v>1.238666008</v>
      </c>
      <c r="AT23" s="343">
        <v>1.2339700039999999</v>
      </c>
      <c r="AU23" s="343">
        <v>1.201746</v>
      </c>
      <c r="AV23" s="343">
        <v>1.2053480139999999</v>
      </c>
      <c r="AW23" s="343">
        <v>1.1710229999999999</v>
      </c>
      <c r="AX23" s="343">
        <v>1.2049209890000001</v>
      </c>
      <c r="AY23" s="343">
        <v>1.2172118999999999</v>
      </c>
      <c r="AZ23" s="873">
        <v>1.1388776</v>
      </c>
      <c r="BA23" s="873">
        <v>1.2262204999999999</v>
      </c>
      <c r="BB23" s="873">
        <v>1.120968</v>
      </c>
      <c r="BC23" s="873">
        <v>1.166604</v>
      </c>
      <c r="BD23" s="873">
        <v>1.1288309999999999</v>
      </c>
      <c r="BE23" s="354">
        <v>1.2506090000000001</v>
      </c>
      <c r="BF23" s="354">
        <v>1.2795620000000001</v>
      </c>
      <c r="BG23" s="354">
        <v>1.2260059999999999</v>
      </c>
      <c r="BH23" s="354">
        <v>1.2581310000000001</v>
      </c>
      <c r="BI23" s="354">
        <v>1.262756</v>
      </c>
      <c r="BJ23" s="354">
        <v>1.3068379999999999</v>
      </c>
      <c r="BK23" s="354">
        <v>1.2180580000000001</v>
      </c>
      <c r="BL23" s="354">
        <v>1.1404879999999999</v>
      </c>
      <c r="BM23" s="354">
        <v>1.2542720000000001</v>
      </c>
      <c r="BN23" s="354">
        <v>1.2075</v>
      </c>
      <c r="BO23" s="354">
        <v>1.261009</v>
      </c>
      <c r="BP23" s="354">
        <v>1.2527489999999999</v>
      </c>
      <c r="BQ23" s="354">
        <v>1.271728</v>
      </c>
      <c r="BR23" s="354">
        <v>1.29518</v>
      </c>
      <c r="BS23" s="354">
        <v>1.233819</v>
      </c>
      <c r="BT23" s="354">
        <v>1.263334</v>
      </c>
      <c r="BU23" s="354">
        <v>1.2613829999999999</v>
      </c>
      <c r="BV23" s="354">
        <v>1.3036650000000001</v>
      </c>
    </row>
    <row r="24" spans="1:74" s="717" customFormat="1" ht="11.1" customHeight="1" x14ac:dyDescent="0.2">
      <c r="A24" s="810" t="s">
        <v>128</v>
      </c>
      <c r="B24" s="719" t="s">
        <v>1351</v>
      </c>
      <c r="C24" s="343">
        <v>48.804961011000003</v>
      </c>
      <c r="D24" s="343">
        <v>40.063279004000002</v>
      </c>
      <c r="E24" s="343">
        <v>34.498293455999999</v>
      </c>
      <c r="F24" s="343">
        <v>31.01163816</v>
      </c>
      <c r="G24" s="343">
        <v>35.263856312000001</v>
      </c>
      <c r="H24" s="343">
        <v>41.816830260000003</v>
      </c>
      <c r="I24" s="343">
        <v>49.556009760000002</v>
      </c>
      <c r="J24" s="343">
        <v>48.469140955999997</v>
      </c>
      <c r="K24" s="343">
        <v>37.409150910000001</v>
      </c>
      <c r="L24" s="343">
        <v>31.554040028999999</v>
      </c>
      <c r="M24" s="343">
        <v>32.503461059999999</v>
      </c>
      <c r="N24" s="343">
        <v>41.883044511999998</v>
      </c>
      <c r="O24" s="343">
        <v>35.568915408000002</v>
      </c>
      <c r="P24" s="343">
        <v>26.902883840000001</v>
      </c>
      <c r="Q24" s="343">
        <v>28.757982566999999</v>
      </c>
      <c r="R24" s="343">
        <v>22.89972801</v>
      </c>
      <c r="S24" s="343">
        <v>25.508736012</v>
      </c>
      <c r="T24" s="343">
        <v>33.578732010000003</v>
      </c>
      <c r="U24" s="343">
        <v>44.479539287999998</v>
      </c>
      <c r="V24" s="343">
        <v>43.954407564999997</v>
      </c>
      <c r="W24" s="343">
        <v>34.277138309999998</v>
      </c>
      <c r="X24" s="343">
        <v>29.617636716</v>
      </c>
      <c r="Y24" s="343">
        <v>29.583579660000002</v>
      </c>
      <c r="Z24" s="343">
        <v>32.076025344999998</v>
      </c>
      <c r="AA24" s="343">
        <v>42.462506865999998</v>
      </c>
      <c r="AB24" s="343">
        <v>26.017035988</v>
      </c>
      <c r="AC24" s="343">
        <v>22.422230001999999</v>
      </c>
      <c r="AD24" s="343">
        <v>21.281213009999998</v>
      </c>
      <c r="AE24" s="343">
        <v>26.198445774</v>
      </c>
      <c r="AF24" s="343">
        <v>34.447315709999998</v>
      </c>
      <c r="AG24" s="343">
        <v>40.470849215000001</v>
      </c>
      <c r="AH24" s="343">
        <v>39.397056489999997</v>
      </c>
      <c r="AI24" s="343">
        <v>31.50153237</v>
      </c>
      <c r="AJ24" s="343">
        <v>27.307751075999999</v>
      </c>
      <c r="AK24" s="343">
        <v>26.336124569999999</v>
      </c>
      <c r="AL24" s="343">
        <v>35.416149670999999</v>
      </c>
      <c r="AM24" s="343">
        <v>45.929194334000002</v>
      </c>
      <c r="AN24" s="343">
        <v>35.223533435999997</v>
      </c>
      <c r="AO24" s="343">
        <v>28.022226056000001</v>
      </c>
      <c r="AP24" s="343">
        <v>25.861280010000002</v>
      </c>
      <c r="AQ24" s="343">
        <v>27.931251999000001</v>
      </c>
      <c r="AR24" s="343">
        <v>36.563031209999998</v>
      </c>
      <c r="AS24" s="343">
        <v>45.139966512000001</v>
      </c>
      <c r="AT24" s="343">
        <v>39.721846186999997</v>
      </c>
      <c r="AU24" s="343">
        <v>33.40902474</v>
      </c>
      <c r="AV24" s="343">
        <v>31.007527172</v>
      </c>
      <c r="AW24" s="343">
        <v>30.97716351</v>
      </c>
      <c r="AX24" s="343">
        <v>37.208634027000002</v>
      </c>
      <c r="AY24" s="343">
        <v>39.866683457000001</v>
      </c>
      <c r="AZ24" s="873">
        <v>31.224302703999999</v>
      </c>
      <c r="BA24" s="873">
        <v>25.227902877999998</v>
      </c>
      <c r="BB24" s="873">
        <v>22.569646327000001</v>
      </c>
      <c r="BC24" s="873">
        <v>24.107589999999998</v>
      </c>
      <c r="BD24" s="873">
        <v>30.988900000000001</v>
      </c>
      <c r="BE24" s="354">
        <v>39.228499999999997</v>
      </c>
      <c r="BF24" s="354">
        <v>40.568890000000003</v>
      </c>
      <c r="BG24" s="354">
        <v>33.173650000000002</v>
      </c>
      <c r="BH24" s="354">
        <v>28.681719999999999</v>
      </c>
      <c r="BI24" s="354">
        <v>29.436699999999998</v>
      </c>
      <c r="BJ24" s="354">
        <v>33.768900000000002</v>
      </c>
      <c r="BK24" s="354">
        <v>33.705260000000003</v>
      </c>
      <c r="BL24" s="354">
        <v>28.566230000000001</v>
      </c>
      <c r="BM24" s="354">
        <v>26.352229999999999</v>
      </c>
      <c r="BN24" s="354">
        <v>21.846329999999998</v>
      </c>
      <c r="BO24" s="354">
        <v>23.763590000000001</v>
      </c>
      <c r="BP24" s="354">
        <v>30.66863</v>
      </c>
      <c r="BQ24" s="354">
        <v>39.929020000000001</v>
      </c>
      <c r="BR24" s="354">
        <v>40.499380000000002</v>
      </c>
      <c r="BS24" s="354">
        <v>32.194960000000002</v>
      </c>
      <c r="BT24" s="354">
        <v>27.77929</v>
      </c>
      <c r="BU24" s="354">
        <v>28.221520000000002</v>
      </c>
      <c r="BV24" s="354">
        <v>32.264389999999999</v>
      </c>
    </row>
    <row r="25" spans="1:74" s="717" customFormat="1" ht="11.1" customHeight="1" x14ac:dyDescent="0.2">
      <c r="A25" s="716" t="s">
        <v>129</v>
      </c>
      <c r="B25" s="719" t="s">
        <v>1352</v>
      </c>
      <c r="C25" s="343">
        <v>2.2954520089999999</v>
      </c>
      <c r="D25" s="343">
        <v>2.32182398</v>
      </c>
      <c r="E25" s="343">
        <v>2.3085999770000001</v>
      </c>
      <c r="F25" s="343">
        <v>2.22360099</v>
      </c>
      <c r="G25" s="343">
        <v>2.2301989930000001</v>
      </c>
      <c r="H25" s="343">
        <v>2.24164998</v>
      </c>
      <c r="I25" s="343">
        <v>2.1688459940000002</v>
      </c>
      <c r="J25" s="343">
        <v>2.1592619719999999</v>
      </c>
      <c r="K25" s="343">
        <v>2.1694439999999999</v>
      </c>
      <c r="L25" s="343">
        <v>2.1823750139999998</v>
      </c>
      <c r="M25" s="343">
        <v>2.19566901</v>
      </c>
      <c r="N25" s="343">
        <v>2.1939409900000002</v>
      </c>
      <c r="O25" s="343">
        <v>2.169232998</v>
      </c>
      <c r="P25" s="343">
        <v>2.1725870039999999</v>
      </c>
      <c r="Q25" s="343">
        <v>2.154256991</v>
      </c>
      <c r="R25" s="343">
        <v>1.8999070199999999</v>
      </c>
      <c r="S25" s="343">
        <v>1.878161009</v>
      </c>
      <c r="T25" s="343">
        <v>1.8635439899999999</v>
      </c>
      <c r="U25" s="343">
        <v>1.7363190209999999</v>
      </c>
      <c r="V25" s="343">
        <v>1.745217013</v>
      </c>
      <c r="W25" s="343">
        <v>1.75269702</v>
      </c>
      <c r="X25" s="343">
        <v>1.811740006</v>
      </c>
      <c r="Y25" s="343">
        <v>1.820892</v>
      </c>
      <c r="Z25" s="343">
        <v>1.836198014</v>
      </c>
      <c r="AA25" s="343">
        <v>1.9120720019999999</v>
      </c>
      <c r="AB25" s="343">
        <v>1.918014992</v>
      </c>
      <c r="AC25" s="343">
        <v>1.8963510029999999</v>
      </c>
      <c r="AD25" s="343">
        <v>1.76869101</v>
      </c>
      <c r="AE25" s="343">
        <v>1.774241011</v>
      </c>
      <c r="AF25" s="343">
        <v>1.787436</v>
      </c>
      <c r="AG25" s="343">
        <v>1.7219930219999999</v>
      </c>
      <c r="AH25" s="343">
        <v>1.7282990110000001</v>
      </c>
      <c r="AI25" s="343">
        <v>1.7312190000000001</v>
      </c>
      <c r="AJ25" s="343">
        <v>1.969517017</v>
      </c>
      <c r="AK25" s="343">
        <v>1.9780250100000001</v>
      </c>
      <c r="AL25" s="343">
        <v>1.9947800019999999</v>
      </c>
      <c r="AM25" s="343">
        <v>1.8859939960000001</v>
      </c>
      <c r="AN25" s="343">
        <v>1.884397004</v>
      </c>
      <c r="AO25" s="343">
        <v>1.884962998</v>
      </c>
      <c r="AP25" s="343">
        <v>1.578813</v>
      </c>
      <c r="AQ25" s="343">
        <v>1.5731699889999999</v>
      </c>
      <c r="AR25" s="343">
        <v>1.58115099</v>
      </c>
      <c r="AS25" s="343">
        <v>1.660750011</v>
      </c>
      <c r="AT25" s="343">
        <v>1.657050006</v>
      </c>
      <c r="AU25" s="343">
        <v>1.6562470199999999</v>
      </c>
      <c r="AV25" s="343">
        <v>1.8032270029999999</v>
      </c>
      <c r="AW25" s="343">
        <v>1.8146900100000001</v>
      </c>
      <c r="AX25" s="343">
        <v>1.807299008</v>
      </c>
      <c r="AY25" s="343">
        <v>1.6577076399999999</v>
      </c>
      <c r="AZ25" s="873">
        <v>1.8077472000000001</v>
      </c>
      <c r="BA25" s="873">
        <v>1.636263483</v>
      </c>
      <c r="BB25" s="873">
        <v>1.3924945900000001</v>
      </c>
      <c r="BC25" s="873">
        <v>1.3704678400000001</v>
      </c>
      <c r="BD25" s="873">
        <v>1.4193351000000001</v>
      </c>
      <c r="BE25" s="354">
        <v>1.369613</v>
      </c>
      <c r="BF25" s="354">
        <v>1.380018</v>
      </c>
      <c r="BG25" s="354">
        <v>1.5165550000000001</v>
      </c>
      <c r="BH25" s="354">
        <v>1.6708339999999999</v>
      </c>
      <c r="BI25" s="354">
        <v>1.7587189999999999</v>
      </c>
      <c r="BJ25" s="354">
        <v>1.6581680000000001</v>
      </c>
      <c r="BK25" s="354">
        <v>1.607836</v>
      </c>
      <c r="BL25" s="354">
        <v>1.799976</v>
      </c>
      <c r="BM25" s="354">
        <v>1.6469210000000001</v>
      </c>
      <c r="BN25" s="354">
        <v>1.412428</v>
      </c>
      <c r="BO25" s="354">
        <v>1.3595729999999999</v>
      </c>
      <c r="BP25" s="354">
        <v>1.398857</v>
      </c>
      <c r="BQ25" s="354">
        <v>1.339064</v>
      </c>
      <c r="BR25" s="354">
        <v>1.34091</v>
      </c>
      <c r="BS25" s="354">
        <v>1.471482</v>
      </c>
      <c r="BT25" s="354">
        <v>1.615783</v>
      </c>
      <c r="BU25" s="354">
        <v>1.70129</v>
      </c>
      <c r="BV25" s="354">
        <v>1.592625</v>
      </c>
    </row>
    <row r="26" spans="1:74" ht="11.1" customHeight="1" x14ac:dyDescent="0.2">
      <c r="A26" s="47" t="s">
        <v>130</v>
      </c>
      <c r="B26" s="724" t="s">
        <v>1353</v>
      </c>
      <c r="C26" s="343">
        <v>9.2073006999999998E-2</v>
      </c>
      <c r="D26" s="343">
        <v>9.0886992E-2</v>
      </c>
      <c r="E26" s="343">
        <v>6.0865989000000002E-2</v>
      </c>
      <c r="F26" s="343">
        <v>3.8550000000000001E-2</v>
      </c>
      <c r="G26" s="343">
        <v>4.0830999E-2</v>
      </c>
      <c r="H26" s="343">
        <v>6.3087989999999997E-2</v>
      </c>
      <c r="I26" s="343">
        <v>5.7117003999999999E-2</v>
      </c>
      <c r="J26" s="343">
        <v>5.9916985999999998E-2</v>
      </c>
      <c r="K26" s="343">
        <v>6.0362010000000001E-2</v>
      </c>
      <c r="L26" s="343">
        <v>6.9691999000000004E-2</v>
      </c>
      <c r="M26" s="343">
        <v>7.8812999999999994E-2</v>
      </c>
      <c r="N26" s="343">
        <v>8.7532002999999997E-2</v>
      </c>
      <c r="O26" s="343">
        <v>8.8192985000000002E-2</v>
      </c>
      <c r="P26" s="343">
        <v>7.6099996000000003E-2</v>
      </c>
      <c r="Q26" s="343">
        <v>6.7201986000000005E-2</v>
      </c>
      <c r="R26" s="343">
        <v>5.6417009999999997E-2</v>
      </c>
      <c r="S26" s="343">
        <v>4.4019999999999997E-2</v>
      </c>
      <c r="T26" s="343">
        <v>3.5154989999999997E-2</v>
      </c>
      <c r="U26" s="343">
        <v>3.9586007999999999E-2</v>
      </c>
      <c r="V26" s="343">
        <v>4.0903012000000002E-2</v>
      </c>
      <c r="W26" s="343">
        <v>4.182201E-2</v>
      </c>
      <c r="X26" s="343">
        <v>4.8719011E-2</v>
      </c>
      <c r="Y26" s="343">
        <v>5.9555009999999999E-2</v>
      </c>
      <c r="Z26" s="343">
        <v>7.0039012999999997E-2</v>
      </c>
      <c r="AA26" s="343">
        <v>9.8169993999999997E-2</v>
      </c>
      <c r="AB26" s="343">
        <v>7.2995986999999998E-2</v>
      </c>
      <c r="AC26" s="343">
        <v>5.7369003000000002E-2</v>
      </c>
      <c r="AD26" s="343">
        <v>4.9263000000000001E-2</v>
      </c>
      <c r="AE26" s="343">
        <v>2.9824014999999999E-2</v>
      </c>
      <c r="AF26" s="343">
        <v>4.2035999999999997E-2</v>
      </c>
      <c r="AG26" s="343">
        <v>2.8647006999999999E-2</v>
      </c>
      <c r="AH26" s="343">
        <v>3.1356995999999998E-2</v>
      </c>
      <c r="AI26" s="343">
        <v>3.1244999999999998E-2</v>
      </c>
      <c r="AJ26" s="343">
        <v>5.5097013E-2</v>
      </c>
      <c r="AK26" s="343">
        <v>6.5939999999999999E-2</v>
      </c>
      <c r="AL26" s="343">
        <v>7.1338998000000001E-2</v>
      </c>
      <c r="AM26" s="343">
        <v>8.6521992000000006E-2</v>
      </c>
      <c r="AN26" s="343">
        <v>7.4275991999999999E-2</v>
      </c>
      <c r="AO26" s="343">
        <v>6.5728990000000001E-2</v>
      </c>
      <c r="AP26" s="343">
        <v>4.6350990000000002E-2</v>
      </c>
      <c r="AQ26" s="343">
        <v>4.2826004000000001E-2</v>
      </c>
      <c r="AR26" s="343">
        <v>3.7118999999999999E-2</v>
      </c>
      <c r="AS26" s="343">
        <v>4.3252006000000003E-2</v>
      </c>
      <c r="AT26" s="343">
        <v>4.0733008000000001E-2</v>
      </c>
      <c r="AU26" s="343">
        <v>4.0145010000000002E-2</v>
      </c>
      <c r="AV26" s="343">
        <v>5.8884003999999997E-2</v>
      </c>
      <c r="AW26" s="343">
        <v>6.2397000000000001E-2</v>
      </c>
      <c r="AX26" s="343">
        <v>6.2014012E-2</v>
      </c>
      <c r="AY26" s="343">
        <v>0.10840514</v>
      </c>
      <c r="AZ26" s="873">
        <v>9.3517199999999995E-2</v>
      </c>
      <c r="BA26" s="873">
        <v>7.9024579999999997E-2</v>
      </c>
      <c r="BB26" s="873">
        <v>2.76946E-2</v>
      </c>
      <c r="BC26" s="873">
        <v>4.5710800000000003E-2</v>
      </c>
      <c r="BD26" s="873">
        <v>4.7300200000000001E-2</v>
      </c>
      <c r="BE26" s="354">
        <v>4.1864400000000003E-2</v>
      </c>
      <c r="BF26" s="354">
        <v>4.1763300000000003E-2</v>
      </c>
      <c r="BG26" s="354">
        <v>4.2731499999999999E-2</v>
      </c>
      <c r="BH26" s="354">
        <v>5.9732399999999998E-2</v>
      </c>
      <c r="BI26" s="354">
        <v>7.0273799999999997E-2</v>
      </c>
      <c r="BJ26" s="354">
        <v>8.7372099999999994E-2</v>
      </c>
      <c r="BK26" s="354">
        <v>0.1081664</v>
      </c>
      <c r="BL26" s="354">
        <v>0.1024716</v>
      </c>
      <c r="BM26" s="354">
        <v>9.3914399999999995E-2</v>
      </c>
      <c r="BN26" s="354">
        <v>4.9518699999999999E-2</v>
      </c>
      <c r="BO26" s="354">
        <v>4.5891700000000001E-2</v>
      </c>
      <c r="BP26" s="354">
        <v>4.8960700000000003E-2</v>
      </c>
      <c r="BQ26" s="354">
        <v>4.5309700000000001E-2</v>
      </c>
      <c r="BR26" s="354">
        <v>4.5279600000000003E-2</v>
      </c>
      <c r="BS26" s="354">
        <v>4.6249499999999999E-2</v>
      </c>
      <c r="BT26" s="354">
        <v>6.3008499999999995E-2</v>
      </c>
      <c r="BU26" s="354">
        <v>7.4266299999999993E-2</v>
      </c>
      <c r="BV26" s="354">
        <v>9.1477299999999998E-2</v>
      </c>
    </row>
    <row r="27" spans="1:74" ht="11.1" customHeight="1" x14ac:dyDescent="0.2">
      <c r="A27" s="47" t="s">
        <v>131</v>
      </c>
      <c r="B27" s="724" t="s">
        <v>1354</v>
      </c>
      <c r="C27" s="343">
        <v>2.2033790020000001</v>
      </c>
      <c r="D27" s="343">
        <v>2.2309369879999998</v>
      </c>
      <c r="E27" s="343">
        <v>2.2477339879999998</v>
      </c>
      <c r="F27" s="343">
        <v>2.1850509900000001</v>
      </c>
      <c r="G27" s="343">
        <v>2.1893679939999999</v>
      </c>
      <c r="H27" s="343">
        <v>2.1785619899999999</v>
      </c>
      <c r="I27" s="343">
        <v>2.11172899</v>
      </c>
      <c r="J27" s="343">
        <v>2.0993449860000002</v>
      </c>
      <c r="K27" s="343">
        <v>2.10908199</v>
      </c>
      <c r="L27" s="343">
        <v>2.112683015</v>
      </c>
      <c r="M27" s="343">
        <v>2.1168560099999998</v>
      </c>
      <c r="N27" s="343">
        <v>2.106408987</v>
      </c>
      <c r="O27" s="343">
        <v>2.081040013</v>
      </c>
      <c r="P27" s="343">
        <v>2.096487008</v>
      </c>
      <c r="Q27" s="343">
        <v>2.0870550049999999</v>
      </c>
      <c r="R27" s="343">
        <v>1.84349001</v>
      </c>
      <c r="S27" s="343">
        <v>1.8341410090000001</v>
      </c>
      <c r="T27" s="343">
        <v>1.828389</v>
      </c>
      <c r="U27" s="343">
        <v>1.696733013</v>
      </c>
      <c r="V27" s="343">
        <v>1.704314001</v>
      </c>
      <c r="W27" s="343">
        <v>1.7108750100000001</v>
      </c>
      <c r="X27" s="343">
        <v>1.763020995</v>
      </c>
      <c r="Y27" s="343">
        <v>1.76133699</v>
      </c>
      <c r="Z27" s="343">
        <v>1.7661590009999999</v>
      </c>
      <c r="AA27" s="343">
        <v>1.8139020079999999</v>
      </c>
      <c r="AB27" s="343">
        <v>1.8450190049999999</v>
      </c>
      <c r="AC27" s="343">
        <v>1.8389819999999999</v>
      </c>
      <c r="AD27" s="343">
        <v>1.7194280099999999</v>
      </c>
      <c r="AE27" s="343">
        <v>1.744416996</v>
      </c>
      <c r="AF27" s="343">
        <v>1.7454000000000001</v>
      </c>
      <c r="AG27" s="343">
        <v>1.6933460149999999</v>
      </c>
      <c r="AH27" s="343">
        <v>1.6969420150000001</v>
      </c>
      <c r="AI27" s="343">
        <v>1.6999740000000001</v>
      </c>
      <c r="AJ27" s="343">
        <v>1.9144200039999999</v>
      </c>
      <c r="AK27" s="343">
        <v>1.91208501</v>
      </c>
      <c r="AL27" s="343">
        <v>1.9234410040000001</v>
      </c>
      <c r="AM27" s="343">
        <v>1.7994720040000001</v>
      </c>
      <c r="AN27" s="343">
        <v>1.810121012</v>
      </c>
      <c r="AO27" s="343">
        <v>1.819234008</v>
      </c>
      <c r="AP27" s="343">
        <v>1.5324620099999999</v>
      </c>
      <c r="AQ27" s="343">
        <v>1.530343985</v>
      </c>
      <c r="AR27" s="343">
        <v>1.5440319899999999</v>
      </c>
      <c r="AS27" s="343">
        <v>1.6174980050000001</v>
      </c>
      <c r="AT27" s="343">
        <v>1.6163169980000001</v>
      </c>
      <c r="AU27" s="343">
        <v>1.6161020100000001</v>
      </c>
      <c r="AV27" s="343">
        <v>1.7443429989999999</v>
      </c>
      <c r="AW27" s="343">
        <v>1.75229301</v>
      </c>
      <c r="AX27" s="343">
        <v>1.7452849960000001</v>
      </c>
      <c r="AY27" s="343">
        <v>1.5493025</v>
      </c>
      <c r="AZ27" s="873">
        <v>1.7142299999999999</v>
      </c>
      <c r="BA27" s="873">
        <v>1.557238903</v>
      </c>
      <c r="BB27" s="873">
        <v>1.3648</v>
      </c>
      <c r="BC27" s="873">
        <v>1.3247571</v>
      </c>
      <c r="BD27" s="873">
        <v>1.3720349999999999</v>
      </c>
      <c r="BE27" s="354">
        <v>1.3277490000000001</v>
      </c>
      <c r="BF27" s="354">
        <v>1.338255</v>
      </c>
      <c r="BG27" s="354">
        <v>1.4738230000000001</v>
      </c>
      <c r="BH27" s="354">
        <v>1.6111009999999999</v>
      </c>
      <c r="BI27" s="354">
        <v>1.688445</v>
      </c>
      <c r="BJ27" s="354">
        <v>1.5707960000000001</v>
      </c>
      <c r="BK27" s="354">
        <v>1.4996700000000001</v>
      </c>
      <c r="BL27" s="354">
        <v>1.697505</v>
      </c>
      <c r="BM27" s="354">
        <v>1.5530060000000001</v>
      </c>
      <c r="BN27" s="354">
        <v>1.3629100000000001</v>
      </c>
      <c r="BO27" s="354">
        <v>1.3136810000000001</v>
      </c>
      <c r="BP27" s="354">
        <v>1.3498969999999999</v>
      </c>
      <c r="BQ27" s="354">
        <v>1.2937540000000001</v>
      </c>
      <c r="BR27" s="354">
        <v>1.295631</v>
      </c>
      <c r="BS27" s="354">
        <v>1.4252320000000001</v>
      </c>
      <c r="BT27" s="354">
        <v>1.552775</v>
      </c>
      <c r="BU27" s="354">
        <v>1.6270230000000001</v>
      </c>
      <c r="BV27" s="354">
        <v>1.5011479999999999</v>
      </c>
    </row>
    <row r="28" spans="1:74" ht="11.1" customHeight="1" x14ac:dyDescent="0.2">
      <c r="A28" s="46"/>
      <c r="B28" s="717"/>
      <c r="C28" s="427"/>
      <c r="D28" s="427"/>
      <c r="E28" s="427"/>
      <c r="F28" s="427"/>
      <c r="G28" s="427"/>
      <c r="H28" s="427"/>
      <c r="I28" s="427"/>
      <c r="J28" s="427"/>
      <c r="K28" s="427"/>
      <c r="L28" s="427"/>
      <c r="M28" s="427"/>
      <c r="N28" s="427"/>
      <c r="O28" s="427"/>
      <c r="P28" s="427"/>
      <c r="Q28" s="427"/>
      <c r="R28" s="427"/>
      <c r="S28" s="427"/>
      <c r="T28" s="427"/>
      <c r="U28" s="427"/>
      <c r="V28" s="427"/>
      <c r="W28" s="427"/>
      <c r="X28" s="427"/>
      <c r="Y28" s="427"/>
      <c r="Z28" s="427"/>
      <c r="AA28" s="427"/>
      <c r="AB28" s="427"/>
      <c r="AC28" s="427"/>
      <c r="AD28" s="427"/>
      <c r="AE28" s="427"/>
      <c r="AF28" s="427"/>
      <c r="AG28" s="427"/>
      <c r="AH28" s="427"/>
      <c r="AI28" s="427"/>
      <c r="AJ28" s="427"/>
      <c r="AK28" s="427"/>
      <c r="AL28" s="427"/>
      <c r="AM28" s="427"/>
      <c r="AN28" s="427"/>
      <c r="AO28" s="427"/>
      <c r="AP28" s="427"/>
      <c r="AQ28" s="427"/>
      <c r="AR28" s="427"/>
      <c r="AS28" s="427"/>
      <c r="AT28" s="427"/>
      <c r="AU28" s="427"/>
      <c r="AV28" s="427"/>
      <c r="AW28" s="427"/>
      <c r="AX28" s="427"/>
      <c r="AY28" s="427"/>
      <c r="AZ28" s="909"/>
      <c r="BA28" s="909"/>
      <c r="BB28" s="909"/>
      <c r="BC28" s="909"/>
      <c r="BD28" s="909"/>
      <c r="BE28" s="433"/>
      <c r="BF28" s="433"/>
      <c r="BG28" s="433"/>
      <c r="BH28" s="433"/>
      <c r="BI28" s="433"/>
      <c r="BJ28" s="433"/>
      <c r="BK28" s="433"/>
      <c r="BL28" s="433"/>
      <c r="BM28" s="433"/>
      <c r="BN28" s="433"/>
      <c r="BO28" s="433"/>
      <c r="BP28" s="433"/>
      <c r="BQ28" s="433"/>
      <c r="BR28" s="433"/>
      <c r="BS28" s="433"/>
      <c r="BT28" s="433"/>
      <c r="BU28" s="433"/>
      <c r="BV28" s="433"/>
    </row>
    <row r="29" spans="1:74" s="277" customFormat="1" ht="11.1" customHeight="1" x14ac:dyDescent="0.2">
      <c r="A29" s="436" t="s">
        <v>133</v>
      </c>
      <c r="B29" s="725" t="s">
        <v>94</v>
      </c>
      <c r="C29" s="34">
        <v>0.52227435617999995</v>
      </c>
      <c r="D29" s="34">
        <v>1.2397039510000001</v>
      </c>
      <c r="E29" s="34">
        <v>1.6225816897000001</v>
      </c>
      <c r="F29" s="34">
        <v>0.65230070920000005</v>
      </c>
      <c r="G29" s="34">
        <v>2.0114730781999999</v>
      </c>
      <c r="H29" s="34">
        <v>2.0091182182999998</v>
      </c>
      <c r="I29" s="34">
        <v>-0.79017928407000004</v>
      </c>
      <c r="J29" s="34">
        <v>-0.65819782009000005</v>
      </c>
      <c r="K29" s="34">
        <v>0.68951246808</v>
      </c>
      <c r="L29" s="34">
        <v>2.1691733328999998</v>
      </c>
      <c r="M29" s="34">
        <v>0.90202100186</v>
      </c>
      <c r="N29" s="34">
        <v>-1.0733780812</v>
      </c>
      <c r="O29" s="34">
        <v>1.5034970671000001</v>
      </c>
      <c r="P29" s="34">
        <v>0.54978040484000001</v>
      </c>
      <c r="Q29" s="34">
        <v>1.6989122683</v>
      </c>
      <c r="R29" s="34">
        <v>3.0651811425000002</v>
      </c>
      <c r="S29" s="34">
        <v>2.9938352792999998</v>
      </c>
      <c r="T29" s="34">
        <v>1.0019382450000001</v>
      </c>
      <c r="U29" s="34">
        <v>-0.55756938870999995</v>
      </c>
      <c r="V29" s="34">
        <v>0.35479487133999998</v>
      </c>
      <c r="W29" s="34">
        <v>2.9383743840999998</v>
      </c>
      <c r="X29" s="34">
        <v>1.6001720476000001</v>
      </c>
      <c r="Y29" s="34">
        <v>-0.53245802616000004</v>
      </c>
      <c r="Z29" s="34">
        <v>0.91663291379</v>
      </c>
      <c r="AA29" s="34">
        <v>0.22924646833000001</v>
      </c>
      <c r="AB29" s="34">
        <v>1.9590543513000001</v>
      </c>
      <c r="AC29" s="34">
        <v>1.2791093423</v>
      </c>
      <c r="AD29" s="34">
        <v>2.4743243033</v>
      </c>
      <c r="AE29" s="34">
        <v>0.70795856933000001</v>
      </c>
      <c r="AF29" s="34">
        <v>1.0642366133000001</v>
      </c>
      <c r="AG29" s="34">
        <v>-9.9881192435999994E-2</v>
      </c>
      <c r="AH29" s="34">
        <v>2.1091688383</v>
      </c>
      <c r="AI29" s="34">
        <v>1.6792999633000001</v>
      </c>
      <c r="AJ29" s="34">
        <v>0.14628624133000001</v>
      </c>
      <c r="AK29" s="34">
        <v>-0.50322125666999995</v>
      </c>
      <c r="AL29" s="34">
        <v>-1.3298213387</v>
      </c>
      <c r="AM29" s="34">
        <v>3.9480381016999999</v>
      </c>
      <c r="AN29" s="34">
        <v>1.0159890870999999</v>
      </c>
      <c r="AO29" s="34">
        <v>3.5349198034999998</v>
      </c>
      <c r="AP29" s="34">
        <v>2.3691605263</v>
      </c>
      <c r="AQ29" s="34">
        <v>2.7759321687999998</v>
      </c>
      <c r="AR29" s="34">
        <v>-7.5462052988999995E-2</v>
      </c>
      <c r="AS29" s="34">
        <v>-0.15943524967</v>
      </c>
      <c r="AT29" s="34">
        <v>2.1211663358999999</v>
      </c>
      <c r="AU29" s="34">
        <v>0.45864065664999998</v>
      </c>
      <c r="AV29" s="34">
        <v>4.2792826648E-2</v>
      </c>
      <c r="AW29" s="34">
        <v>-0.40204627151</v>
      </c>
      <c r="AX29" s="34">
        <v>-0.35327079007000001</v>
      </c>
      <c r="AY29" s="34">
        <v>2.5169141339999999</v>
      </c>
      <c r="AZ29" s="895">
        <v>0.360730728</v>
      </c>
      <c r="BA29" s="895">
        <v>2.9714117704</v>
      </c>
      <c r="BB29" s="895">
        <v>2.7918858167999998</v>
      </c>
      <c r="BC29" s="895">
        <v>-1.6981935067</v>
      </c>
      <c r="BD29" s="895">
        <v>-0.18444521381000001</v>
      </c>
      <c r="BE29" s="437">
        <v>0</v>
      </c>
      <c r="BF29" s="437">
        <v>0</v>
      </c>
      <c r="BG29" s="437">
        <v>0</v>
      </c>
      <c r="BH29" s="437">
        <v>0</v>
      </c>
      <c r="BI29" s="437">
        <v>0</v>
      </c>
      <c r="BJ29" s="437">
        <v>0</v>
      </c>
      <c r="BK29" s="437">
        <v>0</v>
      </c>
      <c r="BL29" s="437">
        <v>0</v>
      </c>
      <c r="BM29" s="437">
        <v>0</v>
      </c>
      <c r="BN29" s="437">
        <v>0</v>
      </c>
      <c r="BO29" s="437">
        <v>0</v>
      </c>
      <c r="BP29" s="437">
        <v>0</v>
      </c>
      <c r="BQ29" s="437">
        <v>0</v>
      </c>
      <c r="BR29" s="437">
        <v>0</v>
      </c>
      <c r="BS29" s="437">
        <v>0</v>
      </c>
      <c r="BT29" s="437">
        <v>0</v>
      </c>
      <c r="BU29" s="437">
        <v>0</v>
      </c>
      <c r="BV29" s="437">
        <v>0</v>
      </c>
    </row>
    <row r="30" spans="1:74" ht="11.1" customHeight="1" x14ac:dyDescent="0.2">
      <c r="A30" s="47"/>
      <c r="B30" s="717"/>
      <c r="C30" s="427"/>
      <c r="D30" s="427"/>
      <c r="E30" s="427"/>
      <c r="F30" s="427"/>
      <c r="G30" s="427"/>
      <c r="H30" s="427"/>
      <c r="I30" s="427"/>
      <c r="J30" s="427"/>
      <c r="K30" s="427"/>
      <c r="L30" s="427"/>
      <c r="M30" s="427"/>
      <c r="N30" s="427"/>
      <c r="O30" s="427"/>
      <c r="P30" s="427"/>
      <c r="Q30" s="427"/>
      <c r="R30" s="427"/>
      <c r="S30" s="427"/>
      <c r="T30" s="427"/>
      <c r="U30" s="427"/>
      <c r="V30" s="427"/>
      <c r="W30" s="427"/>
      <c r="X30" s="427"/>
      <c r="Y30" s="427"/>
      <c r="Z30" s="427"/>
      <c r="AA30" s="427"/>
      <c r="AB30" s="427"/>
      <c r="AC30" s="427"/>
      <c r="AD30" s="427"/>
      <c r="AE30" s="427"/>
      <c r="AF30" s="427"/>
      <c r="AG30" s="427"/>
      <c r="AH30" s="427"/>
      <c r="AI30" s="427"/>
      <c r="AJ30" s="427"/>
      <c r="AK30" s="427"/>
      <c r="AL30" s="427"/>
      <c r="AM30" s="427"/>
      <c r="AN30" s="427"/>
      <c r="AO30" s="427"/>
      <c r="AP30" s="427"/>
      <c r="AQ30" s="427"/>
      <c r="AR30" s="427"/>
      <c r="AS30" s="427"/>
      <c r="AT30" s="427"/>
      <c r="AU30" s="427"/>
      <c r="AV30" s="427"/>
      <c r="AW30" s="427"/>
      <c r="AX30" s="427"/>
      <c r="AY30" s="427"/>
      <c r="AZ30" s="909"/>
      <c r="BA30" s="909"/>
      <c r="BB30" s="909"/>
      <c r="BC30" s="909"/>
      <c r="BD30" s="909"/>
      <c r="BE30" s="433"/>
      <c r="BF30" s="433"/>
      <c r="BG30" s="433"/>
      <c r="BH30" s="433"/>
      <c r="BI30" s="433"/>
      <c r="BJ30" s="433"/>
      <c r="BK30" s="433"/>
      <c r="BL30" s="433"/>
      <c r="BM30" s="433"/>
      <c r="BN30" s="433"/>
      <c r="BO30" s="433"/>
      <c r="BP30" s="433"/>
      <c r="BQ30" s="433"/>
      <c r="BR30" s="433"/>
      <c r="BS30" s="433"/>
      <c r="BT30" s="433"/>
      <c r="BU30" s="433"/>
      <c r="BV30" s="433"/>
    </row>
    <row r="31" spans="1:74" s="277" customFormat="1" ht="11.1" customHeight="1" x14ac:dyDescent="0.2">
      <c r="A31" s="436" t="s">
        <v>1445</v>
      </c>
      <c r="B31" s="718" t="s">
        <v>1355</v>
      </c>
      <c r="C31" s="34">
        <v>108.01098259</v>
      </c>
      <c r="D31" s="34">
        <v>104.64785465999999</v>
      </c>
      <c r="E31" s="34">
        <v>109.96847753</v>
      </c>
      <c r="F31" s="34">
        <v>114.69899868</v>
      </c>
      <c r="G31" s="34">
        <v>117.04396429000001</v>
      </c>
      <c r="H31" s="34">
        <v>111.61850982999999</v>
      </c>
      <c r="I31" s="34">
        <v>103.83401236</v>
      </c>
      <c r="J31" s="34">
        <v>100.17729725</v>
      </c>
      <c r="K31" s="34">
        <v>104.16192488</v>
      </c>
      <c r="L31" s="34">
        <v>112.5275675</v>
      </c>
      <c r="M31" s="34">
        <v>118.54796143999999</v>
      </c>
      <c r="N31" s="34">
        <v>113.97314</v>
      </c>
      <c r="O31" s="34">
        <v>118.41516353999999</v>
      </c>
      <c r="P31" s="34">
        <v>126.03873428999999</v>
      </c>
      <c r="Q31" s="34">
        <v>135.87596847</v>
      </c>
      <c r="R31" s="34">
        <v>146.94551229999999</v>
      </c>
      <c r="S31" s="34">
        <v>155.87957797999999</v>
      </c>
      <c r="T31" s="34">
        <v>157.83261575</v>
      </c>
      <c r="U31" s="34">
        <v>151.91838480999999</v>
      </c>
      <c r="V31" s="34">
        <v>147.18245837000001</v>
      </c>
      <c r="W31" s="34">
        <v>147.53228566000001</v>
      </c>
      <c r="X31" s="34">
        <v>152.62551587999999</v>
      </c>
      <c r="Y31" s="34">
        <v>160.55431225999999</v>
      </c>
      <c r="Z31" s="34">
        <v>162.466148</v>
      </c>
      <c r="AA31" s="34">
        <v>153.09132066999999</v>
      </c>
      <c r="AB31" s="34">
        <v>158.20653633000001</v>
      </c>
      <c r="AC31" s="34">
        <v>164.37288000000001</v>
      </c>
      <c r="AD31" s="34">
        <v>167.62849066999999</v>
      </c>
      <c r="AE31" s="34">
        <v>168.63541333000001</v>
      </c>
      <c r="AF31" s="34">
        <v>163.92565200000001</v>
      </c>
      <c r="AG31" s="34">
        <v>156.00155466999999</v>
      </c>
      <c r="AH31" s="34">
        <v>150.30739532999999</v>
      </c>
      <c r="AI31" s="34">
        <v>151.034479</v>
      </c>
      <c r="AJ31" s="34">
        <v>156.05564867000001</v>
      </c>
      <c r="AK31" s="34">
        <v>159.22956733000001</v>
      </c>
      <c r="AL31" s="34">
        <v>155.79445100000001</v>
      </c>
      <c r="AM31" s="34">
        <v>140.85416541999999</v>
      </c>
      <c r="AN31" s="34">
        <v>134.94915664999999</v>
      </c>
      <c r="AO31" s="34">
        <v>139.74459479000001</v>
      </c>
      <c r="AP31" s="34">
        <v>144.11244786</v>
      </c>
      <c r="AQ31" s="34">
        <v>147.78589273</v>
      </c>
      <c r="AR31" s="34">
        <v>144.82375906999999</v>
      </c>
      <c r="AS31" s="34">
        <v>136.66796518999999</v>
      </c>
      <c r="AT31" s="34">
        <v>131.83234565000001</v>
      </c>
      <c r="AU31" s="34">
        <v>132.10598625</v>
      </c>
      <c r="AV31" s="34">
        <v>135.81159124999999</v>
      </c>
      <c r="AW31" s="34">
        <v>138.599549</v>
      </c>
      <c r="AX31" s="34">
        <v>136.19919100000001</v>
      </c>
      <c r="AY31" s="34">
        <v>129.8565772</v>
      </c>
      <c r="AZ31" s="895">
        <v>131.08092529999999</v>
      </c>
      <c r="BA31" s="895">
        <v>137.15105</v>
      </c>
      <c r="BB31" s="895">
        <v>143.90639999999999</v>
      </c>
      <c r="BC31" s="895">
        <v>152.60040000000001</v>
      </c>
      <c r="BD31" s="895">
        <v>152.9187</v>
      </c>
      <c r="BE31" s="437">
        <v>146.44579999999999</v>
      </c>
      <c r="BF31" s="437">
        <v>141.245</v>
      </c>
      <c r="BG31" s="437">
        <v>139.32400000000001</v>
      </c>
      <c r="BH31" s="437">
        <v>142.7098</v>
      </c>
      <c r="BI31" s="437">
        <v>144.65289999999999</v>
      </c>
      <c r="BJ31" s="437">
        <v>141.08179999999999</v>
      </c>
      <c r="BK31" s="437">
        <v>143.1507</v>
      </c>
      <c r="BL31" s="437">
        <v>143.50389999999999</v>
      </c>
      <c r="BM31" s="437">
        <v>148.20330000000001</v>
      </c>
      <c r="BN31" s="437">
        <v>154.17400000000001</v>
      </c>
      <c r="BO31" s="437">
        <v>161.3973</v>
      </c>
      <c r="BP31" s="437">
        <v>160.69450000000001</v>
      </c>
      <c r="BQ31" s="437">
        <v>152.05680000000001</v>
      </c>
      <c r="BR31" s="437">
        <v>145.84610000000001</v>
      </c>
      <c r="BS31" s="437">
        <v>143.89699999999999</v>
      </c>
      <c r="BT31" s="437">
        <v>146.77869999999999</v>
      </c>
      <c r="BU31" s="437">
        <v>148.50460000000001</v>
      </c>
      <c r="BV31" s="437">
        <v>144.78489999999999</v>
      </c>
    </row>
    <row r="32" spans="1:74" s="717" customFormat="1" ht="11.1" customHeight="1" x14ac:dyDescent="0.2">
      <c r="A32" s="716" t="s">
        <v>320</v>
      </c>
      <c r="B32" s="726" t="s">
        <v>1356</v>
      </c>
      <c r="C32" s="343">
        <v>19.113698594999999</v>
      </c>
      <c r="D32" s="343">
        <v>19.360085664</v>
      </c>
      <c r="E32" s="343">
        <v>19.674216527999999</v>
      </c>
      <c r="F32" s="343">
        <v>19.801024679000001</v>
      </c>
      <c r="G32" s="343">
        <v>20.199651292999999</v>
      </c>
      <c r="H32" s="343">
        <v>20.597043835000001</v>
      </c>
      <c r="I32" s="343">
        <v>20.439205363999999</v>
      </c>
      <c r="J32" s="343">
        <v>20.314604249999999</v>
      </c>
      <c r="K32" s="343">
        <v>20.445048881999998</v>
      </c>
      <c r="L32" s="343">
        <v>20.846109503000001</v>
      </c>
      <c r="M32" s="343">
        <v>21.029314441</v>
      </c>
      <c r="N32" s="343">
        <v>20.82</v>
      </c>
      <c r="O32" s="343">
        <v>21.421758535999999</v>
      </c>
      <c r="P32" s="343">
        <v>22.012443287</v>
      </c>
      <c r="Q32" s="343">
        <v>22.580980469</v>
      </c>
      <c r="R32" s="343">
        <v>23.116296296000002</v>
      </c>
      <c r="S32" s="343">
        <v>23.607316985000001</v>
      </c>
      <c r="T32" s="343">
        <v>24.04296875</v>
      </c>
      <c r="U32" s="343">
        <v>24.412177806999999</v>
      </c>
      <c r="V32" s="343">
        <v>24.703870370000001</v>
      </c>
      <c r="W32" s="343">
        <v>24.906972656000001</v>
      </c>
      <c r="X32" s="343">
        <v>25.010410879999998</v>
      </c>
      <c r="Y32" s="343">
        <v>25.003111256</v>
      </c>
      <c r="Z32" s="343">
        <v>24.873999999999999</v>
      </c>
      <c r="AA32" s="343">
        <v>24.719666666999998</v>
      </c>
      <c r="AB32" s="343">
        <v>24.565333333000002</v>
      </c>
      <c r="AC32" s="343">
        <v>24.411000000000001</v>
      </c>
      <c r="AD32" s="343">
        <v>24.256666667000001</v>
      </c>
      <c r="AE32" s="343">
        <v>24.102333333000001</v>
      </c>
      <c r="AF32" s="343">
        <v>23.948</v>
      </c>
      <c r="AG32" s="343">
        <v>23.793666667</v>
      </c>
      <c r="AH32" s="343">
        <v>23.639333333</v>
      </c>
      <c r="AI32" s="343">
        <v>23.484999999999999</v>
      </c>
      <c r="AJ32" s="343">
        <v>23.330666666999999</v>
      </c>
      <c r="AK32" s="343">
        <v>23.176333332999999</v>
      </c>
      <c r="AL32" s="343">
        <v>23.021999999999998</v>
      </c>
      <c r="AM32" s="343">
        <v>22.708993423999999</v>
      </c>
      <c r="AN32" s="343">
        <v>23.374803645</v>
      </c>
      <c r="AO32" s="343">
        <v>23.399061794000001</v>
      </c>
      <c r="AP32" s="343">
        <v>23.422805856</v>
      </c>
      <c r="AQ32" s="343">
        <v>23.446046725999999</v>
      </c>
      <c r="AR32" s="343">
        <v>23.468795067999999</v>
      </c>
      <c r="AS32" s="343">
        <v>23.050239191999999</v>
      </c>
      <c r="AT32" s="343">
        <v>22.389115654000001</v>
      </c>
      <c r="AU32" s="343">
        <v>21.916452247999999</v>
      </c>
      <c r="AV32" s="343">
        <v>21.971616248</v>
      </c>
      <c r="AW32" s="343">
        <v>21.997</v>
      </c>
      <c r="AX32" s="343">
        <v>22.01</v>
      </c>
      <c r="AY32" s="343">
        <v>21.742999999999999</v>
      </c>
      <c r="AZ32" s="873">
        <v>22.445</v>
      </c>
      <c r="BA32" s="873">
        <v>22.494</v>
      </c>
      <c r="BB32" s="873">
        <v>22.536000000000001</v>
      </c>
      <c r="BC32" s="873">
        <v>22.58</v>
      </c>
      <c r="BD32" s="873">
        <v>22.602209999999999</v>
      </c>
      <c r="BE32" s="354">
        <v>22.172440000000002</v>
      </c>
      <c r="BF32" s="354">
        <v>21.5093</v>
      </c>
      <c r="BG32" s="354">
        <v>21.025449999999999</v>
      </c>
      <c r="BH32" s="354">
        <v>21.072340000000001</v>
      </c>
      <c r="BI32" s="354">
        <v>21.121279999999999</v>
      </c>
      <c r="BJ32" s="354">
        <v>21.16011</v>
      </c>
      <c r="BK32" s="354">
        <v>20.909659999999999</v>
      </c>
      <c r="BL32" s="354">
        <v>21.616980000000002</v>
      </c>
      <c r="BM32" s="354">
        <v>21.66799</v>
      </c>
      <c r="BN32" s="354">
        <v>21.712209999999999</v>
      </c>
      <c r="BO32" s="354">
        <v>21.7638</v>
      </c>
      <c r="BP32" s="354">
        <v>21.810269999999999</v>
      </c>
      <c r="BQ32" s="354">
        <v>21.399349999999998</v>
      </c>
      <c r="BR32" s="354">
        <v>20.75273</v>
      </c>
      <c r="BS32" s="354">
        <v>20.283259999999999</v>
      </c>
      <c r="BT32" s="354">
        <v>20.34064</v>
      </c>
      <c r="BU32" s="354">
        <v>20.399190000000001</v>
      </c>
      <c r="BV32" s="354">
        <v>20.445910000000001</v>
      </c>
    </row>
    <row r="33" spans="1:74" s="717" customFormat="1" ht="11.1" customHeight="1" x14ac:dyDescent="0.2">
      <c r="A33" s="716" t="s">
        <v>321</v>
      </c>
      <c r="B33" s="726" t="s">
        <v>1357</v>
      </c>
      <c r="C33" s="343">
        <v>88.897283999999999</v>
      </c>
      <c r="D33" s="343">
        <v>85.287768999999997</v>
      </c>
      <c r="E33" s="343">
        <v>90.294261000000006</v>
      </c>
      <c r="F33" s="343">
        <v>94.897974000000005</v>
      </c>
      <c r="G33" s="343">
        <v>96.844313</v>
      </c>
      <c r="H33" s="343">
        <v>91.021466000000004</v>
      </c>
      <c r="I33" s="343">
        <v>83.394807</v>
      </c>
      <c r="J33" s="343">
        <v>79.862692999999993</v>
      </c>
      <c r="K33" s="343">
        <v>83.716875999999999</v>
      </c>
      <c r="L33" s="343">
        <v>91.681458000000006</v>
      </c>
      <c r="M33" s="343">
        <v>97.518647000000001</v>
      </c>
      <c r="N33" s="343">
        <v>93.153139999999993</v>
      </c>
      <c r="O33" s="343">
        <v>96.993404999999996</v>
      </c>
      <c r="P33" s="343">
        <v>104.026291</v>
      </c>
      <c r="Q33" s="343">
        <v>113.294988</v>
      </c>
      <c r="R33" s="343">
        <v>123.829216</v>
      </c>
      <c r="S33" s="343">
        <v>132.27226099999999</v>
      </c>
      <c r="T33" s="343">
        <v>133.789647</v>
      </c>
      <c r="U33" s="343">
        <v>127.506207</v>
      </c>
      <c r="V33" s="343">
        <v>122.478588</v>
      </c>
      <c r="W33" s="343">
        <v>122.62531300000001</v>
      </c>
      <c r="X33" s="343">
        <v>127.615105</v>
      </c>
      <c r="Y33" s="343">
        <v>135.55120099999999</v>
      </c>
      <c r="Z33" s="343">
        <v>137.59214800000001</v>
      </c>
      <c r="AA33" s="343">
        <v>128.37165400000001</v>
      </c>
      <c r="AB33" s="343">
        <v>133.64120299999999</v>
      </c>
      <c r="AC33" s="343">
        <v>139.96188000000001</v>
      </c>
      <c r="AD33" s="343">
        <v>143.371824</v>
      </c>
      <c r="AE33" s="343">
        <v>144.53308000000001</v>
      </c>
      <c r="AF33" s="343">
        <v>139.97765200000001</v>
      </c>
      <c r="AG33" s="343">
        <v>132.207888</v>
      </c>
      <c r="AH33" s="343">
        <v>126.66806200000001</v>
      </c>
      <c r="AI33" s="343">
        <v>127.54947900000001</v>
      </c>
      <c r="AJ33" s="343">
        <v>132.72498200000001</v>
      </c>
      <c r="AK33" s="343">
        <v>136.053234</v>
      </c>
      <c r="AL33" s="343">
        <v>132.77245099999999</v>
      </c>
      <c r="AM33" s="343">
        <v>118.145172</v>
      </c>
      <c r="AN33" s="343">
        <v>111.574353</v>
      </c>
      <c r="AO33" s="343">
        <v>116.345533</v>
      </c>
      <c r="AP33" s="343">
        <v>120.68964200000001</v>
      </c>
      <c r="AQ33" s="343">
        <v>124.33984599999999</v>
      </c>
      <c r="AR33" s="343">
        <v>121.354964</v>
      </c>
      <c r="AS33" s="343">
        <v>113.617726</v>
      </c>
      <c r="AT33" s="343">
        <v>109.44323</v>
      </c>
      <c r="AU33" s="343">
        <v>110.18953399999999</v>
      </c>
      <c r="AV33" s="343">
        <v>113.839975</v>
      </c>
      <c r="AW33" s="343">
        <v>116.602549</v>
      </c>
      <c r="AX33" s="343">
        <v>114.18919099999999</v>
      </c>
      <c r="AY33" s="343">
        <v>108.11357719999999</v>
      </c>
      <c r="AZ33" s="873">
        <v>108.6359253</v>
      </c>
      <c r="BA33" s="873">
        <v>114.65705</v>
      </c>
      <c r="BB33" s="873">
        <v>120.3092166</v>
      </c>
      <c r="BC33" s="873">
        <v>130.03210630000001</v>
      </c>
      <c r="BD33" s="873">
        <v>130.31644120000001</v>
      </c>
      <c r="BE33" s="354">
        <v>124.2734</v>
      </c>
      <c r="BF33" s="354">
        <v>119.73569999999999</v>
      </c>
      <c r="BG33" s="354">
        <v>118.29859999999999</v>
      </c>
      <c r="BH33" s="354">
        <v>121.6375</v>
      </c>
      <c r="BI33" s="354">
        <v>123.5316</v>
      </c>
      <c r="BJ33" s="354">
        <v>119.9217</v>
      </c>
      <c r="BK33" s="354">
        <v>122.241</v>
      </c>
      <c r="BL33" s="354">
        <v>121.887</v>
      </c>
      <c r="BM33" s="354">
        <v>126.53530000000001</v>
      </c>
      <c r="BN33" s="354">
        <v>132.46180000000001</v>
      </c>
      <c r="BO33" s="354">
        <v>139.6335</v>
      </c>
      <c r="BP33" s="354">
        <v>138.8843</v>
      </c>
      <c r="BQ33" s="354">
        <v>130.6575</v>
      </c>
      <c r="BR33" s="354">
        <v>125.0934</v>
      </c>
      <c r="BS33" s="354">
        <v>123.61369999999999</v>
      </c>
      <c r="BT33" s="354">
        <v>126.438</v>
      </c>
      <c r="BU33" s="354">
        <v>128.1054</v>
      </c>
      <c r="BV33" s="354">
        <v>124.339</v>
      </c>
    </row>
    <row r="34" spans="1:74" ht="11.1" customHeight="1" x14ac:dyDescent="0.2">
      <c r="A34" s="47" t="s">
        <v>39</v>
      </c>
      <c r="B34" s="719" t="s">
        <v>984</v>
      </c>
      <c r="C34" s="343">
        <v>84.541109000000006</v>
      </c>
      <c r="D34" s="343">
        <v>81.034187000000003</v>
      </c>
      <c r="E34" s="343">
        <v>86.143270000000001</v>
      </c>
      <c r="F34" s="343">
        <v>90.746359999999996</v>
      </c>
      <c r="G34" s="343">
        <v>92.692076</v>
      </c>
      <c r="H34" s="343">
        <v>86.868606</v>
      </c>
      <c r="I34" s="343">
        <v>79.171988999999996</v>
      </c>
      <c r="J34" s="343">
        <v>75.569913999999997</v>
      </c>
      <c r="K34" s="343">
        <v>79.354139000000004</v>
      </c>
      <c r="L34" s="343">
        <v>87.342115000000007</v>
      </c>
      <c r="M34" s="343">
        <v>93.202696000000003</v>
      </c>
      <c r="N34" s="343">
        <v>88.860583000000005</v>
      </c>
      <c r="O34" s="343">
        <v>92.713750000000005</v>
      </c>
      <c r="P34" s="343">
        <v>99.759538000000006</v>
      </c>
      <c r="Q34" s="343">
        <v>109.04113700000001</v>
      </c>
      <c r="R34" s="343">
        <v>119.46028</v>
      </c>
      <c r="S34" s="343">
        <v>127.78824</v>
      </c>
      <c r="T34" s="343">
        <v>129.190541</v>
      </c>
      <c r="U34" s="343">
        <v>122.916276</v>
      </c>
      <c r="V34" s="343">
        <v>117.89783300000001</v>
      </c>
      <c r="W34" s="343">
        <v>118.05373299999999</v>
      </c>
      <c r="X34" s="343">
        <v>123.046131</v>
      </c>
      <c r="Y34" s="343">
        <v>130.98483400000001</v>
      </c>
      <c r="Z34" s="343">
        <v>133.02838700000001</v>
      </c>
      <c r="AA34" s="343">
        <v>123.854271</v>
      </c>
      <c r="AB34" s="343">
        <v>129.170199</v>
      </c>
      <c r="AC34" s="343">
        <v>135.53725399999999</v>
      </c>
      <c r="AD34" s="343">
        <v>138.83927399999999</v>
      </c>
      <c r="AE34" s="343">
        <v>139.892605</v>
      </c>
      <c r="AF34" s="343">
        <v>135.229253</v>
      </c>
      <c r="AG34" s="343">
        <v>127.37750200000001</v>
      </c>
      <c r="AH34" s="343">
        <v>121.755689</v>
      </c>
      <c r="AI34" s="343">
        <v>122.555119</v>
      </c>
      <c r="AJ34" s="343">
        <v>127.74657000000001</v>
      </c>
      <c r="AK34" s="343">
        <v>131.09076999999999</v>
      </c>
      <c r="AL34" s="343">
        <v>127.825935</v>
      </c>
      <c r="AM34" s="343">
        <v>113.290268</v>
      </c>
      <c r="AN34" s="343">
        <v>106.80279299999999</v>
      </c>
      <c r="AO34" s="343">
        <v>111.65731599999999</v>
      </c>
      <c r="AP34" s="343">
        <v>115.91934500000001</v>
      </c>
      <c r="AQ34" s="343">
        <v>119.48746800000001</v>
      </c>
      <c r="AR34" s="343">
        <v>116.420506</v>
      </c>
      <c r="AS34" s="343">
        <v>108.73090500000001</v>
      </c>
      <c r="AT34" s="343">
        <v>104.604045</v>
      </c>
      <c r="AU34" s="343">
        <v>105.397986</v>
      </c>
      <c r="AV34" s="343">
        <v>109.066423</v>
      </c>
      <c r="AW34" s="343">
        <v>111.846991</v>
      </c>
      <c r="AX34" s="343">
        <v>109.451629</v>
      </c>
      <c r="AY34" s="343">
        <v>104.018411</v>
      </c>
      <c r="AZ34" s="873">
        <v>104.72132499999999</v>
      </c>
      <c r="BA34" s="873">
        <v>110.929286</v>
      </c>
      <c r="BB34" s="873">
        <v>116.49414400000001</v>
      </c>
      <c r="BC34" s="873">
        <v>126.1326</v>
      </c>
      <c r="BD34" s="873">
        <v>126.3352</v>
      </c>
      <c r="BE34" s="354">
        <v>120.185</v>
      </c>
      <c r="BF34" s="354">
        <v>115.539</v>
      </c>
      <c r="BG34" s="354">
        <v>113.9924</v>
      </c>
      <c r="BH34" s="354">
        <v>117.3492</v>
      </c>
      <c r="BI34" s="354">
        <v>119.25879999999999</v>
      </c>
      <c r="BJ34" s="354">
        <v>115.6656</v>
      </c>
      <c r="BK34" s="354">
        <v>118.1703</v>
      </c>
      <c r="BL34" s="354">
        <v>118.0018</v>
      </c>
      <c r="BM34" s="354">
        <v>122.8383</v>
      </c>
      <c r="BN34" s="354">
        <v>128.67060000000001</v>
      </c>
      <c r="BO34" s="354">
        <v>135.74780000000001</v>
      </c>
      <c r="BP34" s="354">
        <v>134.90270000000001</v>
      </c>
      <c r="BQ34" s="354">
        <v>126.5732</v>
      </c>
      <c r="BR34" s="354">
        <v>120.90600000000001</v>
      </c>
      <c r="BS34" s="354">
        <v>119.3233</v>
      </c>
      <c r="BT34" s="354">
        <v>122.1721</v>
      </c>
      <c r="BU34" s="354">
        <v>123.86239999999999</v>
      </c>
      <c r="BV34" s="354">
        <v>120.12009999999999</v>
      </c>
    </row>
    <row r="35" spans="1:74" ht="11.1" customHeight="1" x14ac:dyDescent="0.2">
      <c r="A35" s="47" t="s">
        <v>37</v>
      </c>
      <c r="B35" s="719" t="s">
        <v>1358</v>
      </c>
      <c r="C35" s="343">
        <v>2.5509149999999998</v>
      </c>
      <c r="D35" s="343">
        <v>2.4775260000000001</v>
      </c>
      <c r="E35" s="343">
        <v>2.404137</v>
      </c>
      <c r="F35" s="343">
        <v>2.3941300000000001</v>
      </c>
      <c r="G35" s="343">
        <v>2.3841230000000002</v>
      </c>
      <c r="H35" s="343">
        <v>2.3741159999999999</v>
      </c>
      <c r="I35" s="343">
        <v>2.4258920000000002</v>
      </c>
      <c r="J35" s="343">
        <v>2.4776690000000001</v>
      </c>
      <c r="K35" s="343">
        <v>2.5294449999999999</v>
      </c>
      <c r="L35" s="343">
        <v>2.519412</v>
      </c>
      <c r="M35" s="343">
        <v>2.5093800000000002</v>
      </c>
      <c r="N35" s="343">
        <v>2.4993470000000002</v>
      </c>
      <c r="O35" s="343">
        <v>2.4800499999999999</v>
      </c>
      <c r="P35" s="343">
        <v>2.4607519999999998</v>
      </c>
      <c r="Q35" s="343">
        <v>2.4414549999999999</v>
      </c>
      <c r="R35" s="343">
        <v>2.5459350000000001</v>
      </c>
      <c r="S35" s="343">
        <v>2.6504159999999999</v>
      </c>
      <c r="T35" s="343">
        <v>2.754896</v>
      </c>
      <c r="U35" s="343">
        <v>2.7529810000000001</v>
      </c>
      <c r="V35" s="343">
        <v>2.7510650000000001</v>
      </c>
      <c r="W35" s="343">
        <v>2.7491500000000002</v>
      </c>
      <c r="X35" s="343">
        <v>2.7871769999999998</v>
      </c>
      <c r="Y35" s="343">
        <v>2.8252030000000001</v>
      </c>
      <c r="Z35" s="343">
        <v>2.8632300000000002</v>
      </c>
      <c r="AA35" s="343">
        <v>2.857386</v>
      </c>
      <c r="AB35" s="343">
        <v>2.8515419999999998</v>
      </c>
      <c r="AC35" s="343">
        <v>2.8456980000000001</v>
      </c>
      <c r="AD35" s="343">
        <v>2.9158339999999998</v>
      </c>
      <c r="AE35" s="343">
        <v>2.9859689999999999</v>
      </c>
      <c r="AF35" s="343">
        <v>3.0561050000000001</v>
      </c>
      <c r="AG35" s="343">
        <v>3.0943489999999998</v>
      </c>
      <c r="AH35" s="343">
        <v>3.132593</v>
      </c>
      <c r="AI35" s="343">
        <v>3.1708370000000001</v>
      </c>
      <c r="AJ35" s="343">
        <v>3.1630419999999999</v>
      </c>
      <c r="AK35" s="343">
        <v>3.1552470000000001</v>
      </c>
      <c r="AL35" s="343">
        <v>3.1474519999999999</v>
      </c>
      <c r="AM35" s="343">
        <v>3.0664829999999998</v>
      </c>
      <c r="AN35" s="343">
        <v>2.9987699999999999</v>
      </c>
      <c r="AO35" s="343">
        <v>2.9310559999999999</v>
      </c>
      <c r="AP35" s="343">
        <v>2.9575939999999998</v>
      </c>
      <c r="AQ35" s="343">
        <v>2.9841329999999999</v>
      </c>
      <c r="AR35" s="343">
        <v>3.0106709999999999</v>
      </c>
      <c r="AS35" s="343">
        <v>2.970952</v>
      </c>
      <c r="AT35" s="343">
        <v>2.9312339999999999</v>
      </c>
      <c r="AU35" s="343">
        <v>2.8915150000000001</v>
      </c>
      <c r="AV35" s="343">
        <v>2.8670179999999998</v>
      </c>
      <c r="AW35" s="343">
        <v>2.8425220000000002</v>
      </c>
      <c r="AX35" s="343">
        <v>2.818025</v>
      </c>
      <c r="AY35" s="343">
        <v>2.722807</v>
      </c>
      <c r="AZ35" s="873">
        <v>2.6123470000000002</v>
      </c>
      <c r="BA35" s="873">
        <v>2.498818</v>
      </c>
      <c r="BB35" s="873">
        <v>2.5399859999999999</v>
      </c>
      <c r="BC35" s="873">
        <v>2.5810949999999999</v>
      </c>
      <c r="BD35" s="873">
        <v>2.6221239999999999</v>
      </c>
      <c r="BE35" s="354">
        <v>2.682464</v>
      </c>
      <c r="BF35" s="354">
        <v>2.742718</v>
      </c>
      <c r="BG35" s="354">
        <v>2.8027579999999999</v>
      </c>
      <c r="BH35" s="354">
        <v>2.8094980000000001</v>
      </c>
      <c r="BI35" s="354">
        <v>2.8161239999999998</v>
      </c>
      <c r="BJ35" s="354">
        <v>2.8228119999999999</v>
      </c>
      <c r="BK35" s="354">
        <v>2.7127050000000001</v>
      </c>
      <c r="BL35" s="354">
        <v>2.602366</v>
      </c>
      <c r="BM35" s="354">
        <v>2.4889700000000001</v>
      </c>
      <c r="BN35" s="354">
        <v>2.5302519999999999</v>
      </c>
      <c r="BO35" s="354">
        <v>2.5714679999999999</v>
      </c>
      <c r="BP35" s="354">
        <v>2.6126200000000002</v>
      </c>
      <c r="BQ35" s="354">
        <v>2.6730969999999998</v>
      </c>
      <c r="BR35" s="354">
        <v>2.733498</v>
      </c>
      <c r="BS35" s="354">
        <v>2.793695</v>
      </c>
      <c r="BT35" s="354">
        <v>2.8006009999999999</v>
      </c>
      <c r="BU35" s="354">
        <v>2.8073990000000002</v>
      </c>
      <c r="BV35" s="354">
        <v>2.8142659999999999</v>
      </c>
    </row>
    <row r="36" spans="1:74" ht="11.1" customHeight="1" x14ac:dyDescent="0.2">
      <c r="A36" s="47" t="s">
        <v>38</v>
      </c>
      <c r="B36" s="719" t="s">
        <v>1350</v>
      </c>
      <c r="C36" s="343">
        <v>1.635589</v>
      </c>
      <c r="D36" s="343">
        <v>1.612679</v>
      </c>
      <c r="E36" s="343">
        <v>1.5897699999999999</v>
      </c>
      <c r="F36" s="343">
        <v>1.599945</v>
      </c>
      <c r="G36" s="343">
        <v>1.61012</v>
      </c>
      <c r="H36" s="343">
        <v>1.620295</v>
      </c>
      <c r="I36" s="343">
        <v>1.6289720000000001</v>
      </c>
      <c r="J36" s="343">
        <v>1.6376500000000001</v>
      </c>
      <c r="K36" s="343">
        <v>1.6463270000000001</v>
      </c>
      <c r="L36" s="343">
        <v>1.6397550000000001</v>
      </c>
      <c r="M36" s="343">
        <v>1.633184</v>
      </c>
      <c r="N36" s="343">
        <v>1.6266119999999999</v>
      </c>
      <c r="O36" s="343">
        <v>1.6345609999999999</v>
      </c>
      <c r="P36" s="343">
        <v>1.6425110000000001</v>
      </c>
      <c r="Q36" s="343">
        <v>1.65046</v>
      </c>
      <c r="R36" s="343">
        <v>1.6616089999999999</v>
      </c>
      <c r="S36" s="343">
        <v>1.672757</v>
      </c>
      <c r="T36" s="343">
        <v>1.6839059999999999</v>
      </c>
      <c r="U36" s="343">
        <v>1.6741140000000001</v>
      </c>
      <c r="V36" s="343">
        <v>1.6643220000000001</v>
      </c>
      <c r="W36" s="343">
        <v>1.6545300000000001</v>
      </c>
      <c r="X36" s="343">
        <v>1.6201540000000001</v>
      </c>
      <c r="Y36" s="343">
        <v>1.585777</v>
      </c>
      <c r="Z36" s="343">
        <v>1.551401</v>
      </c>
      <c r="AA36" s="343">
        <v>1.5167379999999999</v>
      </c>
      <c r="AB36" s="343">
        <v>1.4820739999999999</v>
      </c>
      <c r="AC36" s="343">
        <v>1.447411</v>
      </c>
      <c r="AD36" s="343">
        <v>1.4856549999999999</v>
      </c>
      <c r="AE36" s="343">
        <v>1.5239</v>
      </c>
      <c r="AF36" s="343">
        <v>1.562144</v>
      </c>
      <c r="AG36" s="343">
        <v>1.6081650000000001</v>
      </c>
      <c r="AH36" s="343">
        <v>1.6541870000000001</v>
      </c>
      <c r="AI36" s="343">
        <v>1.7002079999999999</v>
      </c>
      <c r="AJ36" s="343">
        <v>1.687046</v>
      </c>
      <c r="AK36" s="343">
        <v>1.6738839999999999</v>
      </c>
      <c r="AL36" s="343">
        <v>1.660722</v>
      </c>
      <c r="AM36" s="343">
        <v>1.66021</v>
      </c>
      <c r="AN36" s="343">
        <v>1.654711</v>
      </c>
      <c r="AO36" s="343">
        <v>1.649213</v>
      </c>
      <c r="AP36" s="343">
        <v>1.7043360000000001</v>
      </c>
      <c r="AQ36" s="343">
        <v>1.75946</v>
      </c>
      <c r="AR36" s="343">
        <v>1.8145830000000001</v>
      </c>
      <c r="AS36" s="343">
        <v>1.7964389999999999</v>
      </c>
      <c r="AT36" s="343">
        <v>1.7782960000000001</v>
      </c>
      <c r="AU36" s="343">
        <v>1.7601519999999999</v>
      </c>
      <c r="AV36" s="343">
        <v>1.7709239999999999</v>
      </c>
      <c r="AW36" s="343">
        <v>1.7816970000000001</v>
      </c>
      <c r="AX36" s="343">
        <v>1.7924690000000001</v>
      </c>
      <c r="AY36" s="343">
        <v>1.2249719999999999</v>
      </c>
      <c r="AZ36" s="873">
        <v>1.1662980000000001</v>
      </c>
      <c r="BA36" s="873">
        <v>1.104501</v>
      </c>
      <c r="BB36" s="873">
        <v>1.149073</v>
      </c>
      <c r="BC36" s="873">
        <v>1.1945410000000001</v>
      </c>
      <c r="BD36" s="873">
        <v>1.236953</v>
      </c>
      <c r="BE36" s="354">
        <v>1.2809600000000001</v>
      </c>
      <c r="BF36" s="354">
        <v>1.3263</v>
      </c>
      <c r="BG36" s="354">
        <v>1.373205</v>
      </c>
      <c r="BH36" s="354">
        <v>1.3541879999999999</v>
      </c>
      <c r="BI36" s="354">
        <v>1.336568</v>
      </c>
      <c r="BJ36" s="354">
        <v>1.3181480000000001</v>
      </c>
      <c r="BK36" s="354">
        <v>1.2568680000000001</v>
      </c>
      <c r="BL36" s="354">
        <v>1.1960200000000001</v>
      </c>
      <c r="BM36" s="354">
        <v>1.1364209999999999</v>
      </c>
      <c r="BN36" s="354">
        <v>1.1928399999999999</v>
      </c>
      <c r="BO36" s="354">
        <v>1.2500389999999999</v>
      </c>
      <c r="BP36" s="354">
        <v>1.3086629999999999</v>
      </c>
      <c r="BQ36" s="354">
        <v>1.3505210000000001</v>
      </c>
      <c r="BR36" s="354">
        <v>1.392997</v>
      </c>
      <c r="BS36" s="354">
        <v>1.4360520000000001</v>
      </c>
      <c r="BT36" s="354">
        <v>1.413022</v>
      </c>
      <c r="BU36" s="354">
        <v>1.390639</v>
      </c>
      <c r="BV36" s="354">
        <v>1.367542</v>
      </c>
    </row>
    <row r="37" spans="1:74" ht="11.1" customHeight="1" x14ac:dyDescent="0.2">
      <c r="A37" s="47" t="s">
        <v>113</v>
      </c>
      <c r="B37" s="719" t="s">
        <v>1359</v>
      </c>
      <c r="C37" s="343">
        <v>0.16967099999999999</v>
      </c>
      <c r="D37" s="343">
        <v>0.16337699999999999</v>
      </c>
      <c r="E37" s="343">
        <v>0.157084</v>
      </c>
      <c r="F37" s="343">
        <v>0.15753900000000001</v>
      </c>
      <c r="G37" s="343">
        <v>0.157994</v>
      </c>
      <c r="H37" s="343">
        <v>0.15844900000000001</v>
      </c>
      <c r="I37" s="343">
        <v>0.16795399999999999</v>
      </c>
      <c r="J37" s="343">
        <v>0.17746000000000001</v>
      </c>
      <c r="K37" s="343">
        <v>0.18696499999999999</v>
      </c>
      <c r="L37" s="343">
        <v>0.180176</v>
      </c>
      <c r="M37" s="343">
        <v>0.17338700000000001</v>
      </c>
      <c r="N37" s="343">
        <v>0.166598</v>
      </c>
      <c r="O37" s="343">
        <v>0.165044</v>
      </c>
      <c r="P37" s="343">
        <v>0.16349</v>
      </c>
      <c r="Q37" s="343">
        <v>0.161936</v>
      </c>
      <c r="R37" s="343">
        <v>0.16139200000000001</v>
      </c>
      <c r="S37" s="343">
        <v>0.16084799999999999</v>
      </c>
      <c r="T37" s="343">
        <v>0.160304</v>
      </c>
      <c r="U37" s="343">
        <v>0.16283600000000001</v>
      </c>
      <c r="V37" s="343">
        <v>0.16536799999999999</v>
      </c>
      <c r="W37" s="343">
        <v>0.16789999999999999</v>
      </c>
      <c r="X37" s="343">
        <v>0.16164300000000001</v>
      </c>
      <c r="Y37" s="343">
        <v>0.155387</v>
      </c>
      <c r="Z37" s="343">
        <v>0.14913000000000001</v>
      </c>
      <c r="AA37" s="343">
        <v>0.143259</v>
      </c>
      <c r="AB37" s="343">
        <v>0.13738800000000001</v>
      </c>
      <c r="AC37" s="343">
        <v>0.131517</v>
      </c>
      <c r="AD37" s="343">
        <v>0.13106100000000001</v>
      </c>
      <c r="AE37" s="343">
        <v>0.130606</v>
      </c>
      <c r="AF37" s="343">
        <v>0.13014999999999999</v>
      </c>
      <c r="AG37" s="343">
        <v>0.12787200000000001</v>
      </c>
      <c r="AH37" s="343">
        <v>0.12559300000000001</v>
      </c>
      <c r="AI37" s="343">
        <v>0.12331499999999999</v>
      </c>
      <c r="AJ37" s="343">
        <v>0.12832399999999999</v>
      </c>
      <c r="AK37" s="343">
        <v>0.13333300000000001</v>
      </c>
      <c r="AL37" s="343">
        <v>0.13834199999999999</v>
      </c>
      <c r="AM37" s="343">
        <v>0.12821099999999999</v>
      </c>
      <c r="AN37" s="343">
        <v>0.118079</v>
      </c>
      <c r="AO37" s="343">
        <v>0.107948</v>
      </c>
      <c r="AP37" s="343">
        <v>0.108367</v>
      </c>
      <c r="AQ37" s="343">
        <v>0.10878500000000001</v>
      </c>
      <c r="AR37" s="343">
        <v>0.109204</v>
      </c>
      <c r="AS37" s="343">
        <v>0.11942999999999999</v>
      </c>
      <c r="AT37" s="343">
        <v>0.12965499999999999</v>
      </c>
      <c r="AU37" s="343">
        <v>0.13988100000000001</v>
      </c>
      <c r="AV37" s="343">
        <v>0.13561000000000001</v>
      </c>
      <c r="AW37" s="343">
        <v>0.13133900000000001</v>
      </c>
      <c r="AX37" s="343">
        <v>0.12706799999999999</v>
      </c>
      <c r="AY37" s="343">
        <v>0.1473872</v>
      </c>
      <c r="AZ37" s="873">
        <v>0.1359553</v>
      </c>
      <c r="BA37" s="873">
        <v>0.124445</v>
      </c>
      <c r="BB37" s="873">
        <v>0.1260136</v>
      </c>
      <c r="BC37" s="873">
        <v>0.1238703</v>
      </c>
      <c r="BD37" s="873">
        <v>0.1221642</v>
      </c>
      <c r="BE37" s="354">
        <v>0.12501999999999999</v>
      </c>
      <c r="BF37" s="354">
        <v>0.1277432</v>
      </c>
      <c r="BG37" s="354">
        <v>0.13021469999999999</v>
      </c>
      <c r="BH37" s="354">
        <v>0.12458420000000001</v>
      </c>
      <c r="BI37" s="354">
        <v>0.12010410000000001</v>
      </c>
      <c r="BJ37" s="354">
        <v>0.1151737</v>
      </c>
      <c r="BK37" s="354">
        <v>0.1011213</v>
      </c>
      <c r="BL37" s="354">
        <v>8.6784399999999998E-2</v>
      </c>
      <c r="BM37" s="354">
        <v>7.1560499999999999E-2</v>
      </c>
      <c r="BN37" s="354">
        <v>6.81948E-2</v>
      </c>
      <c r="BO37" s="354">
        <v>6.4177100000000001E-2</v>
      </c>
      <c r="BP37" s="354">
        <v>6.0315899999999999E-2</v>
      </c>
      <c r="BQ37" s="354">
        <v>6.06989E-2</v>
      </c>
      <c r="BR37" s="354">
        <v>6.0860200000000003E-2</v>
      </c>
      <c r="BS37" s="354">
        <v>6.0670500000000002E-2</v>
      </c>
      <c r="BT37" s="354">
        <v>5.2345700000000002E-2</v>
      </c>
      <c r="BU37" s="354">
        <v>4.4962700000000001E-2</v>
      </c>
      <c r="BV37" s="354">
        <v>3.7039700000000002E-2</v>
      </c>
    </row>
    <row r="38" spans="1:74" ht="11.1" customHeight="1" x14ac:dyDescent="0.2">
      <c r="A38" s="47"/>
      <c r="B38" s="717"/>
      <c r="C38" s="428"/>
      <c r="D38" s="428"/>
      <c r="E38" s="428"/>
      <c r="F38" s="428"/>
      <c r="G38" s="428"/>
      <c r="H38" s="428"/>
      <c r="I38" s="428"/>
      <c r="J38" s="428"/>
      <c r="K38" s="428"/>
      <c r="L38" s="428"/>
      <c r="M38" s="428"/>
      <c r="N38" s="428"/>
      <c r="O38" s="428"/>
      <c r="P38" s="428"/>
      <c r="Q38" s="428"/>
      <c r="R38" s="428"/>
      <c r="S38" s="428"/>
      <c r="T38" s="428"/>
      <c r="U38" s="428"/>
      <c r="V38" s="428"/>
      <c r="W38" s="428"/>
      <c r="X38" s="428"/>
      <c r="Y38" s="428"/>
      <c r="Z38" s="428"/>
      <c r="AA38" s="428"/>
      <c r="AB38" s="428"/>
      <c r="AC38" s="428"/>
      <c r="AD38" s="428"/>
      <c r="AE38" s="428"/>
      <c r="AF38" s="428"/>
      <c r="AG38" s="428"/>
      <c r="AH38" s="428"/>
      <c r="AI38" s="428"/>
      <c r="AJ38" s="428"/>
      <c r="AK38" s="428"/>
      <c r="AL38" s="428"/>
      <c r="AM38" s="428"/>
      <c r="AN38" s="428"/>
      <c r="AO38" s="428"/>
      <c r="AP38" s="428"/>
      <c r="AQ38" s="428"/>
      <c r="AR38" s="428"/>
      <c r="AS38" s="428"/>
      <c r="AT38" s="428"/>
      <c r="AU38" s="428"/>
      <c r="AV38" s="428"/>
      <c r="AW38" s="428"/>
      <c r="AX38" s="428"/>
      <c r="AY38" s="428"/>
      <c r="AZ38" s="910"/>
      <c r="BA38" s="910"/>
      <c r="BB38" s="910"/>
      <c r="BC38" s="910"/>
      <c r="BD38" s="910"/>
      <c r="BE38" s="434"/>
      <c r="BF38" s="434"/>
      <c r="BG38" s="434"/>
      <c r="BH38" s="434"/>
      <c r="BI38" s="434"/>
      <c r="BJ38" s="434"/>
      <c r="BK38" s="434"/>
      <c r="BL38" s="434"/>
      <c r="BM38" s="434"/>
      <c r="BN38" s="434"/>
      <c r="BO38" s="434"/>
      <c r="BP38" s="434"/>
      <c r="BQ38" s="434"/>
      <c r="BR38" s="434"/>
      <c r="BS38" s="434"/>
      <c r="BT38" s="434"/>
      <c r="BU38" s="434"/>
      <c r="BV38" s="434"/>
    </row>
    <row r="39" spans="1:74" ht="11.1" customHeight="1" x14ac:dyDescent="0.2">
      <c r="A39" s="47"/>
      <c r="B39" s="277" t="s">
        <v>1360</v>
      </c>
      <c r="C39" s="428"/>
      <c r="D39" s="428"/>
      <c r="E39" s="428"/>
      <c r="F39" s="428"/>
      <c r="G39" s="428"/>
      <c r="H39" s="428"/>
      <c r="I39" s="428"/>
      <c r="J39" s="428"/>
      <c r="K39" s="428"/>
      <c r="L39" s="428"/>
      <c r="M39" s="428"/>
      <c r="N39" s="428"/>
      <c r="O39" s="428"/>
      <c r="P39" s="428"/>
      <c r="Q39" s="428"/>
      <c r="R39" s="428"/>
      <c r="S39" s="428"/>
      <c r="T39" s="428"/>
      <c r="U39" s="428"/>
      <c r="V39" s="428"/>
      <c r="W39" s="428"/>
      <c r="X39" s="428"/>
      <c r="Y39" s="428"/>
      <c r="Z39" s="428"/>
      <c r="AA39" s="428"/>
      <c r="AB39" s="428"/>
      <c r="AC39" s="428"/>
      <c r="AD39" s="428"/>
      <c r="AE39" s="428"/>
      <c r="AF39" s="428"/>
      <c r="AG39" s="428"/>
      <c r="AH39" s="428"/>
      <c r="AI39" s="428"/>
      <c r="AJ39" s="428"/>
      <c r="AK39" s="428"/>
      <c r="AL39" s="428"/>
      <c r="AM39" s="428"/>
      <c r="AN39" s="428"/>
      <c r="AO39" s="428"/>
      <c r="AP39" s="428"/>
      <c r="AQ39" s="428"/>
      <c r="AR39" s="428"/>
      <c r="AS39" s="428"/>
      <c r="AT39" s="428"/>
      <c r="AU39" s="428"/>
      <c r="AV39" s="428"/>
      <c r="AW39" s="428"/>
      <c r="AX39" s="428"/>
      <c r="AY39" s="428"/>
      <c r="AZ39" s="910"/>
      <c r="BA39" s="910"/>
      <c r="BB39" s="910"/>
      <c r="BC39" s="910"/>
      <c r="BD39" s="910"/>
      <c r="BE39" s="434"/>
      <c r="BF39" s="434"/>
      <c r="BG39" s="434"/>
      <c r="BH39" s="434"/>
      <c r="BI39" s="434"/>
      <c r="BJ39" s="434"/>
      <c r="BK39" s="434"/>
      <c r="BL39" s="434"/>
      <c r="BM39" s="434"/>
      <c r="BN39" s="434"/>
      <c r="BO39" s="434"/>
      <c r="BP39" s="434"/>
      <c r="BQ39" s="434"/>
      <c r="BR39" s="434"/>
      <c r="BS39" s="434"/>
      <c r="BT39" s="434"/>
      <c r="BU39" s="434"/>
      <c r="BV39" s="434"/>
    </row>
    <row r="40" spans="1:74" ht="11.1" customHeight="1" x14ac:dyDescent="0.2">
      <c r="A40" s="47" t="s">
        <v>36</v>
      </c>
      <c r="B40" s="726" t="s">
        <v>1361</v>
      </c>
      <c r="C40" s="429">
        <v>6.11</v>
      </c>
      <c r="D40" s="429">
        <v>6.11</v>
      </c>
      <c r="E40" s="429">
        <v>6.11</v>
      </c>
      <c r="F40" s="429">
        <v>6.11</v>
      </c>
      <c r="G40" s="429">
        <v>6.11</v>
      </c>
      <c r="H40" s="429">
        <v>6.11</v>
      </c>
      <c r="I40" s="429">
        <v>6.11</v>
      </c>
      <c r="J40" s="429">
        <v>6.11</v>
      </c>
      <c r="K40" s="429">
        <v>6.11</v>
      </c>
      <c r="L40" s="429">
        <v>6.11</v>
      </c>
      <c r="M40" s="429">
        <v>6.11</v>
      </c>
      <c r="N40" s="429">
        <v>6.11</v>
      </c>
      <c r="O40" s="429">
        <v>5.66</v>
      </c>
      <c r="P40" s="429">
        <v>5.66</v>
      </c>
      <c r="Q40" s="429">
        <v>5.66</v>
      </c>
      <c r="R40" s="429">
        <v>5.66</v>
      </c>
      <c r="S40" s="429">
        <v>5.66</v>
      </c>
      <c r="T40" s="429">
        <v>5.66</v>
      </c>
      <c r="U40" s="429">
        <v>5.66</v>
      </c>
      <c r="V40" s="429">
        <v>5.66</v>
      </c>
      <c r="W40" s="429">
        <v>5.66</v>
      </c>
      <c r="X40" s="429">
        <v>5.66</v>
      </c>
      <c r="Y40" s="429">
        <v>5.66</v>
      </c>
      <c r="Z40" s="429">
        <v>5.66</v>
      </c>
      <c r="AA40" s="429">
        <v>5.23</v>
      </c>
      <c r="AB40" s="429">
        <v>5.23</v>
      </c>
      <c r="AC40" s="429">
        <v>5.23</v>
      </c>
      <c r="AD40" s="429">
        <v>5.23</v>
      </c>
      <c r="AE40" s="429">
        <v>5.23</v>
      </c>
      <c r="AF40" s="429">
        <v>5.23</v>
      </c>
      <c r="AG40" s="429">
        <v>5.23</v>
      </c>
      <c r="AH40" s="429">
        <v>5.23</v>
      </c>
      <c r="AI40" s="429">
        <v>5.23</v>
      </c>
      <c r="AJ40" s="429">
        <v>5.23</v>
      </c>
      <c r="AK40" s="429">
        <v>5.23</v>
      </c>
      <c r="AL40" s="429">
        <v>5.23</v>
      </c>
      <c r="AM40" s="429">
        <v>6.27</v>
      </c>
      <c r="AN40" s="429">
        <v>6.27</v>
      </c>
      <c r="AO40" s="429">
        <v>6.27</v>
      </c>
      <c r="AP40" s="429">
        <v>6.27</v>
      </c>
      <c r="AQ40" s="429">
        <v>6.27</v>
      </c>
      <c r="AR40" s="429">
        <v>6.27</v>
      </c>
      <c r="AS40" s="429">
        <v>6.27</v>
      </c>
      <c r="AT40" s="429">
        <v>6.27</v>
      </c>
      <c r="AU40" s="429">
        <v>6.27</v>
      </c>
      <c r="AV40" s="429">
        <v>6.27</v>
      </c>
      <c r="AW40" s="429">
        <v>6.27</v>
      </c>
      <c r="AX40" s="429">
        <v>6.27</v>
      </c>
      <c r="AY40" s="429">
        <v>5.76</v>
      </c>
      <c r="AZ40" s="871">
        <v>5.76</v>
      </c>
      <c r="BA40" s="871">
        <v>5.76</v>
      </c>
      <c r="BB40" s="871">
        <v>5.76</v>
      </c>
      <c r="BC40" s="871">
        <v>5.76</v>
      </c>
      <c r="BD40" s="871">
        <v>5.76</v>
      </c>
      <c r="BE40" s="352">
        <v>5.76</v>
      </c>
      <c r="BF40" s="352">
        <v>5.76</v>
      </c>
      <c r="BG40" s="352">
        <v>5.76</v>
      </c>
      <c r="BH40" s="352">
        <v>5.76</v>
      </c>
      <c r="BI40" s="352">
        <v>5.76</v>
      </c>
      <c r="BJ40" s="352">
        <v>5.76</v>
      </c>
      <c r="BK40" s="352">
        <v>5.6810799999999997</v>
      </c>
      <c r="BL40" s="352">
        <v>5.6810799999999997</v>
      </c>
      <c r="BM40" s="352">
        <v>5.6810799999999997</v>
      </c>
      <c r="BN40" s="352">
        <v>5.6810799999999997</v>
      </c>
      <c r="BO40" s="352">
        <v>5.6810799999999997</v>
      </c>
      <c r="BP40" s="352">
        <v>5.6810799999999997</v>
      </c>
      <c r="BQ40" s="352">
        <v>5.6810799999999997</v>
      </c>
      <c r="BR40" s="352">
        <v>5.6810799999999997</v>
      </c>
      <c r="BS40" s="352">
        <v>5.6810799999999997</v>
      </c>
      <c r="BT40" s="352">
        <v>5.6810799999999997</v>
      </c>
      <c r="BU40" s="352">
        <v>5.6810799999999997</v>
      </c>
      <c r="BV40" s="352">
        <v>5.6810799999999997</v>
      </c>
    </row>
    <row r="41" spans="1:74" ht="11.1" customHeight="1" x14ac:dyDescent="0.2">
      <c r="A41" s="47" t="s">
        <v>299</v>
      </c>
      <c r="B41" s="726" t="s">
        <v>1455</v>
      </c>
      <c r="C41" s="429">
        <v>8.01</v>
      </c>
      <c r="D41" s="429">
        <v>7.0554285714000002</v>
      </c>
      <c r="E41" s="429">
        <v>7.6950000000000003</v>
      </c>
      <c r="F41" s="429">
        <v>7.5535714285999997</v>
      </c>
      <c r="G41" s="429">
        <v>7.9122857143000003</v>
      </c>
      <c r="H41" s="429">
        <v>7.5718571428999999</v>
      </c>
      <c r="I41" s="429">
        <v>7.718</v>
      </c>
      <c r="J41" s="429">
        <v>7.7018571428999998</v>
      </c>
      <c r="K41" s="429">
        <v>7.2921428571</v>
      </c>
      <c r="L41" s="429">
        <v>7.4114285714000001</v>
      </c>
      <c r="M41" s="429">
        <v>6.7658571428999998</v>
      </c>
      <c r="N41" s="429">
        <v>7.1765714286</v>
      </c>
      <c r="O41" s="429">
        <v>7.1617142856999996</v>
      </c>
      <c r="P41" s="429">
        <v>6.6514285714000003</v>
      </c>
      <c r="Q41" s="429">
        <v>7.4139999999999997</v>
      </c>
      <c r="R41" s="429">
        <v>7.0225714286000001</v>
      </c>
      <c r="S41" s="429">
        <v>7.6597142856999998</v>
      </c>
      <c r="T41" s="429">
        <v>7.4831428570999998</v>
      </c>
      <c r="U41" s="429">
        <v>7.4104285713999998</v>
      </c>
      <c r="V41" s="429">
        <v>7.6945714285999998</v>
      </c>
      <c r="W41" s="429">
        <v>7.4050000000000002</v>
      </c>
      <c r="X41" s="429">
        <v>7.5311428570999999</v>
      </c>
      <c r="Y41" s="429">
        <v>7.2525714285999996</v>
      </c>
      <c r="Z41" s="429">
        <v>7.5141428571000004</v>
      </c>
      <c r="AA41" s="429">
        <v>7.4967142857000004</v>
      </c>
      <c r="AB41" s="429">
        <v>7.1101428570999996</v>
      </c>
      <c r="AC41" s="429">
        <v>7.6087285714000004</v>
      </c>
      <c r="AD41" s="429">
        <v>7.3711428570999997</v>
      </c>
      <c r="AE41" s="429">
        <v>7.6485714286000004</v>
      </c>
      <c r="AF41" s="429">
        <v>7.3421428570999998</v>
      </c>
      <c r="AG41" s="429">
        <v>7.6138032786999998</v>
      </c>
      <c r="AH41" s="429">
        <v>7.7690000000000001</v>
      </c>
      <c r="AI41" s="429">
        <v>7.3328571429</v>
      </c>
      <c r="AJ41" s="429">
        <v>7.2217142857000001</v>
      </c>
      <c r="AK41" s="429">
        <v>7.0304285713999999</v>
      </c>
      <c r="AL41" s="429">
        <v>7.3677142857</v>
      </c>
      <c r="AM41" s="429">
        <v>7.2977142856999997</v>
      </c>
      <c r="AN41" s="429">
        <v>6.6471428571000004</v>
      </c>
      <c r="AO41" s="429">
        <v>7.3965714285999997</v>
      </c>
      <c r="AP41" s="429">
        <v>7.2455714285999999</v>
      </c>
      <c r="AQ41" s="429">
        <v>7.7002857142999996</v>
      </c>
      <c r="AR41" s="429">
        <v>7.6398571429000004</v>
      </c>
      <c r="AS41" s="429">
        <v>7.8730000000000002</v>
      </c>
      <c r="AT41" s="429">
        <v>7.8885714285999997</v>
      </c>
      <c r="AU41" s="429">
        <v>7.5761428570999998</v>
      </c>
      <c r="AV41" s="429">
        <v>7.7038571428999996</v>
      </c>
      <c r="AW41" s="429">
        <v>7.4976354680000004</v>
      </c>
      <c r="AX41" s="429">
        <v>7.633</v>
      </c>
      <c r="AY41" s="429">
        <v>7.7742857143000004</v>
      </c>
      <c r="AZ41" s="871">
        <v>7.2110000000000003</v>
      </c>
      <c r="BA41" s="871">
        <v>7.9337142856999998</v>
      </c>
      <c r="BB41" s="871">
        <v>7.8929999999999998</v>
      </c>
      <c r="BC41" s="871">
        <v>8.0566995073999994</v>
      </c>
      <c r="BD41" s="871">
        <v>7.9509523809999996</v>
      </c>
      <c r="BE41" s="352">
        <v>8.1375709999999994</v>
      </c>
      <c r="BF41" s="352">
        <v>8.3181949999999993</v>
      </c>
      <c r="BG41" s="352">
        <v>7.9975269999999998</v>
      </c>
      <c r="BH41" s="352">
        <v>8.0468510000000002</v>
      </c>
      <c r="BI41" s="352">
        <v>7.8826080000000003</v>
      </c>
      <c r="BJ41" s="352">
        <v>8.0643510000000003</v>
      </c>
      <c r="BK41" s="352">
        <v>8.0417430000000003</v>
      </c>
      <c r="BL41" s="352">
        <v>7.4575430000000003</v>
      </c>
      <c r="BM41" s="352">
        <v>8.1379579999999994</v>
      </c>
      <c r="BN41" s="352">
        <v>8.0669590000000007</v>
      </c>
      <c r="BO41" s="352">
        <v>8.3134080000000008</v>
      </c>
      <c r="BP41" s="352">
        <v>8.2262920000000008</v>
      </c>
      <c r="BQ41" s="352">
        <v>8.378762</v>
      </c>
      <c r="BR41" s="352">
        <v>8.5352320000000006</v>
      </c>
      <c r="BS41" s="352">
        <v>8.1800309999999996</v>
      </c>
      <c r="BT41" s="352">
        <v>8.2010760000000005</v>
      </c>
      <c r="BU41" s="352">
        <v>8.0158260000000006</v>
      </c>
      <c r="BV41" s="352">
        <v>8.1881389999999996</v>
      </c>
    </row>
    <row r="42" spans="1:74" ht="11.1" customHeight="1" x14ac:dyDescent="0.2">
      <c r="A42" s="47" t="s">
        <v>253</v>
      </c>
      <c r="B42" s="727" t="s">
        <v>1362</v>
      </c>
      <c r="C42" s="431">
        <v>2.1999997519000001</v>
      </c>
      <c r="D42" s="431">
        <v>2.1699923609999998</v>
      </c>
      <c r="E42" s="431">
        <v>2.1519612245999999</v>
      </c>
      <c r="F42" s="431">
        <v>2.1814958866</v>
      </c>
      <c r="G42" s="431">
        <v>2.2321288404000001</v>
      </c>
      <c r="H42" s="431">
        <v>2.3155552371999999</v>
      </c>
      <c r="I42" s="431">
        <v>2.4693298204</v>
      </c>
      <c r="J42" s="431">
        <v>2.5065243406</v>
      </c>
      <c r="K42" s="431">
        <v>2.5078223408000002</v>
      </c>
      <c r="L42" s="431">
        <v>2.4609091750999998</v>
      </c>
      <c r="M42" s="431">
        <v>2.4777312747</v>
      </c>
      <c r="N42" s="431">
        <v>2.6450427794000002</v>
      </c>
      <c r="O42" s="431">
        <v>2.5903686218000002</v>
      </c>
      <c r="P42" s="431">
        <v>2.5892527438999999</v>
      </c>
      <c r="Q42" s="431">
        <v>2.4979914435000001</v>
      </c>
      <c r="R42" s="431">
        <v>2.4713572313999999</v>
      </c>
      <c r="S42" s="431">
        <v>2.5092990619000002</v>
      </c>
      <c r="T42" s="431">
        <v>2.4623011391</v>
      </c>
      <c r="U42" s="431">
        <v>2.4738063500999998</v>
      </c>
      <c r="V42" s="431">
        <v>2.4908998937</v>
      </c>
      <c r="W42" s="431">
        <v>2.5303277523999999</v>
      </c>
      <c r="X42" s="431">
        <v>2.5308087511999999</v>
      </c>
      <c r="Y42" s="431">
        <v>2.5057355774999999</v>
      </c>
      <c r="Z42" s="431">
        <v>2.4743834294</v>
      </c>
      <c r="AA42" s="431">
        <v>2.4806339994000002</v>
      </c>
      <c r="AB42" s="431">
        <v>2.4818840379</v>
      </c>
      <c r="AC42" s="431">
        <v>2.4990102975999999</v>
      </c>
      <c r="AD42" s="431">
        <v>2.5358311646999998</v>
      </c>
      <c r="AE42" s="431">
        <v>2.5624787641000002</v>
      </c>
      <c r="AF42" s="431">
        <v>2.5077763424000001</v>
      </c>
      <c r="AG42" s="431">
        <v>2.4719804123000002</v>
      </c>
      <c r="AH42" s="431">
        <v>2.4424824922999999</v>
      </c>
      <c r="AI42" s="431">
        <v>2.4158504054000001</v>
      </c>
      <c r="AJ42" s="431">
        <v>2.4734106157000002</v>
      </c>
      <c r="AK42" s="431">
        <v>2.4189353316000002</v>
      </c>
      <c r="AL42" s="431">
        <v>2.4001598331</v>
      </c>
      <c r="AM42" s="431">
        <v>2.4074516031000002</v>
      </c>
      <c r="AN42" s="431">
        <v>2.4218919803999999</v>
      </c>
      <c r="AO42" s="431">
        <v>2.4480426473999999</v>
      </c>
      <c r="AP42" s="431">
        <v>2.4750664440999999</v>
      </c>
      <c r="AQ42" s="431">
        <v>2.4976897628999999</v>
      </c>
      <c r="AR42" s="431">
        <v>2.4556935038000001</v>
      </c>
      <c r="AS42" s="431">
        <v>2.4038538293</v>
      </c>
      <c r="AT42" s="431">
        <v>2.4052350316000002</v>
      </c>
      <c r="AU42" s="431">
        <v>2.4085215382</v>
      </c>
      <c r="AV42" s="431">
        <v>2.3886597709999999</v>
      </c>
      <c r="AW42" s="431">
        <v>2.3943675542</v>
      </c>
      <c r="AX42" s="431">
        <v>2.3848649649999998</v>
      </c>
      <c r="AY42" s="431">
        <v>2.4454179549999999</v>
      </c>
      <c r="AZ42" s="885">
        <v>2.3940255168000002</v>
      </c>
      <c r="BA42" s="885">
        <v>2.4122786872000002</v>
      </c>
      <c r="BB42" s="885">
        <v>2.4173443012</v>
      </c>
      <c r="BC42" s="885">
        <v>2.4138449999999998</v>
      </c>
      <c r="BD42" s="885">
        <v>2.3961869999999998</v>
      </c>
      <c r="BE42" s="378">
        <v>2.3998460000000001</v>
      </c>
      <c r="BF42" s="378">
        <v>2.4024109999999999</v>
      </c>
      <c r="BG42" s="378">
        <v>2.3959480000000002</v>
      </c>
      <c r="BH42" s="378">
        <v>2.384274</v>
      </c>
      <c r="BI42" s="378">
        <v>2.3848159999999998</v>
      </c>
      <c r="BJ42" s="378">
        <v>2.3990420000000001</v>
      </c>
      <c r="BK42" s="378">
        <v>2.3994689999999999</v>
      </c>
      <c r="BL42" s="378">
        <v>2.3919779999999999</v>
      </c>
      <c r="BM42" s="378">
        <v>2.395594</v>
      </c>
      <c r="BN42" s="378">
        <v>2.4038080000000002</v>
      </c>
      <c r="BO42" s="378">
        <v>2.4060260000000002</v>
      </c>
      <c r="BP42" s="378">
        <v>2.3855659999999999</v>
      </c>
      <c r="BQ42" s="378">
        <v>2.3843610000000002</v>
      </c>
      <c r="BR42" s="378">
        <v>2.3880249999999998</v>
      </c>
      <c r="BS42" s="378">
        <v>2.3800560000000002</v>
      </c>
      <c r="BT42" s="378">
        <v>2.3670559999999998</v>
      </c>
      <c r="BU42" s="378">
        <v>2.3666480000000001</v>
      </c>
      <c r="BV42" s="378">
        <v>2.3800370000000002</v>
      </c>
    </row>
    <row r="43" spans="1:74" s="177" customFormat="1" ht="12" customHeight="1" x14ac:dyDescent="0.2">
      <c r="A43" s="176"/>
      <c r="B43" s="1059" t="s">
        <v>1411</v>
      </c>
      <c r="C43" s="1060"/>
      <c r="D43" s="1060"/>
      <c r="E43" s="1060"/>
      <c r="F43" s="1060"/>
      <c r="G43" s="1060"/>
      <c r="H43" s="1060"/>
      <c r="I43" s="1060"/>
      <c r="J43" s="1060"/>
      <c r="K43" s="1060"/>
      <c r="L43" s="1060"/>
      <c r="M43" s="1060"/>
      <c r="N43" s="1060"/>
      <c r="O43" s="1060"/>
      <c r="P43" s="1060"/>
      <c r="Q43" s="1050"/>
      <c r="R43" s="776"/>
      <c r="AY43" s="666"/>
      <c r="AZ43" s="666"/>
      <c r="BA43" s="666"/>
      <c r="BB43" s="666"/>
      <c r="BC43" s="666"/>
      <c r="BD43" s="666"/>
      <c r="BE43" s="666"/>
      <c r="BF43" s="666"/>
      <c r="BG43" s="666"/>
      <c r="BH43" s="666"/>
      <c r="BI43" s="666"/>
      <c r="BJ43" s="209"/>
    </row>
    <row r="44" spans="1:74" s="177" customFormat="1" ht="12" customHeight="1" x14ac:dyDescent="0.2">
      <c r="A44" s="176"/>
      <c r="B44" s="1052" t="s">
        <v>1412</v>
      </c>
      <c r="C44" s="1060"/>
      <c r="D44" s="1060"/>
      <c r="E44" s="1060"/>
      <c r="F44" s="1060"/>
      <c r="G44" s="1060"/>
      <c r="H44" s="1060"/>
      <c r="I44" s="1060"/>
      <c r="J44" s="1060"/>
      <c r="K44" s="1060"/>
      <c r="L44" s="1060"/>
      <c r="M44" s="1060"/>
      <c r="N44" s="1060"/>
      <c r="O44" s="1060"/>
      <c r="P44" s="1060"/>
      <c r="Q44" s="1050"/>
      <c r="R44" s="776"/>
      <c r="AY44" s="666"/>
      <c r="AZ44" s="666"/>
      <c r="BA44" s="666"/>
      <c r="BB44" s="666"/>
      <c r="BC44" s="666"/>
      <c r="BD44" s="666"/>
      <c r="BE44" s="666"/>
      <c r="BF44" s="666"/>
      <c r="BG44" s="666"/>
      <c r="BH44" s="666"/>
      <c r="BI44" s="666"/>
      <c r="BJ44" s="209"/>
    </row>
    <row r="45" spans="1:74" s="177" customFormat="1" ht="12" customHeight="1" x14ac:dyDescent="0.2">
      <c r="A45" s="176"/>
      <c r="B45" s="1059" t="s">
        <v>1413</v>
      </c>
      <c r="C45" s="1060"/>
      <c r="D45" s="1060"/>
      <c r="E45" s="1060"/>
      <c r="F45" s="1060"/>
      <c r="G45" s="1060"/>
      <c r="H45" s="1060"/>
      <c r="I45" s="1060"/>
      <c r="J45" s="1060"/>
      <c r="K45" s="1060"/>
      <c r="L45" s="1060"/>
      <c r="M45" s="1060"/>
      <c r="N45" s="1060"/>
      <c r="O45" s="1060"/>
      <c r="P45" s="1060"/>
      <c r="Q45" s="1050"/>
      <c r="R45" s="776"/>
      <c r="AY45" s="666"/>
      <c r="AZ45" s="666"/>
      <c r="BA45" s="666"/>
      <c r="BB45" s="666"/>
      <c r="BC45" s="666"/>
      <c r="BD45" s="666"/>
      <c r="BE45" s="666"/>
      <c r="BF45" s="666"/>
      <c r="BG45" s="666"/>
      <c r="BH45" s="666"/>
      <c r="BI45" s="666"/>
      <c r="BJ45" s="209"/>
    </row>
    <row r="46" spans="1:74" s="177" customFormat="1" ht="12" customHeight="1" x14ac:dyDescent="0.2">
      <c r="A46" s="176"/>
      <c r="B46" s="1059" t="s">
        <v>1414</v>
      </c>
      <c r="C46" s="1060"/>
      <c r="D46" s="1060"/>
      <c r="E46" s="1060"/>
      <c r="F46" s="1060"/>
      <c r="G46" s="1060"/>
      <c r="H46" s="1060"/>
      <c r="I46" s="1060"/>
      <c r="J46" s="1060"/>
      <c r="K46" s="1060"/>
      <c r="L46" s="1060"/>
      <c r="M46" s="1060"/>
      <c r="N46" s="1060"/>
      <c r="O46" s="1060"/>
      <c r="P46" s="1060"/>
      <c r="Q46" s="1050"/>
      <c r="R46" s="776"/>
      <c r="AY46" s="666"/>
      <c r="AZ46" s="666"/>
      <c r="BA46" s="666"/>
      <c r="BB46" s="666"/>
      <c r="BC46" s="666"/>
      <c r="BD46" s="666"/>
      <c r="BE46" s="666"/>
      <c r="BF46" s="666"/>
      <c r="BG46" s="666"/>
      <c r="BH46" s="666"/>
      <c r="BI46" s="666"/>
      <c r="BJ46" s="209"/>
    </row>
    <row r="47" spans="1:74" s="116" customFormat="1" ht="12" customHeight="1" x14ac:dyDescent="0.2">
      <c r="A47" s="47"/>
      <c r="B47" s="773" t="s">
        <v>808</v>
      </c>
      <c r="C47" s="773"/>
      <c r="D47" s="773"/>
      <c r="E47" s="773"/>
      <c r="F47" s="773"/>
      <c r="G47" s="773"/>
      <c r="H47" s="774"/>
      <c r="I47" s="773"/>
      <c r="J47" s="773"/>
      <c r="K47" s="773"/>
      <c r="L47" s="773"/>
      <c r="M47" s="773"/>
      <c r="N47" s="773"/>
      <c r="O47" s="773"/>
      <c r="P47" s="773"/>
      <c r="Q47" s="773"/>
      <c r="R47" s="775"/>
      <c r="AY47" s="667"/>
      <c r="AZ47" s="667"/>
      <c r="BA47" s="667"/>
      <c r="BB47" s="667"/>
      <c r="BC47" s="667"/>
      <c r="BD47" s="667"/>
      <c r="BE47" s="667"/>
      <c r="BF47" s="667"/>
      <c r="BG47" s="667"/>
      <c r="BH47" s="667"/>
      <c r="BI47" s="667"/>
      <c r="BJ47" s="208"/>
    </row>
    <row r="48" spans="1:74" s="336" customFormat="1" ht="12" customHeight="1" x14ac:dyDescent="0.2">
      <c r="A48" s="335"/>
      <c r="B48" s="988" t="str">
        <f>Dates!$G$2</f>
        <v>EIA completed modeling and analysis for this report on Wednesday, July 1, 2026.</v>
      </c>
      <c r="C48" s="975"/>
      <c r="D48" s="975"/>
      <c r="E48" s="975"/>
      <c r="F48" s="975"/>
      <c r="G48" s="975"/>
      <c r="H48" s="975"/>
      <c r="I48" s="975"/>
      <c r="J48" s="975"/>
      <c r="K48" s="975"/>
      <c r="L48" s="975"/>
      <c r="M48" s="975"/>
      <c r="N48" s="975"/>
      <c r="O48" s="975"/>
      <c r="P48" s="975"/>
      <c r="Q48" s="975"/>
      <c r="R48" s="776"/>
      <c r="AY48" s="339"/>
      <c r="AZ48" s="339"/>
      <c r="BA48" s="339"/>
      <c r="BB48" s="339"/>
      <c r="BC48" s="339"/>
      <c r="BD48" s="339"/>
      <c r="BE48" s="339"/>
      <c r="BF48" s="339"/>
      <c r="BG48" s="339"/>
      <c r="BH48" s="339"/>
      <c r="BI48" s="339"/>
    </row>
    <row r="49" spans="1:74" s="177" customFormat="1" ht="12" customHeight="1" x14ac:dyDescent="0.2">
      <c r="A49" s="176"/>
      <c r="B49" s="983" t="s">
        <v>481</v>
      </c>
      <c r="C49" s="984"/>
      <c r="D49" s="984"/>
      <c r="E49" s="984"/>
      <c r="F49" s="984"/>
      <c r="G49" s="984"/>
      <c r="H49" s="984"/>
      <c r="I49" s="984"/>
      <c r="J49" s="984"/>
      <c r="K49" s="984"/>
      <c r="L49" s="984"/>
      <c r="M49" s="984"/>
      <c r="N49" s="984"/>
      <c r="O49" s="984"/>
      <c r="P49" s="984"/>
      <c r="Q49" s="984"/>
      <c r="R49" s="776"/>
      <c r="AY49" s="666"/>
      <c r="AZ49" s="666"/>
      <c r="BA49" s="666"/>
      <c r="BB49" s="666"/>
      <c r="BC49" s="666"/>
      <c r="BD49" s="666"/>
      <c r="BE49" s="666"/>
      <c r="BF49" s="666"/>
      <c r="BG49" s="666"/>
      <c r="BH49" s="666"/>
      <c r="BI49" s="666"/>
      <c r="BJ49" s="209"/>
    </row>
    <row r="50" spans="1:74" s="177" customFormat="1" ht="12" customHeight="1" x14ac:dyDescent="0.2">
      <c r="A50" s="176"/>
      <c r="B50" s="997" t="s">
        <v>1402</v>
      </c>
      <c r="C50" s="984"/>
      <c r="D50" s="984"/>
      <c r="E50" s="984"/>
      <c r="F50" s="984"/>
      <c r="G50" s="984"/>
      <c r="H50" s="984"/>
      <c r="I50" s="984"/>
      <c r="J50" s="984"/>
      <c r="K50" s="984"/>
      <c r="L50" s="984"/>
      <c r="M50" s="984"/>
      <c r="N50" s="984"/>
      <c r="O50" s="984"/>
      <c r="P50" s="984"/>
      <c r="Q50" s="984"/>
      <c r="R50" s="776"/>
      <c r="AY50" s="666"/>
      <c r="AZ50" s="666"/>
      <c r="BA50" s="666"/>
      <c r="BB50" s="666"/>
      <c r="BC50" s="666"/>
      <c r="BD50" s="666"/>
      <c r="BE50" s="666"/>
      <c r="BF50" s="666"/>
      <c r="BG50" s="666"/>
      <c r="BH50" s="666"/>
      <c r="BI50" s="666"/>
      <c r="BJ50" s="209"/>
    </row>
    <row r="51" spans="1:74" s="177" customFormat="1" ht="12" customHeight="1" x14ac:dyDescent="0.2">
      <c r="A51" s="176"/>
      <c r="B51" s="989" t="s">
        <v>821</v>
      </c>
      <c r="C51" s="989"/>
      <c r="D51" s="989"/>
      <c r="E51" s="989"/>
      <c r="F51" s="989"/>
      <c r="G51" s="989"/>
      <c r="H51" s="989"/>
      <c r="I51" s="989"/>
      <c r="J51" s="989"/>
      <c r="K51" s="989"/>
      <c r="L51" s="989"/>
      <c r="M51" s="989"/>
      <c r="N51" s="989"/>
      <c r="O51" s="989"/>
      <c r="P51" s="989"/>
      <c r="Q51" s="989"/>
      <c r="R51" s="989"/>
      <c r="AY51" s="666"/>
      <c r="AZ51" s="666"/>
      <c r="BA51" s="666"/>
      <c r="BB51" s="666"/>
      <c r="BC51" s="666"/>
      <c r="BD51" s="666"/>
      <c r="BE51" s="666"/>
      <c r="BF51" s="666"/>
      <c r="BG51" s="666"/>
      <c r="BH51" s="666"/>
      <c r="BI51" s="666"/>
      <c r="BJ51" s="209"/>
    </row>
    <row r="52" spans="1:74" s="177" customFormat="1" ht="12" customHeight="1" x14ac:dyDescent="0.2">
      <c r="A52" s="176"/>
      <c r="B52" s="992" t="s">
        <v>1598</v>
      </c>
      <c r="C52" s="993"/>
      <c r="D52" s="993"/>
      <c r="E52" s="993"/>
      <c r="F52" s="993"/>
      <c r="G52" s="993"/>
      <c r="H52" s="993"/>
      <c r="I52" s="993"/>
      <c r="J52" s="993"/>
      <c r="K52" s="993"/>
      <c r="L52" s="993"/>
      <c r="M52" s="993"/>
      <c r="N52" s="993"/>
      <c r="O52" s="993"/>
      <c r="P52" s="993"/>
      <c r="Q52" s="994"/>
      <c r="R52" s="776"/>
      <c r="AY52" s="666"/>
      <c r="AZ52" s="666"/>
      <c r="BA52" s="666"/>
      <c r="BB52" s="666"/>
      <c r="BC52" s="666"/>
      <c r="BD52" s="666"/>
      <c r="BE52" s="666"/>
      <c r="BF52" s="666"/>
      <c r="BG52" s="666"/>
      <c r="BH52" s="666"/>
      <c r="BI52" s="666"/>
      <c r="BJ52" s="209"/>
    </row>
    <row r="53" spans="1:74" s="178" customFormat="1" ht="12" customHeight="1" x14ac:dyDescent="0.2">
      <c r="A53" s="158"/>
      <c r="B53" s="992" t="s">
        <v>489</v>
      </c>
      <c r="C53" s="994"/>
      <c r="D53" s="994"/>
      <c r="E53" s="994"/>
      <c r="F53" s="994"/>
      <c r="G53" s="994"/>
      <c r="H53" s="994"/>
      <c r="I53" s="994"/>
      <c r="J53" s="994"/>
      <c r="K53" s="994"/>
      <c r="L53" s="994"/>
      <c r="M53" s="994"/>
      <c r="N53" s="994"/>
      <c r="O53" s="994"/>
      <c r="P53" s="994"/>
      <c r="Q53" s="994"/>
      <c r="R53" s="776"/>
      <c r="AY53" s="666"/>
      <c r="AZ53" s="666"/>
      <c r="BA53" s="666"/>
      <c r="BB53" s="666"/>
      <c r="BC53" s="666"/>
      <c r="BD53" s="666"/>
      <c r="BE53" s="666"/>
      <c r="BF53" s="666"/>
      <c r="BG53" s="666"/>
      <c r="BH53" s="666"/>
      <c r="BI53" s="666"/>
      <c r="BJ53" s="210"/>
    </row>
    <row r="54" spans="1:74" ht="12.75" x14ac:dyDescent="0.2">
      <c r="A54" s="158"/>
      <c r="B54" s="999" t="s">
        <v>823</v>
      </c>
      <c r="C54" s="994"/>
      <c r="D54" s="994"/>
      <c r="E54" s="994"/>
      <c r="F54" s="994"/>
      <c r="G54" s="994"/>
      <c r="H54" s="994"/>
      <c r="I54" s="994"/>
      <c r="J54" s="994"/>
      <c r="K54" s="994"/>
      <c r="L54" s="994"/>
      <c r="M54" s="994"/>
      <c r="N54" s="994"/>
      <c r="O54" s="994"/>
      <c r="P54" s="994"/>
      <c r="Q54" s="994"/>
      <c r="R54" s="717"/>
      <c r="BD54" s="667"/>
      <c r="BE54" s="667"/>
      <c r="BF54" s="667"/>
      <c r="BK54" s="143"/>
      <c r="BL54" s="143"/>
      <c r="BM54" s="143"/>
      <c r="BN54" s="143"/>
      <c r="BO54" s="143"/>
      <c r="BP54" s="143"/>
      <c r="BQ54" s="143"/>
      <c r="BR54" s="143"/>
      <c r="BS54" s="143"/>
      <c r="BT54" s="143"/>
      <c r="BU54" s="143"/>
      <c r="BV54" s="143"/>
    </row>
    <row r="55" spans="1:74" x14ac:dyDescent="0.2">
      <c r="BD55" s="667"/>
      <c r="BE55" s="667"/>
      <c r="BF55" s="667"/>
      <c r="BK55" s="143"/>
      <c r="BL55" s="143"/>
      <c r="BM55" s="143"/>
      <c r="BN55" s="143"/>
      <c r="BO55" s="143"/>
      <c r="BP55" s="143"/>
      <c r="BQ55" s="143"/>
      <c r="BR55" s="143"/>
      <c r="BS55" s="143"/>
      <c r="BT55" s="143"/>
      <c r="BU55" s="143"/>
      <c r="BV55" s="143"/>
    </row>
    <row r="56" spans="1:74" x14ac:dyDescent="0.2">
      <c r="BD56" s="667"/>
      <c r="BE56" s="667"/>
      <c r="BF56" s="667"/>
      <c r="BK56" s="143"/>
      <c r="BL56" s="143"/>
      <c r="BM56" s="143"/>
      <c r="BN56" s="143"/>
      <c r="BO56" s="143"/>
      <c r="BP56" s="143"/>
      <c r="BQ56" s="143"/>
      <c r="BR56" s="143"/>
      <c r="BS56" s="143"/>
      <c r="BT56" s="143"/>
      <c r="BU56" s="143"/>
      <c r="BV56" s="143"/>
    </row>
    <row r="57" spans="1:74" x14ac:dyDescent="0.2">
      <c r="BD57" s="667"/>
      <c r="BE57" s="667"/>
      <c r="BF57" s="667"/>
      <c r="BK57" s="143"/>
      <c r="BL57" s="143"/>
      <c r="BM57" s="143"/>
      <c r="BN57" s="143"/>
      <c r="BO57" s="143"/>
      <c r="BP57" s="143"/>
      <c r="BQ57" s="143"/>
      <c r="BR57" s="143"/>
      <c r="BS57" s="143"/>
      <c r="BT57" s="143"/>
      <c r="BU57" s="143"/>
      <c r="BV57" s="143"/>
    </row>
    <row r="58" spans="1:74" x14ac:dyDescent="0.2">
      <c r="BD58" s="667"/>
      <c r="BE58" s="667"/>
      <c r="BF58" s="667"/>
      <c r="BK58" s="143"/>
      <c r="BL58" s="143"/>
      <c r="BM58" s="143"/>
      <c r="BN58" s="143"/>
      <c r="BO58" s="143"/>
      <c r="BP58" s="143"/>
      <c r="BQ58" s="143"/>
      <c r="BR58" s="143"/>
      <c r="BS58" s="143"/>
      <c r="BT58" s="143"/>
      <c r="BU58" s="143"/>
      <c r="BV58" s="143"/>
    </row>
    <row r="59" spans="1:74" x14ac:dyDescent="0.2">
      <c r="BD59" s="667"/>
      <c r="BE59" s="667"/>
      <c r="BF59" s="667"/>
      <c r="BK59" s="143"/>
      <c r="BL59" s="143"/>
      <c r="BM59" s="143"/>
      <c r="BN59" s="143"/>
      <c r="BO59" s="143"/>
      <c r="BP59" s="143"/>
      <c r="BQ59" s="143"/>
      <c r="BR59" s="143"/>
      <c r="BS59" s="143"/>
      <c r="BT59" s="143"/>
      <c r="BU59" s="143"/>
      <c r="BV59" s="143"/>
    </row>
    <row r="60" spans="1:74" x14ac:dyDescent="0.2">
      <c r="BD60" s="667"/>
      <c r="BE60" s="667"/>
      <c r="BF60" s="667"/>
      <c r="BK60" s="143"/>
      <c r="BL60" s="143"/>
      <c r="BM60" s="143"/>
      <c r="BN60" s="143"/>
      <c r="BO60" s="143"/>
      <c r="BP60" s="143"/>
      <c r="BQ60" s="143"/>
      <c r="BR60" s="143"/>
      <c r="BS60" s="143"/>
      <c r="BT60" s="143"/>
      <c r="BU60" s="143"/>
      <c r="BV60" s="143"/>
    </row>
    <row r="61" spans="1:74" x14ac:dyDescent="0.2">
      <c r="BD61" s="667"/>
      <c r="BE61" s="667"/>
      <c r="BF61" s="667"/>
      <c r="BK61" s="143"/>
      <c r="BL61" s="143"/>
      <c r="BM61" s="143"/>
      <c r="BN61" s="143"/>
      <c r="BO61" s="143"/>
      <c r="BP61" s="143"/>
      <c r="BQ61" s="143"/>
      <c r="BR61" s="143"/>
      <c r="BS61" s="143"/>
      <c r="BT61" s="143"/>
      <c r="BU61" s="143"/>
      <c r="BV61" s="143"/>
    </row>
    <row r="62" spans="1:74" x14ac:dyDescent="0.2">
      <c r="BD62" s="667"/>
      <c r="BE62" s="667"/>
      <c r="BF62" s="667"/>
      <c r="BK62" s="143"/>
      <c r="BL62" s="143"/>
      <c r="BM62" s="143"/>
      <c r="BN62" s="143"/>
      <c r="BO62" s="143"/>
      <c r="BP62" s="143"/>
      <c r="BQ62" s="143"/>
      <c r="BR62" s="143"/>
      <c r="BS62" s="143"/>
      <c r="BT62" s="143"/>
      <c r="BU62" s="143"/>
      <c r="BV62" s="143"/>
    </row>
    <row r="63" spans="1:74" x14ac:dyDescent="0.2">
      <c r="BD63" s="667"/>
      <c r="BE63" s="667"/>
      <c r="BF63" s="667"/>
      <c r="BK63" s="143"/>
      <c r="BL63" s="143"/>
      <c r="BM63" s="143"/>
      <c r="BN63" s="143"/>
      <c r="BO63" s="143"/>
      <c r="BP63" s="143"/>
      <c r="BQ63" s="143"/>
      <c r="BR63" s="143"/>
      <c r="BS63" s="143"/>
      <c r="BT63" s="143"/>
      <c r="BU63" s="143"/>
      <c r="BV63" s="143"/>
    </row>
    <row r="64" spans="1:74" x14ac:dyDescent="0.2">
      <c r="BK64" s="143"/>
      <c r="BL64" s="143"/>
      <c r="BM64" s="143"/>
      <c r="BN64" s="143"/>
      <c r="BO64" s="143"/>
      <c r="BP64" s="143"/>
      <c r="BQ64" s="143"/>
      <c r="BR64" s="143"/>
      <c r="BS64" s="143"/>
      <c r="BT64" s="143"/>
      <c r="BU64" s="143"/>
      <c r="BV64" s="143"/>
    </row>
    <row r="65" spans="63:74" x14ac:dyDescent="0.2">
      <c r="BK65" s="143"/>
      <c r="BL65" s="143"/>
      <c r="BM65" s="143"/>
      <c r="BN65" s="143"/>
      <c r="BO65" s="143"/>
      <c r="BP65" s="143"/>
      <c r="BQ65" s="143"/>
      <c r="BR65" s="143"/>
      <c r="BS65" s="143"/>
      <c r="BT65" s="143"/>
      <c r="BU65" s="143"/>
      <c r="BV65" s="143"/>
    </row>
    <row r="66" spans="63:74" x14ac:dyDescent="0.2">
      <c r="BK66" s="143"/>
      <c r="BL66" s="143"/>
      <c r="BM66" s="143"/>
      <c r="BN66" s="143"/>
      <c r="BO66" s="143"/>
      <c r="BP66" s="143"/>
      <c r="BQ66" s="143"/>
      <c r="BR66" s="143"/>
      <c r="BS66" s="143"/>
      <c r="BT66" s="143"/>
      <c r="BU66" s="143"/>
      <c r="BV66" s="143"/>
    </row>
    <row r="67" spans="63:74" x14ac:dyDescent="0.2">
      <c r="BK67" s="143"/>
      <c r="BL67" s="143"/>
      <c r="BM67" s="143"/>
      <c r="BN67" s="143"/>
      <c r="BO67" s="143"/>
      <c r="BP67" s="143"/>
      <c r="BQ67" s="143"/>
      <c r="BR67" s="143"/>
      <c r="BS67" s="143"/>
      <c r="BT67" s="143"/>
      <c r="BU67" s="143"/>
      <c r="BV67" s="143"/>
    </row>
    <row r="68" spans="63:74" x14ac:dyDescent="0.2">
      <c r="BK68" s="143"/>
      <c r="BL68" s="143"/>
      <c r="BM68" s="143"/>
      <c r="BN68" s="143"/>
      <c r="BO68" s="143"/>
      <c r="BP68" s="143"/>
      <c r="BQ68" s="143"/>
      <c r="BR68" s="143"/>
      <c r="BS68" s="143"/>
      <c r="BT68" s="143"/>
      <c r="BU68" s="143"/>
      <c r="BV68" s="143"/>
    </row>
    <row r="69" spans="63:74" x14ac:dyDescent="0.2">
      <c r="BK69" s="143"/>
      <c r="BL69" s="143"/>
      <c r="BM69" s="143"/>
      <c r="BN69" s="143"/>
      <c r="BO69" s="143"/>
      <c r="BP69" s="143"/>
      <c r="BQ69" s="143"/>
      <c r="BR69" s="143"/>
      <c r="BS69" s="143"/>
      <c r="BT69" s="143"/>
      <c r="BU69" s="143"/>
      <c r="BV69" s="143"/>
    </row>
    <row r="70" spans="63:74" x14ac:dyDescent="0.2">
      <c r="BK70" s="143"/>
      <c r="BL70" s="143"/>
      <c r="BM70" s="143"/>
      <c r="BN70" s="143"/>
      <c r="BO70" s="143"/>
      <c r="BP70" s="143"/>
      <c r="BQ70" s="143"/>
      <c r="BR70" s="143"/>
      <c r="BS70" s="143"/>
      <c r="BT70" s="143"/>
      <c r="BU70" s="143"/>
      <c r="BV70" s="143"/>
    </row>
    <row r="71" spans="63:74" x14ac:dyDescent="0.2">
      <c r="BK71" s="143"/>
      <c r="BL71" s="143"/>
      <c r="BM71" s="143"/>
      <c r="BN71" s="143"/>
      <c r="BO71" s="143"/>
      <c r="BP71" s="143"/>
      <c r="BQ71" s="143"/>
      <c r="BR71" s="143"/>
      <c r="BS71" s="143"/>
      <c r="BT71" s="143"/>
      <c r="BU71" s="143"/>
      <c r="BV71" s="143"/>
    </row>
    <row r="72" spans="63:74" x14ac:dyDescent="0.2">
      <c r="BK72" s="143"/>
      <c r="BL72" s="143"/>
      <c r="BM72" s="143"/>
      <c r="BN72" s="143"/>
      <c r="BO72" s="143"/>
      <c r="BP72" s="143"/>
      <c r="BQ72" s="143"/>
      <c r="BR72" s="143"/>
      <c r="BS72" s="143"/>
      <c r="BT72" s="143"/>
      <c r="BU72" s="143"/>
      <c r="BV72" s="143"/>
    </row>
    <row r="73" spans="63:74" x14ac:dyDescent="0.2">
      <c r="BK73" s="143"/>
      <c r="BL73" s="143"/>
      <c r="BM73" s="143"/>
      <c r="BN73" s="143"/>
      <c r="BO73" s="143"/>
      <c r="BP73" s="143"/>
      <c r="BQ73" s="143"/>
      <c r="BR73" s="143"/>
      <c r="BS73" s="143"/>
      <c r="BT73" s="143"/>
      <c r="BU73" s="143"/>
      <c r="BV73" s="143"/>
    </row>
    <row r="74" spans="63:74" x14ac:dyDescent="0.2">
      <c r="BK74" s="143"/>
      <c r="BL74" s="143"/>
      <c r="BM74" s="143"/>
      <c r="BN74" s="143"/>
      <c r="BO74" s="143"/>
      <c r="BP74" s="143"/>
      <c r="BQ74" s="143"/>
      <c r="BR74" s="143"/>
      <c r="BS74" s="143"/>
      <c r="BT74" s="143"/>
      <c r="BU74" s="143"/>
      <c r="BV74" s="143"/>
    </row>
    <row r="75" spans="63:74" x14ac:dyDescent="0.2">
      <c r="BK75" s="143"/>
      <c r="BL75" s="143"/>
      <c r="BM75" s="143"/>
      <c r="BN75" s="143"/>
      <c r="BO75" s="143"/>
      <c r="BP75" s="143"/>
      <c r="BQ75" s="143"/>
      <c r="BR75" s="143"/>
      <c r="BS75" s="143"/>
      <c r="BT75" s="143"/>
      <c r="BU75" s="143"/>
      <c r="BV75" s="143"/>
    </row>
    <row r="76" spans="63:74" x14ac:dyDescent="0.2">
      <c r="BK76" s="143"/>
      <c r="BL76" s="143"/>
      <c r="BM76" s="143"/>
      <c r="BN76" s="143"/>
      <c r="BO76" s="143"/>
      <c r="BP76" s="143"/>
      <c r="BQ76" s="143"/>
      <c r="BR76" s="143"/>
      <c r="BS76" s="143"/>
      <c r="BT76" s="143"/>
      <c r="BU76" s="143"/>
      <c r="BV76" s="143"/>
    </row>
    <row r="77" spans="63:74" x14ac:dyDescent="0.2">
      <c r="BK77" s="143"/>
      <c r="BL77" s="143"/>
      <c r="BM77" s="143"/>
      <c r="BN77" s="143"/>
      <c r="BO77" s="143"/>
      <c r="BP77" s="143"/>
      <c r="BQ77" s="143"/>
      <c r="BR77" s="143"/>
      <c r="BS77" s="143"/>
      <c r="BT77" s="143"/>
      <c r="BU77" s="143"/>
      <c r="BV77" s="143"/>
    </row>
    <row r="78" spans="63:74" x14ac:dyDescent="0.2">
      <c r="BK78" s="143"/>
      <c r="BL78" s="143"/>
      <c r="BM78" s="143"/>
      <c r="BN78" s="143"/>
      <c r="BO78" s="143"/>
      <c r="BP78" s="143"/>
      <c r="BQ78" s="143"/>
      <c r="BR78" s="143"/>
      <c r="BS78" s="143"/>
      <c r="BT78" s="143"/>
      <c r="BU78" s="143"/>
      <c r="BV78" s="143"/>
    </row>
    <row r="79" spans="63:74" x14ac:dyDescent="0.2">
      <c r="BK79" s="143"/>
      <c r="BL79" s="143"/>
      <c r="BM79" s="143"/>
      <c r="BN79" s="143"/>
      <c r="BO79" s="143"/>
      <c r="BP79" s="143"/>
      <c r="BQ79" s="143"/>
      <c r="BR79" s="143"/>
      <c r="BS79" s="143"/>
      <c r="BT79" s="143"/>
      <c r="BU79" s="143"/>
      <c r="BV79" s="143"/>
    </row>
    <row r="80" spans="63:74" x14ac:dyDescent="0.2">
      <c r="BK80" s="143"/>
      <c r="BL80" s="143"/>
      <c r="BM80" s="143"/>
      <c r="BN80" s="143"/>
      <c r="BO80" s="143"/>
      <c r="BP80" s="143"/>
      <c r="BQ80" s="143"/>
      <c r="BR80" s="143"/>
      <c r="BS80" s="143"/>
      <c r="BT80" s="143"/>
      <c r="BU80" s="143"/>
      <c r="BV80" s="143"/>
    </row>
    <row r="81" spans="63:74" x14ac:dyDescent="0.2">
      <c r="BK81" s="143"/>
      <c r="BL81" s="143"/>
      <c r="BM81" s="143"/>
      <c r="BN81" s="143"/>
      <c r="BO81" s="143"/>
      <c r="BP81" s="143"/>
      <c r="BQ81" s="143"/>
      <c r="BR81" s="143"/>
      <c r="BS81" s="143"/>
      <c r="BT81" s="143"/>
      <c r="BU81" s="143"/>
      <c r="BV81" s="143"/>
    </row>
    <row r="82" spans="63:74" x14ac:dyDescent="0.2">
      <c r="BK82" s="143"/>
      <c r="BL82" s="143"/>
      <c r="BM82" s="143"/>
      <c r="BN82" s="143"/>
      <c r="BO82" s="143"/>
      <c r="BP82" s="143"/>
      <c r="BQ82" s="143"/>
      <c r="BR82" s="143"/>
      <c r="BS82" s="143"/>
      <c r="BT82" s="143"/>
      <c r="BU82" s="143"/>
      <c r="BV82" s="143"/>
    </row>
    <row r="83" spans="63:74" x14ac:dyDescent="0.2">
      <c r="BK83" s="143"/>
      <c r="BL83" s="143"/>
      <c r="BM83" s="143"/>
      <c r="BN83" s="143"/>
      <c r="BO83" s="143"/>
      <c r="BP83" s="143"/>
      <c r="BQ83" s="143"/>
      <c r="BR83" s="143"/>
      <c r="BS83" s="143"/>
      <c r="BT83" s="143"/>
      <c r="BU83" s="143"/>
      <c r="BV83" s="143"/>
    </row>
    <row r="84" spans="63:74" x14ac:dyDescent="0.2">
      <c r="BK84" s="143"/>
      <c r="BL84" s="143"/>
      <c r="BM84" s="143"/>
      <c r="BN84" s="143"/>
      <c r="BO84" s="143"/>
      <c r="BP84" s="143"/>
      <c r="BQ84" s="143"/>
      <c r="BR84" s="143"/>
      <c r="BS84" s="143"/>
      <c r="BT84" s="143"/>
      <c r="BU84" s="143"/>
      <c r="BV84" s="143"/>
    </row>
    <row r="85" spans="63:74" x14ac:dyDescent="0.2">
      <c r="BK85" s="143"/>
      <c r="BL85" s="143"/>
      <c r="BM85" s="143"/>
      <c r="BN85" s="143"/>
      <c r="BO85" s="143"/>
      <c r="BP85" s="143"/>
      <c r="BQ85" s="143"/>
      <c r="BR85" s="143"/>
      <c r="BS85" s="143"/>
      <c r="BT85" s="143"/>
      <c r="BU85" s="143"/>
      <c r="BV85" s="143"/>
    </row>
    <row r="86" spans="63:74" x14ac:dyDescent="0.2">
      <c r="BK86" s="143"/>
      <c r="BL86" s="143"/>
      <c r="BM86" s="143"/>
      <c r="BN86" s="143"/>
      <c r="BO86" s="143"/>
      <c r="BP86" s="143"/>
      <c r="BQ86" s="143"/>
      <c r="BR86" s="143"/>
      <c r="BS86" s="143"/>
      <c r="BT86" s="143"/>
      <c r="BU86" s="143"/>
      <c r="BV86" s="143"/>
    </row>
    <row r="87" spans="63:74" x14ac:dyDescent="0.2">
      <c r="BK87" s="143"/>
      <c r="BL87" s="143"/>
      <c r="BM87" s="143"/>
      <c r="BN87" s="143"/>
      <c r="BO87" s="143"/>
      <c r="BP87" s="143"/>
      <c r="BQ87" s="143"/>
      <c r="BR87" s="143"/>
      <c r="BS87" s="143"/>
      <c r="BT87" s="143"/>
      <c r="BU87" s="143"/>
      <c r="BV87" s="143"/>
    </row>
    <row r="88" spans="63:74" x14ac:dyDescent="0.2">
      <c r="BK88" s="143"/>
      <c r="BL88" s="143"/>
      <c r="BM88" s="143"/>
      <c r="BN88" s="143"/>
      <c r="BO88" s="143"/>
      <c r="BP88" s="143"/>
      <c r="BQ88" s="143"/>
      <c r="BR88" s="143"/>
      <c r="BS88" s="143"/>
      <c r="BT88" s="143"/>
      <c r="BU88" s="143"/>
      <c r="BV88" s="143"/>
    </row>
    <row r="89" spans="63:74" x14ac:dyDescent="0.2">
      <c r="BK89" s="143"/>
      <c r="BL89" s="143"/>
      <c r="BM89" s="143"/>
      <c r="BN89" s="143"/>
      <c r="BO89" s="143"/>
      <c r="BP89" s="143"/>
      <c r="BQ89" s="143"/>
      <c r="BR89" s="143"/>
      <c r="BS89" s="143"/>
      <c r="BT89" s="143"/>
      <c r="BU89" s="143"/>
      <c r="BV89" s="143"/>
    </row>
    <row r="90" spans="63:74" x14ac:dyDescent="0.2">
      <c r="BK90" s="143"/>
      <c r="BL90" s="143"/>
      <c r="BM90" s="143"/>
      <c r="BN90" s="143"/>
      <c r="BO90" s="143"/>
      <c r="BP90" s="143"/>
      <c r="BQ90" s="143"/>
      <c r="BR90" s="143"/>
      <c r="BS90" s="143"/>
      <c r="BT90" s="143"/>
      <c r="BU90" s="143"/>
      <c r="BV90" s="143"/>
    </row>
    <row r="91" spans="63:74" x14ac:dyDescent="0.2">
      <c r="BK91" s="143"/>
      <c r="BL91" s="143"/>
      <c r="BM91" s="143"/>
      <c r="BN91" s="143"/>
      <c r="BO91" s="143"/>
      <c r="BP91" s="143"/>
      <c r="BQ91" s="143"/>
      <c r="BR91" s="143"/>
      <c r="BS91" s="143"/>
      <c r="BT91" s="143"/>
      <c r="BU91" s="143"/>
      <c r="BV91" s="143"/>
    </row>
    <row r="92" spans="63:74" x14ac:dyDescent="0.2">
      <c r="BK92" s="143"/>
      <c r="BL92" s="143"/>
      <c r="BM92" s="143"/>
      <c r="BN92" s="143"/>
      <c r="BO92" s="143"/>
      <c r="BP92" s="143"/>
      <c r="BQ92" s="143"/>
      <c r="BR92" s="143"/>
      <c r="BS92" s="143"/>
      <c r="BT92" s="143"/>
      <c r="BU92" s="143"/>
      <c r="BV92" s="143"/>
    </row>
    <row r="93" spans="63:74" x14ac:dyDescent="0.2">
      <c r="BK93" s="143"/>
      <c r="BL93" s="143"/>
      <c r="BM93" s="143"/>
      <c r="BN93" s="143"/>
      <c r="BO93" s="143"/>
      <c r="BP93" s="143"/>
      <c r="BQ93" s="143"/>
      <c r="BR93" s="143"/>
      <c r="BS93" s="143"/>
      <c r="BT93" s="143"/>
      <c r="BU93" s="143"/>
      <c r="BV93" s="143"/>
    </row>
    <row r="94" spans="63:74" x14ac:dyDescent="0.2">
      <c r="BK94" s="143"/>
      <c r="BL94" s="143"/>
      <c r="BM94" s="143"/>
      <c r="BN94" s="143"/>
      <c r="BO94" s="143"/>
      <c r="BP94" s="143"/>
      <c r="BQ94" s="143"/>
      <c r="BR94" s="143"/>
      <c r="BS94" s="143"/>
      <c r="BT94" s="143"/>
      <c r="BU94" s="143"/>
      <c r="BV94" s="143"/>
    </row>
    <row r="95" spans="63:74" x14ac:dyDescent="0.2">
      <c r="BK95" s="143"/>
      <c r="BL95" s="143"/>
      <c r="BM95" s="143"/>
      <c r="BN95" s="143"/>
      <c r="BO95" s="143"/>
      <c r="BP95" s="143"/>
      <c r="BQ95" s="143"/>
      <c r="BR95" s="143"/>
      <c r="BS95" s="143"/>
      <c r="BT95" s="143"/>
      <c r="BU95" s="143"/>
      <c r="BV95" s="143"/>
    </row>
    <row r="96" spans="63:74" x14ac:dyDescent="0.2">
      <c r="BK96" s="143"/>
      <c r="BL96" s="143"/>
      <c r="BM96" s="143"/>
      <c r="BN96" s="143"/>
      <c r="BO96" s="143"/>
      <c r="BP96" s="143"/>
      <c r="BQ96" s="143"/>
      <c r="BR96" s="143"/>
      <c r="BS96" s="143"/>
      <c r="BT96" s="143"/>
      <c r="BU96" s="143"/>
      <c r="BV96" s="143"/>
    </row>
    <row r="97" spans="63:74" x14ac:dyDescent="0.2">
      <c r="BK97" s="143"/>
      <c r="BL97" s="143"/>
      <c r="BM97" s="143"/>
      <c r="BN97" s="143"/>
      <c r="BO97" s="143"/>
      <c r="BP97" s="143"/>
      <c r="BQ97" s="143"/>
      <c r="BR97" s="143"/>
      <c r="BS97" s="143"/>
      <c r="BT97" s="143"/>
      <c r="BU97" s="143"/>
      <c r="BV97" s="143"/>
    </row>
    <row r="98" spans="63:74" x14ac:dyDescent="0.2">
      <c r="BK98" s="143"/>
      <c r="BL98" s="143"/>
      <c r="BM98" s="143"/>
      <c r="BN98" s="143"/>
      <c r="BO98" s="143"/>
      <c r="BP98" s="143"/>
      <c r="BQ98" s="143"/>
      <c r="BR98" s="143"/>
      <c r="BS98" s="143"/>
      <c r="BT98" s="143"/>
      <c r="BU98" s="143"/>
      <c r="BV98" s="143"/>
    </row>
    <row r="99" spans="63:74" x14ac:dyDescent="0.2">
      <c r="BK99" s="143"/>
      <c r="BL99" s="143"/>
      <c r="BM99" s="143"/>
      <c r="BN99" s="143"/>
      <c r="BO99" s="143"/>
      <c r="BP99" s="143"/>
      <c r="BQ99" s="143"/>
      <c r="BR99" s="143"/>
      <c r="BS99" s="143"/>
      <c r="BT99" s="143"/>
      <c r="BU99" s="143"/>
      <c r="BV99" s="143"/>
    </row>
    <row r="100" spans="63:74" x14ac:dyDescent="0.2">
      <c r="BK100" s="143"/>
      <c r="BL100" s="143"/>
      <c r="BM100" s="143"/>
      <c r="BN100" s="143"/>
      <c r="BO100" s="143"/>
      <c r="BP100" s="143"/>
      <c r="BQ100" s="143"/>
      <c r="BR100" s="143"/>
      <c r="BS100" s="143"/>
      <c r="BT100" s="143"/>
      <c r="BU100" s="143"/>
      <c r="BV100" s="143"/>
    </row>
    <row r="101" spans="63:74" x14ac:dyDescent="0.2">
      <c r="BK101" s="143"/>
      <c r="BL101" s="143"/>
      <c r="BM101" s="143"/>
      <c r="BN101" s="143"/>
      <c r="BO101" s="143"/>
      <c r="BP101" s="143"/>
      <c r="BQ101" s="143"/>
      <c r="BR101" s="143"/>
      <c r="BS101" s="143"/>
      <c r="BT101" s="143"/>
      <c r="BU101" s="143"/>
      <c r="BV101" s="143"/>
    </row>
    <row r="102" spans="63:74" x14ac:dyDescent="0.2">
      <c r="BK102" s="143"/>
      <c r="BL102" s="143"/>
      <c r="BM102" s="143"/>
      <c r="BN102" s="143"/>
      <c r="BO102" s="143"/>
      <c r="BP102" s="143"/>
      <c r="BQ102" s="143"/>
      <c r="BR102" s="143"/>
      <c r="BS102" s="143"/>
      <c r="BT102" s="143"/>
      <c r="BU102" s="143"/>
      <c r="BV102" s="143"/>
    </row>
    <row r="103" spans="63:74" x14ac:dyDescent="0.2">
      <c r="BK103" s="143"/>
      <c r="BL103" s="143"/>
      <c r="BM103" s="143"/>
      <c r="BN103" s="143"/>
      <c r="BO103" s="143"/>
      <c r="BP103" s="143"/>
      <c r="BQ103" s="143"/>
      <c r="BR103" s="143"/>
      <c r="BS103" s="143"/>
      <c r="BT103" s="143"/>
      <c r="BU103" s="143"/>
      <c r="BV103" s="143"/>
    </row>
    <row r="104" spans="63:74" x14ac:dyDescent="0.2">
      <c r="BK104" s="143"/>
      <c r="BL104" s="143"/>
      <c r="BM104" s="143"/>
      <c r="BN104" s="143"/>
      <c r="BO104" s="143"/>
      <c r="BP104" s="143"/>
      <c r="BQ104" s="143"/>
      <c r="BR104" s="143"/>
      <c r="BS104" s="143"/>
      <c r="BT104" s="143"/>
      <c r="BU104" s="143"/>
      <c r="BV104" s="143"/>
    </row>
    <row r="105" spans="63:74" x14ac:dyDescent="0.2">
      <c r="BK105" s="143"/>
      <c r="BL105" s="143"/>
      <c r="BM105" s="143"/>
      <c r="BN105" s="143"/>
      <c r="BO105" s="143"/>
      <c r="BP105" s="143"/>
      <c r="BQ105" s="143"/>
      <c r="BR105" s="143"/>
      <c r="BS105" s="143"/>
      <c r="BT105" s="143"/>
      <c r="BU105" s="143"/>
      <c r="BV105" s="143"/>
    </row>
    <row r="106" spans="63:74" x14ac:dyDescent="0.2">
      <c r="BK106" s="143"/>
      <c r="BL106" s="143"/>
      <c r="BM106" s="143"/>
      <c r="BN106" s="143"/>
      <c r="BO106" s="143"/>
      <c r="BP106" s="143"/>
      <c r="BQ106" s="143"/>
      <c r="BR106" s="143"/>
      <c r="BS106" s="143"/>
      <c r="BT106" s="143"/>
      <c r="BU106" s="143"/>
      <c r="BV106" s="143"/>
    </row>
    <row r="107" spans="63:74" x14ac:dyDescent="0.2">
      <c r="BK107" s="143"/>
      <c r="BL107" s="143"/>
      <c r="BM107" s="143"/>
      <c r="BN107" s="143"/>
      <c r="BO107" s="143"/>
      <c r="BP107" s="143"/>
      <c r="BQ107" s="143"/>
      <c r="BR107" s="143"/>
      <c r="BS107" s="143"/>
      <c r="BT107" s="143"/>
      <c r="BU107" s="143"/>
      <c r="BV107" s="143"/>
    </row>
    <row r="108" spans="63:74" x14ac:dyDescent="0.2">
      <c r="BK108" s="143"/>
      <c r="BL108" s="143"/>
      <c r="BM108" s="143"/>
      <c r="BN108" s="143"/>
      <c r="BO108" s="143"/>
      <c r="BP108" s="143"/>
      <c r="BQ108" s="143"/>
      <c r="BR108" s="143"/>
      <c r="BS108" s="143"/>
      <c r="BT108" s="143"/>
      <c r="BU108" s="143"/>
      <c r="BV108" s="143"/>
    </row>
    <row r="109" spans="63:74" x14ac:dyDescent="0.2">
      <c r="BK109" s="143"/>
      <c r="BL109" s="143"/>
      <c r="BM109" s="143"/>
      <c r="BN109" s="143"/>
      <c r="BO109" s="143"/>
      <c r="BP109" s="143"/>
      <c r="BQ109" s="143"/>
      <c r="BR109" s="143"/>
      <c r="BS109" s="143"/>
      <c r="BT109" s="143"/>
      <c r="BU109" s="143"/>
      <c r="BV109" s="143"/>
    </row>
    <row r="110" spans="63:74" x14ac:dyDescent="0.2">
      <c r="BK110" s="143"/>
      <c r="BL110" s="143"/>
      <c r="BM110" s="143"/>
      <c r="BN110" s="143"/>
      <c r="BO110" s="143"/>
      <c r="BP110" s="143"/>
      <c r="BQ110" s="143"/>
      <c r="BR110" s="143"/>
      <c r="BS110" s="143"/>
      <c r="BT110" s="143"/>
      <c r="BU110" s="143"/>
      <c r="BV110" s="143"/>
    </row>
    <row r="111" spans="63:74" x14ac:dyDescent="0.2">
      <c r="BK111" s="143"/>
      <c r="BL111" s="143"/>
      <c r="BM111" s="143"/>
      <c r="BN111" s="143"/>
      <c r="BO111" s="143"/>
      <c r="BP111" s="143"/>
      <c r="BQ111" s="143"/>
      <c r="BR111" s="143"/>
      <c r="BS111" s="143"/>
      <c r="BT111" s="143"/>
      <c r="BU111" s="143"/>
      <c r="BV111" s="143"/>
    </row>
    <row r="112" spans="63:74" x14ac:dyDescent="0.2">
      <c r="BK112" s="143"/>
      <c r="BL112" s="143"/>
      <c r="BM112" s="143"/>
      <c r="BN112" s="143"/>
      <c r="BO112" s="143"/>
      <c r="BP112" s="143"/>
      <c r="BQ112" s="143"/>
      <c r="BR112" s="143"/>
      <c r="BS112" s="143"/>
      <c r="BT112" s="143"/>
      <c r="BU112" s="143"/>
      <c r="BV112" s="143"/>
    </row>
    <row r="113" spans="63:74" x14ac:dyDescent="0.2">
      <c r="BK113" s="143"/>
      <c r="BL113" s="143"/>
      <c r="BM113" s="143"/>
      <c r="BN113" s="143"/>
      <c r="BO113" s="143"/>
      <c r="BP113" s="143"/>
      <c r="BQ113" s="143"/>
      <c r="BR113" s="143"/>
      <c r="BS113" s="143"/>
      <c r="BT113" s="143"/>
      <c r="BU113" s="143"/>
      <c r="BV113" s="143"/>
    </row>
    <row r="114" spans="63:74" x14ac:dyDescent="0.2">
      <c r="BK114" s="143"/>
      <c r="BL114" s="143"/>
      <c r="BM114" s="143"/>
      <c r="BN114" s="143"/>
      <c r="BO114" s="143"/>
      <c r="BP114" s="143"/>
      <c r="BQ114" s="143"/>
      <c r="BR114" s="143"/>
      <c r="BS114" s="143"/>
      <c r="BT114" s="143"/>
      <c r="BU114" s="143"/>
      <c r="BV114" s="143"/>
    </row>
    <row r="115" spans="63:74" x14ac:dyDescent="0.2">
      <c r="BK115" s="143"/>
      <c r="BL115" s="143"/>
      <c r="BM115" s="143"/>
      <c r="BN115" s="143"/>
      <c r="BO115" s="143"/>
      <c r="BP115" s="143"/>
      <c r="BQ115" s="143"/>
      <c r="BR115" s="143"/>
      <c r="BS115" s="143"/>
      <c r="BT115" s="143"/>
      <c r="BU115" s="143"/>
      <c r="BV115" s="143"/>
    </row>
    <row r="116" spans="63:74" x14ac:dyDescent="0.2">
      <c r="BK116" s="143"/>
      <c r="BL116" s="143"/>
      <c r="BM116" s="143"/>
      <c r="BN116" s="143"/>
      <c r="BO116" s="143"/>
      <c r="BP116" s="143"/>
      <c r="BQ116" s="143"/>
      <c r="BR116" s="143"/>
      <c r="BS116" s="143"/>
      <c r="BT116" s="143"/>
      <c r="BU116" s="143"/>
      <c r="BV116" s="143"/>
    </row>
    <row r="117" spans="63:74" x14ac:dyDescent="0.2">
      <c r="BK117" s="143"/>
      <c r="BL117" s="143"/>
      <c r="BM117" s="143"/>
      <c r="BN117" s="143"/>
      <c r="BO117" s="143"/>
      <c r="BP117" s="143"/>
      <c r="BQ117" s="143"/>
      <c r="BR117" s="143"/>
      <c r="BS117" s="143"/>
      <c r="BT117" s="143"/>
      <c r="BU117" s="143"/>
      <c r="BV117" s="143"/>
    </row>
    <row r="118" spans="63:74" x14ac:dyDescent="0.2">
      <c r="BK118" s="143"/>
      <c r="BL118" s="143"/>
      <c r="BM118" s="143"/>
      <c r="BN118" s="143"/>
      <c r="BO118" s="143"/>
      <c r="BP118" s="143"/>
      <c r="BQ118" s="143"/>
      <c r="BR118" s="143"/>
      <c r="BS118" s="143"/>
      <c r="BT118" s="143"/>
      <c r="BU118" s="143"/>
      <c r="BV118" s="143"/>
    </row>
    <row r="119" spans="63:74" x14ac:dyDescent="0.2">
      <c r="BK119" s="143"/>
      <c r="BL119" s="143"/>
      <c r="BM119" s="143"/>
      <c r="BN119" s="143"/>
      <c r="BO119" s="143"/>
      <c r="BP119" s="143"/>
      <c r="BQ119" s="143"/>
      <c r="BR119" s="143"/>
      <c r="BS119" s="143"/>
      <c r="BT119" s="143"/>
      <c r="BU119" s="143"/>
      <c r="BV119" s="143"/>
    </row>
    <row r="120" spans="63:74" x14ac:dyDescent="0.2">
      <c r="BK120" s="143"/>
      <c r="BL120" s="143"/>
      <c r="BM120" s="143"/>
      <c r="BN120" s="143"/>
      <c r="BO120" s="143"/>
      <c r="BP120" s="143"/>
      <c r="BQ120" s="143"/>
      <c r="BR120" s="143"/>
      <c r="BS120" s="143"/>
      <c r="BT120" s="143"/>
      <c r="BU120" s="143"/>
      <c r="BV120" s="143"/>
    </row>
    <row r="121" spans="63:74" x14ac:dyDescent="0.2">
      <c r="BK121" s="143"/>
      <c r="BL121" s="143"/>
      <c r="BM121" s="143"/>
      <c r="BN121" s="143"/>
      <c r="BO121" s="143"/>
      <c r="BP121" s="143"/>
      <c r="BQ121" s="143"/>
      <c r="BR121" s="143"/>
      <c r="BS121" s="143"/>
      <c r="BT121" s="143"/>
      <c r="BU121" s="143"/>
      <c r="BV121" s="143"/>
    </row>
    <row r="122" spans="63:74" x14ac:dyDescent="0.2">
      <c r="BK122" s="143"/>
      <c r="BL122" s="143"/>
      <c r="BM122" s="143"/>
      <c r="BN122" s="143"/>
      <c r="BO122" s="143"/>
      <c r="BP122" s="143"/>
      <c r="BQ122" s="143"/>
      <c r="BR122" s="143"/>
      <c r="BS122" s="143"/>
      <c r="BT122" s="143"/>
      <c r="BU122" s="143"/>
      <c r="BV122" s="143"/>
    </row>
    <row r="123" spans="63:74" x14ac:dyDescent="0.2">
      <c r="BK123" s="143"/>
      <c r="BL123" s="143"/>
      <c r="BM123" s="143"/>
      <c r="BN123" s="143"/>
      <c r="BO123" s="143"/>
      <c r="BP123" s="143"/>
      <c r="BQ123" s="143"/>
      <c r="BR123" s="143"/>
      <c r="BS123" s="143"/>
      <c r="BT123" s="143"/>
      <c r="BU123" s="143"/>
      <c r="BV123" s="143"/>
    </row>
    <row r="124" spans="63:74" x14ac:dyDescent="0.2">
      <c r="BK124" s="143"/>
      <c r="BL124" s="143"/>
      <c r="BM124" s="143"/>
      <c r="BN124" s="143"/>
      <c r="BO124" s="143"/>
      <c r="BP124" s="143"/>
      <c r="BQ124" s="143"/>
      <c r="BR124" s="143"/>
      <c r="BS124" s="143"/>
      <c r="BT124" s="143"/>
      <c r="BU124" s="143"/>
      <c r="BV124" s="143"/>
    </row>
    <row r="125" spans="63:74" x14ac:dyDescent="0.2">
      <c r="BK125" s="143"/>
      <c r="BL125" s="143"/>
      <c r="BM125" s="143"/>
      <c r="BN125" s="143"/>
      <c r="BO125" s="143"/>
      <c r="BP125" s="143"/>
      <c r="BQ125" s="143"/>
      <c r="BR125" s="143"/>
      <c r="BS125" s="143"/>
      <c r="BT125" s="143"/>
      <c r="BU125" s="143"/>
      <c r="BV125" s="143"/>
    </row>
    <row r="126" spans="63:74" x14ac:dyDescent="0.2">
      <c r="BK126" s="143"/>
      <c r="BL126" s="143"/>
      <c r="BM126" s="143"/>
      <c r="BN126" s="143"/>
      <c r="BO126" s="143"/>
      <c r="BP126" s="143"/>
      <c r="BQ126" s="143"/>
      <c r="BR126" s="143"/>
      <c r="BS126" s="143"/>
      <c r="BT126" s="143"/>
      <c r="BU126" s="143"/>
      <c r="BV126" s="143"/>
    </row>
    <row r="127" spans="63:74" x14ac:dyDescent="0.2">
      <c r="BK127" s="143"/>
      <c r="BL127" s="143"/>
      <c r="BM127" s="143"/>
      <c r="BN127" s="143"/>
      <c r="BO127" s="143"/>
      <c r="BP127" s="143"/>
      <c r="BQ127" s="143"/>
      <c r="BR127" s="143"/>
      <c r="BS127" s="143"/>
      <c r="BT127" s="143"/>
      <c r="BU127" s="143"/>
      <c r="BV127" s="143"/>
    </row>
    <row r="128" spans="63:74" x14ac:dyDescent="0.2">
      <c r="BK128" s="143"/>
      <c r="BL128" s="143"/>
      <c r="BM128" s="143"/>
      <c r="BN128" s="143"/>
      <c r="BO128" s="143"/>
      <c r="BP128" s="143"/>
      <c r="BQ128" s="143"/>
      <c r="BR128" s="143"/>
      <c r="BS128" s="143"/>
      <c r="BT128" s="143"/>
      <c r="BU128" s="143"/>
      <c r="BV128" s="143"/>
    </row>
    <row r="129" spans="63:74" x14ac:dyDescent="0.2">
      <c r="BK129" s="143"/>
      <c r="BL129" s="143"/>
      <c r="BM129" s="143"/>
      <c r="BN129" s="143"/>
      <c r="BO129" s="143"/>
      <c r="BP129" s="143"/>
      <c r="BQ129" s="143"/>
      <c r="BR129" s="143"/>
      <c r="BS129" s="143"/>
      <c r="BT129" s="143"/>
      <c r="BU129" s="143"/>
      <c r="BV129" s="143"/>
    </row>
    <row r="130" spans="63:74" x14ac:dyDescent="0.2">
      <c r="BK130" s="143"/>
      <c r="BL130" s="143"/>
      <c r="BM130" s="143"/>
      <c r="BN130" s="143"/>
      <c r="BO130" s="143"/>
      <c r="BP130" s="143"/>
      <c r="BQ130" s="143"/>
      <c r="BR130" s="143"/>
      <c r="BS130" s="143"/>
      <c r="BT130" s="143"/>
      <c r="BU130" s="143"/>
      <c r="BV130" s="143"/>
    </row>
    <row r="131" spans="63:74" x14ac:dyDescent="0.2">
      <c r="BK131" s="143"/>
      <c r="BL131" s="143"/>
      <c r="BM131" s="143"/>
      <c r="BN131" s="143"/>
      <c r="BO131" s="143"/>
      <c r="BP131" s="143"/>
      <c r="BQ131" s="143"/>
      <c r="BR131" s="143"/>
      <c r="BS131" s="143"/>
      <c r="BT131" s="143"/>
      <c r="BU131" s="143"/>
      <c r="BV131" s="143"/>
    </row>
    <row r="132" spans="63:74" x14ac:dyDescent="0.2">
      <c r="BK132" s="143"/>
      <c r="BL132" s="143"/>
      <c r="BM132" s="143"/>
      <c r="BN132" s="143"/>
      <c r="BO132" s="143"/>
      <c r="BP132" s="143"/>
      <c r="BQ132" s="143"/>
      <c r="BR132" s="143"/>
      <c r="BS132" s="143"/>
      <c r="BT132" s="143"/>
      <c r="BU132" s="143"/>
      <c r="BV132" s="143"/>
    </row>
    <row r="133" spans="63:74" x14ac:dyDescent="0.2">
      <c r="BK133" s="143"/>
      <c r="BL133" s="143"/>
      <c r="BM133" s="143"/>
      <c r="BN133" s="143"/>
      <c r="BO133" s="143"/>
      <c r="BP133" s="143"/>
      <c r="BQ133" s="143"/>
      <c r="BR133" s="143"/>
      <c r="BS133" s="143"/>
      <c r="BT133" s="143"/>
      <c r="BU133" s="143"/>
      <c r="BV133" s="143"/>
    </row>
    <row r="134" spans="63:74" x14ac:dyDescent="0.2">
      <c r="BK134" s="143"/>
      <c r="BL134" s="143"/>
      <c r="BM134" s="143"/>
      <c r="BN134" s="143"/>
      <c r="BO134" s="143"/>
      <c r="BP134" s="143"/>
      <c r="BQ134" s="143"/>
      <c r="BR134" s="143"/>
      <c r="BS134" s="143"/>
      <c r="BT134" s="143"/>
      <c r="BU134" s="143"/>
      <c r="BV134" s="143"/>
    </row>
    <row r="135" spans="63:74" x14ac:dyDescent="0.2">
      <c r="BK135" s="143"/>
      <c r="BL135" s="143"/>
      <c r="BM135" s="143"/>
      <c r="BN135" s="143"/>
      <c r="BO135" s="143"/>
      <c r="BP135" s="143"/>
      <c r="BQ135" s="143"/>
      <c r="BR135" s="143"/>
      <c r="BS135" s="143"/>
      <c r="BT135" s="143"/>
      <c r="BU135" s="143"/>
      <c r="BV135" s="143"/>
    </row>
    <row r="136" spans="63:74" x14ac:dyDescent="0.2">
      <c r="BK136" s="143"/>
      <c r="BL136" s="143"/>
      <c r="BM136" s="143"/>
      <c r="BN136" s="143"/>
      <c r="BO136" s="143"/>
      <c r="BP136" s="143"/>
      <c r="BQ136" s="143"/>
      <c r="BR136" s="143"/>
      <c r="BS136" s="143"/>
      <c r="BT136" s="143"/>
      <c r="BU136" s="143"/>
      <c r="BV136" s="143"/>
    </row>
    <row r="137" spans="63:74" x14ac:dyDescent="0.2">
      <c r="BK137" s="143"/>
      <c r="BL137" s="143"/>
      <c r="BM137" s="143"/>
      <c r="BN137" s="143"/>
      <c r="BO137" s="143"/>
      <c r="BP137" s="143"/>
      <c r="BQ137" s="143"/>
      <c r="BR137" s="143"/>
      <c r="BS137" s="143"/>
      <c r="BT137" s="143"/>
      <c r="BU137" s="143"/>
      <c r="BV137" s="143"/>
    </row>
    <row r="138" spans="63:74" x14ac:dyDescent="0.2">
      <c r="BK138" s="143"/>
      <c r="BL138" s="143"/>
      <c r="BM138" s="143"/>
      <c r="BN138" s="143"/>
      <c r="BO138" s="143"/>
      <c r="BP138" s="143"/>
      <c r="BQ138" s="143"/>
      <c r="BR138" s="143"/>
      <c r="BS138" s="143"/>
      <c r="BT138" s="143"/>
      <c r="BU138" s="143"/>
      <c r="BV138" s="143"/>
    </row>
    <row r="139" spans="63:74" x14ac:dyDescent="0.2">
      <c r="BK139" s="143"/>
      <c r="BL139" s="143"/>
      <c r="BM139" s="143"/>
      <c r="BN139" s="143"/>
      <c r="BO139" s="143"/>
      <c r="BP139" s="143"/>
      <c r="BQ139" s="143"/>
      <c r="BR139" s="143"/>
      <c r="BS139" s="143"/>
      <c r="BT139" s="143"/>
      <c r="BU139" s="143"/>
      <c r="BV139" s="143"/>
    </row>
    <row r="140" spans="63:74" x14ac:dyDescent="0.2">
      <c r="BK140" s="143"/>
      <c r="BL140" s="143"/>
      <c r="BM140" s="143"/>
      <c r="BN140" s="143"/>
      <c r="BO140" s="143"/>
      <c r="BP140" s="143"/>
      <c r="BQ140" s="143"/>
      <c r="BR140" s="143"/>
      <c r="BS140" s="143"/>
      <c r="BT140" s="143"/>
      <c r="BU140" s="143"/>
      <c r="BV140" s="143"/>
    </row>
    <row r="141" spans="63:74" x14ac:dyDescent="0.2">
      <c r="BK141" s="143"/>
      <c r="BL141" s="143"/>
      <c r="BM141" s="143"/>
      <c r="BN141" s="143"/>
      <c r="BO141" s="143"/>
      <c r="BP141" s="143"/>
      <c r="BQ141" s="143"/>
      <c r="BR141" s="143"/>
      <c r="BS141" s="143"/>
      <c r="BT141" s="143"/>
      <c r="BU141" s="143"/>
      <c r="BV141" s="143"/>
    </row>
  </sheetData>
  <mergeCells count="19">
    <mergeCell ref="AM3:AX3"/>
    <mergeCell ref="AY3:BJ3"/>
    <mergeCell ref="BK3:BV3"/>
    <mergeCell ref="B1:AL1"/>
    <mergeCell ref="C3:N3"/>
    <mergeCell ref="O3:Z3"/>
    <mergeCell ref="AA3:AL3"/>
    <mergeCell ref="B54:Q54"/>
    <mergeCell ref="B53:Q53"/>
    <mergeCell ref="B46:Q46"/>
    <mergeCell ref="B49:Q49"/>
    <mergeCell ref="A1:A2"/>
    <mergeCell ref="B43:Q43"/>
    <mergeCell ref="B44:Q44"/>
    <mergeCell ref="B45:Q45"/>
    <mergeCell ref="B52:Q52"/>
    <mergeCell ref="B50:Q50"/>
    <mergeCell ref="B48:Q48"/>
    <mergeCell ref="B51:R51"/>
  </mergeCells>
  <phoneticPr fontId="7" type="noConversion"/>
  <hyperlinks>
    <hyperlink ref="A1:A2" location="Contents!A1" display="Table of Contents" xr:uid="{00000000-0004-0000-0D00-000000000000}"/>
  </hyperlinks>
  <pageMargins left="0.25" right="0.25" top="0.25" bottom="0.25" header="0.5" footer="0.5"/>
  <pageSetup scale="80" orientation="portrait" horizontalDpi="300" verticalDpi="3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ransitionEvaluation="1" transitionEntry="1" codeName="Sheet15">
    <pageSetUpPr fitToPage="1"/>
  </sheetPr>
  <dimension ref="A1:BV168"/>
  <sheetViews>
    <sheetView showGridLines="0" zoomScaleNormal="100" workbookViewId="0">
      <pane xSplit="2" ySplit="4" topLeftCell="AP5" activePane="bottomRight" state="frozen"/>
      <selection activeCell="BF63" sqref="BF63"/>
      <selection pane="topRight" activeCell="BF63" sqref="BF63"/>
      <selection pane="bottomLeft" activeCell="BF63" sqref="BF63"/>
      <selection pane="bottomRight" activeCell="B1" sqref="B1:AL1"/>
    </sheetView>
  </sheetViews>
  <sheetFormatPr defaultColWidth="11" defaultRowHeight="11.25" x14ac:dyDescent="0.2"/>
  <cols>
    <col min="1" max="1" width="11.5703125" style="49" customWidth="1"/>
    <col min="2" max="2" width="47.5703125" style="49" customWidth="1"/>
    <col min="3" max="50" width="6.5703125" style="49" customWidth="1"/>
    <col min="51" max="55" width="6.5703125" style="828" customWidth="1"/>
    <col min="56" max="58" width="6.5703125" style="668" customWidth="1"/>
    <col min="59" max="61" width="6.5703125" style="828" customWidth="1"/>
    <col min="62" max="62" width="6.5703125" style="142" customWidth="1"/>
    <col min="63" max="74" width="6.5703125" style="49" customWidth="1"/>
    <col min="75" max="16384" width="11" style="49"/>
  </cols>
  <sheetData>
    <row r="1" spans="1:74" ht="15.6" customHeight="1" x14ac:dyDescent="0.2">
      <c r="A1" s="972" t="s">
        <v>477</v>
      </c>
      <c r="B1" s="1070" t="s">
        <v>479</v>
      </c>
      <c r="C1" s="975"/>
      <c r="D1" s="975"/>
      <c r="E1" s="975"/>
      <c r="F1" s="975"/>
      <c r="G1" s="975"/>
      <c r="H1" s="975"/>
      <c r="I1" s="975"/>
      <c r="J1" s="975"/>
      <c r="K1" s="975"/>
      <c r="L1" s="975"/>
      <c r="M1" s="975"/>
      <c r="N1" s="975"/>
      <c r="O1" s="975"/>
      <c r="P1" s="975"/>
      <c r="Q1" s="975"/>
      <c r="R1" s="975"/>
      <c r="S1" s="975"/>
      <c r="T1" s="975"/>
      <c r="U1" s="975"/>
      <c r="V1" s="975"/>
      <c r="W1" s="975"/>
      <c r="X1" s="975"/>
      <c r="Y1" s="975"/>
      <c r="Z1" s="975"/>
      <c r="AA1" s="975"/>
      <c r="AB1" s="975"/>
      <c r="AC1" s="975"/>
      <c r="AD1" s="975"/>
      <c r="AE1" s="975"/>
      <c r="AF1" s="975"/>
      <c r="AG1" s="975"/>
      <c r="AH1" s="975"/>
      <c r="AI1" s="975"/>
      <c r="AJ1" s="975"/>
      <c r="AK1" s="975"/>
      <c r="AL1" s="975"/>
    </row>
    <row r="2" spans="1:74" ht="14.1" customHeight="1" x14ac:dyDescent="0.2">
      <c r="A2" s="973"/>
      <c r="B2" s="222" t="str">
        <f>"U.S. Energy Information Administration  |  Short-Term Energy Outlook  - "&amp;Dates!D1</f>
        <v>U.S. Energy Information Administration  |  Short-Term Energy Outlook  - July 2026</v>
      </c>
      <c r="C2" s="223"/>
      <c r="D2" s="223"/>
      <c r="E2" s="223"/>
      <c r="F2" s="223"/>
      <c r="G2" s="223"/>
      <c r="H2" s="223"/>
      <c r="I2" s="223"/>
      <c r="J2" s="223"/>
      <c r="K2" s="223"/>
      <c r="L2" s="223"/>
      <c r="M2" s="223"/>
      <c r="N2" s="223"/>
      <c r="O2" s="223"/>
      <c r="P2" s="223"/>
      <c r="Q2" s="223"/>
      <c r="R2" s="223"/>
      <c r="S2" s="223"/>
      <c r="T2" s="223"/>
      <c r="U2" s="223"/>
      <c r="V2" s="223"/>
      <c r="W2" s="223"/>
      <c r="X2" s="223"/>
      <c r="Y2" s="223"/>
      <c r="Z2" s="223"/>
      <c r="AA2" s="223"/>
      <c r="AB2" s="223"/>
      <c r="AC2" s="223"/>
      <c r="AD2" s="223"/>
      <c r="AE2" s="223"/>
      <c r="AF2" s="223"/>
      <c r="AG2" s="223"/>
      <c r="AH2" s="223"/>
      <c r="AI2" s="223"/>
      <c r="AJ2" s="223"/>
      <c r="AK2" s="223"/>
      <c r="AL2" s="223"/>
    </row>
    <row r="3" spans="1:74" s="7" customFormat="1" ht="12.75" x14ac:dyDescent="0.2">
      <c r="A3" s="316" t="s">
        <v>759</v>
      </c>
      <c r="B3" s="9"/>
      <c r="C3" s="976">
        <f>Dates!D3</f>
        <v>2022</v>
      </c>
      <c r="D3" s="977"/>
      <c r="E3" s="977"/>
      <c r="F3" s="977"/>
      <c r="G3" s="977"/>
      <c r="H3" s="977"/>
      <c r="I3" s="977"/>
      <c r="J3" s="977"/>
      <c r="K3" s="977"/>
      <c r="L3" s="977"/>
      <c r="M3" s="977"/>
      <c r="N3" s="978"/>
      <c r="O3" s="976">
        <f>C3+1</f>
        <v>2023</v>
      </c>
      <c r="P3" s="979"/>
      <c r="Q3" s="979"/>
      <c r="R3" s="979"/>
      <c r="S3" s="979"/>
      <c r="T3" s="979"/>
      <c r="U3" s="979"/>
      <c r="V3" s="979"/>
      <c r="W3" s="979"/>
      <c r="X3" s="977"/>
      <c r="Y3" s="977"/>
      <c r="Z3" s="978"/>
      <c r="AA3" s="980">
        <f>O3+1</f>
        <v>2024</v>
      </c>
      <c r="AB3" s="977"/>
      <c r="AC3" s="977"/>
      <c r="AD3" s="977"/>
      <c r="AE3" s="977"/>
      <c r="AF3" s="977"/>
      <c r="AG3" s="977"/>
      <c r="AH3" s="977"/>
      <c r="AI3" s="977"/>
      <c r="AJ3" s="977"/>
      <c r="AK3" s="977"/>
      <c r="AL3" s="978"/>
      <c r="AM3" s="980">
        <f>AA3+1</f>
        <v>2025</v>
      </c>
      <c r="AN3" s="977"/>
      <c r="AO3" s="977"/>
      <c r="AP3" s="977"/>
      <c r="AQ3" s="977"/>
      <c r="AR3" s="977"/>
      <c r="AS3" s="977"/>
      <c r="AT3" s="977"/>
      <c r="AU3" s="977"/>
      <c r="AV3" s="977"/>
      <c r="AW3" s="977"/>
      <c r="AX3" s="978"/>
      <c r="AY3" s="980">
        <f>AM3+1</f>
        <v>2026</v>
      </c>
      <c r="AZ3" s="981"/>
      <c r="BA3" s="981"/>
      <c r="BB3" s="981"/>
      <c r="BC3" s="981"/>
      <c r="BD3" s="981"/>
      <c r="BE3" s="981"/>
      <c r="BF3" s="981"/>
      <c r="BG3" s="981"/>
      <c r="BH3" s="981"/>
      <c r="BI3" s="981"/>
      <c r="BJ3" s="982"/>
      <c r="BK3" s="980">
        <f>AY3+1</f>
        <v>2027</v>
      </c>
      <c r="BL3" s="977"/>
      <c r="BM3" s="977"/>
      <c r="BN3" s="977"/>
      <c r="BO3" s="977"/>
      <c r="BP3" s="977"/>
      <c r="BQ3" s="977"/>
      <c r="BR3" s="977"/>
      <c r="BS3" s="977"/>
      <c r="BT3" s="977"/>
      <c r="BU3" s="977"/>
      <c r="BV3" s="978"/>
    </row>
    <row r="4" spans="1:74" s="7" customFormat="1" x14ac:dyDescent="0.2">
      <c r="A4" s="322" t="str">
        <f>TEXT(Dates!$D$2,"dddd, mmmm d, yyyy")</f>
        <v>Wednesday, July 1, 2026</v>
      </c>
      <c r="B4" s="11"/>
      <c r="C4" s="12" t="s">
        <v>213</v>
      </c>
      <c r="D4" s="12" t="s">
        <v>214</v>
      </c>
      <c r="E4" s="12" t="s">
        <v>215</v>
      </c>
      <c r="F4" s="12" t="s">
        <v>216</v>
      </c>
      <c r="G4" s="12" t="s">
        <v>217</v>
      </c>
      <c r="H4" s="12" t="s">
        <v>218</v>
      </c>
      <c r="I4" s="12" t="s">
        <v>219</v>
      </c>
      <c r="J4" s="12" t="s">
        <v>220</v>
      </c>
      <c r="K4" s="12" t="s">
        <v>221</v>
      </c>
      <c r="L4" s="12" t="s">
        <v>222</v>
      </c>
      <c r="M4" s="12" t="s">
        <v>223</v>
      </c>
      <c r="N4" s="12" t="s">
        <v>224</v>
      </c>
      <c r="O4" s="12" t="s">
        <v>213</v>
      </c>
      <c r="P4" s="12" t="s">
        <v>214</v>
      </c>
      <c r="Q4" s="12" t="s">
        <v>215</v>
      </c>
      <c r="R4" s="12" t="s">
        <v>216</v>
      </c>
      <c r="S4" s="12" t="s">
        <v>217</v>
      </c>
      <c r="T4" s="12" t="s">
        <v>218</v>
      </c>
      <c r="U4" s="12" t="s">
        <v>219</v>
      </c>
      <c r="V4" s="12" t="s">
        <v>220</v>
      </c>
      <c r="W4" s="12" t="s">
        <v>221</v>
      </c>
      <c r="X4" s="12" t="s">
        <v>222</v>
      </c>
      <c r="Y4" s="12" t="s">
        <v>223</v>
      </c>
      <c r="Z4" s="12" t="s">
        <v>224</v>
      </c>
      <c r="AA4" s="12" t="s">
        <v>213</v>
      </c>
      <c r="AB4" s="12" t="s">
        <v>214</v>
      </c>
      <c r="AC4" s="12" t="s">
        <v>215</v>
      </c>
      <c r="AD4" s="12" t="s">
        <v>216</v>
      </c>
      <c r="AE4" s="12" t="s">
        <v>217</v>
      </c>
      <c r="AF4" s="12" t="s">
        <v>218</v>
      </c>
      <c r="AG4" s="12" t="s">
        <v>219</v>
      </c>
      <c r="AH4" s="12" t="s">
        <v>220</v>
      </c>
      <c r="AI4" s="12" t="s">
        <v>221</v>
      </c>
      <c r="AJ4" s="12" t="s">
        <v>222</v>
      </c>
      <c r="AK4" s="12" t="s">
        <v>223</v>
      </c>
      <c r="AL4" s="12" t="s">
        <v>224</v>
      </c>
      <c r="AM4" s="12" t="s">
        <v>213</v>
      </c>
      <c r="AN4" s="12" t="s">
        <v>214</v>
      </c>
      <c r="AO4" s="12" t="s">
        <v>215</v>
      </c>
      <c r="AP4" s="12" t="s">
        <v>216</v>
      </c>
      <c r="AQ4" s="12" t="s">
        <v>217</v>
      </c>
      <c r="AR4" s="12" t="s">
        <v>218</v>
      </c>
      <c r="AS4" s="12" t="s">
        <v>219</v>
      </c>
      <c r="AT4" s="12" t="s">
        <v>220</v>
      </c>
      <c r="AU4" s="12" t="s">
        <v>221</v>
      </c>
      <c r="AV4" s="12" t="s">
        <v>222</v>
      </c>
      <c r="AW4" s="12" t="s">
        <v>223</v>
      </c>
      <c r="AX4" s="12" t="s">
        <v>224</v>
      </c>
      <c r="AY4" s="630" t="s">
        <v>213</v>
      </c>
      <c r="AZ4" s="630" t="s">
        <v>214</v>
      </c>
      <c r="BA4" s="630" t="s">
        <v>215</v>
      </c>
      <c r="BB4" s="630" t="s">
        <v>216</v>
      </c>
      <c r="BC4" s="630" t="s">
        <v>217</v>
      </c>
      <c r="BD4" s="630" t="s">
        <v>218</v>
      </c>
      <c r="BE4" s="630" t="s">
        <v>219</v>
      </c>
      <c r="BF4" s="630" t="s">
        <v>220</v>
      </c>
      <c r="BG4" s="630" t="s">
        <v>221</v>
      </c>
      <c r="BH4" s="630" t="s">
        <v>222</v>
      </c>
      <c r="BI4" s="630" t="s">
        <v>223</v>
      </c>
      <c r="BJ4" s="12" t="s">
        <v>224</v>
      </c>
      <c r="BK4" s="12" t="s">
        <v>213</v>
      </c>
      <c r="BL4" s="12" t="s">
        <v>214</v>
      </c>
      <c r="BM4" s="12" t="s">
        <v>215</v>
      </c>
      <c r="BN4" s="12" t="s">
        <v>216</v>
      </c>
      <c r="BO4" s="12" t="s">
        <v>217</v>
      </c>
      <c r="BP4" s="12" t="s">
        <v>218</v>
      </c>
      <c r="BQ4" s="12" t="s">
        <v>219</v>
      </c>
      <c r="BR4" s="12" t="s">
        <v>220</v>
      </c>
      <c r="BS4" s="12" t="s">
        <v>221</v>
      </c>
      <c r="BT4" s="12" t="s">
        <v>222</v>
      </c>
      <c r="BU4" s="12" t="s">
        <v>223</v>
      </c>
      <c r="BV4" s="12" t="s">
        <v>224</v>
      </c>
    </row>
    <row r="5" spans="1:74" ht="11.1" customHeight="1" x14ac:dyDescent="0.2">
      <c r="A5" s="319"/>
      <c r="B5" s="732" t="s">
        <v>1363</v>
      </c>
      <c r="C5" s="439"/>
      <c r="D5" s="439"/>
      <c r="E5" s="439"/>
      <c r="F5" s="439"/>
      <c r="G5" s="439"/>
      <c r="H5" s="439"/>
      <c r="I5" s="439"/>
      <c r="J5" s="439"/>
      <c r="K5" s="439"/>
      <c r="L5" s="439"/>
      <c r="M5" s="439"/>
      <c r="N5" s="439"/>
      <c r="O5" s="439"/>
      <c r="P5" s="439"/>
      <c r="Q5" s="439"/>
      <c r="R5" s="439"/>
      <c r="S5" s="439"/>
      <c r="T5" s="439"/>
      <c r="U5" s="439"/>
      <c r="V5" s="439"/>
      <c r="W5" s="439"/>
      <c r="X5" s="439"/>
      <c r="Y5" s="439"/>
      <c r="Z5" s="439"/>
      <c r="AA5" s="439"/>
      <c r="AB5" s="439"/>
      <c r="AC5" s="439"/>
      <c r="AD5" s="439"/>
      <c r="AE5" s="439"/>
      <c r="AF5" s="439"/>
      <c r="AG5" s="439"/>
      <c r="AH5" s="439"/>
      <c r="AI5" s="439"/>
      <c r="AJ5" s="439"/>
      <c r="AK5" s="439"/>
      <c r="AL5" s="439"/>
      <c r="AM5" s="439"/>
      <c r="AN5" s="439"/>
      <c r="AO5" s="439"/>
      <c r="AP5" s="439"/>
      <c r="AQ5" s="439"/>
      <c r="AR5" s="439"/>
      <c r="AS5" s="439"/>
      <c r="AT5" s="439"/>
      <c r="AU5" s="439"/>
      <c r="AV5" s="439"/>
      <c r="AW5" s="439"/>
      <c r="AX5" s="439"/>
      <c r="AY5" s="439"/>
      <c r="AZ5" s="911"/>
      <c r="BA5" s="911"/>
      <c r="BB5" s="911"/>
      <c r="BC5" s="911"/>
      <c r="BD5" s="960"/>
      <c r="BE5" s="863"/>
      <c r="BF5" s="863"/>
      <c r="BG5" s="863"/>
      <c r="BH5" s="863"/>
      <c r="BI5" s="863"/>
      <c r="BJ5" s="442"/>
      <c r="BK5" s="442"/>
      <c r="BL5" s="442"/>
      <c r="BM5" s="442"/>
      <c r="BN5" s="442"/>
      <c r="BO5" s="442"/>
      <c r="BP5" s="442"/>
      <c r="BQ5" s="442"/>
      <c r="BR5" s="442"/>
      <c r="BS5" s="442"/>
      <c r="BT5" s="442"/>
      <c r="BU5" s="442"/>
      <c r="BV5" s="442"/>
    </row>
    <row r="6" spans="1:74" s="278" customFormat="1" ht="11.1" customHeight="1" x14ac:dyDescent="0.2">
      <c r="A6" s="448" t="s">
        <v>577</v>
      </c>
      <c r="B6" s="449" t="s">
        <v>999</v>
      </c>
      <c r="C6" s="107">
        <v>376.76323463</v>
      </c>
      <c r="D6" s="107">
        <v>326.13137196999998</v>
      </c>
      <c r="E6" s="107">
        <v>326.52651565000002</v>
      </c>
      <c r="F6" s="107">
        <v>306.48985590000001</v>
      </c>
      <c r="G6" s="107">
        <v>344.95031024999997</v>
      </c>
      <c r="H6" s="107">
        <v>383.51821374000002</v>
      </c>
      <c r="I6" s="107">
        <v>428.43937832</v>
      </c>
      <c r="J6" s="107">
        <v>418.04623185999998</v>
      </c>
      <c r="K6" s="107">
        <v>355.49233647</v>
      </c>
      <c r="L6" s="107">
        <v>316.83702846</v>
      </c>
      <c r="M6" s="107">
        <v>324.4070049</v>
      </c>
      <c r="N6" s="107">
        <v>364.27806243999999</v>
      </c>
      <c r="O6" s="107">
        <v>351.23565294000002</v>
      </c>
      <c r="P6" s="107">
        <v>312.86591353</v>
      </c>
      <c r="Q6" s="107">
        <v>334.26653418000001</v>
      </c>
      <c r="R6" s="107">
        <v>303.81597939</v>
      </c>
      <c r="S6" s="107">
        <v>330.09843304999998</v>
      </c>
      <c r="T6" s="107">
        <v>360.92317743000001</v>
      </c>
      <c r="U6" s="107">
        <v>426.68593514000003</v>
      </c>
      <c r="V6" s="107">
        <v>424.28871121999998</v>
      </c>
      <c r="W6" s="107">
        <v>360.57577404</v>
      </c>
      <c r="X6" s="107">
        <v>326.92317556</v>
      </c>
      <c r="Y6" s="107">
        <v>321.42499104000001</v>
      </c>
      <c r="Z6" s="107">
        <v>349.07036341999998</v>
      </c>
      <c r="AA6" s="107">
        <v>382.85869931000002</v>
      </c>
      <c r="AB6" s="107">
        <v>322.37473740000001</v>
      </c>
      <c r="AC6" s="107">
        <v>324.58954019999999</v>
      </c>
      <c r="AD6" s="107">
        <v>310.31651145000001</v>
      </c>
      <c r="AE6" s="107">
        <v>348.53032972</v>
      </c>
      <c r="AF6" s="107">
        <v>393.05352807000003</v>
      </c>
      <c r="AG6" s="107">
        <v>431.80319324999999</v>
      </c>
      <c r="AH6" s="107">
        <v>425.28318870999999</v>
      </c>
      <c r="AI6" s="107">
        <v>361.49881734000002</v>
      </c>
      <c r="AJ6" s="107">
        <v>335.87079241999999</v>
      </c>
      <c r="AK6" s="107">
        <v>322.89390875999999</v>
      </c>
      <c r="AL6" s="107">
        <v>363.37849173000001</v>
      </c>
      <c r="AM6" s="107">
        <v>405.18606720999998</v>
      </c>
      <c r="AN6" s="107">
        <v>340.47875506000003</v>
      </c>
      <c r="AO6" s="107">
        <v>334.44006164000001</v>
      </c>
      <c r="AP6" s="107">
        <v>322.14659492999999</v>
      </c>
      <c r="AQ6" s="107">
        <v>346.36798018000002</v>
      </c>
      <c r="AR6" s="107">
        <v>395.09189514000002</v>
      </c>
      <c r="AS6" s="107">
        <v>447.19803497999999</v>
      </c>
      <c r="AT6" s="107">
        <v>421.34251884000003</v>
      </c>
      <c r="AU6" s="107">
        <v>369.44220933000003</v>
      </c>
      <c r="AV6" s="107">
        <v>344.66943283000001</v>
      </c>
      <c r="AW6" s="107">
        <v>333.94722152999998</v>
      </c>
      <c r="AX6" s="107">
        <v>381.54891458999998</v>
      </c>
      <c r="AY6" s="107">
        <v>398.83966716999998</v>
      </c>
      <c r="AZ6" s="635">
        <v>343.19962807000002</v>
      </c>
      <c r="BA6" s="635">
        <v>348.11102534000003</v>
      </c>
      <c r="BB6" s="635">
        <v>330.20223492000002</v>
      </c>
      <c r="BC6" s="635">
        <v>346.25630000000001</v>
      </c>
      <c r="BD6" s="635">
        <v>388.21170000000001</v>
      </c>
      <c r="BE6" s="396">
        <v>444.10140000000001</v>
      </c>
      <c r="BF6" s="396">
        <v>445.3596</v>
      </c>
      <c r="BG6" s="396">
        <v>385.35239999999999</v>
      </c>
      <c r="BH6" s="396">
        <v>352.57190000000003</v>
      </c>
      <c r="BI6" s="396">
        <v>343.82589999999999</v>
      </c>
      <c r="BJ6" s="396">
        <v>384.4196</v>
      </c>
      <c r="BK6" s="396">
        <v>397.37909999999999</v>
      </c>
      <c r="BL6" s="396">
        <v>345.9538</v>
      </c>
      <c r="BM6" s="396">
        <v>360.03129999999999</v>
      </c>
      <c r="BN6" s="396">
        <v>336.45049999999998</v>
      </c>
      <c r="BO6" s="396">
        <v>360.12630000000001</v>
      </c>
      <c r="BP6" s="396">
        <v>407.06639999999999</v>
      </c>
      <c r="BQ6" s="396">
        <v>467.61649999999997</v>
      </c>
      <c r="BR6" s="396">
        <v>463.40249999999997</v>
      </c>
      <c r="BS6" s="396">
        <v>397.80669999999998</v>
      </c>
      <c r="BT6" s="396">
        <v>363.75130000000001</v>
      </c>
      <c r="BU6" s="396">
        <v>354.60809999999998</v>
      </c>
      <c r="BV6" s="396">
        <v>395.69779999999997</v>
      </c>
    </row>
    <row r="7" spans="1:74" s="278" customFormat="1" ht="11.1" customHeight="1" x14ac:dyDescent="0.2">
      <c r="A7" s="450" t="s">
        <v>574</v>
      </c>
      <c r="B7" s="729" t="s">
        <v>997</v>
      </c>
      <c r="C7" s="107">
        <v>373.76570463000002</v>
      </c>
      <c r="D7" s="107">
        <v>324.31077198999998</v>
      </c>
      <c r="E7" s="107">
        <v>324.53048064000001</v>
      </c>
      <c r="F7" s="107">
        <v>303.99364889999998</v>
      </c>
      <c r="G7" s="107">
        <v>342.18364224999999</v>
      </c>
      <c r="H7" s="107">
        <v>379.13382374999998</v>
      </c>
      <c r="I7" s="107">
        <v>422.97498234</v>
      </c>
      <c r="J7" s="107">
        <v>412.13319486</v>
      </c>
      <c r="K7" s="107">
        <v>351.65494446000002</v>
      </c>
      <c r="L7" s="107">
        <v>313.94899144999999</v>
      </c>
      <c r="M7" s="107">
        <v>321.78034688999998</v>
      </c>
      <c r="N7" s="107">
        <v>360.25703145</v>
      </c>
      <c r="O7" s="107">
        <v>347.95030193000002</v>
      </c>
      <c r="P7" s="107">
        <v>310.92167652000001</v>
      </c>
      <c r="Q7" s="107">
        <v>331.70447217999998</v>
      </c>
      <c r="R7" s="107">
        <v>301.90318037999998</v>
      </c>
      <c r="S7" s="107">
        <v>327.47393904</v>
      </c>
      <c r="T7" s="107">
        <v>359.23362942</v>
      </c>
      <c r="U7" s="107">
        <v>425.45453113000002</v>
      </c>
      <c r="V7" s="107">
        <v>422.90452123</v>
      </c>
      <c r="W7" s="107">
        <v>360.48955805999998</v>
      </c>
      <c r="X7" s="107">
        <v>326.71829157000002</v>
      </c>
      <c r="Y7" s="107">
        <v>320.78475902999998</v>
      </c>
      <c r="Z7" s="107">
        <v>347.73161841000001</v>
      </c>
      <c r="AA7" s="107">
        <v>381.12190131</v>
      </c>
      <c r="AB7" s="107">
        <v>322.2143504</v>
      </c>
      <c r="AC7" s="107">
        <v>324.93809921000002</v>
      </c>
      <c r="AD7" s="107">
        <v>310.77962345999998</v>
      </c>
      <c r="AE7" s="107">
        <v>348.48515773000003</v>
      </c>
      <c r="AF7" s="107">
        <v>391.63198808999999</v>
      </c>
      <c r="AG7" s="107">
        <v>429.31664124000002</v>
      </c>
      <c r="AH7" s="107">
        <v>423.12692371999998</v>
      </c>
      <c r="AI7" s="107">
        <v>359.39657136</v>
      </c>
      <c r="AJ7" s="107">
        <v>333.98011842</v>
      </c>
      <c r="AK7" s="107">
        <v>322.35087077999998</v>
      </c>
      <c r="AL7" s="107">
        <v>361.29205173000003</v>
      </c>
      <c r="AM7" s="107">
        <v>402.34540120999998</v>
      </c>
      <c r="AN7" s="107">
        <v>338.59167006000001</v>
      </c>
      <c r="AO7" s="107">
        <v>333.62894263999999</v>
      </c>
      <c r="AP7" s="107">
        <v>320.47790493000002</v>
      </c>
      <c r="AQ7" s="107">
        <v>344.03396515999998</v>
      </c>
      <c r="AR7" s="107">
        <v>393.28483313999999</v>
      </c>
      <c r="AS7" s="107">
        <v>446.31952597999998</v>
      </c>
      <c r="AT7" s="107">
        <v>420.24183482000001</v>
      </c>
      <c r="AU7" s="107">
        <v>368.14484433000001</v>
      </c>
      <c r="AV7" s="107">
        <v>345.25327083000002</v>
      </c>
      <c r="AW7" s="107">
        <v>334.98560355000001</v>
      </c>
      <c r="AX7" s="107">
        <v>382.19380759000001</v>
      </c>
      <c r="AY7" s="107">
        <v>399.52918215</v>
      </c>
      <c r="AZ7" s="635">
        <v>342.80061504999998</v>
      </c>
      <c r="BA7" s="635">
        <v>348.75632952000001</v>
      </c>
      <c r="BB7" s="635">
        <v>330.70651949000001</v>
      </c>
      <c r="BC7" s="635">
        <v>345.57889999999998</v>
      </c>
      <c r="BD7" s="635">
        <v>386.81360000000001</v>
      </c>
      <c r="BE7" s="396">
        <v>442.02539999999999</v>
      </c>
      <c r="BF7" s="396">
        <v>442.9083</v>
      </c>
      <c r="BG7" s="396">
        <v>383.7201</v>
      </c>
      <c r="BH7" s="396">
        <v>352.09429999999998</v>
      </c>
      <c r="BI7" s="396">
        <v>343.26069999999999</v>
      </c>
      <c r="BJ7" s="396">
        <v>383.51710000000003</v>
      </c>
      <c r="BK7" s="396">
        <v>396.15190000000001</v>
      </c>
      <c r="BL7" s="396">
        <v>345.14920000000001</v>
      </c>
      <c r="BM7" s="396">
        <v>359.7287</v>
      </c>
      <c r="BN7" s="396">
        <v>336.16640000000001</v>
      </c>
      <c r="BO7" s="396">
        <v>358.91070000000002</v>
      </c>
      <c r="BP7" s="396">
        <v>405.35329999999999</v>
      </c>
      <c r="BQ7" s="396">
        <v>465.3039</v>
      </c>
      <c r="BR7" s="396">
        <v>460.74590000000001</v>
      </c>
      <c r="BS7" s="396">
        <v>396.03039999999999</v>
      </c>
      <c r="BT7" s="396">
        <v>363.31299999999999</v>
      </c>
      <c r="BU7" s="396">
        <v>354.14620000000002</v>
      </c>
      <c r="BV7" s="396">
        <v>394.98820000000001</v>
      </c>
    </row>
    <row r="8" spans="1:74" ht="11.1" customHeight="1" x14ac:dyDescent="0.2">
      <c r="A8" s="319" t="s">
        <v>575</v>
      </c>
      <c r="B8" s="728" t="s">
        <v>984</v>
      </c>
      <c r="C8" s="386">
        <v>359.85543845000001</v>
      </c>
      <c r="D8" s="386">
        <v>312.1577494</v>
      </c>
      <c r="E8" s="386">
        <v>311.52967391999999</v>
      </c>
      <c r="F8" s="386">
        <v>291.81409103999999</v>
      </c>
      <c r="G8" s="386">
        <v>329.31709572</v>
      </c>
      <c r="H8" s="386">
        <v>366.01754369999998</v>
      </c>
      <c r="I8" s="386">
        <v>408.87359107999998</v>
      </c>
      <c r="J8" s="386">
        <v>398.04063983999998</v>
      </c>
      <c r="K8" s="386">
        <v>338.96594069999998</v>
      </c>
      <c r="L8" s="386">
        <v>301.41901766000001</v>
      </c>
      <c r="M8" s="386">
        <v>308.81544480000002</v>
      </c>
      <c r="N8" s="386">
        <v>347.08130999000002</v>
      </c>
      <c r="O8" s="386">
        <v>335.03725353999999</v>
      </c>
      <c r="P8" s="386">
        <v>298.90362907999997</v>
      </c>
      <c r="Q8" s="386">
        <v>318.82473404000001</v>
      </c>
      <c r="R8" s="386">
        <v>290.51308065000001</v>
      </c>
      <c r="S8" s="386">
        <v>314.97722917999999</v>
      </c>
      <c r="T8" s="386">
        <v>346.19245710000001</v>
      </c>
      <c r="U8" s="386">
        <v>411.66990392000002</v>
      </c>
      <c r="V8" s="386">
        <v>409.02357001000001</v>
      </c>
      <c r="W8" s="386">
        <v>347.35987829999999</v>
      </c>
      <c r="X8" s="386">
        <v>314.03734979000001</v>
      </c>
      <c r="Y8" s="386">
        <v>307.85433540000002</v>
      </c>
      <c r="Z8" s="386">
        <v>334.14766947999999</v>
      </c>
      <c r="AA8" s="386">
        <v>367.31484382999997</v>
      </c>
      <c r="AB8" s="386">
        <v>309.83025858000002</v>
      </c>
      <c r="AC8" s="386">
        <v>312.45440237000003</v>
      </c>
      <c r="AD8" s="386">
        <v>298.66757064000001</v>
      </c>
      <c r="AE8" s="386">
        <v>336.01687772000002</v>
      </c>
      <c r="AF8" s="386">
        <v>379.20231089999999</v>
      </c>
      <c r="AG8" s="386">
        <v>415.92142030999997</v>
      </c>
      <c r="AH8" s="386">
        <v>409.36335047</v>
      </c>
      <c r="AI8" s="386">
        <v>346.98635159999998</v>
      </c>
      <c r="AJ8" s="386">
        <v>322.42691853999997</v>
      </c>
      <c r="AK8" s="386">
        <v>310.28924970000003</v>
      </c>
      <c r="AL8" s="386">
        <v>348.15347846999998</v>
      </c>
      <c r="AM8" s="386">
        <v>388.52012227</v>
      </c>
      <c r="AN8" s="386">
        <v>326.48208740000001</v>
      </c>
      <c r="AO8" s="386">
        <v>320.79919812999998</v>
      </c>
      <c r="AP8" s="386">
        <v>308.59466639999999</v>
      </c>
      <c r="AQ8" s="386">
        <v>331.85171058999998</v>
      </c>
      <c r="AR8" s="386">
        <v>380.6052972</v>
      </c>
      <c r="AS8" s="386">
        <v>432.85234435000001</v>
      </c>
      <c r="AT8" s="386">
        <v>406.68914973</v>
      </c>
      <c r="AU8" s="386">
        <v>355.22335679999998</v>
      </c>
      <c r="AV8" s="386">
        <v>332.46975758999997</v>
      </c>
      <c r="AW8" s="386">
        <v>322.20103230000001</v>
      </c>
      <c r="AX8" s="386">
        <v>368.91282811000002</v>
      </c>
      <c r="AY8" s="386">
        <v>386.21136719999998</v>
      </c>
      <c r="AZ8" s="877">
        <v>331.11160683999998</v>
      </c>
      <c r="BA8" s="877">
        <v>336.28777568999999</v>
      </c>
      <c r="BB8" s="877">
        <v>318.83814633999998</v>
      </c>
      <c r="BC8" s="877">
        <v>332.98700000000002</v>
      </c>
      <c r="BD8" s="877">
        <v>373.67619999999999</v>
      </c>
      <c r="BE8" s="358">
        <v>427.98140000000001</v>
      </c>
      <c r="BF8" s="358">
        <v>428.79430000000002</v>
      </c>
      <c r="BG8" s="358">
        <v>370.5016</v>
      </c>
      <c r="BH8" s="358">
        <v>338.98930000000001</v>
      </c>
      <c r="BI8" s="358">
        <v>330.27699999999999</v>
      </c>
      <c r="BJ8" s="358">
        <v>369.8023</v>
      </c>
      <c r="BK8" s="358">
        <v>382.46030000000002</v>
      </c>
      <c r="BL8" s="358">
        <v>333.03390000000002</v>
      </c>
      <c r="BM8" s="358">
        <v>346.88670000000002</v>
      </c>
      <c r="BN8" s="358">
        <v>323.99650000000003</v>
      </c>
      <c r="BO8" s="358">
        <v>346.14249999999998</v>
      </c>
      <c r="BP8" s="358">
        <v>392.0951</v>
      </c>
      <c r="BQ8" s="358">
        <v>451.17770000000002</v>
      </c>
      <c r="BR8" s="358">
        <v>446.58049999999997</v>
      </c>
      <c r="BS8" s="358">
        <v>382.78660000000002</v>
      </c>
      <c r="BT8" s="358">
        <v>350.20249999999999</v>
      </c>
      <c r="BU8" s="358">
        <v>341.18009999999998</v>
      </c>
      <c r="BV8" s="358">
        <v>381.2955</v>
      </c>
    </row>
    <row r="9" spans="1:74" ht="11.1" customHeight="1" x14ac:dyDescent="0.2">
      <c r="A9" s="319" t="s">
        <v>738</v>
      </c>
      <c r="B9" s="728" t="s">
        <v>985</v>
      </c>
      <c r="C9" s="386">
        <v>12.507668301000001</v>
      </c>
      <c r="D9" s="386">
        <v>10.921154048</v>
      </c>
      <c r="E9" s="386">
        <v>11.673152114000001</v>
      </c>
      <c r="F9" s="386">
        <v>10.87124262</v>
      </c>
      <c r="G9" s="386">
        <v>11.485293447</v>
      </c>
      <c r="H9" s="386">
        <v>11.661077730000001</v>
      </c>
      <c r="I9" s="386">
        <v>12.509538159</v>
      </c>
      <c r="J9" s="386">
        <v>12.497571229</v>
      </c>
      <c r="K9" s="386">
        <v>11.27187726</v>
      </c>
      <c r="L9" s="386">
        <v>11.230152349000001</v>
      </c>
      <c r="M9" s="386">
        <v>11.634985589999999</v>
      </c>
      <c r="N9" s="386">
        <v>11.779053198</v>
      </c>
      <c r="O9" s="386">
        <v>11.596975565999999</v>
      </c>
      <c r="P9" s="386">
        <v>10.803129036</v>
      </c>
      <c r="Q9" s="386">
        <v>11.615860641999999</v>
      </c>
      <c r="R9" s="386">
        <v>10.17586416</v>
      </c>
      <c r="S9" s="386">
        <v>11.179980305999999</v>
      </c>
      <c r="T9" s="386">
        <v>11.659681620000001</v>
      </c>
      <c r="U9" s="386">
        <v>12.255322534999999</v>
      </c>
      <c r="V9" s="386">
        <v>12.409872942</v>
      </c>
      <c r="W9" s="386">
        <v>11.76008631</v>
      </c>
      <c r="X9" s="386">
        <v>11.358313727000001</v>
      </c>
      <c r="Y9" s="386">
        <v>11.622435749999999</v>
      </c>
      <c r="Z9" s="386">
        <v>12.226356816999999</v>
      </c>
      <c r="AA9" s="386">
        <v>12.476780768999999</v>
      </c>
      <c r="AB9" s="386">
        <v>11.180524541</v>
      </c>
      <c r="AC9" s="386">
        <v>11.262989533000001</v>
      </c>
      <c r="AD9" s="386">
        <v>10.924835789999999</v>
      </c>
      <c r="AE9" s="386">
        <v>11.223652765000001</v>
      </c>
      <c r="AF9" s="386">
        <v>11.122114079999999</v>
      </c>
      <c r="AG9" s="386">
        <v>11.959944955999999</v>
      </c>
      <c r="AH9" s="386">
        <v>12.354456567</v>
      </c>
      <c r="AI9" s="386">
        <v>11.153712179999999</v>
      </c>
      <c r="AJ9" s="386">
        <v>10.337878729</v>
      </c>
      <c r="AK9" s="386">
        <v>10.851988349999999</v>
      </c>
      <c r="AL9" s="386">
        <v>11.900344356</v>
      </c>
      <c r="AM9" s="386">
        <v>12.474436176999999</v>
      </c>
      <c r="AN9" s="386">
        <v>10.881892364</v>
      </c>
      <c r="AO9" s="386">
        <v>11.535063079</v>
      </c>
      <c r="AP9" s="386">
        <v>10.687043790000001</v>
      </c>
      <c r="AQ9" s="386">
        <v>10.988627381000001</v>
      </c>
      <c r="AR9" s="386">
        <v>11.33458179</v>
      </c>
      <c r="AS9" s="386">
        <v>11.993330932999999</v>
      </c>
      <c r="AT9" s="386">
        <v>12.107262257</v>
      </c>
      <c r="AU9" s="386">
        <v>11.59776267</v>
      </c>
      <c r="AV9" s="386">
        <v>11.426137852</v>
      </c>
      <c r="AW9" s="386">
        <v>11.44488372</v>
      </c>
      <c r="AX9" s="386">
        <v>11.911592272</v>
      </c>
      <c r="AY9" s="386">
        <v>11.955999059</v>
      </c>
      <c r="AZ9" s="877">
        <v>10.500864443999999</v>
      </c>
      <c r="BA9" s="877">
        <v>11.150389970999999</v>
      </c>
      <c r="BB9" s="877">
        <v>10.705581425</v>
      </c>
      <c r="BC9" s="877">
        <v>11.241619999999999</v>
      </c>
      <c r="BD9" s="877">
        <v>11.67351</v>
      </c>
      <c r="BE9" s="358">
        <v>12.416449999999999</v>
      </c>
      <c r="BF9" s="358">
        <v>12.4581</v>
      </c>
      <c r="BG9" s="358">
        <v>11.69829</v>
      </c>
      <c r="BH9" s="358">
        <v>11.57568</v>
      </c>
      <c r="BI9" s="358">
        <v>11.499650000000001</v>
      </c>
      <c r="BJ9" s="358">
        <v>12.14189</v>
      </c>
      <c r="BK9" s="358">
        <v>12.12438</v>
      </c>
      <c r="BL9" s="358">
        <v>10.733269999999999</v>
      </c>
      <c r="BM9" s="358">
        <v>11.319979999999999</v>
      </c>
      <c r="BN9" s="358">
        <v>10.785679999999999</v>
      </c>
      <c r="BO9" s="358">
        <v>11.243869999999999</v>
      </c>
      <c r="BP9" s="358">
        <v>11.66081</v>
      </c>
      <c r="BQ9" s="358">
        <v>12.38612</v>
      </c>
      <c r="BR9" s="358">
        <v>12.417730000000001</v>
      </c>
      <c r="BS9" s="358">
        <v>11.65071</v>
      </c>
      <c r="BT9" s="358">
        <v>11.518800000000001</v>
      </c>
      <c r="BU9" s="358">
        <v>11.43642</v>
      </c>
      <c r="BV9" s="358">
        <v>12.080260000000001</v>
      </c>
    </row>
    <row r="10" spans="1:74" ht="11.1" customHeight="1" x14ac:dyDescent="0.2">
      <c r="A10" s="319" t="s">
        <v>739</v>
      </c>
      <c r="B10" s="728" t="s">
        <v>986</v>
      </c>
      <c r="C10" s="386">
        <v>1.4025978830000001</v>
      </c>
      <c r="D10" s="386">
        <v>1.23186854</v>
      </c>
      <c r="E10" s="386">
        <v>1.327654608</v>
      </c>
      <c r="F10" s="386">
        <v>1.30831524</v>
      </c>
      <c r="G10" s="386">
        <v>1.3812530810000001</v>
      </c>
      <c r="H10" s="386">
        <v>1.4552023199999999</v>
      </c>
      <c r="I10" s="386">
        <v>1.5918531</v>
      </c>
      <c r="J10" s="386">
        <v>1.5949837899999999</v>
      </c>
      <c r="K10" s="386">
        <v>1.4171265</v>
      </c>
      <c r="L10" s="386">
        <v>1.299821444</v>
      </c>
      <c r="M10" s="386">
        <v>1.3299164999999999</v>
      </c>
      <c r="N10" s="386">
        <v>1.396668265</v>
      </c>
      <c r="O10" s="386">
        <v>1.316072822</v>
      </c>
      <c r="P10" s="386">
        <v>1.2149184040000001</v>
      </c>
      <c r="Q10" s="386">
        <v>1.2638775019999999</v>
      </c>
      <c r="R10" s="386">
        <v>1.21423557</v>
      </c>
      <c r="S10" s="386">
        <v>1.3167295569999999</v>
      </c>
      <c r="T10" s="386">
        <v>1.3814907000000001</v>
      </c>
      <c r="U10" s="386">
        <v>1.529304679</v>
      </c>
      <c r="V10" s="386">
        <v>1.471078278</v>
      </c>
      <c r="W10" s="386">
        <v>1.36959345</v>
      </c>
      <c r="X10" s="386">
        <v>1.3226280509999999</v>
      </c>
      <c r="Y10" s="386">
        <v>1.30798788</v>
      </c>
      <c r="Z10" s="386">
        <v>1.357592114</v>
      </c>
      <c r="AA10" s="386">
        <v>1.3302767120000001</v>
      </c>
      <c r="AB10" s="386">
        <v>1.2035672799999999</v>
      </c>
      <c r="AC10" s="386">
        <v>1.2207073049999999</v>
      </c>
      <c r="AD10" s="386">
        <v>1.18721703</v>
      </c>
      <c r="AE10" s="386">
        <v>1.2446272460000001</v>
      </c>
      <c r="AF10" s="386">
        <v>1.30756311</v>
      </c>
      <c r="AG10" s="386">
        <v>1.4352759749999999</v>
      </c>
      <c r="AH10" s="386">
        <v>1.409116687</v>
      </c>
      <c r="AI10" s="386">
        <v>1.2565075800000001</v>
      </c>
      <c r="AJ10" s="386">
        <v>1.2153211479999999</v>
      </c>
      <c r="AK10" s="386">
        <v>1.20963273</v>
      </c>
      <c r="AL10" s="386">
        <v>1.238228908</v>
      </c>
      <c r="AM10" s="386">
        <v>1.3508427629999999</v>
      </c>
      <c r="AN10" s="386">
        <v>1.227690296</v>
      </c>
      <c r="AO10" s="386">
        <v>1.294681427</v>
      </c>
      <c r="AP10" s="386">
        <v>1.1961947399999999</v>
      </c>
      <c r="AQ10" s="386">
        <v>1.193627193</v>
      </c>
      <c r="AR10" s="386">
        <v>1.34495415</v>
      </c>
      <c r="AS10" s="386">
        <v>1.4738507009999999</v>
      </c>
      <c r="AT10" s="386">
        <v>1.4454228330000001</v>
      </c>
      <c r="AU10" s="386">
        <v>1.32372486</v>
      </c>
      <c r="AV10" s="386">
        <v>1.3573753930000001</v>
      </c>
      <c r="AW10" s="386">
        <v>1.33968753</v>
      </c>
      <c r="AX10" s="386">
        <v>1.369387211</v>
      </c>
      <c r="AY10" s="386">
        <v>1.3618158950000001</v>
      </c>
      <c r="AZ10" s="877">
        <v>1.188143768</v>
      </c>
      <c r="BA10" s="877">
        <v>1.3181638579999999</v>
      </c>
      <c r="BB10" s="877">
        <v>1.162791726</v>
      </c>
      <c r="BC10" s="877">
        <v>1.350295</v>
      </c>
      <c r="BD10" s="877">
        <v>1.4639660000000001</v>
      </c>
      <c r="BE10" s="358">
        <v>1.6275189999999999</v>
      </c>
      <c r="BF10" s="358">
        <v>1.6558889999999999</v>
      </c>
      <c r="BG10" s="358">
        <v>1.5201309999999999</v>
      </c>
      <c r="BH10" s="358">
        <v>1.5292939999999999</v>
      </c>
      <c r="BI10" s="358">
        <v>1.484076</v>
      </c>
      <c r="BJ10" s="358">
        <v>1.5729040000000001</v>
      </c>
      <c r="BK10" s="358">
        <v>1.567264</v>
      </c>
      <c r="BL10" s="358">
        <v>1.382071</v>
      </c>
      <c r="BM10" s="358">
        <v>1.5219940000000001</v>
      </c>
      <c r="BN10" s="358">
        <v>1.384179</v>
      </c>
      <c r="BO10" s="358">
        <v>1.5243089999999999</v>
      </c>
      <c r="BP10" s="358">
        <v>1.597383</v>
      </c>
      <c r="BQ10" s="358">
        <v>1.7400800000000001</v>
      </c>
      <c r="BR10" s="358">
        <v>1.7477050000000001</v>
      </c>
      <c r="BS10" s="358">
        <v>1.5930949999999999</v>
      </c>
      <c r="BT10" s="358">
        <v>1.5917559999999999</v>
      </c>
      <c r="BU10" s="358">
        <v>1.529728</v>
      </c>
      <c r="BV10" s="358">
        <v>1.612484</v>
      </c>
    </row>
    <row r="11" spans="1:74" s="278" customFormat="1" ht="11.1" customHeight="1" x14ac:dyDescent="0.2">
      <c r="A11" s="448" t="s">
        <v>576</v>
      </c>
      <c r="B11" s="729" t="s">
        <v>998</v>
      </c>
      <c r="C11" s="107">
        <v>2.9975299959999999</v>
      </c>
      <c r="D11" s="107">
        <v>1.820599984</v>
      </c>
      <c r="E11" s="107">
        <v>1.9960350060000001</v>
      </c>
      <c r="F11" s="107">
        <v>2.4962070000000001</v>
      </c>
      <c r="G11" s="107">
        <v>2.7666680050000001</v>
      </c>
      <c r="H11" s="107">
        <v>4.3843899899999998</v>
      </c>
      <c r="I11" s="107">
        <v>5.4643959779999998</v>
      </c>
      <c r="J11" s="107">
        <v>5.913036999</v>
      </c>
      <c r="K11" s="107">
        <v>3.8373920099999999</v>
      </c>
      <c r="L11" s="107">
        <v>2.8880370040000001</v>
      </c>
      <c r="M11" s="107">
        <v>2.6266580099999999</v>
      </c>
      <c r="N11" s="107">
        <v>4.0210309869999996</v>
      </c>
      <c r="O11" s="107">
        <v>3.2853510149999998</v>
      </c>
      <c r="P11" s="107">
        <v>1.944237008</v>
      </c>
      <c r="Q11" s="107">
        <v>2.5620619910000002</v>
      </c>
      <c r="R11" s="107">
        <v>1.9127990100000001</v>
      </c>
      <c r="S11" s="107">
        <v>2.624494007</v>
      </c>
      <c r="T11" s="107">
        <v>1.68954801</v>
      </c>
      <c r="U11" s="107">
        <v>1.2314040100000001</v>
      </c>
      <c r="V11" s="107">
        <v>1.3841899900000001</v>
      </c>
      <c r="W11" s="107">
        <v>8.6215979999999998E-2</v>
      </c>
      <c r="X11" s="107">
        <v>0.20488399099999999</v>
      </c>
      <c r="Y11" s="107">
        <v>0.64023200999999996</v>
      </c>
      <c r="Z11" s="107">
        <v>1.338745013</v>
      </c>
      <c r="AA11" s="107">
        <v>1.736798002</v>
      </c>
      <c r="AB11" s="107">
        <v>0.160386994</v>
      </c>
      <c r="AC11" s="107">
        <v>-0.34855900899999998</v>
      </c>
      <c r="AD11" s="107">
        <v>-0.46311201000000002</v>
      </c>
      <c r="AE11" s="107">
        <v>4.5171991000000002E-2</v>
      </c>
      <c r="AF11" s="107">
        <v>1.4215399799999999</v>
      </c>
      <c r="AG11" s="107">
        <v>2.4865520050000001</v>
      </c>
      <c r="AH11" s="107">
        <v>2.156264985</v>
      </c>
      <c r="AI11" s="107">
        <v>2.1022459800000002</v>
      </c>
      <c r="AJ11" s="107">
        <v>1.8906740040000001</v>
      </c>
      <c r="AK11" s="107">
        <v>0.54303798000000003</v>
      </c>
      <c r="AL11" s="107">
        <v>2.0864399960000002</v>
      </c>
      <c r="AM11" s="107">
        <v>2.8406659969999999</v>
      </c>
      <c r="AN11" s="107">
        <v>1.887085004</v>
      </c>
      <c r="AO11" s="107">
        <v>0.81111899899999995</v>
      </c>
      <c r="AP11" s="107">
        <v>1.66869</v>
      </c>
      <c r="AQ11" s="107">
        <v>2.334015017</v>
      </c>
      <c r="AR11" s="107">
        <v>1.8070619999999999</v>
      </c>
      <c r="AS11" s="107">
        <v>0.87850899999999998</v>
      </c>
      <c r="AT11" s="107">
        <v>1.100684016</v>
      </c>
      <c r="AU11" s="107">
        <v>1.2973650000000001</v>
      </c>
      <c r="AV11" s="107">
        <v>-0.58383800399999997</v>
      </c>
      <c r="AW11" s="107">
        <v>-1.03838202</v>
      </c>
      <c r="AX11" s="107">
        <v>-0.64489300000000005</v>
      </c>
      <c r="AY11" s="107">
        <v>-0.68951498899999997</v>
      </c>
      <c r="AZ11" s="635">
        <v>0.39901302</v>
      </c>
      <c r="BA11" s="635">
        <v>-0.64530417699999998</v>
      </c>
      <c r="BB11" s="635">
        <v>-0.50428457075999999</v>
      </c>
      <c r="BC11" s="635">
        <v>0.67732199999999998</v>
      </c>
      <c r="BD11" s="635">
        <v>1.398101</v>
      </c>
      <c r="BE11" s="396">
        <v>2.0760800000000001</v>
      </c>
      <c r="BF11" s="396">
        <v>2.451346</v>
      </c>
      <c r="BG11" s="396">
        <v>1.632379</v>
      </c>
      <c r="BH11" s="396">
        <v>0.47763090000000002</v>
      </c>
      <c r="BI11" s="396">
        <v>0.56517989999999996</v>
      </c>
      <c r="BJ11" s="396">
        <v>0.90251190000000003</v>
      </c>
      <c r="BK11" s="396">
        <v>1.2271860000000001</v>
      </c>
      <c r="BL11" s="396">
        <v>0.80454950000000003</v>
      </c>
      <c r="BM11" s="396">
        <v>0.30260039999999999</v>
      </c>
      <c r="BN11" s="396">
        <v>0.2840529</v>
      </c>
      <c r="BO11" s="396">
        <v>1.2156309999999999</v>
      </c>
      <c r="BP11" s="396">
        <v>1.7131320000000001</v>
      </c>
      <c r="BQ11" s="396">
        <v>2.312646</v>
      </c>
      <c r="BR11" s="396">
        <v>2.6565409999999998</v>
      </c>
      <c r="BS11" s="396">
        <v>1.7762880000000001</v>
      </c>
      <c r="BT11" s="396">
        <v>0.43826280000000001</v>
      </c>
      <c r="BU11" s="396">
        <v>0.46182459999999997</v>
      </c>
      <c r="BV11" s="396">
        <v>0.70959190000000005</v>
      </c>
    </row>
    <row r="12" spans="1:74" s="278" customFormat="1" ht="11.1" customHeight="1" x14ac:dyDescent="0.2">
      <c r="A12" s="448"/>
      <c r="B12" s="729"/>
      <c r="C12" s="107"/>
      <c r="D12" s="107"/>
      <c r="E12" s="107"/>
      <c r="F12" s="107"/>
      <c r="G12" s="107"/>
      <c r="H12" s="107"/>
      <c r="I12" s="107"/>
      <c r="J12" s="107"/>
      <c r="K12" s="107"/>
      <c r="L12" s="107"/>
      <c r="M12" s="107"/>
      <c r="N12" s="107"/>
      <c r="O12" s="107"/>
      <c r="P12" s="107"/>
      <c r="Q12" s="107"/>
      <c r="R12" s="107"/>
      <c r="S12" s="107"/>
      <c r="T12" s="107"/>
      <c r="U12" s="107"/>
      <c r="V12" s="107"/>
      <c r="W12" s="107"/>
      <c r="X12" s="107"/>
      <c r="Y12" s="107"/>
      <c r="Z12" s="107"/>
      <c r="AA12" s="107"/>
      <c r="AB12" s="107"/>
      <c r="AC12" s="107"/>
      <c r="AD12" s="107"/>
      <c r="AE12" s="107"/>
      <c r="AF12" s="107"/>
      <c r="AG12" s="107"/>
      <c r="AH12" s="107"/>
      <c r="AI12" s="107"/>
      <c r="AJ12" s="107"/>
      <c r="AK12" s="107"/>
      <c r="AL12" s="107"/>
      <c r="AM12" s="107"/>
      <c r="AN12" s="107"/>
      <c r="AO12" s="107"/>
      <c r="AP12" s="107"/>
      <c r="AQ12" s="107"/>
      <c r="AR12" s="107"/>
      <c r="AS12" s="107"/>
      <c r="AT12" s="107"/>
      <c r="AU12" s="107"/>
      <c r="AV12" s="107"/>
      <c r="AW12" s="107"/>
      <c r="AX12" s="107"/>
      <c r="AY12" s="107"/>
      <c r="AZ12" s="635"/>
      <c r="BA12" s="635"/>
      <c r="BB12" s="635"/>
      <c r="BC12" s="635"/>
      <c r="BD12" s="635"/>
      <c r="BE12" s="396"/>
      <c r="BF12" s="396"/>
      <c r="BG12" s="396"/>
      <c r="BH12" s="396"/>
      <c r="BI12" s="396"/>
      <c r="BJ12" s="396"/>
      <c r="BK12" s="396"/>
      <c r="BL12" s="396"/>
      <c r="BM12" s="396"/>
      <c r="BN12" s="396"/>
      <c r="BO12" s="396"/>
      <c r="BP12" s="396"/>
      <c r="BQ12" s="396"/>
      <c r="BR12" s="396"/>
      <c r="BS12" s="396"/>
      <c r="BT12" s="396"/>
      <c r="BU12" s="396"/>
      <c r="BV12" s="396"/>
    </row>
    <row r="13" spans="1:74" s="278" customFormat="1" ht="11.1" customHeight="1" x14ac:dyDescent="0.2">
      <c r="A13" s="448" t="s">
        <v>560</v>
      </c>
      <c r="B13" s="449" t="s">
        <v>1000</v>
      </c>
      <c r="C13" s="107">
        <v>3.3765000000000001</v>
      </c>
      <c r="D13" s="107">
        <v>3.7168220000000001</v>
      </c>
      <c r="E13" s="107">
        <v>5.1210849999999999</v>
      </c>
      <c r="F13" s="107">
        <v>5.6709940000000003</v>
      </c>
      <c r="G13" s="107">
        <v>6.2357820000000004</v>
      </c>
      <c r="H13" s="107">
        <v>6.2290910000000004</v>
      </c>
      <c r="I13" s="107">
        <v>6.4376540000000002</v>
      </c>
      <c r="J13" s="107">
        <v>6.1942500000000003</v>
      </c>
      <c r="K13" s="107">
        <v>5.5443059999999997</v>
      </c>
      <c r="L13" s="107">
        <v>5.0222910000000001</v>
      </c>
      <c r="M13" s="107">
        <v>4.0352290000000002</v>
      </c>
      <c r="N13" s="107">
        <v>3.6982439999999999</v>
      </c>
      <c r="O13" s="107">
        <v>3.9885999999999999</v>
      </c>
      <c r="P13" s="107">
        <v>4.3869449999999999</v>
      </c>
      <c r="Q13" s="107">
        <v>6.0047360000000003</v>
      </c>
      <c r="R13" s="107">
        <v>6.7418519999999997</v>
      </c>
      <c r="S13" s="107">
        <v>7.5432309999999996</v>
      </c>
      <c r="T13" s="107">
        <v>7.4054270000000004</v>
      </c>
      <c r="U13" s="107">
        <v>7.7201680000000001</v>
      </c>
      <c r="V13" s="107">
        <v>7.5035420000000004</v>
      </c>
      <c r="W13" s="107">
        <v>6.604063</v>
      </c>
      <c r="X13" s="107">
        <v>6.0756699999999997</v>
      </c>
      <c r="Y13" s="107">
        <v>4.9381969999999997</v>
      </c>
      <c r="Z13" s="107">
        <v>4.4939210000000003</v>
      </c>
      <c r="AA13" s="107">
        <v>4.7257749999999996</v>
      </c>
      <c r="AB13" s="107">
        <v>5.3420030000000001</v>
      </c>
      <c r="AC13" s="107">
        <v>7.1125090000000002</v>
      </c>
      <c r="AD13" s="107">
        <v>7.8319720000000004</v>
      </c>
      <c r="AE13" s="107">
        <v>8.5387249999999995</v>
      </c>
      <c r="AF13" s="107">
        <v>8.5525529999999996</v>
      </c>
      <c r="AG13" s="107">
        <v>8.7783449999999998</v>
      </c>
      <c r="AH13" s="107">
        <v>8.4123389999999993</v>
      </c>
      <c r="AI13" s="107">
        <v>7.5105320000000004</v>
      </c>
      <c r="AJ13" s="107">
        <v>6.7362120000000001</v>
      </c>
      <c r="AK13" s="107">
        <v>5.39269</v>
      </c>
      <c r="AL13" s="107">
        <v>4.9843929999999999</v>
      </c>
      <c r="AM13" s="107">
        <v>5.3970339999999997</v>
      </c>
      <c r="AN13" s="107">
        <v>5.8054680000000003</v>
      </c>
      <c r="AO13" s="107">
        <v>7.9608470000000002</v>
      </c>
      <c r="AP13" s="107">
        <v>8.7576199999999993</v>
      </c>
      <c r="AQ13" s="107">
        <v>9.3055590000000006</v>
      </c>
      <c r="AR13" s="107">
        <v>9.4233340000000005</v>
      </c>
      <c r="AS13" s="107">
        <v>9.8570399999999996</v>
      </c>
      <c r="AT13" s="107">
        <v>9.3191810000000004</v>
      </c>
      <c r="AU13" s="107">
        <v>8.1764949999999992</v>
      </c>
      <c r="AV13" s="107">
        <v>7.5890500000000003</v>
      </c>
      <c r="AW13" s="107">
        <v>5.9874479999999997</v>
      </c>
      <c r="AX13" s="107">
        <v>5.5693989999999998</v>
      </c>
      <c r="AY13" s="107">
        <v>6.0508129999999998</v>
      </c>
      <c r="AZ13" s="635">
        <v>6.4334559999999996</v>
      </c>
      <c r="BA13" s="635">
        <v>8.9526000000000003</v>
      </c>
      <c r="BB13" s="635">
        <v>9.8078620000000001</v>
      </c>
      <c r="BC13" s="635">
        <v>10.695650000000001</v>
      </c>
      <c r="BD13" s="635">
        <v>10.74103</v>
      </c>
      <c r="BE13" s="396">
        <v>11.008789999999999</v>
      </c>
      <c r="BF13" s="396">
        <v>10.515280000000001</v>
      </c>
      <c r="BG13" s="396">
        <v>9.3259790000000002</v>
      </c>
      <c r="BH13" s="396">
        <v>8.2603439999999999</v>
      </c>
      <c r="BI13" s="396">
        <v>6.6366870000000002</v>
      </c>
      <c r="BJ13" s="396">
        <v>6.0394819999999996</v>
      </c>
      <c r="BK13" s="396">
        <v>6.46753</v>
      </c>
      <c r="BL13" s="396">
        <v>7.0752199999999998</v>
      </c>
      <c r="BM13" s="396">
        <v>9.6668459999999996</v>
      </c>
      <c r="BN13" s="396">
        <v>10.69689</v>
      </c>
      <c r="BO13" s="396">
        <v>11.686529999999999</v>
      </c>
      <c r="BP13" s="396">
        <v>11.739789999999999</v>
      </c>
      <c r="BQ13" s="396">
        <v>12.03425</v>
      </c>
      <c r="BR13" s="396">
        <v>11.48991</v>
      </c>
      <c r="BS13" s="396">
        <v>10.182399999999999</v>
      </c>
      <c r="BT13" s="396">
        <v>9.0110100000000006</v>
      </c>
      <c r="BU13" s="396">
        <v>7.2300959999999996</v>
      </c>
      <c r="BV13" s="396">
        <v>6.5768079999999998</v>
      </c>
    </row>
    <row r="14" spans="1:74" ht="11.1" customHeight="1" x14ac:dyDescent="0.2">
      <c r="A14" s="235" t="s">
        <v>561</v>
      </c>
      <c r="B14" s="446" t="s">
        <v>987</v>
      </c>
      <c r="C14" s="386">
        <v>2.1349689999999999</v>
      </c>
      <c r="D14" s="386">
        <v>2.3570410000000002</v>
      </c>
      <c r="E14" s="386">
        <v>3.2522410000000002</v>
      </c>
      <c r="F14" s="386">
        <v>3.6321620000000001</v>
      </c>
      <c r="G14" s="386">
        <v>4.0068219999999997</v>
      </c>
      <c r="H14" s="386">
        <v>3.9971139999999998</v>
      </c>
      <c r="I14" s="386">
        <v>4.1176570000000003</v>
      </c>
      <c r="J14" s="386">
        <v>3.9821780000000002</v>
      </c>
      <c r="K14" s="386">
        <v>3.5685389999999999</v>
      </c>
      <c r="L14" s="386">
        <v>3.3060369999999999</v>
      </c>
      <c r="M14" s="386">
        <v>2.6934960000000001</v>
      </c>
      <c r="N14" s="386">
        <v>2.462027</v>
      </c>
      <c r="O14" s="386">
        <v>2.6254870000000001</v>
      </c>
      <c r="P14" s="386">
        <v>2.8937110000000001</v>
      </c>
      <c r="Q14" s="386">
        <v>3.9540670000000002</v>
      </c>
      <c r="R14" s="386">
        <v>4.4783030000000004</v>
      </c>
      <c r="S14" s="386">
        <v>5.0734719999999998</v>
      </c>
      <c r="T14" s="386">
        <v>4.9483300000000003</v>
      </c>
      <c r="U14" s="386">
        <v>5.1728139999999998</v>
      </c>
      <c r="V14" s="386">
        <v>5.049239</v>
      </c>
      <c r="W14" s="386">
        <v>4.4087329999999998</v>
      </c>
      <c r="X14" s="386">
        <v>4.1547109999999998</v>
      </c>
      <c r="Y14" s="386">
        <v>3.4276179999999998</v>
      </c>
      <c r="Z14" s="386">
        <v>3.086624</v>
      </c>
      <c r="AA14" s="386">
        <v>3.2401610000000001</v>
      </c>
      <c r="AB14" s="386">
        <v>3.6594989999999998</v>
      </c>
      <c r="AC14" s="386">
        <v>4.885497</v>
      </c>
      <c r="AD14" s="386">
        <v>5.3853840000000002</v>
      </c>
      <c r="AE14" s="386">
        <v>5.8454059999999997</v>
      </c>
      <c r="AF14" s="386">
        <v>5.8627820000000002</v>
      </c>
      <c r="AG14" s="386">
        <v>5.9914509999999996</v>
      </c>
      <c r="AH14" s="386">
        <v>5.7354370000000001</v>
      </c>
      <c r="AI14" s="386">
        <v>5.107907</v>
      </c>
      <c r="AJ14" s="386">
        <v>4.6376090000000003</v>
      </c>
      <c r="AK14" s="386">
        <v>3.7536999999999998</v>
      </c>
      <c r="AL14" s="386">
        <v>3.4417010000000001</v>
      </c>
      <c r="AM14" s="386">
        <v>3.703436</v>
      </c>
      <c r="AN14" s="386">
        <v>3.9665910000000002</v>
      </c>
      <c r="AO14" s="386">
        <v>5.455514</v>
      </c>
      <c r="AP14" s="386">
        <v>5.9665350000000004</v>
      </c>
      <c r="AQ14" s="386">
        <v>6.2678279999999997</v>
      </c>
      <c r="AR14" s="386">
        <v>6.3790690000000003</v>
      </c>
      <c r="AS14" s="386">
        <v>6.6889310000000002</v>
      </c>
      <c r="AT14" s="386">
        <v>6.272526</v>
      </c>
      <c r="AU14" s="386">
        <v>5.4336640000000003</v>
      </c>
      <c r="AV14" s="386">
        <v>5.1993559999999999</v>
      </c>
      <c r="AW14" s="386">
        <v>4.1281619999999997</v>
      </c>
      <c r="AX14" s="386">
        <v>3.8122919999999998</v>
      </c>
      <c r="AY14" s="386">
        <v>4.1384040000000004</v>
      </c>
      <c r="AZ14" s="877">
        <v>4.3702209999999999</v>
      </c>
      <c r="BA14" s="877">
        <v>6.06534</v>
      </c>
      <c r="BB14" s="877">
        <v>6.6190530000000001</v>
      </c>
      <c r="BC14" s="877">
        <v>7.2166139999999999</v>
      </c>
      <c r="BD14" s="877">
        <v>7.25319</v>
      </c>
      <c r="BE14" s="358">
        <v>7.3981000000000003</v>
      </c>
      <c r="BF14" s="358">
        <v>7.0559729999999998</v>
      </c>
      <c r="BG14" s="358">
        <v>6.2225440000000001</v>
      </c>
      <c r="BH14" s="358">
        <v>5.51267</v>
      </c>
      <c r="BI14" s="358">
        <v>4.4690899999999996</v>
      </c>
      <c r="BJ14" s="358">
        <v>4.0057710000000002</v>
      </c>
      <c r="BK14" s="358">
        <v>4.2772389999999998</v>
      </c>
      <c r="BL14" s="358">
        <v>4.6753539999999996</v>
      </c>
      <c r="BM14" s="358">
        <v>6.4185449999999999</v>
      </c>
      <c r="BN14" s="358">
        <v>7.1402729999999996</v>
      </c>
      <c r="BO14" s="358">
        <v>7.8104079999999998</v>
      </c>
      <c r="BP14" s="358">
        <v>7.8589209999999996</v>
      </c>
      <c r="BQ14" s="358">
        <v>8.0225259999999992</v>
      </c>
      <c r="BR14" s="358">
        <v>7.6502610000000004</v>
      </c>
      <c r="BS14" s="358">
        <v>6.7403779999999998</v>
      </c>
      <c r="BT14" s="358">
        <v>5.9660510000000002</v>
      </c>
      <c r="BU14" s="358">
        <v>4.8291149999999998</v>
      </c>
      <c r="BV14" s="358">
        <v>4.3250999999999999</v>
      </c>
    </row>
    <row r="15" spans="1:74" ht="11.1" customHeight="1" x14ac:dyDescent="0.2">
      <c r="A15" s="235" t="s">
        <v>562</v>
      </c>
      <c r="B15" s="446" t="s">
        <v>988</v>
      </c>
      <c r="C15" s="386">
        <v>1.0118910000000001</v>
      </c>
      <c r="D15" s="386">
        <v>1.1158079999999999</v>
      </c>
      <c r="E15" s="386">
        <v>1.520813</v>
      </c>
      <c r="F15" s="386">
        <v>1.662012</v>
      </c>
      <c r="G15" s="386">
        <v>1.8157570000000001</v>
      </c>
      <c r="H15" s="386">
        <v>1.8185750000000001</v>
      </c>
      <c r="I15" s="386">
        <v>1.893588</v>
      </c>
      <c r="J15" s="386">
        <v>1.8013749999999999</v>
      </c>
      <c r="K15" s="386">
        <v>1.6075120000000001</v>
      </c>
      <c r="L15" s="386">
        <v>1.383238</v>
      </c>
      <c r="M15" s="386">
        <v>1.0859639999999999</v>
      </c>
      <c r="N15" s="386">
        <v>1.007368</v>
      </c>
      <c r="O15" s="386">
        <v>1.1192789999999999</v>
      </c>
      <c r="P15" s="386">
        <v>1.234251</v>
      </c>
      <c r="Q15" s="386">
        <v>1.680342</v>
      </c>
      <c r="R15" s="386">
        <v>1.8553170000000001</v>
      </c>
      <c r="S15" s="386">
        <v>2.0231469999999998</v>
      </c>
      <c r="T15" s="386">
        <v>2.0107569999999999</v>
      </c>
      <c r="U15" s="386">
        <v>2.086589</v>
      </c>
      <c r="V15" s="386">
        <v>2.0100889999999998</v>
      </c>
      <c r="W15" s="386">
        <v>1.7957099999999999</v>
      </c>
      <c r="X15" s="386">
        <v>1.5578320000000001</v>
      </c>
      <c r="Y15" s="386">
        <v>1.2249099999999999</v>
      </c>
      <c r="Z15" s="386">
        <v>1.1529670000000001</v>
      </c>
      <c r="AA15" s="386">
        <v>1.218102</v>
      </c>
      <c r="AB15" s="386">
        <v>1.386266</v>
      </c>
      <c r="AC15" s="386">
        <v>1.821245</v>
      </c>
      <c r="AD15" s="386">
        <v>2.0067430000000002</v>
      </c>
      <c r="AE15" s="386">
        <v>2.2156229999999999</v>
      </c>
      <c r="AF15" s="386">
        <v>2.2133370000000001</v>
      </c>
      <c r="AG15" s="386">
        <v>2.2969189999999999</v>
      </c>
      <c r="AH15" s="386">
        <v>2.2037990000000001</v>
      </c>
      <c r="AI15" s="386">
        <v>1.969346</v>
      </c>
      <c r="AJ15" s="386">
        <v>1.7090780000000001</v>
      </c>
      <c r="AK15" s="386">
        <v>1.33619</v>
      </c>
      <c r="AL15" s="386">
        <v>1.2756829999999999</v>
      </c>
      <c r="AM15" s="386">
        <v>1.4082399999999999</v>
      </c>
      <c r="AN15" s="386">
        <v>1.533698</v>
      </c>
      <c r="AO15" s="386">
        <v>2.0728089999999999</v>
      </c>
      <c r="AP15" s="386">
        <v>2.3222019999999999</v>
      </c>
      <c r="AQ15" s="386">
        <v>2.5222889999999998</v>
      </c>
      <c r="AR15" s="386">
        <v>2.5298910000000001</v>
      </c>
      <c r="AS15" s="386">
        <v>2.6359910000000002</v>
      </c>
      <c r="AT15" s="386">
        <v>2.5312030000000001</v>
      </c>
      <c r="AU15" s="386">
        <v>2.2769629999999998</v>
      </c>
      <c r="AV15" s="386">
        <v>1.968197</v>
      </c>
      <c r="AW15" s="386">
        <v>1.5330349999999999</v>
      </c>
      <c r="AX15" s="386">
        <v>1.46011</v>
      </c>
      <c r="AY15" s="386">
        <v>1.598614</v>
      </c>
      <c r="AZ15" s="877">
        <v>1.731468</v>
      </c>
      <c r="BA15" s="877">
        <v>2.4131019999999999</v>
      </c>
      <c r="BB15" s="877">
        <v>2.6744349999999999</v>
      </c>
      <c r="BC15" s="877">
        <v>2.9121440000000001</v>
      </c>
      <c r="BD15" s="877">
        <v>2.9204379999999999</v>
      </c>
      <c r="BE15" s="358">
        <v>3.024858</v>
      </c>
      <c r="BF15" s="358">
        <v>2.8921100000000002</v>
      </c>
      <c r="BG15" s="358">
        <v>2.591777</v>
      </c>
      <c r="BH15" s="358">
        <v>2.2825329999999999</v>
      </c>
      <c r="BI15" s="358">
        <v>1.804033</v>
      </c>
      <c r="BJ15" s="358">
        <v>1.707282</v>
      </c>
      <c r="BK15" s="358">
        <v>1.8456760000000001</v>
      </c>
      <c r="BL15" s="358">
        <v>2.032222</v>
      </c>
      <c r="BM15" s="358">
        <v>2.7304040000000001</v>
      </c>
      <c r="BN15" s="358">
        <v>2.9970560000000002</v>
      </c>
      <c r="BO15" s="358">
        <v>3.260462</v>
      </c>
      <c r="BP15" s="358">
        <v>3.2653629999999998</v>
      </c>
      <c r="BQ15" s="358">
        <v>3.3770570000000002</v>
      </c>
      <c r="BR15" s="358">
        <v>3.2256960000000001</v>
      </c>
      <c r="BS15" s="358">
        <v>2.8884840000000001</v>
      </c>
      <c r="BT15" s="358">
        <v>2.5420259999999999</v>
      </c>
      <c r="BU15" s="358">
        <v>2.0078659999999999</v>
      </c>
      <c r="BV15" s="358">
        <v>1.898925</v>
      </c>
    </row>
    <row r="16" spans="1:74" ht="11.1" customHeight="1" x14ac:dyDescent="0.2">
      <c r="A16" s="235" t="s">
        <v>563</v>
      </c>
      <c r="B16" s="446" t="s">
        <v>989</v>
      </c>
      <c r="C16" s="386">
        <v>0.22964019999999999</v>
      </c>
      <c r="D16" s="386">
        <v>0.24397269999999999</v>
      </c>
      <c r="E16" s="386">
        <v>0.34803200000000001</v>
      </c>
      <c r="F16" s="386">
        <v>0.37681969999999998</v>
      </c>
      <c r="G16" s="386">
        <v>0.41320210000000002</v>
      </c>
      <c r="H16" s="386">
        <v>0.41340310000000002</v>
      </c>
      <c r="I16" s="386">
        <v>0.42640909999999999</v>
      </c>
      <c r="J16" s="386">
        <v>0.41069699999999998</v>
      </c>
      <c r="K16" s="386">
        <v>0.36825439999999998</v>
      </c>
      <c r="L16" s="386">
        <v>0.3330148</v>
      </c>
      <c r="M16" s="386">
        <v>0.25576919999999997</v>
      </c>
      <c r="N16" s="386">
        <v>0.2288492</v>
      </c>
      <c r="O16" s="386">
        <v>0.24383479999999999</v>
      </c>
      <c r="P16" s="386">
        <v>0.25898330000000003</v>
      </c>
      <c r="Q16" s="386">
        <v>0.37032619999999999</v>
      </c>
      <c r="R16" s="386">
        <v>0.40823300000000001</v>
      </c>
      <c r="S16" s="386">
        <v>0.4466117</v>
      </c>
      <c r="T16" s="386">
        <v>0.44634020000000002</v>
      </c>
      <c r="U16" s="386">
        <v>0.46076499999999998</v>
      </c>
      <c r="V16" s="386">
        <v>0.44421389999999999</v>
      </c>
      <c r="W16" s="386">
        <v>0.39961970000000002</v>
      </c>
      <c r="X16" s="386">
        <v>0.3631277</v>
      </c>
      <c r="Y16" s="386">
        <v>0.2856688</v>
      </c>
      <c r="Z16" s="386">
        <v>0.25433060000000002</v>
      </c>
      <c r="AA16" s="386">
        <v>0.26751170000000002</v>
      </c>
      <c r="AB16" s="386">
        <v>0.29623870000000002</v>
      </c>
      <c r="AC16" s="386">
        <v>0.40576719999999999</v>
      </c>
      <c r="AD16" s="386">
        <v>0.43984620000000002</v>
      </c>
      <c r="AE16" s="386">
        <v>0.47769539999999999</v>
      </c>
      <c r="AF16" s="386">
        <v>0.47643410000000003</v>
      </c>
      <c r="AG16" s="386">
        <v>0.48997420000000003</v>
      </c>
      <c r="AH16" s="386">
        <v>0.47310380000000002</v>
      </c>
      <c r="AI16" s="386">
        <v>0.43327939999999998</v>
      </c>
      <c r="AJ16" s="386">
        <v>0.38952429999999999</v>
      </c>
      <c r="AK16" s="386">
        <v>0.30280079999999998</v>
      </c>
      <c r="AL16" s="386">
        <v>0.26700980000000002</v>
      </c>
      <c r="AM16" s="386">
        <v>0.28535759999999999</v>
      </c>
      <c r="AN16" s="386">
        <v>0.3051796</v>
      </c>
      <c r="AO16" s="386">
        <v>0.43252410000000002</v>
      </c>
      <c r="AP16" s="386">
        <v>0.46888350000000001</v>
      </c>
      <c r="AQ16" s="386">
        <v>0.51544310000000004</v>
      </c>
      <c r="AR16" s="386">
        <v>0.51437409999999995</v>
      </c>
      <c r="AS16" s="386">
        <v>0.53211799999999998</v>
      </c>
      <c r="AT16" s="386">
        <v>0.51545200000000002</v>
      </c>
      <c r="AU16" s="386">
        <v>0.46586860000000002</v>
      </c>
      <c r="AV16" s="386">
        <v>0.42149809999999999</v>
      </c>
      <c r="AW16" s="386">
        <v>0.32625110000000002</v>
      </c>
      <c r="AX16" s="386">
        <v>0.29699700000000001</v>
      </c>
      <c r="AY16" s="386">
        <v>0.31379459999999998</v>
      </c>
      <c r="AZ16" s="877">
        <v>0.33176719999999998</v>
      </c>
      <c r="BA16" s="877">
        <v>0.47415740000000001</v>
      </c>
      <c r="BB16" s="877">
        <v>0.51437379999999999</v>
      </c>
      <c r="BC16" s="877">
        <v>0.56689460000000003</v>
      </c>
      <c r="BD16" s="877">
        <v>0.56740539999999995</v>
      </c>
      <c r="BE16" s="358">
        <v>0.58583149999999995</v>
      </c>
      <c r="BF16" s="358">
        <v>0.56719759999999997</v>
      </c>
      <c r="BG16" s="358">
        <v>0.51165859999999996</v>
      </c>
      <c r="BH16" s="358">
        <v>0.46514040000000001</v>
      </c>
      <c r="BI16" s="358">
        <v>0.36356369999999999</v>
      </c>
      <c r="BJ16" s="358">
        <v>0.32642929999999998</v>
      </c>
      <c r="BK16" s="358">
        <v>0.34461550000000002</v>
      </c>
      <c r="BL16" s="358">
        <v>0.36764419999999998</v>
      </c>
      <c r="BM16" s="358">
        <v>0.5178973</v>
      </c>
      <c r="BN16" s="358">
        <v>0.55955999999999995</v>
      </c>
      <c r="BO16" s="358">
        <v>0.61565749999999997</v>
      </c>
      <c r="BP16" s="358">
        <v>0.61550099999999996</v>
      </c>
      <c r="BQ16" s="358">
        <v>0.63466429999999996</v>
      </c>
      <c r="BR16" s="358">
        <v>0.61394910000000003</v>
      </c>
      <c r="BS16" s="358">
        <v>0.55353759999999996</v>
      </c>
      <c r="BT16" s="358">
        <v>0.50293290000000002</v>
      </c>
      <c r="BU16" s="358">
        <v>0.3931153</v>
      </c>
      <c r="BV16" s="358">
        <v>0.3527824</v>
      </c>
    </row>
    <row r="17" spans="1:74" ht="11.1" customHeight="1" x14ac:dyDescent="0.2">
      <c r="A17" s="235"/>
      <c r="B17" s="729"/>
      <c r="C17" s="386"/>
      <c r="D17" s="386"/>
      <c r="E17" s="386"/>
      <c r="F17" s="386"/>
      <c r="G17" s="386"/>
      <c r="H17" s="386"/>
      <c r="I17" s="386"/>
      <c r="J17" s="386"/>
      <c r="K17" s="386"/>
      <c r="L17" s="386"/>
      <c r="M17" s="386"/>
      <c r="N17" s="386"/>
      <c r="O17" s="386"/>
      <c r="P17" s="386"/>
      <c r="Q17" s="386"/>
      <c r="R17" s="386"/>
      <c r="S17" s="386"/>
      <c r="T17" s="386"/>
      <c r="U17" s="386"/>
      <c r="V17" s="386"/>
      <c r="W17" s="386"/>
      <c r="X17" s="386"/>
      <c r="Y17" s="386"/>
      <c r="Z17" s="386"/>
      <c r="AA17" s="386"/>
      <c r="AB17" s="386"/>
      <c r="AC17" s="386"/>
      <c r="AD17" s="386"/>
      <c r="AE17" s="386"/>
      <c r="AF17" s="386"/>
      <c r="AG17" s="386"/>
      <c r="AH17" s="386"/>
      <c r="AI17" s="386"/>
      <c r="AJ17" s="386"/>
      <c r="AK17" s="386"/>
      <c r="AL17" s="386"/>
      <c r="AM17" s="386"/>
      <c r="AN17" s="386"/>
      <c r="AO17" s="386"/>
      <c r="AP17" s="386"/>
      <c r="AQ17" s="386"/>
      <c r="AR17" s="386"/>
      <c r="AS17" s="386"/>
      <c r="AT17" s="386"/>
      <c r="AU17" s="386"/>
      <c r="AV17" s="386"/>
      <c r="AW17" s="386"/>
      <c r="AX17" s="386"/>
      <c r="AY17" s="386"/>
      <c r="AZ17" s="877"/>
      <c r="BA17" s="877"/>
      <c r="BB17" s="877"/>
      <c r="BC17" s="877"/>
      <c r="BD17" s="877"/>
      <c r="BE17" s="358"/>
      <c r="BF17" s="358"/>
      <c r="BG17" s="358"/>
      <c r="BH17" s="358"/>
      <c r="BI17" s="358"/>
      <c r="BJ17" s="358"/>
      <c r="BK17" s="358"/>
      <c r="BL17" s="358"/>
      <c r="BM17" s="358"/>
      <c r="BN17" s="358"/>
      <c r="BO17" s="358"/>
      <c r="BP17" s="358"/>
      <c r="BQ17" s="358"/>
      <c r="BR17" s="358"/>
      <c r="BS17" s="358"/>
      <c r="BT17" s="358"/>
      <c r="BU17" s="358"/>
      <c r="BV17" s="358"/>
    </row>
    <row r="18" spans="1:74" s="240" customFormat="1" ht="11.1" customHeight="1" x14ac:dyDescent="0.2">
      <c r="A18" s="235" t="s">
        <v>578</v>
      </c>
      <c r="B18" s="445" t="s">
        <v>1364</v>
      </c>
      <c r="C18" s="386">
        <v>25.710062691000001</v>
      </c>
      <c r="D18" s="386">
        <v>9.4372687079999995</v>
      </c>
      <c r="E18" s="386">
        <v>10.639892725999999</v>
      </c>
      <c r="F18" s="386">
        <v>10.70230767</v>
      </c>
      <c r="G18" s="386">
        <v>23.786415754</v>
      </c>
      <c r="H18" s="386">
        <v>24.72237303</v>
      </c>
      <c r="I18" s="386">
        <v>26.657743386</v>
      </c>
      <c r="J18" s="386">
        <v>15.860364242999999</v>
      </c>
      <c r="K18" s="386">
        <v>3.6397852199999998</v>
      </c>
      <c r="L18" s="386">
        <v>8.4741046650000005</v>
      </c>
      <c r="M18" s="386">
        <v>20.594661810000002</v>
      </c>
      <c r="N18" s="386">
        <v>24.759794302</v>
      </c>
      <c r="O18" s="386">
        <v>14.39440825</v>
      </c>
      <c r="P18" s="386">
        <v>9.2856273999999992</v>
      </c>
      <c r="Q18" s="386">
        <v>16.415468067999999</v>
      </c>
      <c r="R18" s="386">
        <v>12.92587065</v>
      </c>
      <c r="S18" s="386">
        <v>20.334676796</v>
      </c>
      <c r="T18" s="386">
        <v>20.585118869999999</v>
      </c>
      <c r="U18" s="386">
        <v>27.231978892000001</v>
      </c>
      <c r="V18" s="386">
        <v>19.569592270000001</v>
      </c>
      <c r="W18" s="386">
        <v>2.4810385799999999</v>
      </c>
      <c r="X18" s="386">
        <v>7.6365556550000004</v>
      </c>
      <c r="Y18" s="386">
        <v>15.734530680000001</v>
      </c>
      <c r="Z18" s="386">
        <v>24.408257371000001</v>
      </c>
      <c r="AA18" s="386">
        <v>26.876236004999999</v>
      </c>
      <c r="AB18" s="386">
        <v>8.1145899920000009</v>
      </c>
      <c r="AC18" s="386">
        <v>16.220972239000002</v>
      </c>
      <c r="AD18" s="386">
        <v>13.29958437</v>
      </c>
      <c r="AE18" s="386">
        <v>23.492280871999998</v>
      </c>
      <c r="AF18" s="386">
        <v>26.129258849999999</v>
      </c>
      <c r="AG18" s="386">
        <v>22.030533996999999</v>
      </c>
      <c r="AH18" s="386">
        <v>18.856416004</v>
      </c>
      <c r="AI18" s="386">
        <v>7.4030957400000004</v>
      </c>
      <c r="AJ18" s="386">
        <v>9.7051555539999992</v>
      </c>
      <c r="AK18" s="386">
        <v>16.3825389</v>
      </c>
      <c r="AL18" s="386">
        <v>23.518723530999999</v>
      </c>
      <c r="AM18" s="386">
        <v>30.922867350000001</v>
      </c>
      <c r="AN18" s="386">
        <v>9.1598061519999998</v>
      </c>
      <c r="AO18" s="386">
        <v>15.801089514999999</v>
      </c>
      <c r="AP18" s="386">
        <v>16.743363899999999</v>
      </c>
      <c r="AQ18" s="386">
        <v>23.056749378999999</v>
      </c>
      <c r="AR18" s="386">
        <v>26.727241889999998</v>
      </c>
      <c r="AS18" s="386">
        <v>27.60431797</v>
      </c>
      <c r="AT18" s="386">
        <v>16.671659259999998</v>
      </c>
      <c r="AU18" s="386">
        <v>11.76082308</v>
      </c>
      <c r="AV18" s="386">
        <v>12.72477956</v>
      </c>
      <c r="AW18" s="386">
        <v>23.56783308</v>
      </c>
      <c r="AX18" s="386">
        <v>32.034604260999998</v>
      </c>
      <c r="AY18" s="386">
        <v>31.068186669999999</v>
      </c>
      <c r="AZ18" s="877">
        <v>9.7808004279999992</v>
      </c>
      <c r="BA18" s="877">
        <v>22.725959638999999</v>
      </c>
      <c r="BB18" s="877">
        <v>17.531741043</v>
      </c>
      <c r="BC18" s="877">
        <v>16.017240000000001</v>
      </c>
      <c r="BD18" s="877">
        <v>20.04026</v>
      </c>
      <c r="BE18" s="358">
        <v>24.934570000000001</v>
      </c>
      <c r="BF18" s="358">
        <v>18.612020000000001</v>
      </c>
      <c r="BG18" s="358">
        <v>12.66203</v>
      </c>
      <c r="BH18" s="358">
        <v>12.689690000000001</v>
      </c>
      <c r="BI18" s="358">
        <v>24.233309999999999</v>
      </c>
      <c r="BJ18" s="358">
        <v>31.23244</v>
      </c>
      <c r="BK18" s="358">
        <v>29.412680000000002</v>
      </c>
      <c r="BL18" s="358">
        <v>9.4538550000000008</v>
      </c>
      <c r="BM18" s="358">
        <v>23.523019999999999</v>
      </c>
      <c r="BN18" s="358">
        <v>17.15401</v>
      </c>
      <c r="BO18" s="358">
        <v>16.77281</v>
      </c>
      <c r="BP18" s="358">
        <v>21.897739999999999</v>
      </c>
      <c r="BQ18" s="358">
        <v>27.872219999999999</v>
      </c>
      <c r="BR18" s="358">
        <v>19.987300000000001</v>
      </c>
      <c r="BS18" s="358">
        <v>13.25135</v>
      </c>
      <c r="BT18" s="358">
        <v>13.321289999999999</v>
      </c>
      <c r="BU18" s="358">
        <v>25.553000000000001</v>
      </c>
      <c r="BV18" s="358">
        <v>32.63429</v>
      </c>
    </row>
    <row r="19" spans="1:74" ht="11.1" customHeight="1" x14ac:dyDescent="0.2">
      <c r="A19" s="50"/>
      <c r="B19" s="730"/>
      <c r="C19" s="440"/>
      <c r="D19" s="440"/>
      <c r="E19" s="440"/>
      <c r="F19" s="440"/>
      <c r="G19" s="440"/>
      <c r="H19" s="440"/>
      <c r="I19" s="440"/>
      <c r="J19" s="440"/>
      <c r="K19" s="440"/>
      <c r="L19" s="440"/>
      <c r="M19" s="440"/>
      <c r="N19" s="440"/>
      <c r="O19" s="440"/>
      <c r="P19" s="440"/>
      <c r="Q19" s="440"/>
      <c r="R19" s="440"/>
      <c r="S19" s="440"/>
      <c r="T19" s="440"/>
      <c r="U19" s="440"/>
      <c r="V19" s="440"/>
      <c r="W19" s="440"/>
      <c r="X19" s="440"/>
      <c r="Y19" s="440"/>
      <c r="Z19" s="440"/>
      <c r="AA19" s="440"/>
      <c r="AB19" s="440"/>
      <c r="AC19" s="440"/>
      <c r="AD19" s="440"/>
      <c r="AE19" s="440"/>
      <c r="AF19" s="440"/>
      <c r="AG19" s="440"/>
      <c r="AH19" s="440"/>
      <c r="AI19" s="440"/>
      <c r="AJ19" s="440"/>
      <c r="AK19" s="440"/>
      <c r="AL19" s="440"/>
      <c r="AM19" s="440"/>
      <c r="AN19" s="440"/>
      <c r="AO19" s="440"/>
      <c r="AP19" s="440"/>
      <c r="AQ19" s="440"/>
      <c r="AR19" s="440"/>
      <c r="AS19" s="440"/>
      <c r="AT19" s="440"/>
      <c r="AU19" s="440"/>
      <c r="AV19" s="440"/>
      <c r="AW19" s="440"/>
      <c r="AX19" s="440"/>
      <c r="AY19" s="440"/>
      <c r="AZ19" s="912"/>
      <c r="BA19" s="912"/>
      <c r="BB19" s="912"/>
      <c r="BC19" s="912"/>
      <c r="BD19" s="912"/>
      <c r="BE19" s="443"/>
      <c r="BF19" s="443"/>
      <c r="BG19" s="443"/>
      <c r="BH19" s="443"/>
      <c r="BI19" s="443"/>
      <c r="BJ19" s="443"/>
      <c r="BK19" s="443"/>
      <c r="BL19" s="443"/>
      <c r="BM19" s="443"/>
      <c r="BN19" s="443"/>
      <c r="BO19" s="443"/>
      <c r="BP19" s="443"/>
      <c r="BQ19" s="443"/>
      <c r="BR19" s="443"/>
      <c r="BS19" s="443"/>
      <c r="BT19" s="443"/>
      <c r="BU19" s="443"/>
      <c r="BV19" s="443"/>
    </row>
    <row r="20" spans="1:74" ht="11.1" customHeight="1" x14ac:dyDescent="0.2">
      <c r="A20" s="50"/>
      <c r="B20" s="52" t="s">
        <v>1365</v>
      </c>
      <c r="C20" s="440"/>
      <c r="D20" s="440"/>
      <c r="E20" s="440"/>
      <c r="F20" s="440"/>
      <c r="G20" s="440"/>
      <c r="H20" s="440"/>
      <c r="I20" s="440"/>
      <c r="J20" s="440"/>
      <c r="K20" s="440"/>
      <c r="L20" s="440"/>
      <c r="M20" s="440"/>
      <c r="N20" s="440"/>
      <c r="O20" s="440"/>
      <c r="P20" s="440"/>
      <c r="Q20" s="440"/>
      <c r="R20" s="440"/>
      <c r="S20" s="440"/>
      <c r="T20" s="440"/>
      <c r="U20" s="440"/>
      <c r="V20" s="440"/>
      <c r="W20" s="440"/>
      <c r="X20" s="440"/>
      <c r="Y20" s="440"/>
      <c r="Z20" s="440"/>
      <c r="AA20" s="440"/>
      <c r="AB20" s="440"/>
      <c r="AC20" s="440"/>
      <c r="AD20" s="440"/>
      <c r="AE20" s="440"/>
      <c r="AF20" s="440"/>
      <c r="AG20" s="440"/>
      <c r="AH20" s="440"/>
      <c r="AI20" s="440"/>
      <c r="AJ20" s="440"/>
      <c r="AK20" s="440"/>
      <c r="AL20" s="440"/>
      <c r="AM20" s="440"/>
      <c r="AN20" s="440"/>
      <c r="AO20" s="440"/>
      <c r="AP20" s="440"/>
      <c r="AQ20" s="440"/>
      <c r="AR20" s="440"/>
      <c r="AS20" s="440"/>
      <c r="AT20" s="440"/>
      <c r="AU20" s="440"/>
      <c r="AV20" s="440"/>
      <c r="AW20" s="440"/>
      <c r="AX20" s="440"/>
      <c r="AY20" s="440"/>
      <c r="AZ20" s="912"/>
      <c r="BA20" s="912"/>
      <c r="BB20" s="912"/>
      <c r="BC20" s="912"/>
      <c r="BD20" s="912"/>
      <c r="BE20" s="443"/>
      <c r="BF20" s="443"/>
      <c r="BG20" s="443"/>
      <c r="BH20" s="443"/>
      <c r="BI20" s="443"/>
      <c r="BJ20" s="443"/>
      <c r="BK20" s="443"/>
      <c r="BL20" s="443"/>
      <c r="BM20" s="443"/>
      <c r="BN20" s="443"/>
      <c r="BO20" s="443"/>
      <c r="BP20" s="443"/>
      <c r="BQ20" s="443"/>
      <c r="BR20" s="443"/>
      <c r="BS20" s="443"/>
      <c r="BT20" s="443"/>
      <c r="BU20" s="443"/>
      <c r="BV20" s="443"/>
    </row>
    <row r="21" spans="1:74" s="278" customFormat="1" ht="11.1" customHeight="1" x14ac:dyDescent="0.2">
      <c r="A21" s="448" t="s">
        <v>581</v>
      </c>
      <c r="B21" s="449" t="s">
        <v>1366</v>
      </c>
      <c r="C21" s="107">
        <v>351.05317196999999</v>
      </c>
      <c r="D21" s="107">
        <v>316.69410332000001</v>
      </c>
      <c r="E21" s="107">
        <v>315.88662285999999</v>
      </c>
      <c r="F21" s="107">
        <v>295.78754823000003</v>
      </c>
      <c r="G21" s="107">
        <v>321.16389452999999</v>
      </c>
      <c r="H21" s="107">
        <v>358.7958405</v>
      </c>
      <c r="I21" s="107">
        <v>401.78163520999999</v>
      </c>
      <c r="J21" s="107">
        <v>402.18586777000002</v>
      </c>
      <c r="K21" s="107">
        <v>351.85255110000003</v>
      </c>
      <c r="L21" s="107">
        <v>308.36292376</v>
      </c>
      <c r="M21" s="107">
        <v>303.81234330000001</v>
      </c>
      <c r="N21" s="107">
        <v>339.51826820000002</v>
      </c>
      <c r="O21" s="107">
        <v>336.84124459999998</v>
      </c>
      <c r="P21" s="107">
        <v>303.58028624000002</v>
      </c>
      <c r="Q21" s="107">
        <v>317.85106619999999</v>
      </c>
      <c r="R21" s="107">
        <v>290.89010876999998</v>
      </c>
      <c r="S21" s="107">
        <v>309.76375632000003</v>
      </c>
      <c r="T21" s="107">
        <v>340.33805849999999</v>
      </c>
      <c r="U21" s="107">
        <v>399.45395618999999</v>
      </c>
      <c r="V21" s="107">
        <v>404.71911895</v>
      </c>
      <c r="W21" s="107">
        <v>358.09473539999999</v>
      </c>
      <c r="X21" s="107">
        <v>319.28662008999999</v>
      </c>
      <c r="Y21" s="107">
        <v>305.69046029999998</v>
      </c>
      <c r="Z21" s="107">
        <v>324.66210596000002</v>
      </c>
      <c r="AA21" s="107">
        <v>355.98246337</v>
      </c>
      <c r="AB21" s="107">
        <v>314.26014749000001</v>
      </c>
      <c r="AC21" s="107">
        <v>308.36856802</v>
      </c>
      <c r="AD21" s="107">
        <v>297.01692708000002</v>
      </c>
      <c r="AE21" s="107">
        <v>325.03804885</v>
      </c>
      <c r="AF21" s="107">
        <v>366.92426940000001</v>
      </c>
      <c r="AG21" s="107">
        <v>409.77265928000003</v>
      </c>
      <c r="AH21" s="107">
        <v>406.42677286000003</v>
      </c>
      <c r="AI21" s="107">
        <v>354.09572159999999</v>
      </c>
      <c r="AJ21" s="107">
        <v>326.16563665000001</v>
      </c>
      <c r="AK21" s="107">
        <v>306.51137010000002</v>
      </c>
      <c r="AL21" s="107">
        <v>339.85976822999999</v>
      </c>
      <c r="AM21" s="107">
        <v>374.26319995</v>
      </c>
      <c r="AN21" s="107">
        <v>331.31894879999999</v>
      </c>
      <c r="AO21" s="107">
        <v>318.63897212000001</v>
      </c>
      <c r="AP21" s="107">
        <v>305.40323100000001</v>
      </c>
      <c r="AQ21" s="107">
        <v>323.31123073999998</v>
      </c>
      <c r="AR21" s="107">
        <v>368.36465340000001</v>
      </c>
      <c r="AS21" s="107">
        <v>419.59371689</v>
      </c>
      <c r="AT21" s="107">
        <v>404.67085938999998</v>
      </c>
      <c r="AU21" s="107">
        <v>357.6813861</v>
      </c>
      <c r="AV21" s="107">
        <v>331.94465323999998</v>
      </c>
      <c r="AW21" s="107">
        <v>310.37938830000002</v>
      </c>
      <c r="AX21" s="107">
        <v>349.51431027000001</v>
      </c>
      <c r="AY21" s="107">
        <v>367.77148033999998</v>
      </c>
      <c r="AZ21" s="635">
        <v>333.41882756000001</v>
      </c>
      <c r="BA21" s="635">
        <v>325.38506569999998</v>
      </c>
      <c r="BB21" s="635">
        <v>312.67049386999997</v>
      </c>
      <c r="BC21" s="635">
        <v>330.23899999999998</v>
      </c>
      <c r="BD21" s="635">
        <v>368.17149999999998</v>
      </c>
      <c r="BE21" s="396">
        <v>419.1669</v>
      </c>
      <c r="BF21" s="396">
        <v>426.74759999999998</v>
      </c>
      <c r="BG21" s="396">
        <v>372.69040000000001</v>
      </c>
      <c r="BH21" s="396">
        <v>339.88220000000001</v>
      </c>
      <c r="BI21" s="396">
        <v>319.5926</v>
      </c>
      <c r="BJ21" s="396">
        <v>353.18720000000002</v>
      </c>
      <c r="BK21" s="396">
        <v>367.96640000000002</v>
      </c>
      <c r="BL21" s="396">
        <v>336.49990000000003</v>
      </c>
      <c r="BM21" s="396">
        <v>336.50830000000002</v>
      </c>
      <c r="BN21" s="396">
        <v>319.29649999999998</v>
      </c>
      <c r="BO21" s="396">
        <v>343.3535</v>
      </c>
      <c r="BP21" s="396">
        <v>385.1687</v>
      </c>
      <c r="BQ21" s="396">
        <v>439.74430000000001</v>
      </c>
      <c r="BR21" s="396">
        <v>443.41520000000003</v>
      </c>
      <c r="BS21" s="396">
        <v>384.55529999999999</v>
      </c>
      <c r="BT21" s="396">
        <v>350.43</v>
      </c>
      <c r="BU21" s="396">
        <v>329.05509999999998</v>
      </c>
      <c r="BV21" s="396">
        <v>363.06349999999998</v>
      </c>
    </row>
    <row r="22" spans="1:74" s="278" customFormat="1" ht="11.1" customHeight="1" x14ac:dyDescent="0.2">
      <c r="A22" s="448" t="s">
        <v>579</v>
      </c>
      <c r="B22" s="729" t="s">
        <v>1367</v>
      </c>
      <c r="C22" s="107">
        <v>338.65604629000001</v>
      </c>
      <c r="D22" s="107">
        <v>305.86307052000001</v>
      </c>
      <c r="E22" s="107">
        <v>304.30002693</v>
      </c>
      <c r="F22" s="107">
        <v>284.93286675000002</v>
      </c>
      <c r="G22" s="107">
        <v>309.69695397999999</v>
      </c>
      <c r="H22" s="107">
        <v>347.10633239999999</v>
      </c>
      <c r="I22" s="107">
        <v>389.21417475999999</v>
      </c>
      <c r="J22" s="107">
        <v>389.62628224999997</v>
      </c>
      <c r="K22" s="107">
        <v>340.5438408</v>
      </c>
      <c r="L22" s="107">
        <v>297.19594413999999</v>
      </c>
      <c r="M22" s="107">
        <v>292.25774616000001</v>
      </c>
      <c r="N22" s="107">
        <v>327.77578440000002</v>
      </c>
      <c r="O22" s="107">
        <v>325.41464490999999</v>
      </c>
      <c r="P22" s="107">
        <v>292.94566196</v>
      </c>
      <c r="Q22" s="107">
        <v>306.45394246000001</v>
      </c>
      <c r="R22" s="107">
        <v>280.81114790999999</v>
      </c>
      <c r="S22" s="107">
        <v>298.70556958999998</v>
      </c>
      <c r="T22" s="107">
        <v>328.79808359999998</v>
      </c>
      <c r="U22" s="107">
        <v>387.25610719000002</v>
      </c>
      <c r="V22" s="107">
        <v>392.43603389999998</v>
      </c>
      <c r="W22" s="107">
        <v>346.47644129999998</v>
      </c>
      <c r="X22" s="107">
        <v>308.06540867000001</v>
      </c>
      <c r="Y22" s="107">
        <v>294.24848558999997</v>
      </c>
      <c r="Z22" s="107">
        <v>312.64183487999998</v>
      </c>
      <c r="AA22" s="107">
        <v>343.71652162999999</v>
      </c>
      <c r="AB22" s="107">
        <v>303.25834266999999</v>
      </c>
      <c r="AC22" s="107">
        <v>297.27827617000003</v>
      </c>
      <c r="AD22" s="107">
        <v>286.25679710999998</v>
      </c>
      <c r="AE22" s="107">
        <v>313.96145310999998</v>
      </c>
      <c r="AF22" s="107">
        <v>355.88196749999997</v>
      </c>
      <c r="AG22" s="107">
        <v>397.87258573999998</v>
      </c>
      <c r="AH22" s="107">
        <v>394.19946177000003</v>
      </c>
      <c r="AI22" s="107">
        <v>343.07070540000001</v>
      </c>
      <c r="AJ22" s="107">
        <v>315.90198181</v>
      </c>
      <c r="AK22" s="107">
        <v>295.79604267000002</v>
      </c>
      <c r="AL22" s="107">
        <v>328.18769596999999</v>
      </c>
      <c r="AM22" s="107">
        <v>361.98107062999998</v>
      </c>
      <c r="AN22" s="107">
        <v>320.56101336</v>
      </c>
      <c r="AO22" s="107">
        <v>307.24125777</v>
      </c>
      <c r="AP22" s="107">
        <v>294.84637542000002</v>
      </c>
      <c r="AQ22" s="107">
        <v>312.48873456000001</v>
      </c>
      <c r="AR22" s="107">
        <v>357.10038150000003</v>
      </c>
      <c r="AS22" s="107">
        <v>407.62971484000002</v>
      </c>
      <c r="AT22" s="107">
        <v>392.63089773000002</v>
      </c>
      <c r="AU22" s="107">
        <v>346.20216900000003</v>
      </c>
      <c r="AV22" s="107">
        <v>320.58801001</v>
      </c>
      <c r="AW22" s="107">
        <v>299.02180514999998</v>
      </c>
      <c r="AX22" s="107">
        <v>337.71572701000002</v>
      </c>
      <c r="AY22" s="107">
        <v>355.94017286000002</v>
      </c>
      <c r="AZ22" s="635">
        <v>323.03452271999998</v>
      </c>
      <c r="BA22" s="635">
        <v>314.30822664999999</v>
      </c>
      <c r="BB22" s="635">
        <v>302.12684443000001</v>
      </c>
      <c r="BC22" s="635">
        <v>319.05257841999997</v>
      </c>
      <c r="BD22" s="635">
        <v>356.50038384999999</v>
      </c>
      <c r="BE22" s="396">
        <v>406.69049999999999</v>
      </c>
      <c r="BF22" s="396">
        <v>414.209</v>
      </c>
      <c r="BG22" s="396">
        <v>360.94740000000002</v>
      </c>
      <c r="BH22" s="396">
        <v>328.24</v>
      </c>
      <c r="BI22" s="396">
        <v>308.05810000000002</v>
      </c>
      <c r="BJ22" s="396">
        <v>341.00319999999999</v>
      </c>
      <c r="BK22" s="396">
        <v>355.803</v>
      </c>
      <c r="BL22" s="396">
        <v>325.73689999999999</v>
      </c>
      <c r="BM22" s="396">
        <v>325.09969999999998</v>
      </c>
      <c r="BN22" s="396">
        <v>308.48500000000001</v>
      </c>
      <c r="BO22" s="396">
        <v>332.01049999999998</v>
      </c>
      <c r="BP22" s="396">
        <v>373.39030000000002</v>
      </c>
      <c r="BQ22" s="396">
        <v>427.19490000000002</v>
      </c>
      <c r="BR22" s="396">
        <v>430.83089999999999</v>
      </c>
      <c r="BS22" s="396">
        <v>372.78980000000001</v>
      </c>
      <c r="BT22" s="396">
        <v>338.78280000000001</v>
      </c>
      <c r="BU22" s="396">
        <v>317.53620000000001</v>
      </c>
      <c r="BV22" s="396">
        <v>350.89909999999998</v>
      </c>
    </row>
    <row r="23" spans="1:74" ht="11.1" customHeight="1" x14ac:dyDescent="0.2">
      <c r="A23" s="314" t="s">
        <v>603</v>
      </c>
      <c r="B23" s="728" t="s">
        <v>1032</v>
      </c>
      <c r="C23" s="386">
        <v>140.50406917999999</v>
      </c>
      <c r="D23" s="386">
        <v>125.34230287</v>
      </c>
      <c r="E23" s="386">
        <v>111.43858992</v>
      </c>
      <c r="F23" s="386">
        <v>97.431844069999997</v>
      </c>
      <c r="G23" s="386">
        <v>110.07073411</v>
      </c>
      <c r="H23" s="386">
        <v>136.31028785999999</v>
      </c>
      <c r="I23" s="386">
        <v>164.27657787999999</v>
      </c>
      <c r="J23" s="386">
        <v>160.27146691999999</v>
      </c>
      <c r="K23" s="386">
        <v>129.24131835</v>
      </c>
      <c r="L23" s="386">
        <v>99.792191209999999</v>
      </c>
      <c r="M23" s="386">
        <v>103.15207773</v>
      </c>
      <c r="N23" s="386">
        <v>131.40170252999999</v>
      </c>
      <c r="O23" s="386">
        <v>131.63774264</v>
      </c>
      <c r="P23" s="386">
        <v>112.10518084</v>
      </c>
      <c r="Q23" s="386">
        <v>110.41692320999999</v>
      </c>
      <c r="R23" s="386">
        <v>96.195859609999999</v>
      </c>
      <c r="S23" s="386">
        <v>100.23051298999999</v>
      </c>
      <c r="T23" s="386">
        <v>121.31961101</v>
      </c>
      <c r="U23" s="386">
        <v>159.71483354</v>
      </c>
      <c r="V23" s="386">
        <v>161.46019195</v>
      </c>
      <c r="W23" s="386">
        <v>132.80700633999999</v>
      </c>
      <c r="X23" s="386">
        <v>103.3137742</v>
      </c>
      <c r="Y23" s="386">
        <v>101.90658738</v>
      </c>
      <c r="Z23" s="386">
        <v>118.91696047000001</v>
      </c>
      <c r="AA23" s="386">
        <v>142.35352688</v>
      </c>
      <c r="AB23" s="386">
        <v>115.47719177</v>
      </c>
      <c r="AC23" s="386">
        <v>102.20304502</v>
      </c>
      <c r="AD23" s="386">
        <v>94.67402448</v>
      </c>
      <c r="AE23" s="386">
        <v>107.60471544000001</v>
      </c>
      <c r="AF23" s="386">
        <v>138.92046031000001</v>
      </c>
      <c r="AG23" s="386">
        <v>164.83324943</v>
      </c>
      <c r="AH23" s="386">
        <v>159.09842286</v>
      </c>
      <c r="AI23" s="386">
        <v>127.34005415999999</v>
      </c>
      <c r="AJ23" s="386">
        <v>106.08327949</v>
      </c>
      <c r="AK23" s="386">
        <v>98.781892600000006</v>
      </c>
      <c r="AL23" s="386">
        <v>125.50372371</v>
      </c>
      <c r="AM23" s="386">
        <v>152.32858847</v>
      </c>
      <c r="AN23" s="386">
        <v>127.51728971999999</v>
      </c>
      <c r="AO23" s="386">
        <v>108.96872277</v>
      </c>
      <c r="AP23" s="386">
        <v>97.306290200000007</v>
      </c>
      <c r="AQ23" s="386">
        <v>104.85586685</v>
      </c>
      <c r="AR23" s="386">
        <v>135.82211659000001</v>
      </c>
      <c r="AS23" s="386">
        <v>168.01064976999999</v>
      </c>
      <c r="AT23" s="386">
        <v>155.20386060999999</v>
      </c>
      <c r="AU23" s="386">
        <v>126.77750874</v>
      </c>
      <c r="AV23" s="386">
        <v>107.31318520000001</v>
      </c>
      <c r="AW23" s="386">
        <v>101.22240745000001</v>
      </c>
      <c r="AX23" s="386">
        <v>129.66674415</v>
      </c>
      <c r="AY23" s="386">
        <v>145.11501149</v>
      </c>
      <c r="AZ23" s="877">
        <v>128.05468200000001</v>
      </c>
      <c r="BA23" s="877">
        <v>108.8677275</v>
      </c>
      <c r="BB23" s="877">
        <v>98.321751379999995</v>
      </c>
      <c r="BC23" s="877">
        <v>102.90279628</v>
      </c>
      <c r="BD23" s="877">
        <v>131.23068567000001</v>
      </c>
      <c r="BE23" s="358">
        <v>160.11199999999999</v>
      </c>
      <c r="BF23" s="358">
        <v>163.39099999999999</v>
      </c>
      <c r="BG23" s="358">
        <v>132.22489999999999</v>
      </c>
      <c r="BH23" s="358">
        <v>108.13930000000001</v>
      </c>
      <c r="BI23" s="358">
        <v>102.25839999999999</v>
      </c>
      <c r="BJ23" s="358">
        <v>127.77079999999999</v>
      </c>
      <c r="BK23" s="358">
        <v>137.72929999999999</v>
      </c>
      <c r="BL23" s="358">
        <v>124.7364</v>
      </c>
      <c r="BM23" s="358">
        <v>111.94459999999999</v>
      </c>
      <c r="BN23" s="358">
        <v>100.8947</v>
      </c>
      <c r="BO23" s="358">
        <v>105.24590000000001</v>
      </c>
      <c r="BP23" s="358">
        <v>133.8657</v>
      </c>
      <c r="BQ23" s="358">
        <v>168.8664</v>
      </c>
      <c r="BR23" s="358">
        <v>168.46190000000001</v>
      </c>
      <c r="BS23" s="358">
        <v>133.233</v>
      </c>
      <c r="BT23" s="358">
        <v>108.82470000000001</v>
      </c>
      <c r="BU23" s="358">
        <v>102.6336</v>
      </c>
      <c r="BV23" s="358">
        <v>128.07550000000001</v>
      </c>
    </row>
    <row r="24" spans="1:74" ht="11.1" customHeight="1" x14ac:dyDescent="0.2">
      <c r="A24" s="235" t="s">
        <v>614</v>
      </c>
      <c r="B24" s="728" t="s">
        <v>986</v>
      </c>
      <c r="C24" s="386">
        <v>113.60509057</v>
      </c>
      <c r="D24" s="386">
        <v>103.06262117999999</v>
      </c>
      <c r="E24" s="386">
        <v>108.60313764</v>
      </c>
      <c r="F24" s="386">
        <v>104.56587138</v>
      </c>
      <c r="G24" s="386">
        <v>113.00720865</v>
      </c>
      <c r="H24" s="386">
        <v>121.56717173</v>
      </c>
      <c r="I24" s="386">
        <v>133.95171139000001</v>
      </c>
      <c r="J24" s="386">
        <v>135.67595263000001</v>
      </c>
      <c r="K24" s="386">
        <v>124.19527521000001</v>
      </c>
      <c r="L24" s="386">
        <v>111.85135757</v>
      </c>
      <c r="M24" s="386">
        <v>106.85796302999999</v>
      </c>
      <c r="N24" s="386">
        <v>113.92945207</v>
      </c>
      <c r="O24" s="386">
        <v>112.78971684</v>
      </c>
      <c r="P24" s="386">
        <v>103.83028427000001</v>
      </c>
      <c r="Q24" s="386">
        <v>112.64296369</v>
      </c>
      <c r="R24" s="386">
        <v>104.09076447</v>
      </c>
      <c r="S24" s="386">
        <v>113.24271739</v>
      </c>
      <c r="T24" s="386">
        <v>120.70658422</v>
      </c>
      <c r="U24" s="386">
        <v>136.39420265999999</v>
      </c>
      <c r="V24" s="386">
        <v>138.38957192000001</v>
      </c>
      <c r="W24" s="386">
        <v>126.54578748</v>
      </c>
      <c r="X24" s="386">
        <v>118.20785266999999</v>
      </c>
      <c r="Y24" s="386">
        <v>109.75648323</v>
      </c>
      <c r="Z24" s="386">
        <v>111.51182664</v>
      </c>
      <c r="AA24" s="386">
        <v>118.23400581999999</v>
      </c>
      <c r="AB24" s="386">
        <v>108.96666611000001</v>
      </c>
      <c r="AC24" s="386">
        <v>111.38231372</v>
      </c>
      <c r="AD24" s="386">
        <v>108.9724916</v>
      </c>
      <c r="AE24" s="386">
        <v>117.86368826</v>
      </c>
      <c r="AF24" s="386">
        <v>127.94905254</v>
      </c>
      <c r="AG24" s="386">
        <v>139.55100440000001</v>
      </c>
      <c r="AH24" s="386">
        <v>140.63226456999999</v>
      </c>
      <c r="AI24" s="386">
        <v>127.24828889</v>
      </c>
      <c r="AJ24" s="386">
        <v>120.8987046</v>
      </c>
      <c r="AK24" s="386">
        <v>112.09079488</v>
      </c>
      <c r="AL24" s="386">
        <v>117.15194097</v>
      </c>
      <c r="AM24" s="386">
        <v>124.44735304</v>
      </c>
      <c r="AN24" s="386">
        <v>113.20445431</v>
      </c>
      <c r="AO24" s="386">
        <v>114.42690426</v>
      </c>
      <c r="AP24" s="386">
        <v>112.43561529</v>
      </c>
      <c r="AQ24" s="386">
        <v>119.94259623000001</v>
      </c>
      <c r="AR24" s="386">
        <v>130.58900788</v>
      </c>
      <c r="AS24" s="386">
        <v>144.36314668</v>
      </c>
      <c r="AT24" s="386">
        <v>142.26268350000001</v>
      </c>
      <c r="AU24" s="386">
        <v>129.79109406000001</v>
      </c>
      <c r="AV24" s="386">
        <v>124.68003192</v>
      </c>
      <c r="AW24" s="386">
        <v>114.82161456</v>
      </c>
      <c r="AX24" s="386">
        <v>122.52159207</v>
      </c>
      <c r="AY24" s="386">
        <v>126.11966185</v>
      </c>
      <c r="AZ24" s="877">
        <v>115.69149600999999</v>
      </c>
      <c r="BA24" s="877">
        <v>119.62152555999999</v>
      </c>
      <c r="BB24" s="877">
        <v>118.23672835000001</v>
      </c>
      <c r="BC24" s="877">
        <v>126.27451154000001</v>
      </c>
      <c r="BD24" s="877">
        <v>133.42738924</v>
      </c>
      <c r="BE24" s="358">
        <v>148.33090000000001</v>
      </c>
      <c r="BF24" s="358">
        <v>152.05170000000001</v>
      </c>
      <c r="BG24" s="358">
        <v>136.2056</v>
      </c>
      <c r="BH24" s="358">
        <v>128.79480000000001</v>
      </c>
      <c r="BI24" s="358">
        <v>120.1091</v>
      </c>
      <c r="BJ24" s="358">
        <v>125.4092</v>
      </c>
      <c r="BK24" s="358">
        <v>130.14349999999999</v>
      </c>
      <c r="BL24" s="358">
        <v>119.31489999999999</v>
      </c>
      <c r="BM24" s="358">
        <v>124.4457</v>
      </c>
      <c r="BN24" s="358">
        <v>120.04689999999999</v>
      </c>
      <c r="BO24" s="358">
        <v>132.76730000000001</v>
      </c>
      <c r="BP24" s="358">
        <v>142.2765</v>
      </c>
      <c r="BQ24" s="358">
        <v>156.34479999999999</v>
      </c>
      <c r="BR24" s="358">
        <v>159.58459999999999</v>
      </c>
      <c r="BS24" s="358">
        <v>143.18690000000001</v>
      </c>
      <c r="BT24" s="358">
        <v>135.22640000000001</v>
      </c>
      <c r="BU24" s="358">
        <v>126.15900000000001</v>
      </c>
      <c r="BV24" s="358">
        <v>131.87540000000001</v>
      </c>
    </row>
    <row r="25" spans="1:74" ht="11.1" customHeight="1" x14ac:dyDescent="0.2">
      <c r="A25" s="235" t="s">
        <v>625</v>
      </c>
      <c r="B25" s="728" t="s">
        <v>985</v>
      </c>
      <c r="C25" s="386">
        <v>83.982005900000004</v>
      </c>
      <c r="D25" s="386">
        <v>76.892528760000005</v>
      </c>
      <c r="E25" s="386">
        <v>83.679089809999994</v>
      </c>
      <c r="F25" s="386">
        <v>82.422106670000005</v>
      </c>
      <c r="G25" s="386">
        <v>86.089694059999999</v>
      </c>
      <c r="H25" s="386">
        <v>88.715713239999999</v>
      </c>
      <c r="I25" s="386">
        <v>90.419842950000003</v>
      </c>
      <c r="J25" s="386">
        <v>93.143141189999994</v>
      </c>
      <c r="K25" s="386">
        <v>86.549522679999995</v>
      </c>
      <c r="L25" s="386">
        <v>85.017015029999996</v>
      </c>
      <c r="M25" s="386">
        <v>81.701399429999995</v>
      </c>
      <c r="N25" s="386">
        <v>81.851926710000001</v>
      </c>
      <c r="O25" s="386">
        <v>80.407960110000005</v>
      </c>
      <c r="P25" s="386">
        <v>76.449236850000005</v>
      </c>
      <c r="Q25" s="386">
        <v>82.817079179999993</v>
      </c>
      <c r="R25" s="386">
        <v>80.011062550000005</v>
      </c>
      <c r="S25" s="386">
        <v>84.70357577</v>
      </c>
      <c r="T25" s="386">
        <v>86.193146010000007</v>
      </c>
      <c r="U25" s="386">
        <v>90.526453549999999</v>
      </c>
      <c r="V25" s="386">
        <v>92.008705259999999</v>
      </c>
      <c r="W25" s="386">
        <v>86.472080500000004</v>
      </c>
      <c r="X25" s="386">
        <v>85.978380979999997</v>
      </c>
      <c r="Y25" s="386">
        <v>82.036277740000003</v>
      </c>
      <c r="Z25" s="386">
        <v>81.651676019999996</v>
      </c>
      <c r="AA25" s="386">
        <v>82.517331029999994</v>
      </c>
      <c r="AB25" s="386">
        <v>78.276679169999994</v>
      </c>
      <c r="AC25" s="386">
        <v>83.100082540000002</v>
      </c>
      <c r="AD25" s="386">
        <v>82.078056869999998</v>
      </c>
      <c r="AE25" s="386">
        <v>87.901100249999999</v>
      </c>
      <c r="AF25" s="386">
        <v>88.44598483</v>
      </c>
      <c r="AG25" s="386">
        <v>92.847607539999998</v>
      </c>
      <c r="AH25" s="386">
        <v>93.847511589999996</v>
      </c>
      <c r="AI25" s="386">
        <v>87.919712649999994</v>
      </c>
      <c r="AJ25" s="386">
        <v>88.353891430000004</v>
      </c>
      <c r="AK25" s="386">
        <v>84.368993919999994</v>
      </c>
      <c r="AL25" s="386">
        <v>84.927238119999998</v>
      </c>
      <c r="AM25" s="386">
        <v>84.519205159999999</v>
      </c>
      <c r="AN25" s="386">
        <v>79.228865479999996</v>
      </c>
      <c r="AO25" s="386">
        <v>83.210478339999995</v>
      </c>
      <c r="AP25" s="386">
        <v>84.535897129999995</v>
      </c>
      <c r="AQ25" s="386">
        <v>87.134436609999995</v>
      </c>
      <c r="AR25" s="386">
        <v>90.022307319999996</v>
      </c>
      <c r="AS25" s="386">
        <v>94.651304780000004</v>
      </c>
      <c r="AT25" s="386">
        <v>94.539728780000004</v>
      </c>
      <c r="AU25" s="386">
        <v>89.041124830000001</v>
      </c>
      <c r="AV25" s="386">
        <v>88.004456739999995</v>
      </c>
      <c r="AW25" s="386">
        <v>82.422327559999999</v>
      </c>
      <c r="AX25" s="386">
        <v>84.90678269</v>
      </c>
      <c r="AY25" s="386">
        <v>84.042721580000006</v>
      </c>
      <c r="AZ25" s="877">
        <v>78.653492020000002</v>
      </c>
      <c r="BA25" s="877">
        <v>85.227762440000006</v>
      </c>
      <c r="BB25" s="877">
        <v>85.004329269999999</v>
      </c>
      <c r="BC25" s="877">
        <v>89.369979387000001</v>
      </c>
      <c r="BD25" s="877">
        <v>91.324346024999997</v>
      </c>
      <c r="BE25" s="358">
        <v>97.696719999999999</v>
      </c>
      <c r="BF25" s="358">
        <v>98.220550000000003</v>
      </c>
      <c r="BG25" s="358">
        <v>91.97824</v>
      </c>
      <c r="BH25" s="358">
        <v>90.780550000000005</v>
      </c>
      <c r="BI25" s="358">
        <v>85.175849999999997</v>
      </c>
      <c r="BJ25" s="358">
        <v>87.262540000000001</v>
      </c>
      <c r="BK25" s="358">
        <v>87.347009999999997</v>
      </c>
      <c r="BL25" s="358">
        <v>81.117149999999995</v>
      </c>
      <c r="BM25" s="358">
        <v>88.153940000000006</v>
      </c>
      <c r="BN25" s="358">
        <v>87.024910000000006</v>
      </c>
      <c r="BO25" s="358">
        <v>93.485029999999995</v>
      </c>
      <c r="BP25" s="358">
        <v>96.71781</v>
      </c>
      <c r="BQ25" s="358">
        <v>101.4307</v>
      </c>
      <c r="BR25" s="358">
        <v>102.238</v>
      </c>
      <c r="BS25" s="358">
        <v>95.830979999999997</v>
      </c>
      <c r="BT25" s="358">
        <v>94.206500000000005</v>
      </c>
      <c r="BU25" s="358">
        <v>88.228890000000007</v>
      </c>
      <c r="BV25" s="358">
        <v>90.387720000000002</v>
      </c>
    </row>
    <row r="26" spans="1:74" ht="11.1" customHeight="1" x14ac:dyDescent="0.2">
      <c r="A26" s="235" t="s">
        <v>753</v>
      </c>
      <c r="B26" s="728" t="s">
        <v>1368</v>
      </c>
      <c r="C26" s="386">
        <v>0.564882</v>
      </c>
      <c r="D26" s="386">
        <v>0.56561799999999995</v>
      </c>
      <c r="E26" s="386">
        <v>0.57921</v>
      </c>
      <c r="F26" s="386">
        <v>0.51304300000000003</v>
      </c>
      <c r="G26" s="386">
        <v>0.52931600000000001</v>
      </c>
      <c r="H26" s="386">
        <v>0.51315900000000003</v>
      </c>
      <c r="I26" s="386">
        <v>0.56604200000000005</v>
      </c>
      <c r="J26" s="386">
        <v>0.535717</v>
      </c>
      <c r="K26" s="386">
        <v>0.557724</v>
      </c>
      <c r="L26" s="386">
        <v>0.535381</v>
      </c>
      <c r="M26" s="386">
        <v>0.54630599999999996</v>
      </c>
      <c r="N26" s="386">
        <v>0.59270299999999998</v>
      </c>
      <c r="O26" s="386">
        <v>0.57922499999999999</v>
      </c>
      <c r="P26" s="386">
        <v>0.56096299999999999</v>
      </c>
      <c r="Q26" s="386">
        <v>0.57697699999999996</v>
      </c>
      <c r="R26" s="386">
        <v>0.513459</v>
      </c>
      <c r="S26" s="386">
        <v>0.52876100000000004</v>
      </c>
      <c r="T26" s="386">
        <v>0.57874099999999995</v>
      </c>
      <c r="U26" s="386">
        <v>0.62061599999999995</v>
      </c>
      <c r="V26" s="386">
        <v>0.57756600000000002</v>
      </c>
      <c r="W26" s="386">
        <v>0.65156700000000001</v>
      </c>
      <c r="X26" s="386">
        <v>0.56540100000000004</v>
      </c>
      <c r="Y26" s="386">
        <v>0.54913500000000004</v>
      </c>
      <c r="Z26" s="386">
        <v>0.56137099999999995</v>
      </c>
      <c r="AA26" s="386">
        <v>0.61165499999999995</v>
      </c>
      <c r="AB26" s="386">
        <v>0.53780700000000004</v>
      </c>
      <c r="AC26" s="386">
        <v>0.59283699999999995</v>
      </c>
      <c r="AD26" s="386">
        <v>0.53222499999999995</v>
      </c>
      <c r="AE26" s="386">
        <v>0.59195200000000003</v>
      </c>
      <c r="AF26" s="386">
        <v>0.56647000000000003</v>
      </c>
      <c r="AG26" s="386">
        <v>0.64072499999999999</v>
      </c>
      <c r="AH26" s="386">
        <v>0.62126400000000004</v>
      </c>
      <c r="AI26" s="386">
        <v>0.56265200000000004</v>
      </c>
      <c r="AJ26" s="386">
        <v>0.56610799999999994</v>
      </c>
      <c r="AK26" s="386">
        <v>0.55436099999999999</v>
      </c>
      <c r="AL26" s="386">
        <v>0.60479400000000005</v>
      </c>
      <c r="AM26" s="386">
        <v>0.68592399999999998</v>
      </c>
      <c r="AN26" s="386">
        <v>0.61040799999999995</v>
      </c>
      <c r="AO26" s="386">
        <v>0.635154</v>
      </c>
      <c r="AP26" s="386">
        <v>0.56857500000000005</v>
      </c>
      <c r="AQ26" s="386">
        <v>0.55583400000000005</v>
      </c>
      <c r="AR26" s="386">
        <v>0.66694799999999999</v>
      </c>
      <c r="AS26" s="386">
        <v>0.60461500000000001</v>
      </c>
      <c r="AT26" s="386">
        <v>0.62462200000000001</v>
      </c>
      <c r="AU26" s="386">
        <v>0.59244300000000005</v>
      </c>
      <c r="AV26" s="386">
        <v>0.59033599999999997</v>
      </c>
      <c r="AW26" s="386">
        <v>0.55545800000000001</v>
      </c>
      <c r="AX26" s="386">
        <v>0.62060700000000002</v>
      </c>
      <c r="AY26" s="386">
        <v>0.66277600000000003</v>
      </c>
      <c r="AZ26" s="877">
        <v>0.63485499999999995</v>
      </c>
      <c r="BA26" s="877">
        <v>0.59121113999999997</v>
      </c>
      <c r="BB26" s="877">
        <v>0.56403541999999995</v>
      </c>
      <c r="BC26" s="877">
        <v>0.50529121238999997</v>
      </c>
      <c r="BD26" s="877">
        <v>0.51796290859000005</v>
      </c>
      <c r="BE26" s="358">
        <v>0.5509037</v>
      </c>
      <c r="BF26" s="358">
        <v>0.54576069999999999</v>
      </c>
      <c r="BG26" s="358">
        <v>0.53866939999999996</v>
      </c>
      <c r="BH26" s="358">
        <v>0.52531479999999997</v>
      </c>
      <c r="BI26" s="358">
        <v>0.51477830000000002</v>
      </c>
      <c r="BJ26" s="358">
        <v>0.56066530000000003</v>
      </c>
      <c r="BK26" s="358">
        <v>0.58315519999999998</v>
      </c>
      <c r="BL26" s="358">
        <v>0.56844550000000005</v>
      </c>
      <c r="BM26" s="358">
        <v>0.55544530000000003</v>
      </c>
      <c r="BN26" s="358">
        <v>0.51846440000000005</v>
      </c>
      <c r="BO26" s="358">
        <v>0.51233399999999996</v>
      </c>
      <c r="BP26" s="358">
        <v>0.5303426</v>
      </c>
      <c r="BQ26" s="358">
        <v>0.55294430000000006</v>
      </c>
      <c r="BR26" s="358">
        <v>0.54635940000000005</v>
      </c>
      <c r="BS26" s="358">
        <v>0.53884770000000004</v>
      </c>
      <c r="BT26" s="358">
        <v>0.52527179999999996</v>
      </c>
      <c r="BU26" s="358">
        <v>0.51464189999999999</v>
      </c>
      <c r="BV26" s="358">
        <v>0.56046700000000005</v>
      </c>
    </row>
    <row r="27" spans="1:74" s="278" customFormat="1" ht="11.1" customHeight="1" x14ac:dyDescent="0.2">
      <c r="A27" s="448" t="s">
        <v>580</v>
      </c>
      <c r="B27" s="729" t="s">
        <v>1369</v>
      </c>
      <c r="C27" s="107">
        <v>12.39712568</v>
      </c>
      <c r="D27" s="107">
        <v>10.831032799999999</v>
      </c>
      <c r="E27" s="107">
        <v>11.586595929</v>
      </c>
      <c r="F27" s="107">
        <v>10.85468148</v>
      </c>
      <c r="G27" s="107">
        <v>11.466940548</v>
      </c>
      <c r="H27" s="107">
        <v>11.689508099999999</v>
      </c>
      <c r="I27" s="107">
        <v>12.56746045</v>
      </c>
      <c r="J27" s="107">
        <v>12.559585520000001</v>
      </c>
      <c r="K27" s="107">
        <v>11.3087103</v>
      </c>
      <c r="L27" s="107">
        <v>11.166979618999999</v>
      </c>
      <c r="M27" s="107">
        <v>11.55459714</v>
      </c>
      <c r="N27" s="107">
        <v>11.7424838</v>
      </c>
      <c r="O27" s="107">
        <v>11.42659969</v>
      </c>
      <c r="P27" s="107">
        <v>10.634624280000001</v>
      </c>
      <c r="Q27" s="107">
        <v>11.397123743</v>
      </c>
      <c r="R27" s="107">
        <v>10.07896086</v>
      </c>
      <c r="S27" s="107">
        <v>11.058186730999999</v>
      </c>
      <c r="T27" s="107">
        <v>11.539974900000001</v>
      </c>
      <c r="U27" s="107">
        <v>12.197849</v>
      </c>
      <c r="V27" s="107">
        <v>12.28308505</v>
      </c>
      <c r="W27" s="107">
        <v>11.6182941</v>
      </c>
      <c r="X27" s="107">
        <v>11.221211422</v>
      </c>
      <c r="Y27" s="107">
        <v>11.44197471</v>
      </c>
      <c r="Z27" s="107">
        <v>12.020271080000001</v>
      </c>
      <c r="AA27" s="107">
        <v>12.265941740000001</v>
      </c>
      <c r="AB27" s="107">
        <v>11.00180482</v>
      </c>
      <c r="AC27" s="107">
        <v>11.09029185</v>
      </c>
      <c r="AD27" s="107">
        <v>10.760129969999999</v>
      </c>
      <c r="AE27" s="107">
        <v>11.07659574</v>
      </c>
      <c r="AF27" s="107">
        <v>11.0423019</v>
      </c>
      <c r="AG27" s="107">
        <v>11.900073539999999</v>
      </c>
      <c r="AH27" s="107">
        <v>12.227311090000001</v>
      </c>
      <c r="AI27" s="107">
        <v>11.0250162</v>
      </c>
      <c r="AJ27" s="107">
        <v>10.263654839999999</v>
      </c>
      <c r="AK27" s="107">
        <v>10.71532743</v>
      </c>
      <c r="AL27" s="107">
        <v>11.67207226</v>
      </c>
      <c r="AM27" s="107">
        <v>12.282129319999999</v>
      </c>
      <c r="AN27" s="107">
        <v>10.757935440000001</v>
      </c>
      <c r="AO27" s="107">
        <v>11.397714355</v>
      </c>
      <c r="AP27" s="107">
        <v>10.556855580000001</v>
      </c>
      <c r="AQ27" s="107">
        <v>10.82249618</v>
      </c>
      <c r="AR27" s="107">
        <v>11.264271900000001</v>
      </c>
      <c r="AS27" s="107">
        <v>11.964002049999999</v>
      </c>
      <c r="AT27" s="107">
        <v>12.039961659999999</v>
      </c>
      <c r="AU27" s="107">
        <v>11.4792171</v>
      </c>
      <c r="AV27" s="107">
        <v>11.35664323</v>
      </c>
      <c r="AW27" s="107">
        <v>11.35758315</v>
      </c>
      <c r="AX27" s="107">
        <v>11.798583259999999</v>
      </c>
      <c r="AY27" s="107">
        <v>11.83130748</v>
      </c>
      <c r="AZ27" s="635">
        <v>10.38430484</v>
      </c>
      <c r="BA27" s="635">
        <v>11.076839051</v>
      </c>
      <c r="BB27" s="635">
        <v>10.543649444</v>
      </c>
      <c r="BC27" s="635">
        <v>11.18643</v>
      </c>
      <c r="BD27" s="635">
        <v>11.671099999999999</v>
      </c>
      <c r="BE27" s="396">
        <v>12.47641</v>
      </c>
      <c r="BF27" s="396">
        <v>12.53861</v>
      </c>
      <c r="BG27" s="396">
        <v>11.74301</v>
      </c>
      <c r="BH27" s="396">
        <v>11.64223</v>
      </c>
      <c r="BI27" s="396">
        <v>11.534509999999999</v>
      </c>
      <c r="BJ27" s="396">
        <v>12.18398</v>
      </c>
      <c r="BK27" s="396">
        <v>12.163410000000001</v>
      </c>
      <c r="BL27" s="396">
        <v>10.76305</v>
      </c>
      <c r="BM27" s="396">
        <v>11.408580000000001</v>
      </c>
      <c r="BN27" s="396">
        <v>10.81148</v>
      </c>
      <c r="BO27" s="396">
        <v>11.343019999999999</v>
      </c>
      <c r="BP27" s="396">
        <v>11.77834</v>
      </c>
      <c r="BQ27" s="396">
        <v>12.54946</v>
      </c>
      <c r="BR27" s="396">
        <v>12.58432</v>
      </c>
      <c r="BS27" s="396">
        <v>11.765549999999999</v>
      </c>
      <c r="BT27" s="396">
        <v>11.647180000000001</v>
      </c>
      <c r="BU27" s="396">
        <v>11.5189</v>
      </c>
      <c r="BV27" s="396">
        <v>12.164389999999999</v>
      </c>
    </row>
    <row r="28" spans="1:74" ht="11.1" customHeight="1" x14ac:dyDescent="0.2">
      <c r="A28" s="51"/>
      <c r="B28" s="731"/>
      <c r="C28" s="429"/>
      <c r="D28" s="429"/>
      <c r="E28" s="429"/>
      <c r="F28" s="429"/>
      <c r="G28" s="429"/>
      <c r="H28" s="429"/>
      <c r="I28" s="429"/>
      <c r="J28" s="429"/>
      <c r="K28" s="429"/>
      <c r="L28" s="429"/>
      <c r="M28" s="429"/>
      <c r="N28" s="429"/>
      <c r="O28" s="429"/>
      <c r="P28" s="429"/>
      <c r="Q28" s="429"/>
      <c r="R28" s="429"/>
      <c r="S28" s="429"/>
      <c r="T28" s="429"/>
      <c r="U28" s="429"/>
      <c r="V28" s="429"/>
      <c r="W28" s="429"/>
      <c r="X28" s="429"/>
      <c r="Y28" s="429"/>
      <c r="Z28" s="429"/>
      <c r="AA28" s="429"/>
      <c r="AB28" s="429"/>
      <c r="AC28" s="429"/>
      <c r="AD28" s="429"/>
      <c r="AE28" s="429"/>
      <c r="AF28" s="429"/>
      <c r="AG28" s="429"/>
      <c r="AH28" s="429"/>
      <c r="AI28" s="429"/>
      <c r="AJ28" s="429"/>
      <c r="AK28" s="429"/>
      <c r="AL28" s="429"/>
      <c r="AM28" s="429"/>
      <c r="AN28" s="429"/>
      <c r="AO28" s="429"/>
      <c r="AP28" s="429"/>
      <c r="AQ28" s="429"/>
      <c r="AR28" s="429"/>
      <c r="AS28" s="429"/>
      <c r="AT28" s="429"/>
      <c r="AU28" s="429"/>
      <c r="AV28" s="429"/>
      <c r="AW28" s="429"/>
      <c r="AX28" s="429"/>
      <c r="AY28" s="429"/>
      <c r="AZ28" s="871"/>
      <c r="BA28" s="871"/>
      <c r="BB28" s="871"/>
      <c r="BC28" s="871"/>
      <c r="BD28" s="871"/>
      <c r="BE28" s="352"/>
      <c r="BF28" s="352"/>
      <c r="BG28" s="352"/>
      <c r="BH28" s="352"/>
      <c r="BI28" s="352"/>
      <c r="BJ28" s="352"/>
      <c r="BK28" s="352"/>
      <c r="BL28" s="352"/>
      <c r="BM28" s="352"/>
      <c r="BN28" s="352"/>
      <c r="BO28" s="352"/>
      <c r="BP28" s="352"/>
      <c r="BQ28" s="352"/>
      <c r="BR28" s="352"/>
      <c r="BS28" s="352"/>
      <c r="BT28" s="352"/>
      <c r="BU28" s="352"/>
      <c r="BV28" s="352"/>
    </row>
    <row r="29" spans="1:74" ht="11.1" customHeight="1" x14ac:dyDescent="0.2">
      <c r="A29" s="51" t="s">
        <v>102</v>
      </c>
      <c r="B29" s="445" t="s">
        <v>1370</v>
      </c>
      <c r="C29" s="386">
        <v>1004.647624</v>
      </c>
      <c r="D29" s="386">
        <v>896.23629764999998</v>
      </c>
      <c r="E29" s="386">
        <v>796.82044255999995</v>
      </c>
      <c r="F29" s="386">
        <v>696.66787033000003</v>
      </c>
      <c r="G29" s="386">
        <v>787.03984975000003</v>
      </c>
      <c r="H29" s="386">
        <v>974.66078830000004</v>
      </c>
      <c r="I29" s="386">
        <v>1174.6284261000001</v>
      </c>
      <c r="J29" s="386">
        <v>1145.990642</v>
      </c>
      <c r="K29" s="386">
        <v>924.11546627999996</v>
      </c>
      <c r="L29" s="386">
        <v>713.54508363000002</v>
      </c>
      <c r="M29" s="386">
        <v>737.56931316999999</v>
      </c>
      <c r="N29" s="386">
        <v>939.56288246999998</v>
      </c>
      <c r="O29" s="386">
        <v>931.73346093999999</v>
      </c>
      <c r="P29" s="386">
        <v>793.48176320000005</v>
      </c>
      <c r="Q29" s="386">
        <v>781.53225622000002</v>
      </c>
      <c r="R29" s="386">
        <v>680.87540401000001</v>
      </c>
      <c r="S29" s="386">
        <v>709.43272717000002</v>
      </c>
      <c r="T29" s="386">
        <v>858.70160624000005</v>
      </c>
      <c r="U29" s="386">
        <v>1130.4634341999999</v>
      </c>
      <c r="V29" s="386">
        <v>1142.8171012</v>
      </c>
      <c r="W29" s="386">
        <v>940.00952289999998</v>
      </c>
      <c r="X29" s="386">
        <v>731.25608559</v>
      </c>
      <c r="Y29" s="386">
        <v>721.29600103999996</v>
      </c>
      <c r="Z29" s="386">
        <v>841.69561799999997</v>
      </c>
      <c r="AA29" s="386">
        <v>994.47726962000002</v>
      </c>
      <c r="AB29" s="386">
        <v>806.72003631999996</v>
      </c>
      <c r="AC29" s="386">
        <v>713.98726386999999</v>
      </c>
      <c r="AD29" s="386">
        <v>661.38976275000005</v>
      </c>
      <c r="AE29" s="386">
        <v>751.72316383999998</v>
      </c>
      <c r="AF29" s="386">
        <v>970.49397435000003</v>
      </c>
      <c r="AG29" s="386">
        <v>1151.5199055999999</v>
      </c>
      <c r="AH29" s="386">
        <v>1111.4565872000001</v>
      </c>
      <c r="AI29" s="386">
        <v>889.59362054999997</v>
      </c>
      <c r="AJ29" s="386">
        <v>741.09446004999995</v>
      </c>
      <c r="AK29" s="386">
        <v>690.08720046999997</v>
      </c>
      <c r="AL29" s="386">
        <v>876.76507368</v>
      </c>
      <c r="AM29" s="386">
        <v>1053.6479194999999</v>
      </c>
      <c r="AN29" s="386">
        <v>882.02962011</v>
      </c>
      <c r="AO29" s="386">
        <v>753.73026950999997</v>
      </c>
      <c r="AP29" s="386">
        <v>673.06190688000004</v>
      </c>
      <c r="AQ29" s="386">
        <v>725.28188613999998</v>
      </c>
      <c r="AR29" s="386">
        <v>939.47362088</v>
      </c>
      <c r="AS29" s="386">
        <v>1162.1198185000001</v>
      </c>
      <c r="AT29" s="386">
        <v>1073.5360083999999</v>
      </c>
      <c r="AU29" s="386">
        <v>876.91259841999999</v>
      </c>
      <c r="AV29" s="386">
        <v>742.27901315999998</v>
      </c>
      <c r="AW29" s="386">
        <v>700.14946039999995</v>
      </c>
      <c r="AX29" s="386">
        <v>896.89727044000006</v>
      </c>
      <c r="AY29" s="386">
        <v>996.69603045999997</v>
      </c>
      <c r="AZ29" s="877">
        <v>879.52026409999996</v>
      </c>
      <c r="BA29" s="877">
        <v>747.73816112999998</v>
      </c>
      <c r="BB29" s="877">
        <v>675.30504460999998</v>
      </c>
      <c r="BC29" s="877">
        <v>706.76911729000005</v>
      </c>
      <c r="BD29" s="877">
        <v>901.33406697999999</v>
      </c>
      <c r="BE29" s="358">
        <v>1099.7</v>
      </c>
      <c r="BF29" s="358">
        <v>1122.221</v>
      </c>
      <c r="BG29" s="358">
        <v>908.16300000000001</v>
      </c>
      <c r="BH29" s="358">
        <v>742.73509999999999</v>
      </c>
      <c r="BI29" s="358">
        <v>702.3433</v>
      </c>
      <c r="BJ29" s="358">
        <v>877.57069999999999</v>
      </c>
      <c r="BK29" s="358">
        <v>940.29769999999996</v>
      </c>
      <c r="BL29" s="358">
        <v>851.59289999999999</v>
      </c>
      <c r="BM29" s="358">
        <v>764.26179999999999</v>
      </c>
      <c r="BN29" s="358">
        <v>688.82249999999999</v>
      </c>
      <c r="BO29" s="358">
        <v>718.52859999999998</v>
      </c>
      <c r="BP29" s="358">
        <v>913.92039999999997</v>
      </c>
      <c r="BQ29" s="358">
        <v>1152.875</v>
      </c>
      <c r="BR29" s="358">
        <v>1150.114</v>
      </c>
      <c r="BS29" s="358">
        <v>909.60069999999996</v>
      </c>
      <c r="BT29" s="358">
        <v>742.96169999999995</v>
      </c>
      <c r="BU29" s="358">
        <v>700.69439999999997</v>
      </c>
      <c r="BV29" s="358">
        <v>874.39</v>
      </c>
    </row>
    <row r="30" spans="1:74" ht="11.1" customHeight="1" x14ac:dyDescent="0.2">
      <c r="A30" s="51"/>
      <c r="B30" s="730"/>
      <c r="C30" s="441"/>
      <c r="D30" s="441"/>
      <c r="E30" s="441"/>
      <c r="F30" s="441"/>
      <c r="G30" s="441"/>
      <c r="H30" s="441"/>
      <c r="I30" s="441"/>
      <c r="J30" s="441"/>
      <c r="K30" s="441"/>
      <c r="L30" s="441"/>
      <c r="M30" s="441"/>
      <c r="N30" s="441"/>
      <c r="O30" s="441"/>
      <c r="P30" s="441"/>
      <c r="Q30" s="441"/>
      <c r="R30" s="441"/>
      <c r="S30" s="441"/>
      <c r="T30" s="441"/>
      <c r="U30" s="441"/>
      <c r="V30" s="441"/>
      <c r="W30" s="441"/>
      <c r="X30" s="441"/>
      <c r="Y30" s="441"/>
      <c r="Z30" s="441"/>
      <c r="AA30" s="441"/>
      <c r="AB30" s="441"/>
      <c r="AC30" s="441"/>
      <c r="AD30" s="441"/>
      <c r="AE30" s="441"/>
      <c r="AF30" s="441"/>
      <c r="AG30" s="441"/>
      <c r="AH30" s="441"/>
      <c r="AI30" s="441"/>
      <c r="AJ30" s="441"/>
      <c r="AK30" s="441"/>
      <c r="AL30" s="441"/>
      <c r="AM30" s="441"/>
      <c r="AN30" s="441"/>
      <c r="AO30" s="441"/>
      <c r="AP30" s="441"/>
      <c r="AQ30" s="441"/>
      <c r="AR30" s="441"/>
      <c r="AS30" s="441"/>
      <c r="AT30" s="441"/>
      <c r="AU30" s="441"/>
      <c r="AV30" s="441"/>
      <c r="AW30" s="441"/>
      <c r="AX30" s="441"/>
      <c r="AY30" s="441"/>
      <c r="AZ30" s="913"/>
      <c r="BA30" s="913"/>
      <c r="BB30" s="913"/>
      <c r="BC30" s="913"/>
      <c r="BD30" s="913"/>
      <c r="BE30" s="444"/>
      <c r="BF30" s="444"/>
      <c r="BG30" s="444"/>
      <c r="BH30" s="444"/>
      <c r="BI30" s="444"/>
      <c r="BJ30" s="444"/>
      <c r="BK30" s="444"/>
      <c r="BL30" s="444"/>
      <c r="BM30" s="444"/>
      <c r="BN30" s="444"/>
      <c r="BO30" s="444"/>
      <c r="BP30" s="444"/>
      <c r="BQ30" s="444"/>
      <c r="BR30" s="444"/>
      <c r="BS30" s="444"/>
      <c r="BT30" s="444"/>
      <c r="BU30" s="444"/>
      <c r="BV30" s="444"/>
    </row>
    <row r="31" spans="1:74" ht="11.1" customHeight="1" x14ac:dyDescent="0.2">
      <c r="A31" s="51"/>
      <c r="B31" s="52" t="s">
        <v>1371</v>
      </c>
      <c r="C31" s="441"/>
      <c r="D31" s="441"/>
      <c r="E31" s="441"/>
      <c r="F31" s="441"/>
      <c r="G31" s="441"/>
      <c r="H31" s="441"/>
      <c r="I31" s="441"/>
      <c r="J31" s="441"/>
      <c r="K31" s="441"/>
      <c r="L31" s="441"/>
      <c r="M31" s="441"/>
      <c r="N31" s="441"/>
      <c r="O31" s="441"/>
      <c r="P31" s="441"/>
      <c r="Q31" s="441"/>
      <c r="R31" s="441"/>
      <c r="S31" s="441"/>
      <c r="T31" s="441"/>
      <c r="U31" s="441"/>
      <c r="V31" s="441"/>
      <c r="W31" s="441"/>
      <c r="X31" s="441"/>
      <c r="Y31" s="441"/>
      <c r="Z31" s="441"/>
      <c r="AA31" s="441"/>
      <c r="AB31" s="441"/>
      <c r="AC31" s="441"/>
      <c r="AD31" s="441"/>
      <c r="AE31" s="441"/>
      <c r="AF31" s="441"/>
      <c r="AG31" s="441"/>
      <c r="AH31" s="441"/>
      <c r="AI31" s="441"/>
      <c r="AJ31" s="441"/>
      <c r="AK31" s="441"/>
      <c r="AL31" s="441"/>
      <c r="AM31" s="441"/>
      <c r="AN31" s="441"/>
      <c r="AO31" s="441"/>
      <c r="AP31" s="441"/>
      <c r="AQ31" s="441"/>
      <c r="AR31" s="441"/>
      <c r="AS31" s="441"/>
      <c r="AT31" s="441"/>
      <c r="AU31" s="441"/>
      <c r="AV31" s="441"/>
      <c r="AW31" s="441"/>
      <c r="AX31" s="441"/>
      <c r="AY31" s="441"/>
      <c r="AZ31" s="913"/>
      <c r="BA31" s="913"/>
      <c r="BB31" s="913"/>
      <c r="BC31" s="913"/>
      <c r="BD31" s="913"/>
      <c r="BE31" s="444"/>
      <c r="BF31" s="444"/>
      <c r="BG31" s="444"/>
      <c r="BH31" s="444"/>
      <c r="BI31" s="444"/>
      <c r="BJ31" s="444"/>
      <c r="BK31" s="444"/>
      <c r="BL31" s="444"/>
      <c r="BM31" s="444"/>
      <c r="BN31" s="444"/>
      <c r="BO31" s="444"/>
      <c r="BP31" s="444"/>
      <c r="BQ31" s="444"/>
      <c r="BR31" s="444"/>
      <c r="BS31" s="444"/>
      <c r="BT31" s="444"/>
      <c r="BU31" s="444"/>
      <c r="BV31" s="444"/>
    </row>
    <row r="32" spans="1:74" ht="11.1" customHeight="1" x14ac:dyDescent="0.2">
      <c r="A32" s="51" t="s">
        <v>39</v>
      </c>
      <c r="B32" s="445" t="s">
        <v>1372</v>
      </c>
      <c r="C32" s="343">
        <v>84.541109000000006</v>
      </c>
      <c r="D32" s="343">
        <v>81.034187000000003</v>
      </c>
      <c r="E32" s="343">
        <v>86.143270000000001</v>
      </c>
      <c r="F32" s="343">
        <v>90.746359999999996</v>
      </c>
      <c r="G32" s="343">
        <v>92.692076</v>
      </c>
      <c r="H32" s="343">
        <v>86.868606</v>
      </c>
      <c r="I32" s="343">
        <v>79.171988999999996</v>
      </c>
      <c r="J32" s="343">
        <v>75.569913999999997</v>
      </c>
      <c r="K32" s="343">
        <v>79.354139000000004</v>
      </c>
      <c r="L32" s="343">
        <v>87.342115000000007</v>
      </c>
      <c r="M32" s="343">
        <v>93.202696000000003</v>
      </c>
      <c r="N32" s="343">
        <v>88.860583000000005</v>
      </c>
      <c r="O32" s="343">
        <v>92.713750000000005</v>
      </c>
      <c r="P32" s="343">
        <v>99.759538000000006</v>
      </c>
      <c r="Q32" s="343">
        <v>109.04113700000001</v>
      </c>
      <c r="R32" s="343">
        <v>119.46028</v>
      </c>
      <c r="S32" s="343">
        <v>127.78824</v>
      </c>
      <c r="T32" s="343">
        <v>129.190541</v>
      </c>
      <c r="U32" s="343">
        <v>122.916276</v>
      </c>
      <c r="V32" s="343">
        <v>117.89783300000001</v>
      </c>
      <c r="W32" s="343">
        <v>118.05373299999999</v>
      </c>
      <c r="X32" s="343">
        <v>123.046131</v>
      </c>
      <c r="Y32" s="343">
        <v>130.98483400000001</v>
      </c>
      <c r="Z32" s="343">
        <v>133.02838700000001</v>
      </c>
      <c r="AA32" s="343">
        <v>123.854271</v>
      </c>
      <c r="AB32" s="343">
        <v>129.170199</v>
      </c>
      <c r="AC32" s="343">
        <v>135.53725399999999</v>
      </c>
      <c r="AD32" s="343">
        <v>138.83927399999999</v>
      </c>
      <c r="AE32" s="343">
        <v>139.892605</v>
      </c>
      <c r="AF32" s="343">
        <v>135.229253</v>
      </c>
      <c r="AG32" s="343">
        <v>127.37750200000001</v>
      </c>
      <c r="AH32" s="343">
        <v>121.755689</v>
      </c>
      <c r="AI32" s="343">
        <v>122.555119</v>
      </c>
      <c r="AJ32" s="343">
        <v>127.74657000000001</v>
      </c>
      <c r="AK32" s="343">
        <v>131.09076999999999</v>
      </c>
      <c r="AL32" s="343">
        <v>127.825935</v>
      </c>
      <c r="AM32" s="343">
        <v>113.290268</v>
      </c>
      <c r="AN32" s="343">
        <v>106.80279299999999</v>
      </c>
      <c r="AO32" s="343">
        <v>111.65731599999999</v>
      </c>
      <c r="AP32" s="343">
        <v>115.91934500000001</v>
      </c>
      <c r="AQ32" s="343">
        <v>119.48746800000001</v>
      </c>
      <c r="AR32" s="343">
        <v>116.420506</v>
      </c>
      <c r="AS32" s="343">
        <v>108.73090500000001</v>
      </c>
      <c r="AT32" s="343">
        <v>104.604045</v>
      </c>
      <c r="AU32" s="343">
        <v>105.397986</v>
      </c>
      <c r="AV32" s="343">
        <v>109.066423</v>
      </c>
      <c r="AW32" s="343">
        <v>111.846991</v>
      </c>
      <c r="AX32" s="343">
        <v>109.451629</v>
      </c>
      <c r="AY32" s="343">
        <v>104.018411</v>
      </c>
      <c r="AZ32" s="873">
        <v>104.72132499999999</v>
      </c>
      <c r="BA32" s="873">
        <v>110.929286</v>
      </c>
      <c r="BB32" s="873">
        <v>116.49414400000001</v>
      </c>
      <c r="BC32" s="873">
        <v>126.1326</v>
      </c>
      <c r="BD32" s="873">
        <v>126.3352</v>
      </c>
      <c r="BE32" s="354">
        <v>120.185</v>
      </c>
      <c r="BF32" s="354">
        <v>115.539</v>
      </c>
      <c r="BG32" s="354">
        <v>113.9924</v>
      </c>
      <c r="BH32" s="354">
        <v>117.3492</v>
      </c>
      <c r="BI32" s="354">
        <v>119.25879999999999</v>
      </c>
      <c r="BJ32" s="354">
        <v>115.6656</v>
      </c>
      <c r="BK32" s="354">
        <v>118.1703</v>
      </c>
      <c r="BL32" s="354">
        <v>118.0018</v>
      </c>
      <c r="BM32" s="354">
        <v>122.8383</v>
      </c>
      <c r="BN32" s="354">
        <v>128.67060000000001</v>
      </c>
      <c r="BO32" s="354">
        <v>135.74780000000001</v>
      </c>
      <c r="BP32" s="354">
        <v>134.90270000000001</v>
      </c>
      <c r="BQ32" s="354">
        <v>126.5732</v>
      </c>
      <c r="BR32" s="354">
        <v>120.90600000000001</v>
      </c>
      <c r="BS32" s="354">
        <v>119.3233</v>
      </c>
      <c r="BT32" s="354">
        <v>122.1721</v>
      </c>
      <c r="BU32" s="354">
        <v>123.86239999999999</v>
      </c>
      <c r="BV32" s="354">
        <v>120.12009999999999</v>
      </c>
    </row>
    <row r="33" spans="1:74" ht="11.1" customHeight="1" x14ac:dyDescent="0.2">
      <c r="A33" s="51" t="s">
        <v>50</v>
      </c>
      <c r="B33" s="445" t="s">
        <v>1373</v>
      </c>
      <c r="C33" s="343">
        <v>6.1079480000000004</v>
      </c>
      <c r="D33" s="343">
        <v>6.1064449999999999</v>
      </c>
      <c r="E33" s="343">
        <v>5.7715449999999997</v>
      </c>
      <c r="F33" s="343">
        <v>5.9196619999999998</v>
      </c>
      <c r="G33" s="343">
        <v>5.8159359999999998</v>
      </c>
      <c r="H33" s="343">
        <v>6.1194959999999998</v>
      </c>
      <c r="I33" s="343">
        <v>6.0701780000000003</v>
      </c>
      <c r="J33" s="343">
        <v>5.8338599999999996</v>
      </c>
      <c r="K33" s="343">
        <v>5.7754669999999999</v>
      </c>
      <c r="L33" s="343">
        <v>6.0141840000000002</v>
      </c>
      <c r="M33" s="343">
        <v>6.1916849999999997</v>
      </c>
      <c r="N33" s="343">
        <v>5.7772490000000003</v>
      </c>
      <c r="O33" s="343">
        <v>6.115723</v>
      </c>
      <c r="P33" s="343">
        <v>6.1896829999999996</v>
      </c>
      <c r="Q33" s="343">
        <v>6.0560299999999998</v>
      </c>
      <c r="R33" s="343">
        <v>6.1028659999999997</v>
      </c>
      <c r="S33" s="343">
        <v>5.9953589999999997</v>
      </c>
      <c r="T33" s="343">
        <v>5.9767929999999998</v>
      </c>
      <c r="U33" s="343">
        <v>6.1440720000000004</v>
      </c>
      <c r="V33" s="343">
        <v>6.1195950000000003</v>
      </c>
      <c r="W33" s="343">
        <v>6.1150029999999997</v>
      </c>
      <c r="X33" s="343">
        <v>5.9440819999999999</v>
      </c>
      <c r="Y33" s="343">
        <v>5.9071160000000003</v>
      </c>
      <c r="Z33" s="343">
        <v>6.0576800000000004</v>
      </c>
      <c r="AA33" s="343">
        <v>5.9293040000000001</v>
      </c>
      <c r="AB33" s="343">
        <v>6.0653139999999999</v>
      </c>
      <c r="AC33" s="343">
        <v>6.1177419999999998</v>
      </c>
      <c r="AD33" s="343">
        <v>6.1906249999999998</v>
      </c>
      <c r="AE33" s="343">
        <v>6.110665</v>
      </c>
      <c r="AF33" s="343">
        <v>5.9736120000000001</v>
      </c>
      <c r="AG33" s="343">
        <v>5.7295020000000001</v>
      </c>
      <c r="AH33" s="343">
        <v>5.5725439999999997</v>
      </c>
      <c r="AI33" s="343">
        <v>5.4647579999999998</v>
      </c>
      <c r="AJ33" s="343">
        <v>5.4348289999999997</v>
      </c>
      <c r="AK33" s="343">
        <v>5.419028</v>
      </c>
      <c r="AL33" s="343">
        <v>5.2909959999999998</v>
      </c>
      <c r="AM33" s="343">
        <v>4.7137149999999997</v>
      </c>
      <c r="AN33" s="343">
        <v>4.5352699999999997</v>
      </c>
      <c r="AO33" s="343">
        <v>4.8327720000000003</v>
      </c>
      <c r="AP33" s="343">
        <v>4.9106370000000004</v>
      </c>
      <c r="AQ33" s="343">
        <v>5.0068489999999999</v>
      </c>
      <c r="AR33" s="343">
        <v>4.8521320000000001</v>
      </c>
      <c r="AS33" s="343">
        <v>4.6883350000000004</v>
      </c>
      <c r="AT33" s="343">
        <v>4.7435729999999996</v>
      </c>
      <c r="AU33" s="343">
        <v>4.6200289999999997</v>
      </c>
      <c r="AV33" s="343">
        <v>4.6160920000000001</v>
      </c>
      <c r="AW33" s="343">
        <v>4.7499349999999998</v>
      </c>
      <c r="AX33" s="343">
        <v>4.392379</v>
      </c>
      <c r="AY33" s="343">
        <v>3.5347490000000001</v>
      </c>
      <c r="AZ33" s="873">
        <v>3.807204</v>
      </c>
      <c r="BA33" s="873">
        <v>4.1828830000000004</v>
      </c>
      <c r="BB33" s="873">
        <v>4.3386139999999997</v>
      </c>
      <c r="BC33" s="873">
        <v>4.268262</v>
      </c>
      <c r="BD33" s="873">
        <v>4.2335880000000001</v>
      </c>
      <c r="BE33" s="354">
        <v>3.947829</v>
      </c>
      <c r="BF33" s="354">
        <v>3.5074900000000002</v>
      </c>
      <c r="BG33" s="354">
        <v>3.5553650000000001</v>
      </c>
      <c r="BH33" s="354">
        <v>3.5367920000000002</v>
      </c>
      <c r="BI33" s="354">
        <v>3.708755</v>
      </c>
      <c r="BJ33" s="354">
        <v>3.7382309999999999</v>
      </c>
      <c r="BK33" s="354">
        <v>3.5830220000000002</v>
      </c>
      <c r="BL33" s="354">
        <v>3.7150150000000002</v>
      </c>
      <c r="BM33" s="354">
        <v>3.9648819999999998</v>
      </c>
      <c r="BN33" s="354">
        <v>4.1286019999999999</v>
      </c>
      <c r="BO33" s="354">
        <v>4.0017699999999996</v>
      </c>
      <c r="BP33" s="354">
        <v>3.8887999999999998</v>
      </c>
      <c r="BQ33" s="354">
        <v>3.5691929999999998</v>
      </c>
      <c r="BR33" s="354">
        <v>3.0922160000000001</v>
      </c>
      <c r="BS33" s="354">
        <v>3.0866570000000002</v>
      </c>
      <c r="BT33" s="354">
        <v>3.0201880000000001</v>
      </c>
      <c r="BU33" s="354">
        <v>3.175535</v>
      </c>
      <c r="BV33" s="354">
        <v>3.2767879999999998</v>
      </c>
    </row>
    <row r="34" spans="1:74" ht="11.1" customHeight="1" x14ac:dyDescent="0.2">
      <c r="A34" s="51" t="s">
        <v>51</v>
      </c>
      <c r="B34" s="445" t="s">
        <v>1374</v>
      </c>
      <c r="C34" s="343">
        <v>17.369537000000001</v>
      </c>
      <c r="D34" s="343">
        <v>17.448029999999999</v>
      </c>
      <c r="E34" s="343">
        <v>17.331572000000001</v>
      </c>
      <c r="F34" s="343">
        <v>17.184718</v>
      </c>
      <c r="G34" s="343">
        <v>17.529952000000002</v>
      </c>
      <c r="H34" s="343">
        <v>17.297056000000001</v>
      </c>
      <c r="I34" s="343">
        <v>19.049918999999999</v>
      </c>
      <c r="J34" s="343">
        <v>16.459589000000001</v>
      </c>
      <c r="K34" s="343">
        <v>16.218233000000001</v>
      </c>
      <c r="L34" s="343">
        <v>16.263347</v>
      </c>
      <c r="M34" s="343">
        <v>16.969798999999998</v>
      </c>
      <c r="N34" s="343">
        <v>16.520990000000001</v>
      </c>
      <c r="O34" s="343">
        <v>17.716260999999999</v>
      </c>
      <c r="P34" s="343">
        <v>17.878634999999999</v>
      </c>
      <c r="Q34" s="343">
        <v>17.474688</v>
      </c>
      <c r="R34" s="343">
        <v>17.418696000000001</v>
      </c>
      <c r="S34" s="343">
        <v>17.331206999999999</v>
      </c>
      <c r="T34" s="343">
        <v>17.535737000000001</v>
      </c>
      <c r="U34" s="343">
        <v>17.393391999999999</v>
      </c>
      <c r="V34" s="343">
        <v>16.776799</v>
      </c>
      <c r="W34" s="343">
        <v>16.837015000000001</v>
      </c>
      <c r="X34" s="343">
        <v>16.796182999999999</v>
      </c>
      <c r="Y34" s="343">
        <v>16.887785000000001</v>
      </c>
      <c r="Z34" s="343">
        <v>17.627676000000001</v>
      </c>
      <c r="AA34" s="343">
        <v>17.608985000000001</v>
      </c>
      <c r="AB34" s="343">
        <v>17.564159</v>
      </c>
      <c r="AC34" s="343">
        <v>17.430726</v>
      </c>
      <c r="AD34" s="343">
        <v>17.099232000000001</v>
      </c>
      <c r="AE34" s="343">
        <v>17.002988999999999</v>
      </c>
      <c r="AF34" s="343">
        <v>17.300176</v>
      </c>
      <c r="AG34" s="343">
        <v>17.040289999999999</v>
      </c>
      <c r="AH34" s="343">
        <v>16.520012999999999</v>
      </c>
      <c r="AI34" s="343">
        <v>16.812543000000002</v>
      </c>
      <c r="AJ34" s="343">
        <v>16.489998</v>
      </c>
      <c r="AK34" s="343">
        <v>16.633319</v>
      </c>
      <c r="AL34" s="343">
        <v>17.044466</v>
      </c>
      <c r="AM34" s="343">
        <v>16.039798999999999</v>
      </c>
      <c r="AN34" s="343">
        <v>16.215817000000001</v>
      </c>
      <c r="AO34" s="343">
        <v>16.151585000000001</v>
      </c>
      <c r="AP34" s="343">
        <v>16.454537999999999</v>
      </c>
      <c r="AQ34" s="343">
        <v>16.637353000000001</v>
      </c>
      <c r="AR34" s="343">
        <v>15.907520999999999</v>
      </c>
      <c r="AS34" s="343">
        <v>15.687537000000001</v>
      </c>
      <c r="AT34" s="343">
        <v>15.880447</v>
      </c>
      <c r="AU34" s="343">
        <v>15.862235</v>
      </c>
      <c r="AV34" s="343">
        <v>15.865594</v>
      </c>
      <c r="AW34" s="343">
        <v>15.890765</v>
      </c>
      <c r="AX34" s="343">
        <v>16.078334999999999</v>
      </c>
      <c r="AY34" s="343">
        <v>14.457948</v>
      </c>
      <c r="AZ34" s="873">
        <v>15.086117</v>
      </c>
      <c r="BA34" s="873">
        <v>15.274578</v>
      </c>
      <c r="BB34" s="873">
        <v>15.251943000000001</v>
      </c>
      <c r="BC34" s="873">
        <v>15.151350000000001</v>
      </c>
      <c r="BD34" s="873">
        <v>15.22128</v>
      </c>
      <c r="BE34" s="354">
        <v>15.1653</v>
      </c>
      <c r="BF34" s="354">
        <v>15.14866</v>
      </c>
      <c r="BG34" s="354">
        <v>15.159520000000001</v>
      </c>
      <c r="BH34" s="354">
        <v>15.23842</v>
      </c>
      <c r="BI34" s="354">
        <v>15.415100000000001</v>
      </c>
      <c r="BJ34" s="354">
        <v>15.45931</v>
      </c>
      <c r="BK34" s="354">
        <v>15.539479999999999</v>
      </c>
      <c r="BL34" s="354">
        <v>15.46909</v>
      </c>
      <c r="BM34" s="354">
        <v>15.362819999999999</v>
      </c>
      <c r="BN34" s="354">
        <v>15.23091</v>
      </c>
      <c r="BO34" s="354">
        <v>15.16461</v>
      </c>
      <c r="BP34" s="354">
        <v>15.24385</v>
      </c>
      <c r="BQ34" s="354">
        <v>15.19116</v>
      </c>
      <c r="BR34" s="354">
        <v>15.175520000000001</v>
      </c>
      <c r="BS34" s="354">
        <v>15.19036</v>
      </c>
      <c r="BT34" s="354">
        <v>15.26943</v>
      </c>
      <c r="BU34" s="354">
        <v>15.446719999999999</v>
      </c>
      <c r="BV34" s="354">
        <v>15.49085</v>
      </c>
    </row>
    <row r="35" spans="1:74" ht="11.1" customHeight="1" x14ac:dyDescent="0.2">
      <c r="A35" s="51"/>
      <c r="B35" s="730"/>
      <c r="C35" s="441"/>
      <c r="D35" s="441"/>
      <c r="E35" s="441"/>
      <c r="F35" s="441"/>
      <c r="G35" s="441"/>
      <c r="H35" s="441"/>
      <c r="I35" s="441"/>
      <c r="J35" s="441"/>
      <c r="K35" s="441"/>
      <c r="L35" s="441"/>
      <c r="M35" s="441"/>
      <c r="N35" s="441"/>
      <c r="O35" s="441"/>
      <c r="P35" s="441"/>
      <c r="Q35" s="441"/>
      <c r="R35" s="441"/>
      <c r="S35" s="441"/>
      <c r="T35" s="441"/>
      <c r="U35" s="441"/>
      <c r="V35" s="441"/>
      <c r="W35" s="441"/>
      <c r="X35" s="441"/>
      <c r="Y35" s="441"/>
      <c r="Z35" s="441"/>
      <c r="AA35" s="441"/>
      <c r="AB35" s="441"/>
      <c r="AC35" s="441"/>
      <c r="AD35" s="441"/>
      <c r="AE35" s="441"/>
      <c r="AF35" s="441"/>
      <c r="AG35" s="441"/>
      <c r="AH35" s="441"/>
      <c r="AI35" s="441"/>
      <c r="AJ35" s="441"/>
      <c r="AK35" s="441"/>
      <c r="AL35" s="441"/>
      <c r="AM35" s="441"/>
      <c r="AN35" s="441"/>
      <c r="AO35" s="441"/>
      <c r="AP35" s="441"/>
      <c r="AQ35" s="441"/>
      <c r="AR35" s="441"/>
      <c r="AS35" s="441"/>
      <c r="AT35" s="441"/>
      <c r="AU35" s="441"/>
      <c r="AV35" s="441"/>
      <c r="AW35" s="441"/>
      <c r="AX35" s="441"/>
      <c r="AY35" s="441"/>
      <c r="AZ35" s="913"/>
      <c r="BA35" s="913"/>
      <c r="BB35" s="913"/>
      <c r="BC35" s="913"/>
      <c r="BD35" s="913"/>
      <c r="BE35" s="444"/>
      <c r="BF35" s="444"/>
      <c r="BG35" s="444"/>
      <c r="BH35" s="444"/>
      <c r="BI35" s="444"/>
      <c r="BJ35" s="444"/>
      <c r="BK35" s="444"/>
      <c r="BL35" s="444"/>
      <c r="BM35" s="444"/>
      <c r="BN35" s="444"/>
      <c r="BO35" s="444"/>
      <c r="BP35" s="444"/>
      <c r="BQ35" s="444"/>
      <c r="BR35" s="444"/>
      <c r="BS35" s="444"/>
      <c r="BT35" s="444"/>
      <c r="BU35" s="444"/>
      <c r="BV35" s="444"/>
    </row>
    <row r="36" spans="1:74" ht="11.1" customHeight="1" x14ac:dyDescent="0.2">
      <c r="A36" s="51"/>
      <c r="B36" s="733" t="s">
        <v>67</v>
      </c>
      <c r="C36" s="441"/>
      <c r="D36" s="441"/>
      <c r="E36" s="441"/>
      <c r="F36" s="441"/>
      <c r="G36" s="441"/>
      <c r="H36" s="441"/>
      <c r="I36" s="441"/>
      <c r="J36" s="441"/>
      <c r="K36" s="441"/>
      <c r="L36" s="441"/>
      <c r="M36" s="441"/>
      <c r="N36" s="441"/>
      <c r="O36" s="441"/>
      <c r="P36" s="441"/>
      <c r="Q36" s="441"/>
      <c r="R36" s="441"/>
      <c r="S36" s="441"/>
      <c r="T36" s="441"/>
      <c r="U36" s="441"/>
      <c r="V36" s="441"/>
      <c r="W36" s="441"/>
      <c r="X36" s="441"/>
      <c r="Y36" s="441"/>
      <c r="Z36" s="441"/>
      <c r="AA36" s="441"/>
      <c r="AB36" s="441"/>
      <c r="AC36" s="441"/>
      <c r="AD36" s="441"/>
      <c r="AE36" s="441"/>
      <c r="AF36" s="441"/>
      <c r="AG36" s="441"/>
      <c r="AH36" s="441"/>
      <c r="AI36" s="441"/>
      <c r="AJ36" s="441"/>
      <c r="AK36" s="441"/>
      <c r="AL36" s="441"/>
      <c r="AM36" s="441"/>
      <c r="AN36" s="441"/>
      <c r="AO36" s="441"/>
      <c r="AP36" s="441"/>
      <c r="AQ36" s="441"/>
      <c r="AR36" s="441"/>
      <c r="AS36" s="441"/>
      <c r="AT36" s="441"/>
      <c r="AU36" s="441"/>
      <c r="AV36" s="441"/>
      <c r="AW36" s="441"/>
      <c r="AX36" s="441"/>
      <c r="AY36" s="441"/>
      <c r="AZ36" s="913"/>
      <c r="BA36" s="913"/>
      <c r="BB36" s="913"/>
      <c r="BC36" s="913"/>
      <c r="BD36" s="913"/>
      <c r="BE36" s="444"/>
      <c r="BF36" s="444"/>
      <c r="BG36" s="444"/>
      <c r="BH36" s="444"/>
      <c r="BI36" s="444"/>
      <c r="BJ36" s="444"/>
      <c r="BK36" s="444"/>
      <c r="BL36" s="444"/>
      <c r="BM36" s="444"/>
      <c r="BN36" s="444"/>
      <c r="BO36" s="444"/>
      <c r="BP36" s="444"/>
      <c r="BQ36" s="444"/>
      <c r="BR36" s="444"/>
      <c r="BS36" s="444"/>
      <c r="BT36" s="444"/>
      <c r="BU36" s="444"/>
      <c r="BV36" s="444"/>
    </row>
    <row r="37" spans="1:74" ht="11.1" customHeight="1" x14ac:dyDescent="0.2">
      <c r="A37" s="51"/>
      <c r="B37" s="382" t="s">
        <v>1375</v>
      </c>
      <c r="C37" s="441"/>
      <c r="D37" s="441"/>
      <c r="E37" s="441"/>
      <c r="F37" s="441"/>
      <c r="G37" s="441"/>
      <c r="H37" s="441"/>
      <c r="I37" s="441"/>
      <c r="J37" s="441"/>
      <c r="K37" s="441"/>
      <c r="L37" s="441"/>
      <c r="M37" s="441"/>
      <c r="N37" s="441"/>
      <c r="O37" s="441"/>
      <c r="P37" s="441"/>
      <c r="Q37" s="441"/>
      <c r="R37" s="441"/>
      <c r="S37" s="441"/>
      <c r="T37" s="441"/>
      <c r="U37" s="441"/>
      <c r="V37" s="441"/>
      <c r="W37" s="441"/>
      <c r="X37" s="441"/>
      <c r="Y37" s="441"/>
      <c r="Z37" s="441"/>
      <c r="AA37" s="441"/>
      <c r="AB37" s="441"/>
      <c r="AC37" s="441"/>
      <c r="AD37" s="441"/>
      <c r="AE37" s="441"/>
      <c r="AF37" s="441"/>
      <c r="AG37" s="441"/>
      <c r="AH37" s="441"/>
      <c r="AI37" s="441"/>
      <c r="AJ37" s="441"/>
      <c r="AK37" s="441"/>
      <c r="AL37" s="441"/>
      <c r="AM37" s="441"/>
      <c r="AN37" s="441"/>
      <c r="AO37" s="441"/>
      <c r="AP37" s="441"/>
      <c r="AQ37" s="441"/>
      <c r="AR37" s="441"/>
      <c r="AS37" s="441"/>
      <c r="AT37" s="441"/>
      <c r="AU37" s="441"/>
      <c r="AV37" s="441"/>
      <c r="AW37" s="441"/>
      <c r="AX37" s="441"/>
      <c r="AY37" s="441"/>
      <c r="AZ37" s="913"/>
      <c r="BA37" s="913"/>
      <c r="BB37" s="913"/>
      <c r="BC37" s="913"/>
      <c r="BD37" s="913"/>
      <c r="BE37" s="444"/>
      <c r="BF37" s="444"/>
      <c r="BG37" s="444"/>
      <c r="BH37" s="444"/>
      <c r="BI37" s="444"/>
      <c r="BJ37" s="444"/>
      <c r="BK37" s="444"/>
      <c r="BL37" s="444"/>
      <c r="BM37" s="444"/>
      <c r="BN37" s="444"/>
      <c r="BO37" s="444"/>
      <c r="BP37" s="444"/>
      <c r="BQ37" s="444"/>
      <c r="BR37" s="444"/>
      <c r="BS37" s="444"/>
      <c r="BT37" s="444"/>
      <c r="BU37" s="444"/>
      <c r="BV37" s="444"/>
    </row>
    <row r="38" spans="1:74" ht="11.1" customHeight="1" x14ac:dyDescent="0.2">
      <c r="A38" s="29" t="s">
        <v>253</v>
      </c>
      <c r="B38" s="446" t="s">
        <v>472</v>
      </c>
      <c r="C38" s="429">
        <v>2.1999997519000001</v>
      </c>
      <c r="D38" s="429">
        <v>2.1699923609999998</v>
      </c>
      <c r="E38" s="429">
        <v>2.1519612245999999</v>
      </c>
      <c r="F38" s="429">
        <v>2.1814958866</v>
      </c>
      <c r="G38" s="429">
        <v>2.2321288404000001</v>
      </c>
      <c r="H38" s="429">
        <v>2.3155552371999999</v>
      </c>
      <c r="I38" s="429">
        <v>2.4693298204</v>
      </c>
      <c r="J38" s="429">
        <v>2.5065243406</v>
      </c>
      <c r="K38" s="429">
        <v>2.5078223408000002</v>
      </c>
      <c r="L38" s="429">
        <v>2.4609091750999998</v>
      </c>
      <c r="M38" s="429">
        <v>2.4777312747</v>
      </c>
      <c r="N38" s="429">
        <v>2.6450427794000002</v>
      </c>
      <c r="O38" s="429">
        <v>2.5903686218000002</v>
      </c>
      <c r="P38" s="429">
        <v>2.5892527438999999</v>
      </c>
      <c r="Q38" s="429">
        <v>2.4979914435000001</v>
      </c>
      <c r="R38" s="429">
        <v>2.4713572313999999</v>
      </c>
      <c r="S38" s="429">
        <v>2.5092990619000002</v>
      </c>
      <c r="T38" s="429">
        <v>2.4623011391</v>
      </c>
      <c r="U38" s="429">
        <v>2.4738063500999998</v>
      </c>
      <c r="V38" s="429">
        <v>2.4908998937</v>
      </c>
      <c r="W38" s="429">
        <v>2.5303277523999999</v>
      </c>
      <c r="X38" s="429">
        <v>2.5308087511999999</v>
      </c>
      <c r="Y38" s="429">
        <v>2.5057355774999999</v>
      </c>
      <c r="Z38" s="429">
        <v>2.4743834294</v>
      </c>
      <c r="AA38" s="429">
        <v>2.4806339994000002</v>
      </c>
      <c r="AB38" s="429">
        <v>2.4818840379</v>
      </c>
      <c r="AC38" s="429">
        <v>2.4990102975999999</v>
      </c>
      <c r="AD38" s="429">
        <v>2.5358311646999998</v>
      </c>
      <c r="AE38" s="429">
        <v>2.5624787641000002</v>
      </c>
      <c r="AF38" s="429">
        <v>2.5077763424000001</v>
      </c>
      <c r="AG38" s="429">
        <v>2.4719804123000002</v>
      </c>
      <c r="AH38" s="429">
        <v>2.4424824922999999</v>
      </c>
      <c r="AI38" s="429">
        <v>2.4158504054000001</v>
      </c>
      <c r="AJ38" s="429">
        <v>2.4734106157000002</v>
      </c>
      <c r="AK38" s="429">
        <v>2.4189353316000002</v>
      </c>
      <c r="AL38" s="429">
        <v>2.4001598331</v>
      </c>
      <c r="AM38" s="429">
        <v>2.4074516031000002</v>
      </c>
      <c r="AN38" s="429">
        <v>2.4218919803999999</v>
      </c>
      <c r="AO38" s="429">
        <v>2.4480426473999999</v>
      </c>
      <c r="AP38" s="429">
        <v>2.4750664440999999</v>
      </c>
      <c r="AQ38" s="429">
        <v>2.4976897628999999</v>
      </c>
      <c r="AR38" s="429">
        <v>2.4556935038000001</v>
      </c>
      <c r="AS38" s="429">
        <v>2.4038538293</v>
      </c>
      <c r="AT38" s="429">
        <v>2.4052350316000002</v>
      </c>
      <c r="AU38" s="429">
        <v>2.4085215382</v>
      </c>
      <c r="AV38" s="429">
        <v>2.3886597709999999</v>
      </c>
      <c r="AW38" s="429">
        <v>2.3943675542</v>
      </c>
      <c r="AX38" s="429">
        <v>2.3848649649999998</v>
      </c>
      <c r="AY38" s="429">
        <v>2.4454179549999999</v>
      </c>
      <c r="AZ38" s="871">
        <v>2.3940255168000002</v>
      </c>
      <c r="BA38" s="871">
        <v>2.4122786872000002</v>
      </c>
      <c r="BB38" s="871">
        <v>2.4173443012</v>
      </c>
      <c r="BC38" s="871">
        <v>2.4138449999999998</v>
      </c>
      <c r="BD38" s="871">
        <v>2.3961869999999998</v>
      </c>
      <c r="BE38" s="352">
        <v>2.3998460000000001</v>
      </c>
      <c r="BF38" s="352">
        <v>2.4024109999999999</v>
      </c>
      <c r="BG38" s="352">
        <v>2.3959480000000002</v>
      </c>
      <c r="BH38" s="352">
        <v>2.384274</v>
      </c>
      <c r="BI38" s="352">
        <v>2.3848159999999998</v>
      </c>
      <c r="BJ38" s="352">
        <v>2.3990420000000001</v>
      </c>
      <c r="BK38" s="352">
        <v>2.3994689999999999</v>
      </c>
      <c r="BL38" s="352">
        <v>2.3919779999999999</v>
      </c>
      <c r="BM38" s="352">
        <v>2.395594</v>
      </c>
      <c r="BN38" s="352">
        <v>2.4038080000000002</v>
      </c>
      <c r="BO38" s="352">
        <v>2.4060260000000002</v>
      </c>
      <c r="BP38" s="352">
        <v>2.3855659999999999</v>
      </c>
      <c r="BQ38" s="352">
        <v>2.3843610000000002</v>
      </c>
      <c r="BR38" s="352">
        <v>2.3880249999999998</v>
      </c>
      <c r="BS38" s="352">
        <v>2.3800560000000002</v>
      </c>
      <c r="BT38" s="352">
        <v>2.3670559999999998</v>
      </c>
      <c r="BU38" s="352">
        <v>2.3666480000000001</v>
      </c>
      <c r="BV38" s="352">
        <v>2.3800370000000002</v>
      </c>
    </row>
    <row r="39" spans="1:74" ht="11.1" customHeight="1" x14ac:dyDescent="0.2">
      <c r="A39" s="51" t="s">
        <v>255</v>
      </c>
      <c r="B39" s="446" t="s">
        <v>1018</v>
      </c>
      <c r="C39" s="429">
        <v>6.5615685707000004</v>
      </c>
      <c r="D39" s="429">
        <v>5.9972804982000003</v>
      </c>
      <c r="E39" s="429">
        <v>5.0999950249000001</v>
      </c>
      <c r="F39" s="429">
        <v>6.2112152114999999</v>
      </c>
      <c r="G39" s="429">
        <v>7.5658022316000002</v>
      </c>
      <c r="H39" s="429">
        <v>8.0109598412</v>
      </c>
      <c r="I39" s="429">
        <v>7.5251204563999998</v>
      </c>
      <c r="J39" s="429">
        <v>9.0036781665000003</v>
      </c>
      <c r="K39" s="429">
        <v>8.1459769853000008</v>
      </c>
      <c r="L39" s="429">
        <v>5.8016812475000004</v>
      </c>
      <c r="M39" s="429">
        <v>5.7086230943</v>
      </c>
      <c r="N39" s="429">
        <v>8.9206060783000005</v>
      </c>
      <c r="O39" s="429">
        <v>7.0480798877000002</v>
      </c>
      <c r="P39" s="429">
        <v>4.3766906663</v>
      </c>
      <c r="Q39" s="429">
        <v>3.3688401705</v>
      </c>
      <c r="R39" s="429">
        <v>2.6996565491000002</v>
      </c>
      <c r="S39" s="429">
        <v>2.5466016362000001</v>
      </c>
      <c r="T39" s="429">
        <v>2.5965598186999999</v>
      </c>
      <c r="U39" s="429">
        <v>2.9999010815</v>
      </c>
      <c r="V39" s="429">
        <v>2.9442115459</v>
      </c>
      <c r="W39" s="429">
        <v>2.8748364672000002</v>
      </c>
      <c r="X39" s="429">
        <v>2.9244336025000002</v>
      </c>
      <c r="Y39" s="429">
        <v>3.3889108793</v>
      </c>
      <c r="Z39" s="429">
        <v>3.2818352851000001</v>
      </c>
      <c r="AA39" s="429">
        <v>4.8608804644000001</v>
      </c>
      <c r="AB39" s="429">
        <v>2.9022368507</v>
      </c>
      <c r="AC39" s="429">
        <v>2.1884128342000002</v>
      </c>
      <c r="AD39" s="429">
        <v>2.047106334</v>
      </c>
      <c r="AE39" s="429">
        <v>2.2880624256000002</v>
      </c>
      <c r="AF39" s="429">
        <v>2.6821510191</v>
      </c>
      <c r="AG39" s="429">
        <v>2.5068160717999999</v>
      </c>
      <c r="AH39" s="429">
        <v>2.2496043330000002</v>
      </c>
      <c r="AI39" s="429">
        <v>2.3651181378000001</v>
      </c>
      <c r="AJ39" s="429">
        <v>2.6065868264000001</v>
      </c>
      <c r="AK39" s="429">
        <v>2.633446819</v>
      </c>
      <c r="AL39" s="429">
        <v>3.8545030258000001</v>
      </c>
      <c r="AM39" s="429">
        <v>5.8751660674000004</v>
      </c>
      <c r="AN39" s="429">
        <v>4.8104435451000001</v>
      </c>
      <c r="AO39" s="429">
        <v>4.1730048768000003</v>
      </c>
      <c r="AP39" s="429">
        <v>3.5806145393</v>
      </c>
      <c r="AQ39" s="429">
        <v>3.2834531185000002</v>
      </c>
      <c r="AR39" s="429">
        <v>3.3355905506000001</v>
      </c>
      <c r="AS39" s="429">
        <v>3.5245461805999998</v>
      </c>
      <c r="AT39" s="429">
        <v>3.1676547364999998</v>
      </c>
      <c r="AU39" s="429">
        <v>3.0409609649</v>
      </c>
      <c r="AV39" s="429">
        <v>3.0820126627</v>
      </c>
      <c r="AW39" s="429">
        <v>3.8880261140000001</v>
      </c>
      <c r="AX39" s="429">
        <v>5.0377258979999997</v>
      </c>
      <c r="AY39" s="429">
        <v>9.8066621323999996</v>
      </c>
      <c r="AZ39" s="871">
        <v>6.2766332887000003</v>
      </c>
      <c r="BA39" s="871">
        <v>3.1079722656</v>
      </c>
      <c r="BB39" s="871">
        <v>2.7849866711</v>
      </c>
      <c r="BC39" s="871">
        <v>2.9673639999999999</v>
      </c>
      <c r="BD39" s="871">
        <v>3.1801379999999999</v>
      </c>
      <c r="BE39" s="352">
        <v>3.3970359999999999</v>
      </c>
      <c r="BF39" s="352">
        <v>3.4139729999999999</v>
      </c>
      <c r="BG39" s="352">
        <v>3.3230599999999999</v>
      </c>
      <c r="BH39" s="352">
        <v>3.4089119999999999</v>
      </c>
      <c r="BI39" s="352">
        <v>3.620711</v>
      </c>
      <c r="BJ39" s="352">
        <v>4.3408490000000004</v>
      </c>
      <c r="BK39" s="352">
        <v>4.641165</v>
      </c>
      <c r="BL39" s="352">
        <v>4.3879640000000002</v>
      </c>
      <c r="BM39" s="352">
        <v>3.6711450000000001</v>
      </c>
      <c r="BN39" s="352">
        <v>3.1781920000000001</v>
      </c>
      <c r="BO39" s="352">
        <v>3.0591949999999999</v>
      </c>
      <c r="BP39" s="352">
        <v>3.0720559999999999</v>
      </c>
      <c r="BQ39" s="352">
        <v>3.2354750000000001</v>
      </c>
      <c r="BR39" s="352">
        <v>3.3419699999999999</v>
      </c>
      <c r="BS39" s="352">
        <v>3.3546680000000002</v>
      </c>
      <c r="BT39" s="352">
        <v>3.4829970000000001</v>
      </c>
      <c r="BU39" s="352">
        <v>3.8653</v>
      </c>
      <c r="BV39" s="352">
        <v>4.5003549999999999</v>
      </c>
    </row>
    <row r="40" spans="1:74" ht="11.1" customHeight="1" x14ac:dyDescent="0.2">
      <c r="A40" s="29" t="s">
        <v>254</v>
      </c>
      <c r="B40" s="446" t="s">
        <v>1104</v>
      </c>
      <c r="C40" s="429">
        <v>15.49</v>
      </c>
      <c r="D40" s="429">
        <v>16.489999999999998</v>
      </c>
      <c r="E40" s="429">
        <v>20.329999999999998</v>
      </c>
      <c r="F40" s="429">
        <v>25.06</v>
      </c>
      <c r="G40" s="429">
        <v>26.15</v>
      </c>
      <c r="H40" s="429">
        <v>26.3</v>
      </c>
      <c r="I40" s="429">
        <v>30.36</v>
      </c>
      <c r="J40" s="429">
        <v>25.72</v>
      </c>
      <c r="K40" s="429">
        <v>23.76</v>
      </c>
      <c r="L40" s="429">
        <v>21.76</v>
      </c>
      <c r="M40" s="429">
        <v>23.74</v>
      </c>
      <c r="N40" s="429">
        <v>19.86</v>
      </c>
      <c r="O40" s="429">
        <v>19.440000000000001</v>
      </c>
      <c r="P40" s="429">
        <v>18.559999999999999</v>
      </c>
      <c r="Q40" s="429">
        <v>19.920000000000002</v>
      </c>
      <c r="R40" s="429">
        <v>18.77</v>
      </c>
      <c r="S40" s="429">
        <v>18.11</v>
      </c>
      <c r="T40" s="429">
        <v>16.82</v>
      </c>
      <c r="U40" s="429">
        <v>16.739999999999998</v>
      </c>
      <c r="V40" s="429">
        <v>19.03</v>
      </c>
      <c r="W40" s="429">
        <v>22.2</v>
      </c>
      <c r="X40" s="429">
        <v>21.47</v>
      </c>
      <c r="Y40" s="429">
        <v>20.75</v>
      </c>
      <c r="Z40" s="429">
        <v>20.25</v>
      </c>
      <c r="AA40" s="429">
        <v>18.22</v>
      </c>
      <c r="AB40" s="429">
        <v>18.940000000000001</v>
      </c>
      <c r="AC40" s="429">
        <v>19.670000000000002</v>
      </c>
      <c r="AD40" s="429">
        <v>19.239999999999998</v>
      </c>
      <c r="AE40" s="429">
        <v>18.809999999999999</v>
      </c>
      <c r="AF40" s="429">
        <v>17.68</v>
      </c>
      <c r="AG40" s="429">
        <v>18.149999999999999</v>
      </c>
      <c r="AH40" s="429">
        <v>18.23</v>
      </c>
      <c r="AI40" s="429">
        <v>17.079999999999998</v>
      </c>
      <c r="AJ40" s="429">
        <v>15.76</v>
      </c>
      <c r="AK40" s="429">
        <v>16.25</v>
      </c>
      <c r="AL40" s="429">
        <v>16.43</v>
      </c>
      <c r="AM40" s="429">
        <v>16.07</v>
      </c>
      <c r="AN40" s="429">
        <v>17.059999999999999</v>
      </c>
      <c r="AO40" s="429">
        <v>15.83</v>
      </c>
      <c r="AP40" s="429">
        <v>15.6</v>
      </c>
      <c r="AQ40" s="429">
        <v>15.05</v>
      </c>
      <c r="AR40" s="429">
        <v>15.04</v>
      </c>
      <c r="AS40" s="429">
        <v>16.16</v>
      </c>
      <c r="AT40" s="429">
        <v>16.12</v>
      </c>
      <c r="AU40" s="429">
        <v>15.34</v>
      </c>
      <c r="AV40" s="429">
        <v>15.67</v>
      </c>
      <c r="AW40" s="429">
        <v>15.41</v>
      </c>
      <c r="AX40" s="429">
        <v>15.02</v>
      </c>
      <c r="AY40" s="429">
        <v>13.99</v>
      </c>
      <c r="AZ40" s="871">
        <v>13.38</v>
      </c>
      <c r="BA40" s="871">
        <v>17.933803021999999</v>
      </c>
      <c r="BB40" s="871">
        <v>26.964753851000001</v>
      </c>
      <c r="BC40" s="871">
        <v>24.43422</v>
      </c>
      <c r="BD40" s="871">
        <v>22.529260000000001</v>
      </c>
      <c r="BE40" s="352">
        <v>19.428180000000001</v>
      </c>
      <c r="BF40" s="352">
        <v>17.115680000000001</v>
      </c>
      <c r="BG40" s="352">
        <v>16.00807</v>
      </c>
      <c r="BH40" s="352">
        <v>15.205439999999999</v>
      </c>
      <c r="BI40" s="352">
        <v>14.717499999999999</v>
      </c>
      <c r="BJ40" s="352">
        <v>14.706440000000001</v>
      </c>
      <c r="BK40" s="352">
        <v>14.505000000000001</v>
      </c>
      <c r="BL40" s="352">
        <v>13.927300000000001</v>
      </c>
      <c r="BM40" s="352">
        <v>14.118029999999999</v>
      </c>
      <c r="BN40" s="352">
        <v>14.509309999999999</v>
      </c>
      <c r="BO40" s="352">
        <v>13.896800000000001</v>
      </c>
      <c r="BP40" s="352">
        <v>14.15293</v>
      </c>
      <c r="BQ40" s="352">
        <v>13.591659999999999</v>
      </c>
      <c r="BR40" s="352">
        <v>13.17794</v>
      </c>
      <c r="BS40" s="352">
        <v>12.871169999999999</v>
      </c>
      <c r="BT40" s="352">
        <v>12.663500000000001</v>
      </c>
      <c r="BU40" s="352">
        <v>12.56392</v>
      </c>
      <c r="BV40" s="352">
        <v>12.76953</v>
      </c>
    </row>
    <row r="41" spans="1:74" ht="11.1" customHeight="1" x14ac:dyDescent="0.2">
      <c r="A41" s="29" t="s">
        <v>7</v>
      </c>
      <c r="B41" s="446" t="s">
        <v>1103</v>
      </c>
      <c r="C41" s="429">
        <v>20.100000000000001</v>
      </c>
      <c r="D41" s="429">
        <v>20.79</v>
      </c>
      <c r="E41" s="429">
        <v>25.68</v>
      </c>
      <c r="F41" s="429">
        <v>28.32</v>
      </c>
      <c r="G41" s="429">
        <v>30.12</v>
      </c>
      <c r="H41" s="429">
        <v>33.020000000000003</v>
      </c>
      <c r="I41" s="429">
        <v>27.38</v>
      </c>
      <c r="J41" s="429">
        <v>26.9</v>
      </c>
      <c r="K41" s="429">
        <v>25.57</v>
      </c>
      <c r="L41" s="429">
        <v>27.81</v>
      </c>
      <c r="M41" s="429">
        <v>29.28</v>
      </c>
      <c r="N41" s="429">
        <v>23.17</v>
      </c>
      <c r="O41" s="429">
        <v>24.09</v>
      </c>
      <c r="P41" s="429">
        <v>23.1</v>
      </c>
      <c r="Q41" s="429">
        <v>21.42</v>
      </c>
      <c r="R41" s="429">
        <v>20.9</v>
      </c>
      <c r="S41" s="429">
        <v>19.87</v>
      </c>
      <c r="T41" s="429">
        <v>19.21</v>
      </c>
      <c r="U41" s="429">
        <v>19.84</v>
      </c>
      <c r="V41" s="429">
        <v>23</v>
      </c>
      <c r="W41" s="429">
        <v>24.18</v>
      </c>
      <c r="X41" s="429">
        <v>24.23</v>
      </c>
      <c r="Y41" s="429">
        <v>21.75</v>
      </c>
      <c r="Z41" s="429">
        <v>20.74</v>
      </c>
      <c r="AA41" s="429">
        <v>19.64</v>
      </c>
      <c r="AB41" s="429">
        <v>20.84</v>
      </c>
      <c r="AC41" s="429">
        <v>20.6</v>
      </c>
      <c r="AD41" s="429">
        <v>20.84</v>
      </c>
      <c r="AE41" s="429">
        <v>19.440000000000001</v>
      </c>
      <c r="AF41" s="429">
        <v>18.62</v>
      </c>
      <c r="AG41" s="429">
        <v>19.57</v>
      </c>
      <c r="AH41" s="429">
        <v>18.37</v>
      </c>
      <c r="AI41" s="429">
        <v>17.79</v>
      </c>
      <c r="AJ41" s="429">
        <v>17.32</v>
      </c>
      <c r="AK41" s="429">
        <v>18.850000000000001</v>
      </c>
      <c r="AL41" s="429">
        <v>17.670000000000002</v>
      </c>
      <c r="AM41" s="429">
        <v>18.899999999999999</v>
      </c>
      <c r="AN41" s="429">
        <v>18.420000000000002</v>
      </c>
      <c r="AO41" s="429">
        <v>17.420000000000002</v>
      </c>
      <c r="AP41" s="429">
        <v>17.899999999999999</v>
      </c>
      <c r="AQ41" s="429">
        <v>16.75</v>
      </c>
      <c r="AR41" s="429">
        <v>17.64</v>
      </c>
      <c r="AS41" s="429">
        <v>18.39</v>
      </c>
      <c r="AT41" s="429">
        <v>17.809999999999999</v>
      </c>
      <c r="AU41" s="429">
        <v>18.13</v>
      </c>
      <c r="AV41" s="429">
        <v>18.07</v>
      </c>
      <c r="AW41" s="429">
        <v>18.3</v>
      </c>
      <c r="AX41" s="429">
        <v>17.329999999999998</v>
      </c>
      <c r="AY41" s="429">
        <v>17.73</v>
      </c>
      <c r="AZ41" s="871">
        <v>17.690000000000001</v>
      </c>
      <c r="BA41" s="871">
        <v>23.171107539000001</v>
      </c>
      <c r="BB41" s="871">
        <v>31.495185552999999</v>
      </c>
      <c r="BC41" s="871">
        <v>30.255690000000001</v>
      </c>
      <c r="BD41" s="871">
        <v>27.175080000000001</v>
      </c>
      <c r="BE41" s="352">
        <v>25.42334</v>
      </c>
      <c r="BF41" s="352">
        <v>24.456009999999999</v>
      </c>
      <c r="BG41" s="352">
        <v>23.419809999999998</v>
      </c>
      <c r="BH41" s="352">
        <v>22.74325</v>
      </c>
      <c r="BI41" s="352">
        <v>22.410679999999999</v>
      </c>
      <c r="BJ41" s="352">
        <v>21.061869999999999</v>
      </c>
      <c r="BK41" s="352">
        <v>20.567509999999999</v>
      </c>
      <c r="BL41" s="352">
        <v>20.213059999999999</v>
      </c>
      <c r="BM41" s="352">
        <v>20.161619999999999</v>
      </c>
      <c r="BN41" s="352">
        <v>19.25637</v>
      </c>
      <c r="BO41" s="352">
        <v>18.8856</v>
      </c>
      <c r="BP41" s="352">
        <v>18.829809999999998</v>
      </c>
      <c r="BQ41" s="352">
        <v>18.987749999999998</v>
      </c>
      <c r="BR41" s="352">
        <v>18.810379999999999</v>
      </c>
      <c r="BS41" s="352">
        <v>18.66263</v>
      </c>
      <c r="BT41" s="352">
        <v>18.729600000000001</v>
      </c>
      <c r="BU41" s="352">
        <v>18.846889999999998</v>
      </c>
      <c r="BV41" s="352">
        <v>17.841629999999999</v>
      </c>
    </row>
    <row r="42" spans="1:74" ht="11.1" customHeight="1" x14ac:dyDescent="0.2">
      <c r="A42" s="29"/>
      <c r="B42" s="382" t="s">
        <v>1376</v>
      </c>
      <c r="C42" s="429"/>
      <c r="D42" s="429"/>
      <c r="E42" s="429"/>
      <c r="F42" s="429"/>
      <c r="G42" s="429"/>
      <c r="H42" s="429"/>
      <c r="I42" s="429"/>
      <c r="J42" s="429"/>
      <c r="K42" s="429"/>
      <c r="L42" s="429"/>
      <c r="M42" s="429"/>
      <c r="N42" s="429"/>
      <c r="O42" s="429"/>
      <c r="P42" s="429"/>
      <c r="Q42" s="429"/>
      <c r="R42" s="429"/>
      <c r="S42" s="429"/>
      <c r="T42" s="429"/>
      <c r="U42" s="429"/>
      <c r="V42" s="429"/>
      <c r="W42" s="429"/>
      <c r="X42" s="429"/>
      <c r="Y42" s="429"/>
      <c r="Z42" s="429"/>
      <c r="AA42" s="429"/>
      <c r="AB42" s="429"/>
      <c r="AC42" s="429"/>
      <c r="AD42" s="429"/>
      <c r="AE42" s="429"/>
      <c r="AF42" s="429"/>
      <c r="AG42" s="429"/>
      <c r="AH42" s="429"/>
      <c r="AI42" s="429"/>
      <c r="AJ42" s="429"/>
      <c r="AK42" s="429"/>
      <c r="AL42" s="429"/>
      <c r="AM42" s="429"/>
      <c r="AN42" s="429"/>
      <c r="AO42" s="429"/>
      <c r="AP42" s="429"/>
      <c r="AQ42" s="429"/>
      <c r="AR42" s="429"/>
      <c r="AS42" s="429"/>
      <c r="AT42" s="429"/>
      <c r="AU42" s="429"/>
      <c r="AV42" s="429"/>
      <c r="AW42" s="429"/>
      <c r="AX42" s="429"/>
      <c r="AY42" s="429"/>
      <c r="AZ42" s="871"/>
      <c r="BA42" s="871"/>
      <c r="BB42" s="871"/>
      <c r="BC42" s="871"/>
      <c r="BD42" s="871"/>
      <c r="BE42" s="352"/>
      <c r="BF42" s="352"/>
      <c r="BG42" s="352"/>
      <c r="BH42" s="352"/>
      <c r="BI42" s="352"/>
      <c r="BJ42" s="352"/>
      <c r="BK42" s="352"/>
      <c r="BL42" s="352"/>
      <c r="BM42" s="352"/>
      <c r="BN42" s="352"/>
      <c r="BO42" s="352"/>
      <c r="BP42" s="352"/>
      <c r="BQ42" s="352"/>
      <c r="BR42" s="352"/>
      <c r="BS42" s="352"/>
      <c r="BT42" s="352"/>
      <c r="BU42" s="352"/>
      <c r="BV42" s="352"/>
    </row>
    <row r="43" spans="1:74" ht="11.1" customHeight="1" x14ac:dyDescent="0.2">
      <c r="A43" s="29" t="s">
        <v>257</v>
      </c>
      <c r="B43" s="446" t="s">
        <v>1032</v>
      </c>
      <c r="C43" s="429">
        <v>13.64</v>
      </c>
      <c r="D43" s="429">
        <v>13.76</v>
      </c>
      <c r="E43" s="429">
        <v>14.41</v>
      </c>
      <c r="F43" s="429">
        <v>14.57</v>
      </c>
      <c r="G43" s="429">
        <v>14.89</v>
      </c>
      <c r="H43" s="429">
        <v>15.3</v>
      </c>
      <c r="I43" s="429">
        <v>15.31</v>
      </c>
      <c r="J43" s="429">
        <v>15.82</v>
      </c>
      <c r="K43" s="429">
        <v>16.190000000000001</v>
      </c>
      <c r="L43" s="429">
        <v>15.99</v>
      </c>
      <c r="M43" s="429">
        <v>15.55</v>
      </c>
      <c r="N43" s="429">
        <v>14.94</v>
      </c>
      <c r="O43" s="429">
        <v>15.47</v>
      </c>
      <c r="P43" s="429">
        <v>15.98</v>
      </c>
      <c r="Q43" s="429">
        <v>16.04</v>
      </c>
      <c r="R43" s="429">
        <v>16.100000000000001</v>
      </c>
      <c r="S43" s="429">
        <v>16.14</v>
      </c>
      <c r="T43" s="429">
        <v>16.09</v>
      </c>
      <c r="U43" s="429">
        <v>15.86</v>
      </c>
      <c r="V43" s="429">
        <v>15.91</v>
      </c>
      <c r="W43" s="429">
        <v>16.27</v>
      </c>
      <c r="X43" s="429">
        <v>16.48</v>
      </c>
      <c r="Y43" s="429">
        <v>16.190000000000001</v>
      </c>
      <c r="Z43" s="429">
        <v>15.69</v>
      </c>
      <c r="AA43" s="429">
        <v>15.41</v>
      </c>
      <c r="AB43" s="429">
        <v>16.100000000000001</v>
      </c>
      <c r="AC43" s="429">
        <v>16.670000000000002</v>
      </c>
      <c r="AD43" s="429">
        <v>16.86</v>
      </c>
      <c r="AE43" s="429">
        <v>16.399999999999999</v>
      </c>
      <c r="AF43" s="429">
        <v>16.38</v>
      </c>
      <c r="AG43" s="429">
        <v>16.62</v>
      </c>
      <c r="AH43" s="429">
        <v>16.600000000000001</v>
      </c>
      <c r="AI43" s="429">
        <v>16.82</v>
      </c>
      <c r="AJ43" s="429">
        <v>17.09</v>
      </c>
      <c r="AK43" s="429">
        <v>16.850000000000001</v>
      </c>
      <c r="AL43" s="429">
        <v>16.27</v>
      </c>
      <c r="AM43" s="429">
        <v>15.94</v>
      </c>
      <c r="AN43" s="429">
        <v>16.43</v>
      </c>
      <c r="AO43" s="429">
        <v>17.09</v>
      </c>
      <c r="AP43" s="429">
        <v>17.55</v>
      </c>
      <c r="AQ43" s="429">
        <v>17.37</v>
      </c>
      <c r="AR43" s="429">
        <v>17.47</v>
      </c>
      <c r="AS43" s="429">
        <v>17.45</v>
      </c>
      <c r="AT43" s="429">
        <v>17.61</v>
      </c>
      <c r="AU43" s="429">
        <v>18.079999999999998</v>
      </c>
      <c r="AV43" s="429">
        <v>17.97</v>
      </c>
      <c r="AW43" s="429">
        <v>17.78</v>
      </c>
      <c r="AX43" s="429">
        <v>17.239999999999998</v>
      </c>
      <c r="AY43" s="429">
        <v>17.45</v>
      </c>
      <c r="AZ43" s="871">
        <v>17.649999999999999</v>
      </c>
      <c r="BA43" s="871">
        <v>18.559999999999999</v>
      </c>
      <c r="BB43" s="871">
        <v>18.829999999999998</v>
      </c>
      <c r="BC43" s="871">
        <v>18.48141</v>
      </c>
      <c r="BD43" s="871">
        <v>18.582450000000001</v>
      </c>
      <c r="BE43" s="352">
        <v>18.479410000000001</v>
      </c>
      <c r="BF43" s="352">
        <v>18.359120000000001</v>
      </c>
      <c r="BG43" s="352">
        <v>18.723230000000001</v>
      </c>
      <c r="BH43" s="352">
        <v>18.56183</v>
      </c>
      <c r="BI43" s="352">
        <v>18.309609999999999</v>
      </c>
      <c r="BJ43" s="352">
        <v>17.775169999999999</v>
      </c>
      <c r="BK43" s="352">
        <v>18.057480000000002</v>
      </c>
      <c r="BL43" s="352">
        <v>18.07882</v>
      </c>
      <c r="BM43" s="352">
        <v>18.870529999999999</v>
      </c>
      <c r="BN43" s="352">
        <v>19.334409999999998</v>
      </c>
      <c r="BO43" s="352">
        <v>18.896599999999999</v>
      </c>
      <c r="BP43" s="352">
        <v>18.94455</v>
      </c>
      <c r="BQ43" s="352">
        <v>18.773810000000001</v>
      </c>
      <c r="BR43" s="352">
        <v>18.690200000000001</v>
      </c>
      <c r="BS43" s="352">
        <v>19.118320000000001</v>
      </c>
      <c r="BT43" s="352">
        <v>18.863330000000001</v>
      </c>
      <c r="BU43" s="352">
        <v>18.737169999999999</v>
      </c>
      <c r="BV43" s="352">
        <v>18.210229999999999</v>
      </c>
    </row>
    <row r="44" spans="1:74" ht="11.1" customHeight="1" x14ac:dyDescent="0.2">
      <c r="A44" s="29" t="s">
        <v>2</v>
      </c>
      <c r="B44" s="446" t="s">
        <v>986</v>
      </c>
      <c r="C44" s="429">
        <v>11.26</v>
      </c>
      <c r="D44" s="429">
        <v>11.66</v>
      </c>
      <c r="E44" s="429">
        <v>11.65</v>
      </c>
      <c r="F44" s="429">
        <v>11.82</v>
      </c>
      <c r="G44" s="429">
        <v>12</v>
      </c>
      <c r="H44" s="429">
        <v>12.75</v>
      </c>
      <c r="I44" s="429">
        <v>13.02</v>
      </c>
      <c r="J44" s="429">
        <v>13.41</v>
      </c>
      <c r="K44" s="429">
        <v>13.28</v>
      </c>
      <c r="L44" s="429">
        <v>12.89</v>
      </c>
      <c r="M44" s="429">
        <v>12.33</v>
      </c>
      <c r="N44" s="429">
        <v>12.28</v>
      </c>
      <c r="O44" s="429">
        <v>12.61</v>
      </c>
      <c r="P44" s="429">
        <v>12.53</v>
      </c>
      <c r="Q44" s="429">
        <v>12.36</v>
      </c>
      <c r="R44" s="429">
        <v>12.08</v>
      </c>
      <c r="S44" s="429">
        <v>12.16</v>
      </c>
      <c r="T44" s="429">
        <v>12.63</v>
      </c>
      <c r="U44" s="429">
        <v>12.91</v>
      </c>
      <c r="V44" s="429">
        <v>13.08</v>
      </c>
      <c r="W44" s="429">
        <v>13.07</v>
      </c>
      <c r="X44" s="429">
        <v>12.73</v>
      </c>
      <c r="Y44" s="429">
        <v>12.43</v>
      </c>
      <c r="Z44" s="429">
        <v>12.24</v>
      </c>
      <c r="AA44" s="429">
        <v>12.5</v>
      </c>
      <c r="AB44" s="429">
        <v>12.53</v>
      </c>
      <c r="AC44" s="429">
        <v>12.47</v>
      </c>
      <c r="AD44" s="429">
        <v>12.35</v>
      </c>
      <c r="AE44" s="429">
        <v>12.32</v>
      </c>
      <c r="AF44" s="429">
        <v>12.89</v>
      </c>
      <c r="AG44" s="429">
        <v>13.37</v>
      </c>
      <c r="AH44" s="429">
        <v>13.16</v>
      </c>
      <c r="AI44" s="429">
        <v>13.23</v>
      </c>
      <c r="AJ44" s="429">
        <v>12.89</v>
      </c>
      <c r="AK44" s="429">
        <v>12.35</v>
      </c>
      <c r="AL44" s="429">
        <v>12.64</v>
      </c>
      <c r="AM44" s="429">
        <v>12.82</v>
      </c>
      <c r="AN44" s="429">
        <v>12.98</v>
      </c>
      <c r="AO44" s="429">
        <v>13.16</v>
      </c>
      <c r="AP44" s="429">
        <v>12.89</v>
      </c>
      <c r="AQ44" s="429">
        <v>12.93</v>
      </c>
      <c r="AR44" s="429">
        <v>13.54</v>
      </c>
      <c r="AS44" s="429">
        <v>14.05</v>
      </c>
      <c r="AT44" s="429">
        <v>13.93</v>
      </c>
      <c r="AU44" s="429">
        <v>13.99</v>
      </c>
      <c r="AV44" s="429">
        <v>13.49</v>
      </c>
      <c r="AW44" s="429">
        <v>13.19</v>
      </c>
      <c r="AX44" s="429">
        <v>13.63</v>
      </c>
      <c r="AY44" s="429">
        <v>13.64</v>
      </c>
      <c r="AZ44" s="871">
        <v>14.37</v>
      </c>
      <c r="BA44" s="871">
        <v>13.92</v>
      </c>
      <c r="BB44" s="871">
        <v>13.51</v>
      </c>
      <c r="BC44" s="871">
        <v>13.481310000000001</v>
      </c>
      <c r="BD44" s="871">
        <v>14.020910000000001</v>
      </c>
      <c r="BE44" s="352">
        <v>14.42902</v>
      </c>
      <c r="BF44" s="352">
        <v>14.228</v>
      </c>
      <c r="BG44" s="352">
        <v>14.260910000000001</v>
      </c>
      <c r="BH44" s="352">
        <v>13.71414</v>
      </c>
      <c r="BI44" s="352">
        <v>13.35718</v>
      </c>
      <c r="BJ44" s="352">
        <v>13.79359</v>
      </c>
      <c r="BK44" s="352">
        <v>13.74588</v>
      </c>
      <c r="BL44" s="352">
        <v>14.427849999999999</v>
      </c>
      <c r="BM44" s="352">
        <v>13.99654</v>
      </c>
      <c r="BN44" s="352">
        <v>13.63241</v>
      </c>
      <c r="BO44" s="352">
        <v>13.517749999999999</v>
      </c>
      <c r="BP44" s="352">
        <v>14.03509</v>
      </c>
      <c r="BQ44" s="352">
        <v>14.452819999999999</v>
      </c>
      <c r="BR44" s="352">
        <v>14.23799</v>
      </c>
      <c r="BS44" s="352">
        <v>14.278969999999999</v>
      </c>
      <c r="BT44" s="352">
        <v>13.77974</v>
      </c>
      <c r="BU44" s="352">
        <v>13.429169999999999</v>
      </c>
      <c r="BV44" s="352">
        <v>13.883940000000001</v>
      </c>
    </row>
    <row r="45" spans="1:74" ht="11.1" customHeight="1" x14ac:dyDescent="0.2">
      <c r="A45" s="29" t="s">
        <v>1</v>
      </c>
      <c r="B45" s="446" t="s">
        <v>985</v>
      </c>
      <c r="C45" s="429">
        <v>7.19</v>
      </c>
      <c r="D45" s="429">
        <v>7.28</v>
      </c>
      <c r="E45" s="429">
        <v>7.37</v>
      </c>
      <c r="F45" s="429">
        <v>7.7</v>
      </c>
      <c r="G45" s="429">
        <v>8.25</v>
      </c>
      <c r="H45" s="429">
        <v>8.85</v>
      </c>
      <c r="I45" s="429">
        <v>9.31</v>
      </c>
      <c r="J45" s="429">
        <v>9.3800000000000008</v>
      </c>
      <c r="K45" s="429">
        <v>9.06</v>
      </c>
      <c r="L45" s="429">
        <v>8.4499999999999993</v>
      </c>
      <c r="M45" s="429">
        <v>8.14</v>
      </c>
      <c r="N45" s="429">
        <v>8.5</v>
      </c>
      <c r="O45" s="429">
        <v>8.18</v>
      </c>
      <c r="P45" s="429">
        <v>8.01</v>
      </c>
      <c r="Q45" s="429">
        <v>7.8</v>
      </c>
      <c r="R45" s="429">
        <v>7.51</v>
      </c>
      <c r="S45" s="429">
        <v>7.64</v>
      </c>
      <c r="T45" s="429">
        <v>8.11</v>
      </c>
      <c r="U45" s="429">
        <v>8.36</v>
      </c>
      <c r="V45" s="429">
        <v>8.9</v>
      </c>
      <c r="W45" s="429">
        <v>8.43</v>
      </c>
      <c r="X45" s="429">
        <v>8.01</v>
      </c>
      <c r="Y45" s="429">
        <v>7.79</v>
      </c>
      <c r="Z45" s="429">
        <v>7.61</v>
      </c>
      <c r="AA45" s="429">
        <v>8.07</v>
      </c>
      <c r="AB45" s="429">
        <v>7.76</v>
      </c>
      <c r="AC45" s="429">
        <v>7.68</v>
      </c>
      <c r="AD45" s="429">
        <v>7.79</v>
      </c>
      <c r="AE45" s="429">
        <v>7.87</v>
      </c>
      <c r="AF45" s="429">
        <v>8.41</v>
      </c>
      <c r="AG45" s="429">
        <v>8.73</v>
      </c>
      <c r="AH45" s="429">
        <v>8.67</v>
      </c>
      <c r="AI45" s="429">
        <v>8.4499999999999993</v>
      </c>
      <c r="AJ45" s="429">
        <v>8.11</v>
      </c>
      <c r="AK45" s="429">
        <v>7.85</v>
      </c>
      <c r="AL45" s="429">
        <v>7.96</v>
      </c>
      <c r="AM45" s="429">
        <v>8.34</v>
      </c>
      <c r="AN45" s="429">
        <v>8.24</v>
      </c>
      <c r="AO45" s="429">
        <v>8.26</v>
      </c>
      <c r="AP45" s="429">
        <v>8.2100000000000009</v>
      </c>
      <c r="AQ45" s="429">
        <v>8.2899999999999991</v>
      </c>
      <c r="AR45" s="429">
        <v>8.9</v>
      </c>
      <c r="AS45" s="429">
        <v>9.33</v>
      </c>
      <c r="AT45" s="429">
        <v>9.08</v>
      </c>
      <c r="AU45" s="429">
        <v>9.02</v>
      </c>
      <c r="AV45" s="429">
        <v>8.65</v>
      </c>
      <c r="AW45" s="429">
        <v>8.44</v>
      </c>
      <c r="AX45" s="429">
        <v>8.5299999999999994</v>
      </c>
      <c r="AY45" s="429">
        <v>9.2899999999999991</v>
      </c>
      <c r="AZ45" s="871">
        <v>8.9499999999999993</v>
      </c>
      <c r="BA45" s="871">
        <v>8.58</v>
      </c>
      <c r="BB45" s="871">
        <v>8.66</v>
      </c>
      <c r="BC45" s="871">
        <v>8.5299929999999993</v>
      </c>
      <c r="BD45" s="871">
        <v>9.1222259999999995</v>
      </c>
      <c r="BE45" s="352">
        <v>9.3544520000000002</v>
      </c>
      <c r="BF45" s="352">
        <v>9.2172180000000008</v>
      </c>
      <c r="BG45" s="352">
        <v>9.2073499999999999</v>
      </c>
      <c r="BH45" s="352">
        <v>8.7572690000000009</v>
      </c>
      <c r="BI45" s="352">
        <v>8.5162949999999995</v>
      </c>
      <c r="BJ45" s="352">
        <v>8.6896660000000008</v>
      </c>
      <c r="BK45" s="352">
        <v>9.0083230000000007</v>
      </c>
      <c r="BL45" s="352">
        <v>9.1818410000000004</v>
      </c>
      <c r="BM45" s="352">
        <v>8.7999860000000005</v>
      </c>
      <c r="BN45" s="352">
        <v>8.8746849999999995</v>
      </c>
      <c r="BO45" s="352">
        <v>8.5995799999999996</v>
      </c>
      <c r="BP45" s="352">
        <v>9.0918390000000002</v>
      </c>
      <c r="BQ45" s="352">
        <v>9.3810559999999992</v>
      </c>
      <c r="BR45" s="352">
        <v>9.2245550000000005</v>
      </c>
      <c r="BS45" s="352">
        <v>9.1726419999999997</v>
      </c>
      <c r="BT45" s="352">
        <v>8.7413860000000003</v>
      </c>
      <c r="BU45" s="352">
        <v>8.5204719999999998</v>
      </c>
      <c r="BV45" s="352">
        <v>8.6908999999999992</v>
      </c>
    </row>
    <row r="46" spans="1:74" ht="11.1" customHeight="1" x14ac:dyDescent="0.2">
      <c r="A46" s="29"/>
      <c r="B46" s="382" t="s">
        <v>1377</v>
      </c>
      <c r="C46" s="429"/>
      <c r="D46" s="429"/>
      <c r="E46" s="429"/>
      <c r="F46" s="429"/>
      <c r="G46" s="429"/>
      <c r="H46" s="429"/>
      <c r="I46" s="429"/>
      <c r="J46" s="429"/>
      <c r="K46" s="429"/>
      <c r="L46" s="429"/>
      <c r="M46" s="429"/>
      <c r="N46" s="429"/>
      <c r="O46" s="429"/>
      <c r="P46" s="429"/>
      <c r="Q46" s="429"/>
      <c r="R46" s="429"/>
      <c r="S46" s="429"/>
      <c r="T46" s="429"/>
      <c r="U46" s="429"/>
      <c r="V46" s="429"/>
      <c r="W46" s="429"/>
      <c r="X46" s="429"/>
      <c r="Y46" s="429"/>
      <c r="Z46" s="429"/>
      <c r="AA46" s="429"/>
      <c r="AB46" s="429"/>
      <c r="AC46" s="429"/>
      <c r="AD46" s="429"/>
      <c r="AE46" s="429"/>
      <c r="AF46" s="429"/>
      <c r="AG46" s="429"/>
      <c r="AH46" s="429"/>
      <c r="AI46" s="429"/>
      <c r="AJ46" s="429"/>
      <c r="AK46" s="429"/>
      <c r="AL46" s="429"/>
      <c r="AM46" s="429"/>
      <c r="AN46" s="429"/>
      <c r="AO46" s="429"/>
      <c r="AP46" s="429"/>
      <c r="AQ46" s="429"/>
      <c r="AR46" s="429"/>
      <c r="AS46" s="429"/>
      <c r="AT46" s="429"/>
      <c r="AU46" s="429"/>
      <c r="AV46" s="429"/>
      <c r="AW46" s="429"/>
      <c r="AX46" s="429"/>
      <c r="AY46" s="429"/>
      <c r="AZ46" s="871"/>
      <c r="BA46" s="871"/>
      <c r="BB46" s="871"/>
      <c r="BC46" s="871"/>
      <c r="BD46" s="871"/>
      <c r="BE46" s="352"/>
      <c r="BF46" s="352"/>
      <c r="BG46" s="352"/>
      <c r="BH46" s="352"/>
      <c r="BI46" s="352"/>
      <c r="BJ46" s="352"/>
      <c r="BK46" s="352"/>
      <c r="BL46" s="352"/>
      <c r="BM46" s="352"/>
      <c r="BN46" s="352"/>
      <c r="BO46" s="352"/>
      <c r="BP46" s="352"/>
      <c r="BQ46" s="352"/>
      <c r="BR46" s="352"/>
      <c r="BS46" s="352"/>
      <c r="BT46" s="352"/>
      <c r="BU46" s="352"/>
      <c r="BV46" s="352"/>
    </row>
    <row r="47" spans="1:74" ht="11.1" customHeight="1" x14ac:dyDescent="0.2">
      <c r="A47" s="29" t="s">
        <v>582</v>
      </c>
      <c r="B47" s="446" t="s">
        <v>990</v>
      </c>
      <c r="C47" s="429">
        <v>37.020238095000003</v>
      </c>
      <c r="D47" s="429">
        <v>45.358343750000003</v>
      </c>
      <c r="E47" s="429">
        <v>45.798532608999999</v>
      </c>
      <c r="F47" s="429">
        <v>61.274136904999999</v>
      </c>
      <c r="G47" s="429">
        <v>89.660505951999994</v>
      </c>
      <c r="H47" s="429">
        <v>98.627159090999996</v>
      </c>
      <c r="I47" s="429">
        <v>181.97046875000001</v>
      </c>
      <c r="J47" s="429">
        <v>128.60089674</v>
      </c>
      <c r="K47" s="429">
        <v>81.564553571000005</v>
      </c>
      <c r="L47" s="429">
        <v>55.301666666999999</v>
      </c>
      <c r="M47" s="429">
        <v>50.543125000000003</v>
      </c>
      <c r="N47" s="429">
        <v>53.196369048000001</v>
      </c>
      <c r="O47" s="429">
        <v>31.211279762</v>
      </c>
      <c r="P47" s="429">
        <v>25.3151875</v>
      </c>
      <c r="Q47" s="429">
        <v>27.626005435</v>
      </c>
      <c r="R47" s="429">
        <v>27.627031250000002</v>
      </c>
      <c r="S47" s="429">
        <v>34.649261363999997</v>
      </c>
      <c r="T47" s="429">
        <v>109.52284091</v>
      </c>
      <c r="U47" s="429">
        <v>73.906562500000007</v>
      </c>
      <c r="V47" s="429">
        <v>377.17500000000001</v>
      </c>
      <c r="W47" s="429">
        <v>115.35753124999999</v>
      </c>
      <c r="X47" s="429">
        <v>42.604119318000002</v>
      </c>
      <c r="Y47" s="429">
        <v>36.419196429000003</v>
      </c>
      <c r="Z47" s="429">
        <v>22.53034375</v>
      </c>
      <c r="AA47" s="429">
        <v>57.936250000000001</v>
      </c>
      <c r="AB47" s="429">
        <v>16.405684524000002</v>
      </c>
      <c r="AC47" s="429">
        <v>23.238630952000001</v>
      </c>
      <c r="AD47" s="429">
        <v>25.823977273000001</v>
      </c>
      <c r="AE47" s="429">
        <v>58.941960227000003</v>
      </c>
      <c r="AF47" s="429">
        <v>35.060281250000003</v>
      </c>
      <c r="AG47" s="429">
        <v>26.182159090999999</v>
      </c>
      <c r="AH47" s="429">
        <v>47.939232955000001</v>
      </c>
      <c r="AI47" s="429">
        <v>26.499749999999999</v>
      </c>
      <c r="AJ47" s="429">
        <v>31.440353260999998</v>
      </c>
      <c r="AK47" s="429">
        <v>26.479375000000001</v>
      </c>
      <c r="AL47" s="429">
        <v>27.689196428999999</v>
      </c>
      <c r="AM47" s="429">
        <v>36.455198864000003</v>
      </c>
      <c r="AN47" s="429">
        <v>39.538687500000002</v>
      </c>
      <c r="AO47" s="429">
        <v>31.157559524</v>
      </c>
      <c r="AP47" s="429">
        <v>35.502301136</v>
      </c>
      <c r="AQ47" s="429">
        <v>42.985714285999997</v>
      </c>
      <c r="AR47" s="429">
        <v>33.499940475999999</v>
      </c>
      <c r="AS47" s="429">
        <v>42.968636363999998</v>
      </c>
      <c r="AT47" s="429">
        <v>46.819642856999998</v>
      </c>
      <c r="AU47" s="429">
        <v>33.225208332999998</v>
      </c>
      <c r="AV47" s="429">
        <v>34.287934782999997</v>
      </c>
      <c r="AW47" s="429">
        <v>35.743124999999999</v>
      </c>
      <c r="AX47" s="429">
        <v>35.726846590999997</v>
      </c>
      <c r="AY47" s="429">
        <v>54.282812499999999</v>
      </c>
      <c r="AZ47" s="871">
        <v>18.322906249999999</v>
      </c>
      <c r="BA47" s="871">
        <v>23.424573863999999</v>
      </c>
      <c r="BB47" s="871">
        <v>36.842897727</v>
      </c>
      <c r="BC47" s="871">
        <v>29.562437500000001</v>
      </c>
      <c r="BD47" s="871">
        <v>30.340085226999999</v>
      </c>
      <c r="BE47" s="352">
        <v>35.55583</v>
      </c>
      <c r="BF47" s="352">
        <v>40.973660000000002</v>
      </c>
      <c r="BG47" s="352">
        <v>40.569650000000003</v>
      </c>
      <c r="BH47" s="352">
        <v>33.571069999999999</v>
      </c>
      <c r="BI47" s="352">
        <v>34.704990000000002</v>
      </c>
      <c r="BJ47" s="352">
        <v>40.067520000000002</v>
      </c>
      <c r="BK47" s="352">
        <v>39.52384</v>
      </c>
      <c r="BL47" s="352">
        <v>40.630710000000001</v>
      </c>
      <c r="BM47" s="352">
        <v>32.255499999999998</v>
      </c>
      <c r="BN47" s="352">
        <v>31.533750000000001</v>
      </c>
      <c r="BO47" s="352">
        <v>32.27028</v>
      </c>
      <c r="BP47" s="352">
        <v>38.524209999999997</v>
      </c>
      <c r="BQ47" s="352">
        <v>42.80106</v>
      </c>
      <c r="BR47" s="352">
        <v>54.702800000000003</v>
      </c>
      <c r="BS47" s="352">
        <v>45.931460000000001</v>
      </c>
      <c r="BT47" s="352">
        <v>37.210720000000002</v>
      </c>
      <c r="BU47" s="352">
        <v>38.138460000000002</v>
      </c>
      <c r="BV47" s="352">
        <v>44.902509999999999</v>
      </c>
    </row>
    <row r="48" spans="1:74" ht="11.1" customHeight="1" x14ac:dyDescent="0.2">
      <c r="A48" s="29" t="s">
        <v>583</v>
      </c>
      <c r="B48" s="446" t="s">
        <v>991</v>
      </c>
      <c r="C48" s="429">
        <v>52.502912774999999</v>
      </c>
      <c r="D48" s="429">
        <v>42.160836432000004</v>
      </c>
      <c r="E48" s="429">
        <v>40.941233681</v>
      </c>
      <c r="F48" s="429">
        <v>53.028571587000002</v>
      </c>
      <c r="G48" s="429">
        <v>57.101920649999997</v>
      </c>
      <c r="H48" s="429">
        <v>70.883371827000005</v>
      </c>
      <c r="I48" s="429">
        <v>82.301034999999999</v>
      </c>
      <c r="J48" s="429">
        <v>113.88414014</v>
      </c>
      <c r="K48" s="429">
        <v>133.89192188000001</v>
      </c>
      <c r="L48" s="429">
        <v>65.326257956999996</v>
      </c>
      <c r="M48" s="429">
        <v>82.952213325000002</v>
      </c>
      <c r="N48" s="429">
        <v>257.10885553000003</v>
      </c>
      <c r="O48" s="429">
        <v>144.56550315000001</v>
      </c>
      <c r="P48" s="429">
        <v>68.92131474</v>
      </c>
      <c r="Q48" s="429">
        <v>64.127105301</v>
      </c>
      <c r="R48" s="429">
        <v>46.354542950000003</v>
      </c>
      <c r="S48" s="429">
        <v>18.098112667999999</v>
      </c>
      <c r="T48" s="429">
        <v>25.537256058000001</v>
      </c>
      <c r="U48" s="429">
        <v>79.269368025000006</v>
      </c>
      <c r="V48" s="429">
        <v>87.155469397999994</v>
      </c>
      <c r="W48" s="429">
        <v>36.350401325</v>
      </c>
      <c r="X48" s="429">
        <v>54.557046538000002</v>
      </c>
      <c r="Y48" s="429">
        <v>51.697415024999998</v>
      </c>
      <c r="Z48" s="429">
        <v>45.374193124999998</v>
      </c>
      <c r="AA48" s="429">
        <v>62.807229904000003</v>
      </c>
      <c r="AB48" s="429">
        <v>29.2941401</v>
      </c>
      <c r="AC48" s="429">
        <v>8.1378612260000001</v>
      </c>
      <c r="AD48" s="429">
        <v>-8.0206129808000001E-2</v>
      </c>
      <c r="AE48" s="429">
        <v>3.3027552644</v>
      </c>
      <c r="AF48" s="429">
        <v>20.680497825</v>
      </c>
      <c r="AG48" s="429">
        <v>51.756776682999998</v>
      </c>
      <c r="AH48" s="429">
        <v>39.827738101999998</v>
      </c>
      <c r="AI48" s="429">
        <v>37.786145832999999</v>
      </c>
      <c r="AJ48" s="429">
        <v>35.272231898000001</v>
      </c>
      <c r="AK48" s="429">
        <v>30.885471800000001</v>
      </c>
      <c r="AL48" s="429">
        <v>39.797897775000003</v>
      </c>
      <c r="AM48" s="429">
        <v>36.709777860999999</v>
      </c>
      <c r="AN48" s="429">
        <v>25.114275521</v>
      </c>
      <c r="AO48" s="429">
        <v>17.563313917999999</v>
      </c>
      <c r="AP48" s="429">
        <v>10.349898462000001</v>
      </c>
      <c r="AQ48" s="429">
        <v>17.335739615000001</v>
      </c>
      <c r="AR48" s="429">
        <v>22.873317725</v>
      </c>
      <c r="AS48" s="429">
        <v>33.432900553000003</v>
      </c>
      <c r="AT48" s="429">
        <v>38.713194254999998</v>
      </c>
      <c r="AU48" s="429">
        <v>36.8882908</v>
      </c>
      <c r="AV48" s="429">
        <v>27.178118008999999</v>
      </c>
      <c r="AW48" s="429">
        <v>39.587685495000002</v>
      </c>
      <c r="AX48" s="429">
        <v>36.949807860999996</v>
      </c>
      <c r="AY48" s="429">
        <v>31.808463633999999</v>
      </c>
      <c r="AZ48" s="871">
        <v>21.729896693000001</v>
      </c>
      <c r="BA48" s="871">
        <v>12.682203774</v>
      </c>
      <c r="BB48" s="871">
        <v>2.3152523558000002</v>
      </c>
      <c r="BC48" s="871">
        <v>3.5018979749999999</v>
      </c>
      <c r="BD48" s="871">
        <v>11.015303918000001</v>
      </c>
      <c r="BE48" s="352">
        <v>25.575589999999998</v>
      </c>
      <c r="BF48" s="352">
        <v>28.774519999999999</v>
      </c>
      <c r="BG48" s="352">
        <v>27.62801</v>
      </c>
      <c r="BH48" s="352">
        <v>25.86713</v>
      </c>
      <c r="BI48" s="352">
        <v>26.784880000000001</v>
      </c>
      <c r="BJ48" s="352">
        <v>31.61786</v>
      </c>
      <c r="BK48" s="352">
        <v>33.328270000000003</v>
      </c>
      <c r="BL48" s="352">
        <v>26.246980000000001</v>
      </c>
      <c r="BM48" s="352">
        <v>21.003769999999999</v>
      </c>
      <c r="BN48" s="352">
        <v>18.113009999999999</v>
      </c>
      <c r="BO48" s="352">
        <v>17.15204</v>
      </c>
      <c r="BP48" s="352">
        <v>19.42061</v>
      </c>
      <c r="BQ48" s="352">
        <v>24.852959999999999</v>
      </c>
      <c r="BR48" s="352">
        <v>27.130040000000001</v>
      </c>
      <c r="BS48" s="352">
        <v>25.827780000000001</v>
      </c>
      <c r="BT48" s="352">
        <v>23.606770000000001</v>
      </c>
      <c r="BU48" s="352">
        <v>25.279070000000001</v>
      </c>
      <c r="BV48" s="352">
        <v>29.76238</v>
      </c>
    </row>
    <row r="49" spans="1:74" ht="11.1" customHeight="1" x14ac:dyDescent="0.2">
      <c r="A49" s="29" t="s">
        <v>584</v>
      </c>
      <c r="B49" s="446" t="s">
        <v>992</v>
      </c>
      <c r="C49" s="429">
        <v>159.59824405000001</v>
      </c>
      <c r="D49" s="429">
        <v>121.0331875</v>
      </c>
      <c r="E49" s="429">
        <v>68.807554347999996</v>
      </c>
      <c r="F49" s="429">
        <v>67.538928571</v>
      </c>
      <c r="G49" s="429">
        <v>78.202351190000002</v>
      </c>
      <c r="H49" s="429">
        <v>74.099318182000005</v>
      </c>
      <c r="I49" s="429">
        <v>109.34878125</v>
      </c>
      <c r="J49" s="429">
        <v>116.34991848</v>
      </c>
      <c r="K49" s="429">
        <v>71.719553571000006</v>
      </c>
      <c r="L49" s="429">
        <v>58.917619047999999</v>
      </c>
      <c r="M49" s="429">
        <v>66.569880952000005</v>
      </c>
      <c r="N49" s="429">
        <v>116.82470238000001</v>
      </c>
      <c r="O49" s="429">
        <v>55.820833333000003</v>
      </c>
      <c r="P49" s="429">
        <v>64.519656249999997</v>
      </c>
      <c r="Q49" s="429">
        <v>37.555407609</v>
      </c>
      <c r="R49" s="429">
        <v>31.68103125</v>
      </c>
      <c r="S49" s="429">
        <v>28.045767045000002</v>
      </c>
      <c r="T49" s="429">
        <v>37.936647727</v>
      </c>
      <c r="U49" s="429">
        <v>54.796999999999997</v>
      </c>
      <c r="V49" s="429">
        <v>29.175000000000001</v>
      </c>
      <c r="W49" s="429">
        <v>37.270031250000002</v>
      </c>
      <c r="X49" s="429">
        <v>30.244857955000001</v>
      </c>
      <c r="Y49" s="429">
        <v>43.701071429000002</v>
      </c>
      <c r="Z49" s="429">
        <v>45.577468750000001</v>
      </c>
      <c r="AA49" s="429">
        <v>77.437670455000003</v>
      </c>
      <c r="AB49" s="429">
        <v>38.760684523999998</v>
      </c>
      <c r="AC49" s="429">
        <v>26.311726190000002</v>
      </c>
      <c r="AD49" s="429">
        <v>28.124318182</v>
      </c>
      <c r="AE49" s="429">
        <v>30.207954545</v>
      </c>
      <c r="AF49" s="429">
        <v>45.17</v>
      </c>
      <c r="AG49" s="429">
        <v>60.639744317999998</v>
      </c>
      <c r="AH49" s="429">
        <v>41.292301135999999</v>
      </c>
      <c r="AI49" s="429">
        <v>35.66765625</v>
      </c>
      <c r="AJ49" s="429">
        <v>40.456086956999997</v>
      </c>
      <c r="AK49" s="429">
        <v>44.303531249999999</v>
      </c>
      <c r="AL49" s="429">
        <v>90.745148810000003</v>
      </c>
      <c r="AM49" s="429">
        <v>147.42207386000001</v>
      </c>
      <c r="AN49" s="429">
        <v>131.17384375</v>
      </c>
      <c r="AO49" s="429">
        <v>47.905535714000003</v>
      </c>
      <c r="AP49" s="429">
        <v>42.884886364000003</v>
      </c>
      <c r="AQ49" s="429">
        <v>39.24077381</v>
      </c>
      <c r="AR49" s="429">
        <v>55.417559523999998</v>
      </c>
      <c r="AS49" s="429">
        <v>94.141221591000004</v>
      </c>
      <c r="AT49" s="429">
        <v>56.773809524000001</v>
      </c>
      <c r="AU49" s="429">
        <v>37.381547619000003</v>
      </c>
      <c r="AV49" s="429">
        <v>42.701630434999998</v>
      </c>
      <c r="AW49" s="429">
        <v>66.423651316000004</v>
      </c>
      <c r="AX49" s="429">
        <v>145.46735795000001</v>
      </c>
      <c r="AY49" s="429">
        <v>186.50994317999999</v>
      </c>
      <c r="AZ49" s="871">
        <v>130.00496874999999</v>
      </c>
      <c r="BA49" s="871">
        <v>50.519090908999999</v>
      </c>
      <c r="BB49" s="871">
        <v>51.136079545000001</v>
      </c>
      <c r="BC49" s="871">
        <v>50.731937500000001</v>
      </c>
      <c r="BD49" s="871">
        <v>56.480511364000002</v>
      </c>
      <c r="BE49" s="352">
        <v>74.649010000000004</v>
      </c>
      <c r="BF49" s="352">
        <v>71.747380000000007</v>
      </c>
      <c r="BG49" s="352">
        <v>51.295369999999998</v>
      </c>
      <c r="BH49" s="352">
        <v>50.271740000000001</v>
      </c>
      <c r="BI49" s="352">
        <v>59.93938</v>
      </c>
      <c r="BJ49" s="352">
        <v>88.319320000000005</v>
      </c>
      <c r="BK49" s="352">
        <v>100.10120000000001</v>
      </c>
      <c r="BL49" s="352">
        <v>87.010210000000001</v>
      </c>
      <c r="BM49" s="352">
        <v>66.448269999999994</v>
      </c>
      <c r="BN49" s="352">
        <v>48.955669999999998</v>
      </c>
      <c r="BO49" s="352">
        <v>38.512099999999997</v>
      </c>
      <c r="BP49" s="352">
        <v>52.62565</v>
      </c>
      <c r="BQ49" s="352">
        <v>81.124600000000001</v>
      </c>
      <c r="BR49" s="352">
        <v>75.325130000000001</v>
      </c>
      <c r="BS49" s="352">
        <v>49.43141</v>
      </c>
      <c r="BT49" s="352">
        <v>49.43141</v>
      </c>
      <c r="BU49" s="352">
        <v>57.179139999999997</v>
      </c>
      <c r="BV49" s="352">
        <v>87.520430000000005</v>
      </c>
    </row>
    <row r="50" spans="1:74" ht="11.1" customHeight="1" x14ac:dyDescent="0.2">
      <c r="A50" s="29" t="s">
        <v>585</v>
      </c>
      <c r="B50" s="446" t="s">
        <v>993</v>
      </c>
      <c r="C50" s="429">
        <v>143.98764881</v>
      </c>
      <c r="D50" s="429">
        <v>93.698125000000005</v>
      </c>
      <c r="E50" s="429">
        <v>62.611195651999999</v>
      </c>
      <c r="F50" s="429">
        <v>71.077767856999998</v>
      </c>
      <c r="G50" s="429">
        <v>84.392351189999999</v>
      </c>
      <c r="H50" s="429">
        <v>83.691988636000005</v>
      </c>
      <c r="I50" s="429">
        <v>109.76190625</v>
      </c>
      <c r="J50" s="429">
        <v>118.97173913</v>
      </c>
      <c r="K50" s="429">
        <v>85.382202380999999</v>
      </c>
      <c r="L50" s="429">
        <v>61.397172619000003</v>
      </c>
      <c r="M50" s="429">
        <v>64.492410714000002</v>
      </c>
      <c r="N50" s="429">
        <v>105.61160714</v>
      </c>
      <c r="O50" s="429">
        <v>46.809613095000003</v>
      </c>
      <c r="P50" s="429">
        <v>50.390749999999997</v>
      </c>
      <c r="Q50" s="429">
        <v>36.755652173999998</v>
      </c>
      <c r="R50" s="429">
        <v>34.021312500000001</v>
      </c>
      <c r="S50" s="429">
        <v>28.061335227000001</v>
      </c>
      <c r="T50" s="429">
        <v>32.064772726999998</v>
      </c>
      <c r="U50" s="429">
        <v>51.214218750000001</v>
      </c>
      <c r="V50" s="429">
        <v>31.028614130000001</v>
      </c>
      <c r="W50" s="429">
        <v>36.109781249999997</v>
      </c>
      <c r="X50" s="429">
        <v>31.933551135999998</v>
      </c>
      <c r="Y50" s="429">
        <v>39.123065476000001</v>
      </c>
      <c r="Z50" s="429">
        <v>37.979125000000003</v>
      </c>
      <c r="AA50" s="429">
        <v>70.201789773000002</v>
      </c>
      <c r="AB50" s="429">
        <v>31.658541667000001</v>
      </c>
      <c r="AC50" s="429">
        <v>28.572053571000001</v>
      </c>
      <c r="AD50" s="429">
        <v>28.287784090999999</v>
      </c>
      <c r="AE50" s="429">
        <v>30.684232954999999</v>
      </c>
      <c r="AF50" s="429">
        <v>42.490906250000002</v>
      </c>
      <c r="AG50" s="429">
        <v>51.186846590999998</v>
      </c>
      <c r="AH50" s="429">
        <v>39.458238635999997</v>
      </c>
      <c r="AI50" s="429">
        <v>35.528093749999996</v>
      </c>
      <c r="AJ50" s="429">
        <v>37.723858696000001</v>
      </c>
      <c r="AK50" s="429">
        <v>37.497812500000002</v>
      </c>
      <c r="AL50" s="429">
        <v>77.181339285999996</v>
      </c>
      <c r="AM50" s="429">
        <v>141.15593749999999</v>
      </c>
      <c r="AN50" s="429">
        <v>108.72253125</v>
      </c>
      <c r="AO50" s="429">
        <v>49.370327381000003</v>
      </c>
      <c r="AP50" s="429">
        <v>43.468664773</v>
      </c>
      <c r="AQ50" s="429">
        <v>40.989821429000003</v>
      </c>
      <c r="AR50" s="429">
        <v>59.767857143000001</v>
      </c>
      <c r="AS50" s="429">
        <v>89.770823863999993</v>
      </c>
      <c r="AT50" s="429">
        <v>57.942321429000003</v>
      </c>
      <c r="AU50" s="429">
        <v>44.250952380999998</v>
      </c>
      <c r="AV50" s="429">
        <v>51.790923913</v>
      </c>
      <c r="AW50" s="429">
        <v>63.825230263000002</v>
      </c>
      <c r="AX50" s="429">
        <v>114.17159091000001</v>
      </c>
      <c r="AY50" s="429">
        <v>216.27784091000001</v>
      </c>
      <c r="AZ50" s="871">
        <v>124.59446875</v>
      </c>
      <c r="BA50" s="871">
        <v>52.835284090999998</v>
      </c>
      <c r="BB50" s="871">
        <v>46.298210226999998</v>
      </c>
      <c r="BC50" s="871">
        <v>47.900125000000003</v>
      </c>
      <c r="BD50" s="871">
        <v>56.035056818000001</v>
      </c>
      <c r="BE50" s="352">
        <v>69.63964</v>
      </c>
      <c r="BF50" s="352">
        <v>66.290539999999993</v>
      </c>
      <c r="BG50" s="352">
        <v>54.943010000000001</v>
      </c>
      <c r="BH50" s="352">
        <v>52.153590000000001</v>
      </c>
      <c r="BI50" s="352">
        <v>61.113529999999997</v>
      </c>
      <c r="BJ50" s="352">
        <v>80.742149999999995</v>
      </c>
      <c r="BK50" s="352">
        <v>93.403400000000005</v>
      </c>
      <c r="BL50" s="352">
        <v>83.619709999999998</v>
      </c>
      <c r="BM50" s="352">
        <v>65.011499999999998</v>
      </c>
      <c r="BN50" s="352">
        <v>56.036700000000003</v>
      </c>
      <c r="BO50" s="352">
        <v>48.501460000000002</v>
      </c>
      <c r="BP50" s="352">
        <v>56.100380000000001</v>
      </c>
      <c r="BQ50" s="352">
        <v>68.517600000000002</v>
      </c>
      <c r="BR50" s="352">
        <v>68.050629999999998</v>
      </c>
      <c r="BS50" s="352">
        <v>56.885739999999998</v>
      </c>
      <c r="BT50" s="352">
        <v>55.442369999999997</v>
      </c>
      <c r="BU50" s="352">
        <v>63.444580000000002</v>
      </c>
      <c r="BV50" s="352">
        <v>81.638419999999996</v>
      </c>
    </row>
    <row r="51" spans="1:74" ht="11.1" customHeight="1" x14ac:dyDescent="0.2">
      <c r="A51" s="29" t="s">
        <v>586</v>
      </c>
      <c r="B51" s="446" t="s">
        <v>994</v>
      </c>
      <c r="C51" s="429">
        <v>73.319438422999994</v>
      </c>
      <c r="D51" s="429">
        <v>53.101617406000003</v>
      </c>
      <c r="E51" s="429">
        <v>48.560714457000003</v>
      </c>
      <c r="F51" s="429">
        <v>75.350930356999996</v>
      </c>
      <c r="G51" s="429">
        <v>93.500499583000007</v>
      </c>
      <c r="H51" s="429">
        <v>110.14373630999999</v>
      </c>
      <c r="I51" s="429">
        <v>115.37026849999999</v>
      </c>
      <c r="J51" s="429">
        <v>120.03855383</v>
      </c>
      <c r="K51" s="429">
        <v>97.575998987999995</v>
      </c>
      <c r="L51" s="429">
        <v>73.648034374999995</v>
      </c>
      <c r="M51" s="429">
        <v>61.698989613000002</v>
      </c>
      <c r="N51" s="429">
        <v>79.460300267999997</v>
      </c>
      <c r="O51" s="429">
        <v>42.697725505999998</v>
      </c>
      <c r="P51" s="429">
        <v>35.472524968999998</v>
      </c>
      <c r="Q51" s="429">
        <v>31.303521629999999</v>
      </c>
      <c r="R51" s="429">
        <v>35.541890905999999</v>
      </c>
      <c r="S51" s="429">
        <v>36.463730312999999</v>
      </c>
      <c r="T51" s="429">
        <v>34.214656335000001</v>
      </c>
      <c r="U51" s="429">
        <v>53.027761593999998</v>
      </c>
      <c r="V51" s="429">
        <v>36.061768125</v>
      </c>
      <c r="W51" s="429">
        <v>40.728821406000002</v>
      </c>
      <c r="X51" s="429">
        <v>45.312962186999997</v>
      </c>
      <c r="Y51" s="429">
        <v>43.942413274000003</v>
      </c>
      <c r="Z51" s="429">
        <v>37.257233280999998</v>
      </c>
      <c r="AA51" s="429">
        <v>53.034599346999997</v>
      </c>
      <c r="AB51" s="429">
        <v>26.815823244000001</v>
      </c>
      <c r="AC51" s="429">
        <v>27.419240119000001</v>
      </c>
      <c r="AD51" s="429">
        <v>32.152011874999999</v>
      </c>
      <c r="AE51" s="429">
        <v>40.813777784000003</v>
      </c>
      <c r="AF51" s="429">
        <v>40.277638437</v>
      </c>
      <c r="AG51" s="429">
        <v>62.776141676000002</v>
      </c>
      <c r="AH51" s="429">
        <v>47.141407159000003</v>
      </c>
      <c r="AI51" s="429">
        <v>39.171070530999998</v>
      </c>
      <c r="AJ51" s="429">
        <v>41.899773478</v>
      </c>
      <c r="AK51" s="429">
        <v>35.916607499999998</v>
      </c>
      <c r="AL51" s="429">
        <v>41.609876280000002</v>
      </c>
      <c r="AM51" s="429">
        <v>76.040869290000003</v>
      </c>
      <c r="AN51" s="429">
        <v>54.730237625000001</v>
      </c>
      <c r="AO51" s="429">
        <v>49.721589137000002</v>
      </c>
      <c r="AP51" s="429">
        <v>50.276256363999998</v>
      </c>
      <c r="AQ51" s="429">
        <v>44.107135476000003</v>
      </c>
      <c r="AR51" s="429">
        <v>63.868066726000002</v>
      </c>
      <c r="AS51" s="429">
        <v>87.515959488999997</v>
      </c>
      <c r="AT51" s="429">
        <v>44.883585148999998</v>
      </c>
      <c r="AU51" s="429">
        <v>52.045988362999999</v>
      </c>
      <c r="AV51" s="429">
        <v>58.404345136000003</v>
      </c>
      <c r="AW51" s="429">
        <v>60.973164210999997</v>
      </c>
      <c r="AX51" s="429">
        <v>78.535580455000002</v>
      </c>
      <c r="AY51" s="429">
        <v>166.30364668000001</v>
      </c>
      <c r="AZ51" s="871">
        <v>81.862416249999995</v>
      </c>
      <c r="BA51" s="871">
        <v>56.601634631000003</v>
      </c>
      <c r="BB51" s="871">
        <v>62.978497273000002</v>
      </c>
      <c r="BC51" s="871">
        <v>61.618238718999997</v>
      </c>
      <c r="BD51" s="871">
        <v>71.772078977000007</v>
      </c>
      <c r="BE51" s="352">
        <v>69.023610000000005</v>
      </c>
      <c r="BF51" s="352">
        <v>68.588660000000004</v>
      </c>
      <c r="BG51" s="352">
        <v>64.686099999999996</v>
      </c>
      <c r="BH51" s="352">
        <v>61.144919999999999</v>
      </c>
      <c r="BI51" s="352">
        <v>65.607590000000002</v>
      </c>
      <c r="BJ51" s="352">
        <v>82.888570000000001</v>
      </c>
      <c r="BK51" s="352">
        <v>92.625969999999995</v>
      </c>
      <c r="BL51" s="352">
        <v>86.207899999999995</v>
      </c>
      <c r="BM51" s="352">
        <v>68.538309999999996</v>
      </c>
      <c r="BN51" s="352">
        <v>65.233750000000001</v>
      </c>
      <c r="BO51" s="352">
        <v>62.791029999999999</v>
      </c>
      <c r="BP51" s="352">
        <v>69.350880000000004</v>
      </c>
      <c r="BQ51" s="352">
        <v>79.047979999999995</v>
      </c>
      <c r="BR51" s="352">
        <v>79.241230000000002</v>
      </c>
      <c r="BS51" s="352">
        <v>68.832449999999994</v>
      </c>
      <c r="BT51" s="352">
        <v>65.046940000000006</v>
      </c>
      <c r="BU51" s="352">
        <v>69.468969999999999</v>
      </c>
      <c r="BV51" s="352">
        <v>84.366739999999993</v>
      </c>
    </row>
    <row r="52" spans="1:74" ht="11.1" customHeight="1" x14ac:dyDescent="0.2">
      <c r="A52" s="29" t="s">
        <v>587</v>
      </c>
      <c r="B52" s="446" t="s">
        <v>995</v>
      </c>
      <c r="C52" s="429">
        <v>51.535863095000003</v>
      </c>
      <c r="D52" s="429">
        <v>48.197031250000002</v>
      </c>
      <c r="E52" s="429">
        <v>43.903233696000001</v>
      </c>
      <c r="F52" s="429">
        <v>68.639732143000003</v>
      </c>
      <c r="G52" s="429">
        <v>91.160416667000007</v>
      </c>
      <c r="H52" s="429">
        <v>107.8190625</v>
      </c>
      <c r="I52" s="429">
        <v>106.0715</v>
      </c>
      <c r="J52" s="429">
        <v>110.22307065</v>
      </c>
      <c r="K52" s="429">
        <v>89.092619048000003</v>
      </c>
      <c r="L52" s="429">
        <v>59.216011905000002</v>
      </c>
      <c r="M52" s="429">
        <v>53.040148809999998</v>
      </c>
      <c r="N52" s="429">
        <v>61.347232142999999</v>
      </c>
      <c r="O52" s="429">
        <v>37.986398809999997</v>
      </c>
      <c r="P52" s="429">
        <v>29.38415625</v>
      </c>
      <c r="Q52" s="429">
        <v>26.801711956999998</v>
      </c>
      <c r="R52" s="429">
        <v>26.878562500000001</v>
      </c>
      <c r="S52" s="429">
        <v>33.739943181999998</v>
      </c>
      <c r="T52" s="429">
        <v>35.762840908999998</v>
      </c>
      <c r="U52" s="429">
        <v>46.551218749999997</v>
      </c>
      <c r="V52" s="429">
        <v>40.552853261000003</v>
      </c>
      <c r="W52" s="429">
        <v>34.6983125</v>
      </c>
      <c r="X52" s="429">
        <v>37.238636364000001</v>
      </c>
      <c r="Y52" s="429">
        <v>33.091041666999999</v>
      </c>
      <c r="Z52" s="429">
        <v>30.4088125</v>
      </c>
      <c r="AA52" s="429">
        <v>50.084630681999997</v>
      </c>
      <c r="AB52" s="429">
        <v>25.216488094999999</v>
      </c>
      <c r="AC52" s="429">
        <v>22.253958333</v>
      </c>
      <c r="AD52" s="429">
        <v>22.691448864000002</v>
      </c>
      <c r="AE52" s="429">
        <v>29.754289773</v>
      </c>
      <c r="AF52" s="429">
        <v>38.706812499999998</v>
      </c>
      <c r="AG52" s="429">
        <v>41.814034091000003</v>
      </c>
      <c r="AH52" s="429">
        <v>37.952187500000001</v>
      </c>
      <c r="AI52" s="429">
        <v>34.087687500000001</v>
      </c>
      <c r="AJ52" s="429">
        <v>30.176902173999999</v>
      </c>
      <c r="AK52" s="429">
        <v>29.287812500000001</v>
      </c>
      <c r="AL52" s="429">
        <v>35.237559523999998</v>
      </c>
      <c r="AM52" s="429">
        <v>52.514857954999997</v>
      </c>
      <c r="AN52" s="429">
        <v>51.134687499999998</v>
      </c>
      <c r="AO52" s="429">
        <v>33.974404761999999</v>
      </c>
      <c r="AP52" s="429">
        <v>31.686761363999999</v>
      </c>
      <c r="AQ52" s="429">
        <v>37.140595238000003</v>
      </c>
      <c r="AR52" s="429">
        <v>56.081577381000002</v>
      </c>
      <c r="AS52" s="429">
        <v>74.563181818000004</v>
      </c>
      <c r="AT52" s="429">
        <v>49.125059524000001</v>
      </c>
      <c r="AU52" s="429">
        <v>45.995505952000002</v>
      </c>
      <c r="AV52" s="429">
        <v>41.067744564999998</v>
      </c>
      <c r="AW52" s="429">
        <v>40.844046053</v>
      </c>
      <c r="AX52" s="429">
        <v>47.664460226999999</v>
      </c>
      <c r="AY52" s="429">
        <v>86.053494318000006</v>
      </c>
      <c r="AZ52" s="871">
        <v>42.306656250000003</v>
      </c>
      <c r="BA52" s="871">
        <v>35.183380681999999</v>
      </c>
      <c r="BB52" s="871">
        <v>33.682556818000002</v>
      </c>
      <c r="BC52" s="871">
        <v>33.876624999999997</v>
      </c>
      <c r="BD52" s="871">
        <v>46.248551136000003</v>
      </c>
      <c r="BE52" s="352">
        <v>47.216290000000001</v>
      </c>
      <c r="BF52" s="352">
        <v>47.32199</v>
      </c>
      <c r="BG52" s="352">
        <v>44.483159999999998</v>
      </c>
      <c r="BH52" s="352">
        <v>40.365299999999998</v>
      </c>
      <c r="BI52" s="352">
        <v>42.340809999999998</v>
      </c>
      <c r="BJ52" s="352">
        <v>49.437930000000001</v>
      </c>
      <c r="BK52" s="352">
        <v>52.625079999999997</v>
      </c>
      <c r="BL52" s="352">
        <v>49.468699999999998</v>
      </c>
      <c r="BM52" s="352">
        <v>43.576630000000002</v>
      </c>
      <c r="BN52" s="352">
        <v>41.748669999999997</v>
      </c>
      <c r="BO52" s="352">
        <v>42.183599999999998</v>
      </c>
      <c r="BP52" s="352">
        <v>45.653619999999997</v>
      </c>
      <c r="BQ52" s="352">
        <v>48.569850000000002</v>
      </c>
      <c r="BR52" s="352">
        <v>48.906289999999998</v>
      </c>
      <c r="BS52" s="352">
        <v>45.419539999999998</v>
      </c>
      <c r="BT52" s="352">
        <v>41.788139999999999</v>
      </c>
      <c r="BU52" s="352">
        <v>44.92803</v>
      </c>
      <c r="BV52" s="352">
        <v>51.715710000000001</v>
      </c>
    </row>
    <row r="53" spans="1:74" ht="11.1" customHeight="1" x14ac:dyDescent="0.2">
      <c r="A53" s="29" t="s">
        <v>588</v>
      </c>
      <c r="B53" s="446" t="s">
        <v>996</v>
      </c>
      <c r="C53" s="429">
        <v>39.692211905000001</v>
      </c>
      <c r="D53" s="429">
        <v>39.732824375</v>
      </c>
      <c r="E53" s="429">
        <v>32.312095380000002</v>
      </c>
      <c r="F53" s="429">
        <v>40.189811012</v>
      </c>
      <c r="G53" s="429">
        <v>79.637198511999998</v>
      </c>
      <c r="H53" s="429">
        <v>98.716374148</v>
      </c>
      <c r="I53" s="429">
        <v>119.30634563</v>
      </c>
      <c r="J53" s="429">
        <v>115.77019375</v>
      </c>
      <c r="K53" s="429">
        <v>94.832144345000003</v>
      </c>
      <c r="L53" s="429">
        <v>60.747954167000003</v>
      </c>
      <c r="M53" s="429">
        <v>56.417576189999998</v>
      </c>
      <c r="N53" s="429">
        <v>50.458671373999998</v>
      </c>
      <c r="O53" s="429">
        <v>35.781913095</v>
      </c>
      <c r="P53" s="429">
        <v>27.201062188000002</v>
      </c>
      <c r="Q53" s="429">
        <v>23.896104958999999</v>
      </c>
      <c r="R53" s="429">
        <v>30.696065624999999</v>
      </c>
      <c r="S53" s="429">
        <v>34.502565625000003</v>
      </c>
      <c r="T53" s="429">
        <v>38.493171023000002</v>
      </c>
      <c r="U53" s="429">
        <v>44.559060313000003</v>
      </c>
      <c r="V53" s="429">
        <v>57.052853571</v>
      </c>
      <c r="W53" s="429">
        <v>39.253269688000003</v>
      </c>
      <c r="X53" s="429">
        <v>30.175610510999999</v>
      </c>
      <c r="Y53" s="429">
        <v>29.229162202000001</v>
      </c>
      <c r="Z53" s="429">
        <v>26.088739062999998</v>
      </c>
      <c r="AA53" s="429">
        <v>61.353395739</v>
      </c>
      <c r="AB53" s="429">
        <v>16.651892262</v>
      </c>
      <c r="AC53" s="429">
        <v>16.984853570999999</v>
      </c>
      <c r="AD53" s="429">
        <v>29.314342898</v>
      </c>
      <c r="AE53" s="429">
        <v>31.093550568000001</v>
      </c>
      <c r="AF53" s="429">
        <v>41.439533437999998</v>
      </c>
      <c r="AG53" s="429">
        <v>43.406281249999999</v>
      </c>
      <c r="AH53" s="429">
        <v>48.202319318000001</v>
      </c>
      <c r="AI53" s="429">
        <v>52.138098438</v>
      </c>
      <c r="AJ53" s="429">
        <v>68.601395108999995</v>
      </c>
      <c r="AK53" s="429">
        <v>39.175595313000002</v>
      </c>
      <c r="AL53" s="429">
        <v>31.790829887000001</v>
      </c>
      <c r="AM53" s="429">
        <v>48.382975567999999</v>
      </c>
      <c r="AN53" s="429">
        <v>45.148195938000001</v>
      </c>
      <c r="AO53" s="429">
        <v>21.698301189999999</v>
      </c>
      <c r="AP53" s="429">
        <v>31.784836932000001</v>
      </c>
      <c r="AQ53" s="429">
        <v>37.793150595</v>
      </c>
      <c r="AR53" s="429">
        <v>38.466145535999999</v>
      </c>
      <c r="AS53" s="429">
        <v>46.943614488999998</v>
      </c>
      <c r="AT53" s="429">
        <v>41.465256547999999</v>
      </c>
      <c r="AU53" s="429">
        <v>34.976545238</v>
      </c>
      <c r="AV53" s="429">
        <v>38.333798641000001</v>
      </c>
      <c r="AW53" s="429">
        <v>37.579130591999999</v>
      </c>
      <c r="AX53" s="429">
        <v>32.379060226999997</v>
      </c>
      <c r="AY53" s="429">
        <v>56.196237783999997</v>
      </c>
      <c r="AZ53" s="871">
        <v>20.995489063000001</v>
      </c>
      <c r="BA53" s="871">
        <v>18.407797159000001</v>
      </c>
      <c r="BB53" s="871">
        <v>19.122159374999999</v>
      </c>
      <c r="BC53" s="871">
        <v>31.076084687000002</v>
      </c>
      <c r="BD53" s="871">
        <v>35.155189489000001</v>
      </c>
      <c r="BE53" s="352">
        <v>38.300130000000003</v>
      </c>
      <c r="BF53" s="352">
        <v>39.967689999999997</v>
      </c>
      <c r="BG53" s="352">
        <v>38.071510000000004</v>
      </c>
      <c r="BH53" s="352">
        <v>33.002560000000003</v>
      </c>
      <c r="BI53" s="352">
        <v>31.692219999999999</v>
      </c>
      <c r="BJ53" s="352">
        <v>34.100619999999999</v>
      </c>
      <c r="BK53" s="352">
        <v>36.247030000000002</v>
      </c>
      <c r="BL53" s="352">
        <v>33.236969999999999</v>
      </c>
      <c r="BM53" s="352">
        <v>31.671749999999999</v>
      </c>
      <c r="BN53" s="352">
        <v>31.025130000000001</v>
      </c>
      <c r="BO53" s="352">
        <v>31.266030000000001</v>
      </c>
      <c r="BP53" s="352">
        <v>34.841470000000001</v>
      </c>
      <c r="BQ53" s="352">
        <v>36.564109999999999</v>
      </c>
      <c r="BR53" s="352">
        <v>37.801470000000002</v>
      </c>
      <c r="BS53" s="352">
        <v>35.512349999999998</v>
      </c>
      <c r="BT53" s="352">
        <v>30.612390000000001</v>
      </c>
      <c r="BU53" s="352">
        <v>31.528040000000001</v>
      </c>
      <c r="BV53" s="352">
        <v>35.178260000000002</v>
      </c>
    </row>
    <row r="54" spans="1:74" ht="11.1" customHeight="1" x14ac:dyDescent="0.2">
      <c r="A54" s="51" t="s">
        <v>589</v>
      </c>
      <c r="B54" s="446" t="s">
        <v>1604</v>
      </c>
      <c r="C54" s="429">
        <v>41.612499999999997</v>
      </c>
      <c r="D54" s="429">
        <v>41.171052631999999</v>
      </c>
      <c r="E54" s="429">
        <v>44.554347825999997</v>
      </c>
      <c r="F54" s="429">
        <v>64.537499999999994</v>
      </c>
      <c r="G54" s="429">
        <v>82.916666667000001</v>
      </c>
      <c r="H54" s="429">
        <v>107.41666667</v>
      </c>
      <c r="I54" s="429">
        <v>97.4375</v>
      </c>
      <c r="J54" s="429">
        <v>98.476086957000007</v>
      </c>
      <c r="K54" s="429">
        <v>88.559523810000002</v>
      </c>
      <c r="L54" s="429">
        <v>58.940476189999998</v>
      </c>
      <c r="M54" s="429">
        <v>57.421052631999999</v>
      </c>
      <c r="N54" s="429">
        <v>61.619047619</v>
      </c>
      <c r="O54" s="429">
        <v>35.962499999999999</v>
      </c>
      <c r="P54" s="429">
        <v>26.907894736999999</v>
      </c>
      <c r="Q54" s="429">
        <v>28.72826087</v>
      </c>
      <c r="R54" s="429">
        <v>31.631578947000001</v>
      </c>
      <c r="S54" s="429">
        <v>30.965909091</v>
      </c>
      <c r="T54" s="429">
        <v>32.386363635999999</v>
      </c>
      <c r="U54" s="429">
        <v>39.75</v>
      </c>
      <c r="V54" s="429">
        <v>37.836956522000001</v>
      </c>
      <c r="W54" s="429">
        <v>31.75</v>
      </c>
      <c r="X54" s="429">
        <v>32.545454544999998</v>
      </c>
      <c r="Y54" s="429">
        <v>31.592105263000001</v>
      </c>
      <c r="Z54" s="429">
        <v>27.074999999999999</v>
      </c>
      <c r="AA54" s="429">
        <v>40.678571429000002</v>
      </c>
      <c r="AB54" s="429">
        <v>21.287500000000001</v>
      </c>
      <c r="AC54" s="429">
        <v>21.9</v>
      </c>
      <c r="AD54" s="429">
        <v>25.159090909</v>
      </c>
      <c r="AE54" s="429">
        <v>31.761363635999999</v>
      </c>
      <c r="AF54" s="429">
        <v>30.684210526000001</v>
      </c>
      <c r="AG54" s="429">
        <v>31.202380951999999</v>
      </c>
      <c r="AH54" s="429">
        <v>32.306818182000001</v>
      </c>
      <c r="AI54" s="429">
        <v>31.087499999999999</v>
      </c>
      <c r="AJ54" s="429">
        <v>31.397727273000001</v>
      </c>
      <c r="AK54" s="429">
        <v>27.291666667000001</v>
      </c>
      <c r="AL54" s="429">
        <v>30.869047619</v>
      </c>
      <c r="AM54" s="429">
        <v>46.607142856999999</v>
      </c>
      <c r="AN54" s="429">
        <v>46.210526315999999</v>
      </c>
      <c r="AO54" s="429">
        <v>37.023809524000001</v>
      </c>
      <c r="AP54" s="429">
        <v>40.085238095000001</v>
      </c>
      <c r="AQ54" s="429">
        <v>38.285714286000001</v>
      </c>
      <c r="AR54" s="429">
        <v>42.024999999999999</v>
      </c>
      <c r="AS54" s="429">
        <v>51.409090909</v>
      </c>
      <c r="AT54" s="429">
        <v>36.809523810000002</v>
      </c>
      <c r="AU54" s="429">
        <v>36.75</v>
      </c>
      <c r="AV54" s="429">
        <v>39.625</v>
      </c>
      <c r="AW54" s="429">
        <v>41.132352941000001</v>
      </c>
      <c r="AX54" s="429">
        <v>40.973809524000004</v>
      </c>
      <c r="AY54" s="429">
        <v>83.684210526000001</v>
      </c>
      <c r="AZ54" s="871">
        <v>43.302631579</v>
      </c>
      <c r="BA54" s="871">
        <v>36.386363635999999</v>
      </c>
      <c r="BB54" s="871">
        <v>37.452380951999999</v>
      </c>
      <c r="BC54" s="871">
        <v>32.674999999999997</v>
      </c>
      <c r="BD54" s="871">
        <v>34.107142856999999</v>
      </c>
      <c r="BE54" s="352">
        <v>40.052259999999997</v>
      </c>
      <c r="BF54" s="352">
        <v>40.61909</v>
      </c>
      <c r="BG54" s="352">
        <v>40.393419999999999</v>
      </c>
      <c r="BH54" s="352">
        <v>37.325800000000001</v>
      </c>
      <c r="BI54" s="352">
        <v>38.29562</v>
      </c>
      <c r="BJ54" s="352">
        <v>43.645009999999999</v>
      </c>
      <c r="BK54" s="352">
        <v>45.764180000000003</v>
      </c>
      <c r="BL54" s="352">
        <v>42.983539999999998</v>
      </c>
      <c r="BM54" s="352">
        <v>37.948990000000002</v>
      </c>
      <c r="BN54" s="352">
        <v>36.577039999999997</v>
      </c>
      <c r="BO54" s="352">
        <v>36.4178</v>
      </c>
      <c r="BP54" s="352">
        <v>39.308680000000003</v>
      </c>
      <c r="BQ54" s="352">
        <v>42.098590000000002</v>
      </c>
      <c r="BR54" s="352">
        <v>42.366070000000001</v>
      </c>
      <c r="BS54" s="352">
        <v>40.265070000000001</v>
      </c>
      <c r="BT54" s="352">
        <v>37.885820000000002</v>
      </c>
      <c r="BU54" s="352">
        <v>39.042450000000002</v>
      </c>
      <c r="BV54" s="352">
        <v>43.91507</v>
      </c>
    </row>
    <row r="55" spans="1:74" ht="11.1" customHeight="1" x14ac:dyDescent="0.2">
      <c r="A55" s="29" t="s">
        <v>590</v>
      </c>
      <c r="B55" s="446" t="s">
        <v>1605</v>
      </c>
      <c r="C55" s="429">
        <v>40.262500000000003</v>
      </c>
      <c r="D55" s="429">
        <v>39.486842105000001</v>
      </c>
      <c r="E55" s="429">
        <v>43.586956522000001</v>
      </c>
      <c r="F55" s="429">
        <v>62.287500000000001</v>
      </c>
      <c r="G55" s="429">
        <v>75.714285713999999</v>
      </c>
      <c r="H55" s="429">
        <v>98.107142856999999</v>
      </c>
      <c r="I55" s="429">
        <v>92.775000000000006</v>
      </c>
      <c r="J55" s="429">
        <v>94.641304348000006</v>
      </c>
      <c r="K55" s="429">
        <v>90.726190475999999</v>
      </c>
      <c r="L55" s="429">
        <v>59.297619048000001</v>
      </c>
      <c r="M55" s="429">
        <v>57.3</v>
      </c>
      <c r="N55" s="429">
        <v>59.035714286000001</v>
      </c>
      <c r="O55" s="429">
        <v>34.075000000000003</v>
      </c>
      <c r="P55" s="429">
        <v>27.921052631999999</v>
      </c>
      <c r="Q55" s="429">
        <v>28.934782608999999</v>
      </c>
      <c r="R55" s="429">
        <v>33.828947368000001</v>
      </c>
      <c r="S55" s="429">
        <v>31.954545455000002</v>
      </c>
      <c r="T55" s="429">
        <v>33.386363635999999</v>
      </c>
      <c r="U55" s="429">
        <v>39.328947368000001</v>
      </c>
      <c r="V55" s="429">
        <v>38.793478260999997</v>
      </c>
      <c r="W55" s="429">
        <v>32.237499999999997</v>
      </c>
      <c r="X55" s="429">
        <v>34.272727273000001</v>
      </c>
      <c r="Y55" s="429">
        <v>33.276315789000002</v>
      </c>
      <c r="Z55" s="429">
        <v>28.6</v>
      </c>
      <c r="AA55" s="429">
        <v>42.023809524000001</v>
      </c>
      <c r="AB55" s="429">
        <v>24.3125</v>
      </c>
      <c r="AC55" s="429">
        <v>23.7</v>
      </c>
      <c r="AD55" s="429">
        <v>27.397727273000001</v>
      </c>
      <c r="AE55" s="429">
        <v>35.477272726999999</v>
      </c>
      <c r="AF55" s="429">
        <v>32.565789473999999</v>
      </c>
      <c r="AG55" s="429">
        <v>33.035714286000001</v>
      </c>
      <c r="AH55" s="429">
        <v>34.295454544999998</v>
      </c>
      <c r="AI55" s="429">
        <v>32.450000000000003</v>
      </c>
      <c r="AJ55" s="429">
        <v>31.295454544999998</v>
      </c>
      <c r="AK55" s="429">
        <v>29.097222221999999</v>
      </c>
      <c r="AL55" s="429">
        <v>32.273809524000001</v>
      </c>
      <c r="AM55" s="429">
        <v>49.226190475999999</v>
      </c>
      <c r="AN55" s="429">
        <v>49.236842105000001</v>
      </c>
      <c r="AO55" s="429">
        <v>39.845238094999999</v>
      </c>
      <c r="AP55" s="429">
        <v>41.761904762</v>
      </c>
      <c r="AQ55" s="429">
        <v>40.238095238</v>
      </c>
      <c r="AR55" s="429">
        <v>45.3</v>
      </c>
      <c r="AS55" s="429">
        <v>53.613636364000001</v>
      </c>
      <c r="AT55" s="429">
        <v>39.083333332999999</v>
      </c>
      <c r="AU55" s="429">
        <v>41.202380951999999</v>
      </c>
      <c r="AV55" s="429">
        <v>44.210869565000003</v>
      </c>
      <c r="AW55" s="429">
        <v>47.352941176000002</v>
      </c>
      <c r="AX55" s="429">
        <v>44.166666667000001</v>
      </c>
      <c r="AY55" s="429">
        <v>92.842105262999993</v>
      </c>
      <c r="AZ55" s="871">
        <v>47.828947368000001</v>
      </c>
      <c r="BA55" s="871">
        <v>41.875</v>
      </c>
      <c r="BB55" s="871">
        <v>42.607142856999999</v>
      </c>
      <c r="BC55" s="871">
        <v>41.887500000000003</v>
      </c>
      <c r="BD55" s="871">
        <v>40.773809524000001</v>
      </c>
      <c r="BE55" s="352">
        <v>45.628270000000001</v>
      </c>
      <c r="BF55" s="352">
        <v>46.9193</v>
      </c>
      <c r="BG55" s="352">
        <v>49.344830000000002</v>
      </c>
      <c r="BH55" s="352">
        <v>44.93759</v>
      </c>
      <c r="BI55" s="352">
        <v>42.766550000000002</v>
      </c>
      <c r="BJ55" s="352">
        <v>45.42454</v>
      </c>
      <c r="BK55" s="352">
        <v>47.416809999999998</v>
      </c>
      <c r="BL55" s="352">
        <v>43.806080000000001</v>
      </c>
      <c r="BM55" s="352">
        <v>44.449770000000001</v>
      </c>
      <c r="BN55" s="352">
        <v>43.643749999999997</v>
      </c>
      <c r="BO55" s="352">
        <v>42.45</v>
      </c>
      <c r="BP55" s="352">
        <v>44.717669999999998</v>
      </c>
      <c r="BQ55" s="352">
        <v>47.948999999999998</v>
      </c>
      <c r="BR55" s="352">
        <v>47.55283</v>
      </c>
      <c r="BS55" s="352">
        <v>49.143300000000004</v>
      </c>
      <c r="BT55" s="352">
        <v>46.160220000000002</v>
      </c>
      <c r="BU55" s="352">
        <v>44.702060000000003</v>
      </c>
      <c r="BV55" s="352">
        <v>46.138629999999999</v>
      </c>
    </row>
    <row r="56" spans="1:74" ht="11.1" customHeight="1" x14ac:dyDescent="0.2">
      <c r="A56" s="51" t="s">
        <v>591</v>
      </c>
      <c r="B56" s="446" t="s">
        <v>1606</v>
      </c>
      <c r="C56" s="429">
        <v>43.232500000000002</v>
      </c>
      <c r="D56" s="429">
        <v>40.961578947</v>
      </c>
      <c r="E56" s="429">
        <v>35.341739130000001</v>
      </c>
      <c r="F56" s="429">
        <v>75.004999999999995</v>
      </c>
      <c r="G56" s="429">
        <v>62.478571428999999</v>
      </c>
      <c r="H56" s="429">
        <v>40.696190475999998</v>
      </c>
      <c r="I56" s="429">
        <v>75.810500000000005</v>
      </c>
      <c r="J56" s="429">
        <v>113.55869565</v>
      </c>
      <c r="K56" s="429">
        <v>224.09428571000001</v>
      </c>
      <c r="L56" s="429">
        <v>75.009523810000005</v>
      </c>
      <c r="M56" s="429">
        <v>95.880526316000001</v>
      </c>
      <c r="N56" s="429">
        <v>283.27142857000001</v>
      </c>
      <c r="O56" s="429">
        <v>132.94999999999999</v>
      </c>
      <c r="P56" s="429">
        <v>97.488421052999996</v>
      </c>
      <c r="Q56" s="429">
        <v>87.541304347999997</v>
      </c>
      <c r="R56" s="429">
        <v>105.29052632</v>
      </c>
      <c r="S56" s="429">
        <v>20.886818181999999</v>
      </c>
      <c r="T56" s="429">
        <v>49.663181817999998</v>
      </c>
      <c r="U56" s="429">
        <v>94.384210526000004</v>
      </c>
      <c r="V56" s="429">
        <v>90.652608696000001</v>
      </c>
      <c r="W56" s="429">
        <v>62.055</v>
      </c>
      <c r="X56" s="429">
        <v>100.48272727</v>
      </c>
      <c r="Y56" s="429">
        <v>82.177368420999997</v>
      </c>
      <c r="Z56" s="429">
        <v>55.805500000000002</v>
      </c>
      <c r="AA56" s="429">
        <v>209.24809524</v>
      </c>
      <c r="AB56" s="429">
        <v>52.073</v>
      </c>
      <c r="AC56" s="429">
        <v>37.895499999999998</v>
      </c>
      <c r="AD56" s="429">
        <v>32.375909090999997</v>
      </c>
      <c r="AE56" s="429">
        <v>32.343636363999998</v>
      </c>
      <c r="AF56" s="429">
        <v>34.020526316000002</v>
      </c>
      <c r="AG56" s="429">
        <v>70.551428571000002</v>
      </c>
      <c r="AH56" s="429">
        <v>50.288181817999998</v>
      </c>
      <c r="AI56" s="429">
        <v>62.106499999999997</v>
      </c>
      <c r="AJ56" s="429">
        <v>52.388636364</v>
      </c>
      <c r="AK56" s="429">
        <v>37.519444444000001</v>
      </c>
      <c r="AL56" s="429">
        <v>45.374761905</v>
      </c>
      <c r="AM56" s="429">
        <v>50.754285713999998</v>
      </c>
      <c r="AN56" s="429">
        <v>73.842105262999993</v>
      </c>
      <c r="AO56" s="429">
        <v>36.567142857</v>
      </c>
      <c r="AP56" s="429">
        <v>26.173333332999999</v>
      </c>
      <c r="AQ56" s="429">
        <v>36.675238094999997</v>
      </c>
      <c r="AR56" s="429">
        <v>42.4895</v>
      </c>
      <c r="AS56" s="429">
        <v>49.759090909000001</v>
      </c>
      <c r="AT56" s="429">
        <v>52.531904762000003</v>
      </c>
      <c r="AU56" s="429">
        <v>56.996190476000002</v>
      </c>
      <c r="AV56" s="429">
        <v>43.427391303999997</v>
      </c>
      <c r="AW56" s="429">
        <v>44.048823529000003</v>
      </c>
      <c r="AX56" s="429">
        <v>33.544761905000001</v>
      </c>
      <c r="AY56" s="429">
        <v>35.657894736999999</v>
      </c>
      <c r="AZ56" s="871">
        <v>27.263157894999999</v>
      </c>
      <c r="BA56" s="871">
        <v>19.882727273</v>
      </c>
      <c r="BB56" s="871">
        <v>14.303809524</v>
      </c>
      <c r="BC56" s="871">
        <v>20.5625</v>
      </c>
      <c r="BD56" s="871">
        <v>19.159047618999999</v>
      </c>
      <c r="BE56" s="352">
        <v>28.847819999999999</v>
      </c>
      <c r="BF56" s="352">
        <v>31.212019999999999</v>
      </c>
      <c r="BG56" s="352">
        <v>30.612159999999999</v>
      </c>
      <c r="BH56" s="352">
        <v>30.028770000000002</v>
      </c>
      <c r="BI56" s="352">
        <v>30.967089999999999</v>
      </c>
      <c r="BJ56" s="352">
        <v>37.224510000000002</v>
      </c>
      <c r="BK56" s="352">
        <v>38.646650000000001</v>
      </c>
      <c r="BL56" s="352">
        <v>31.921109999999999</v>
      </c>
      <c r="BM56" s="352">
        <v>25.761410000000001</v>
      </c>
      <c r="BN56" s="352">
        <v>22.88072</v>
      </c>
      <c r="BO56" s="352">
        <v>19.877970000000001</v>
      </c>
      <c r="BP56" s="352">
        <v>21.14743</v>
      </c>
      <c r="BQ56" s="352">
        <v>27.366540000000001</v>
      </c>
      <c r="BR56" s="352">
        <v>30.094650000000001</v>
      </c>
      <c r="BS56" s="352">
        <v>29.691479999999999</v>
      </c>
      <c r="BT56" s="352">
        <v>28.61684</v>
      </c>
      <c r="BU56" s="352">
        <v>30.16555</v>
      </c>
      <c r="BV56" s="352">
        <v>35.845120000000001</v>
      </c>
    </row>
    <row r="57" spans="1:74" ht="11.1" customHeight="1" x14ac:dyDescent="0.2">
      <c r="A57" s="53" t="s">
        <v>592</v>
      </c>
      <c r="B57" s="447" t="s">
        <v>1607</v>
      </c>
      <c r="C57" s="431">
        <v>39.200000000000003</v>
      </c>
      <c r="D57" s="431">
        <v>41.792105263000003</v>
      </c>
      <c r="E57" s="431">
        <v>36.076086957000001</v>
      </c>
      <c r="F57" s="431">
        <v>54.552500000000002</v>
      </c>
      <c r="G57" s="431">
        <v>55.416666667000001</v>
      </c>
      <c r="H57" s="431">
        <v>71.521428571000001</v>
      </c>
      <c r="I57" s="431">
        <v>84.98</v>
      </c>
      <c r="J57" s="431">
        <v>113.96391303999999</v>
      </c>
      <c r="K57" s="431">
        <v>185.8</v>
      </c>
      <c r="L57" s="431">
        <v>63.321428570999998</v>
      </c>
      <c r="M57" s="431">
        <v>74.605263158</v>
      </c>
      <c r="N57" s="431">
        <v>252.42047618999999</v>
      </c>
      <c r="O57" s="431">
        <v>128.33750000000001</v>
      </c>
      <c r="P57" s="431">
        <v>64.715789474000005</v>
      </c>
      <c r="Q57" s="431">
        <v>59.52173913</v>
      </c>
      <c r="R57" s="431">
        <v>50.842105263000001</v>
      </c>
      <c r="S57" s="431">
        <v>19.155454545000001</v>
      </c>
      <c r="T57" s="431">
        <v>24.795454544999998</v>
      </c>
      <c r="U57" s="431">
        <v>96.09</v>
      </c>
      <c r="V57" s="431">
        <v>82.195652174000003</v>
      </c>
      <c r="W57" s="431">
        <v>37.575000000000003</v>
      </c>
      <c r="X57" s="431">
        <v>52.988636364000001</v>
      </c>
      <c r="Y57" s="431">
        <v>55.592631578999999</v>
      </c>
      <c r="Z57" s="431">
        <v>41.725000000000001</v>
      </c>
      <c r="AA57" s="431">
        <v>51.699047618999998</v>
      </c>
      <c r="AB57" s="431">
        <v>27.398</v>
      </c>
      <c r="AC57" s="431">
        <v>9.75</v>
      </c>
      <c r="AD57" s="431">
        <v>0.82954545454999995</v>
      </c>
      <c r="AE57" s="431">
        <v>5.375</v>
      </c>
      <c r="AF57" s="431">
        <v>27.457368421000002</v>
      </c>
      <c r="AG57" s="431">
        <v>65</v>
      </c>
      <c r="AH57" s="431">
        <v>45.765000000000001</v>
      </c>
      <c r="AI57" s="431">
        <v>39.75</v>
      </c>
      <c r="AJ57" s="431">
        <v>36.840909091</v>
      </c>
      <c r="AK57" s="431">
        <v>29.861111111</v>
      </c>
      <c r="AL57" s="431">
        <v>38.238095238</v>
      </c>
      <c r="AM57" s="431">
        <v>38.75</v>
      </c>
      <c r="AN57" s="431">
        <v>25.342105263000001</v>
      </c>
      <c r="AO57" s="431">
        <v>19.535714286000001</v>
      </c>
      <c r="AP57" s="431">
        <v>16.02</v>
      </c>
      <c r="AQ57" s="431">
        <v>19.857142856999999</v>
      </c>
      <c r="AR57" s="431">
        <v>34.475000000000001</v>
      </c>
      <c r="AS57" s="431">
        <v>36.286363635999997</v>
      </c>
      <c r="AT57" s="431">
        <v>42.559523810000002</v>
      </c>
      <c r="AU57" s="431">
        <v>38.476190475999999</v>
      </c>
      <c r="AV57" s="431">
        <v>29.902173912999999</v>
      </c>
      <c r="AW57" s="431">
        <v>38.267647058999998</v>
      </c>
      <c r="AX57" s="431">
        <v>37.642857143000001</v>
      </c>
      <c r="AY57" s="431">
        <v>33.815789473999999</v>
      </c>
      <c r="AZ57" s="885">
        <v>21.578947368000001</v>
      </c>
      <c r="BA57" s="885">
        <v>14.227272727000001</v>
      </c>
      <c r="BB57" s="885">
        <v>5.2142857142999999</v>
      </c>
      <c r="BC57" s="885">
        <v>6.0875000000000004</v>
      </c>
      <c r="BD57" s="885">
        <v>15.678571429</v>
      </c>
      <c r="BE57" s="378">
        <v>28.9833</v>
      </c>
      <c r="BF57" s="378">
        <v>34.787390000000002</v>
      </c>
      <c r="BG57" s="378">
        <v>31.116589999999999</v>
      </c>
      <c r="BH57" s="378">
        <v>29.375419999999998</v>
      </c>
      <c r="BI57" s="378">
        <v>29.144169999999999</v>
      </c>
      <c r="BJ57" s="378">
        <v>35.50665</v>
      </c>
      <c r="BK57" s="378">
        <v>38.622199999999999</v>
      </c>
      <c r="BL57" s="378">
        <v>28.216449999999998</v>
      </c>
      <c r="BM57" s="378">
        <v>22.656510000000001</v>
      </c>
      <c r="BN57" s="378">
        <v>20.26783</v>
      </c>
      <c r="BO57" s="378">
        <v>20.348649999999999</v>
      </c>
      <c r="BP57" s="378">
        <v>24.677009999999999</v>
      </c>
      <c r="BQ57" s="378">
        <v>32.202240000000003</v>
      </c>
      <c r="BR57" s="378">
        <v>32.636270000000003</v>
      </c>
      <c r="BS57" s="378">
        <v>29.650759999999998</v>
      </c>
      <c r="BT57" s="378">
        <v>25.670069999999999</v>
      </c>
      <c r="BU57" s="378">
        <v>26.821149999999999</v>
      </c>
      <c r="BV57" s="378">
        <v>31.888470000000002</v>
      </c>
    </row>
    <row r="58" spans="1:74" s="336" customFormat="1" ht="12" customHeight="1" x14ac:dyDescent="0.2">
      <c r="A58" s="335"/>
      <c r="B58" s="1064" t="s">
        <v>1415</v>
      </c>
      <c r="C58" s="1065"/>
      <c r="D58" s="1065"/>
      <c r="E58" s="1065"/>
      <c r="F58" s="1065"/>
      <c r="G58" s="1065"/>
      <c r="H58" s="1065"/>
      <c r="I58" s="1065"/>
      <c r="J58" s="1065"/>
      <c r="K58" s="1065"/>
      <c r="L58" s="1065"/>
      <c r="M58" s="1065"/>
      <c r="N58" s="1065"/>
      <c r="O58" s="1065"/>
      <c r="P58" s="1065"/>
      <c r="Q58" s="1065"/>
      <c r="R58" s="780"/>
      <c r="AY58" s="339"/>
      <c r="AZ58" s="339"/>
      <c r="BA58" s="339"/>
      <c r="BB58" s="339"/>
      <c r="BC58" s="339"/>
      <c r="BD58" s="339"/>
      <c r="BE58" s="339"/>
      <c r="BF58" s="339"/>
      <c r="BG58" s="339"/>
      <c r="BH58" s="339"/>
      <c r="BI58" s="339"/>
    </row>
    <row r="59" spans="1:74" s="180" customFormat="1" ht="12" customHeight="1" x14ac:dyDescent="0.2">
      <c r="A59" s="179"/>
      <c r="B59" s="1052" t="s">
        <v>1416</v>
      </c>
      <c r="C59" s="993"/>
      <c r="D59" s="993"/>
      <c r="E59" s="993"/>
      <c r="F59" s="993"/>
      <c r="G59" s="993"/>
      <c r="H59" s="993"/>
      <c r="I59" s="993"/>
      <c r="J59" s="993"/>
      <c r="K59" s="993"/>
      <c r="L59" s="993"/>
      <c r="M59" s="993"/>
      <c r="N59" s="993"/>
      <c r="O59" s="993"/>
      <c r="P59" s="993"/>
      <c r="Q59" s="994"/>
      <c r="R59" s="780"/>
      <c r="AY59" s="669"/>
      <c r="AZ59" s="669"/>
      <c r="BA59" s="669"/>
      <c r="BB59" s="669"/>
      <c r="BC59" s="669"/>
      <c r="BD59" s="669"/>
      <c r="BE59" s="669"/>
      <c r="BF59" s="669"/>
      <c r="BG59" s="669"/>
      <c r="BH59" s="669"/>
      <c r="BI59" s="669"/>
      <c r="BJ59" s="207"/>
    </row>
    <row r="60" spans="1:74" s="180" customFormat="1" ht="12" customHeight="1" x14ac:dyDescent="0.2">
      <c r="A60" s="179"/>
      <c r="B60" s="1063" t="s">
        <v>1417</v>
      </c>
      <c r="C60" s="1063"/>
      <c r="D60" s="1063"/>
      <c r="E60" s="1063"/>
      <c r="F60" s="1063"/>
      <c r="G60" s="1063"/>
      <c r="H60" s="1063"/>
      <c r="I60" s="1063"/>
      <c r="J60" s="1063"/>
      <c r="K60" s="1063"/>
      <c r="L60" s="1063"/>
      <c r="M60" s="1063"/>
      <c r="N60" s="1063"/>
      <c r="O60" s="1063"/>
      <c r="P60" s="1063"/>
      <c r="Q60" s="1063"/>
      <c r="R60" s="780"/>
      <c r="AY60" s="669"/>
      <c r="AZ60" s="669"/>
      <c r="BA60" s="669"/>
      <c r="BB60" s="669"/>
      <c r="BC60" s="669"/>
      <c r="BD60" s="670"/>
      <c r="BE60" s="670"/>
      <c r="BF60" s="670"/>
      <c r="BG60" s="669"/>
      <c r="BH60" s="669"/>
      <c r="BI60" s="669"/>
      <c r="BJ60" s="207"/>
    </row>
    <row r="61" spans="1:74" s="180" customFormat="1" ht="24" customHeight="1" x14ac:dyDescent="0.2">
      <c r="A61" s="181"/>
      <c r="B61" s="1052" t="s">
        <v>1425</v>
      </c>
      <c r="C61" s="993"/>
      <c r="D61" s="993"/>
      <c r="E61" s="993"/>
      <c r="F61" s="993"/>
      <c r="G61" s="993"/>
      <c r="H61" s="993"/>
      <c r="I61" s="993"/>
      <c r="J61" s="993"/>
      <c r="K61" s="993"/>
      <c r="L61" s="993"/>
      <c r="M61" s="993"/>
      <c r="N61" s="993"/>
      <c r="O61" s="993"/>
      <c r="P61" s="993"/>
      <c r="Q61" s="994"/>
      <c r="R61" s="780"/>
      <c r="AY61" s="669"/>
      <c r="AZ61" s="669"/>
      <c r="BA61" s="669"/>
      <c r="BB61" s="669"/>
      <c r="BC61" s="669"/>
      <c r="BD61" s="670"/>
      <c r="BE61" s="670"/>
      <c r="BF61" s="670"/>
      <c r="BG61" s="669"/>
      <c r="BH61" s="669"/>
      <c r="BI61" s="669"/>
      <c r="BJ61" s="207"/>
    </row>
    <row r="62" spans="1:74" s="180" customFormat="1" ht="12.75" hidden="1" x14ac:dyDescent="0.2">
      <c r="A62" s="181"/>
      <c r="B62" s="1052" t="s">
        <v>1581</v>
      </c>
      <c r="C62" s="993"/>
      <c r="D62" s="993"/>
      <c r="E62" s="993"/>
      <c r="F62" s="993"/>
      <c r="G62" s="993"/>
      <c r="H62" s="993"/>
      <c r="I62" s="993"/>
      <c r="J62" s="993"/>
      <c r="K62" s="993"/>
      <c r="L62" s="993"/>
      <c r="M62" s="993"/>
      <c r="N62" s="993"/>
      <c r="O62" s="993"/>
      <c r="P62" s="993"/>
      <c r="Q62" s="994"/>
      <c r="R62" s="780"/>
      <c r="AY62" s="669"/>
      <c r="AZ62" s="669"/>
      <c r="BA62" s="669"/>
      <c r="BB62" s="669"/>
      <c r="BC62" s="669"/>
      <c r="BD62" s="670"/>
      <c r="BE62" s="670"/>
      <c r="BF62" s="670"/>
      <c r="BG62" s="669"/>
      <c r="BH62" s="669"/>
      <c r="BI62" s="669"/>
      <c r="BJ62" s="207"/>
    </row>
    <row r="63" spans="1:74" s="180" customFormat="1" ht="12" customHeight="1" x14ac:dyDescent="0.2">
      <c r="A63" s="181"/>
      <c r="B63" s="773" t="s">
        <v>808</v>
      </c>
      <c r="C63" s="773"/>
      <c r="D63" s="773"/>
      <c r="E63" s="773"/>
      <c r="F63" s="773"/>
      <c r="G63" s="773"/>
      <c r="H63" s="774"/>
      <c r="I63" s="773"/>
      <c r="J63" s="773"/>
      <c r="K63" s="773"/>
      <c r="L63" s="773"/>
      <c r="M63" s="773"/>
      <c r="N63" s="773"/>
      <c r="O63" s="773"/>
      <c r="P63" s="773"/>
      <c r="Q63" s="773"/>
      <c r="R63" s="775"/>
      <c r="AY63" s="669"/>
      <c r="AZ63" s="669"/>
      <c r="BA63" s="669"/>
      <c r="BB63" s="669"/>
      <c r="BC63" s="669"/>
      <c r="BD63" s="670"/>
      <c r="BE63" s="670"/>
      <c r="BF63" s="670"/>
      <c r="BG63" s="669"/>
      <c r="BH63" s="669"/>
      <c r="BI63" s="669"/>
      <c r="BJ63" s="207"/>
    </row>
    <row r="64" spans="1:74" s="180" customFormat="1" ht="12" customHeight="1" x14ac:dyDescent="0.2">
      <c r="A64" s="181"/>
      <c r="B64" s="988" t="str">
        <f>Dates!$G$2</f>
        <v>EIA completed modeling and analysis for this report on Wednesday, July 1, 2026.</v>
      </c>
      <c r="C64" s="975"/>
      <c r="D64" s="975"/>
      <c r="E64" s="975"/>
      <c r="F64" s="975"/>
      <c r="G64" s="975"/>
      <c r="H64" s="975"/>
      <c r="I64" s="975"/>
      <c r="J64" s="975"/>
      <c r="K64" s="975"/>
      <c r="L64" s="975"/>
      <c r="M64" s="975"/>
      <c r="N64" s="975"/>
      <c r="O64" s="975"/>
      <c r="P64" s="975"/>
      <c r="Q64" s="975"/>
      <c r="R64" s="776"/>
      <c r="AY64" s="669"/>
      <c r="AZ64" s="669"/>
      <c r="BA64" s="669"/>
      <c r="BB64" s="669"/>
      <c r="BC64" s="669"/>
      <c r="BD64" s="670"/>
      <c r="BE64" s="670"/>
      <c r="BF64" s="670"/>
      <c r="BG64" s="669"/>
      <c r="BH64" s="669"/>
      <c r="BI64" s="669"/>
      <c r="BJ64" s="207"/>
    </row>
    <row r="65" spans="1:74" s="112" customFormat="1" ht="12" customHeight="1" x14ac:dyDescent="0.2">
      <c r="A65" s="50"/>
      <c r="B65" s="997" t="s">
        <v>1402</v>
      </c>
      <c r="C65" s="984"/>
      <c r="D65" s="984"/>
      <c r="E65" s="984"/>
      <c r="F65" s="984"/>
      <c r="G65" s="984"/>
      <c r="H65" s="984"/>
      <c r="I65" s="984"/>
      <c r="J65" s="984"/>
      <c r="K65" s="984"/>
      <c r="L65" s="984"/>
      <c r="M65" s="984"/>
      <c r="N65" s="984"/>
      <c r="O65" s="984"/>
      <c r="P65" s="984"/>
      <c r="Q65" s="984"/>
      <c r="R65" s="780"/>
      <c r="AY65" s="828"/>
      <c r="AZ65" s="828"/>
      <c r="BA65" s="828"/>
      <c r="BB65" s="828"/>
      <c r="BC65" s="828"/>
      <c r="BD65" s="668"/>
      <c r="BE65" s="668"/>
      <c r="BF65" s="668"/>
      <c r="BG65" s="828"/>
      <c r="BH65" s="828"/>
      <c r="BI65" s="828"/>
      <c r="BJ65" s="206"/>
    </row>
    <row r="66" spans="1:74" s="180" customFormat="1" ht="12" customHeight="1" x14ac:dyDescent="0.2">
      <c r="A66" s="181"/>
      <c r="B66" s="983" t="s">
        <v>798</v>
      </c>
      <c r="C66" s="984"/>
      <c r="D66" s="984"/>
      <c r="E66" s="984"/>
      <c r="F66" s="984"/>
      <c r="G66" s="984"/>
      <c r="H66" s="984"/>
      <c r="I66" s="984"/>
      <c r="J66" s="984"/>
      <c r="K66" s="984"/>
      <c r="L66" s="984"/>
      <c r="M66" s="984"/>
      <c r="N66" s="984"/>
      <c r="O66" s="984"/>
      <c r="P66" s="984"/>
      <c r="Q66" s="984"/>
      <c r="R66" s="780"/>
      <c r="AY66" s="669"/>
      <c r="AZ66" s="669"/>
      <c r="BA66" s="669"/>
      <c r="BB66" s="669"/>
      <c r="BC66" s="669"/>
      <c r="BD66" s="670"/>
      <c r="BE66" s="670"/>
      <c r="BF66" s="670"/>
      <c r="BG66" s="669"/>
      <c r="BH66" s="669"/>
      <c r="BI66" s="669"/>
      <c r="BJ66" s="207"/>
    </row>
    <row r="67" spans="1:74" s="180" customFormat="1" ht="12.75" x14ac:dyDescent="0.2">
      <c r="A67" s="181"/>
      <c r="B67" s="983" t="s">
        <v>66</v>
      </c>
      <c r="C67" s="984"/>
      <c r="D67" s="984"/>
      <c r="E67" s="984"/>
      <c r="F67" s="984"/>
      <c r="G67" s="984"/>
      <c r="H67" s="984"/>
      <c r="I67" s="984"/>
      <c r="J67" s="984"/>
      <c r="K67" s="984"/>
      <c r="L67" s="984"/>
      <c r="M67" s="984"/>
      <c r="N67" s="984"/>
      <c r="O67" s="984"/>
      <c r="P67" s="984"/>
      <c r="Q67" s="984"/>
      <c r="R67" s="780"/>
      <c r="AY67" s="669"/>
      <c r="AZ67" s="669"/>
      <c r="BA67" s="669"/>
      <c r="BB67" s="669"/>
      <c r="BC67" s="669"/>
      <c r="BD67" s="670"/>
      <c r="BE67" s="670"/>
      <c r="BF67" s="670"/>
      <c r="BG67" s="669"/>
      <c r="BH67" s="669"/>
      <c r="BI67" s="669"/>
      <c r="BJ67" s="207"/>
    </row>
    <row r="68" spans="1:74" s="180" customFormat="1" x14ac:dyDescent="0.2">
      <c r="A68" s="181"/>
      <c r="B68" s="989" t="s">
        <v>821</v>
      </c>
      <c r="C68" s="989"/>
      <c r="D68" s="989"/>
      <c r="E68" s="989"/>
      <c r="F68" s="989"/>
      <c r="G68" s="989"/>
      <c r="H68" s="989"/>
      <c r="I68" s="989"/>
      <c r="J68" s="989"/>
      <c r="K68" s="989"/>
      <c r="L68" s="989"/>
      <c r="M68" s="989"/>
      <c r="N68" s="989"/>
      <c r="O68" s="989"/>
      <c r="P68" s="989"/>
      <c r="Q68" s="989"/>
      <c r="R68" s="989"/>
      <c r="AY68" s="669"/>
      <c r="AZ68" s="669"/>
      <c r="BA68" s="669"/>
      <c r="BB68" s="669"/>
      <c r="BC68" s="669"/>
      <c r="BD68" s="670"/>
      <c r="BE68" s="670"/>
      <c r="BF68" s="670"/>
      <c r="BG68" s="669"/>
      <c r="BH68" s="669"/>
      <c r="BI68" s="669"/>
      <c r="BJ68" s="207"/>
    </row>
    <row r="69" spans="1:74" s="180" customFormat="1" ht="24.75" customHeight="1" x14ac:dyDescent="0.2">
      <c r="A69" s="179"/>
      <c r="B69" s="1067" t="s">
        <v>1599</v>
      </c>
      <c r="C69" s="993"/>
      <c r="D69" s="993"/>
      <c r="E69" s="993"/>
      <c r="F69" s="993"/>
      <c r="G69" s="993"/>
      <c r="H69" s="993"/>
      <c r="I69" s="993"/>
      <c r="J69" s="993"/>
      <c r="K69" s="993"/>
      <c r="L69" s="993"/>
      <c r="M69" s="993"/>
      <c r="N69" s="993"/>
      <c r="O69" s="993"/>
      <c r="P69" s="993"/>
      <c r="Q69" s="994"/>
      <c r="R69" s="780"/>
      <c r="AY69" s="669"/>
      <c r="AZ69" s="669"/>
      <c r="BA69" s="669"/>
      <c r="BB69" s="669"/>
      <c r="BC69" s="669"/>
      <c r="BD69" s="670"/>
      <c r="BE69" s="670"/>
      <c r="BF69" s="670"/>
      <c r="BG69" s="669"/>
      <c r="BH69" s="669"/>
      <c r="BI69" s="669"/>
      <c r="BJ69" s="207"/>
    </row>
    <row r="70" spans="1:74" s="180" customFormat="1" ht="14.25" x14ac:dyDescent="0.2">
      <c r="A70" s="179"/>
      <c r="B70" s="992" t="s">
        <v>799</v>
      </c>
      <c r="C70" s="994"/>
      <c r="D70" s="994"/>
      <c r="E70" s="994"/>
      <c r="F70" s="994"/>
      <c r="G70" s="994"/>
      <c r="H70" s="994"/>
      <c r="I70" s="994"/>
      <c r="J70" s="994"/>
      <c r="K70" s="994"/>
      <c r="L70" s="994"/>
      <c r="M70" s="994"/>
      <c r="N70" s="994"/>
      <c r="O70" s="994"/>
      <c r="P70" s="994"/>
      <c r="Q70" s="1068"/>
      <c r="R70" s="780"/>
      <c r="AY70" s="669"/>
      <c r="AZ70" s="669"/>
      <c r="BA70" s="669"/>
      <c r="BB70" s="669"/>
      <c r="BC70" s="669"/>
      <c r="BD70" s="670"/>
      <c r="BE70" s="670"/>
      <c r="BF70" s="670"/>
      <c r="BG70" s="669"/>
      <c r="BH70" s="669"/>
      <c r="BI70" s="669"/>
      <c r="BJ70" s="207"/>
    </row>
    <row r="71" spans="1:74" s="180" customFormat="1" ht="12" customHeight="1" x14ac:dyDescent="0.2">
      <c r="A71" s="179"/>
      <c r="B71" s="1069" t="s">
        <v>823</v>
      </c>
      <c r="C71" s="994"/>
      <c r="D71" s="994"/>
      <c r="E71" s="994"/>
      <c r="F71" s="994"/>
      <c r="G71" s="994"/>
      <c r="H71" s="994"/>
      <c r="I71" s="994"/>
      <c r="J71" s="994"/>
      <c r="K71" s="994"/>
      <c r="L71" s="994"/>
      <c r="M71" s="994"/>
      <c r="N71" s="994"/>
      <c r="O71" s="994"/>
      <c r="P71" s="994"/>
      <c r="Q71" s="994"/>
      <c r="R71" s="780"/>
      <c r="AY71" s="669"/>
      <c r="AZ71" s="669"/>
      <c r="BA71" s="669"/>
      <c r="BB71" s="669"/>
      <c r="BC71" s="669"/>
      <c r="BD71" s="670"/>
      <c r="BE71" s="670"/>
      <c r="BF71" s="670"/>
      <c r="BG71" s="669"/>
      <c r="BH71" s="669"/>
      <c r="BI71" s="669"/>
      <c r="BJ71" s="207"/>
    </row>
    <row r="72" spans="1:74" s="182" customFormat="1" ht="12" customHeight="1" x14ac:dyDescent="0.2">
      <c r="A72" s="49"/>
      <c r="B72" s="1009"/>
      <c r="C72" s="1066"/>
      <c r="D72" s="1066"/>
      <c r="E72" s="1066"/>
      <c r="F72" s="1066"/>
      <c r="G72" s="1066"/>
      <c r="H72" s="1066"/>
      <c r="I72" s="1066"/>
      <c r="J72" s="1066"/>
      <c r="K72" s="1066"/>
      <c r="L72" s="1066"/>
      <c r="M72" s="1066"/>
      <c r="N72" s="1066"/>
      <c r="O72" s="1066"/>
      <c r="P72" s="1066"/>
      <c r="Q72" s="1010"/>
      <c r="AY72" s="829"/>
      <c r="AZ72" s="829"/>
      <c r="BA72" s="829"/>
      <c r="BB72" s="829"/>
      <c r="BC72" s="829"/>
      <c r="BD72" s="671"/>
      <c r="BE72" s="671"/>
      <c r="BF72" s="671"/>
      <c r="BG72" s="829"/>
      <c r="BH72" s="829"/>
      <c r="BI72" s="829"/>
      <c r="BJ72" s="203"/>
    </row>
    <row r="73" spans="1:74" ht="12.6" customHeight="1" x14ac:dyDescent="0.2">
      <c r="B73" s="1009"/>
      <c r="C73" s="1010"/>
      <c r="D73" s="1010"/>
      <c r="E73" s="1010"/>
      <c r="F73" s="1010"/>
      <c r="G73" s="1010"/>
      <c r="H73" s="1010"/>
      <c r="I73" s="1010"/>
      <c r="J73" s="1010"/>
      <c r="K73" s="1010"/>
      <c r="L73" s="1010"/>
      <c r="M73" s="1010"/>
      <c r="N73" s="1010"/>
      <c r="O73" s="1010"/>
      <c r="P73" s="1010"/>
      <c r="Q73" s="991"/>
      <c r="BK73" s="142"/>
      <c r="BL73" s="142"/>
      <c r="BM73" s="142"/>
      <c r="BN73" s="142"/>
      <c r="BO73" s="142"/>
      <c r="BP73" s="142"/>
      <c r="BQ73" s="142"/>
      <c r="BR73" s="142"/>
      <c r="BS73" s="142"/>
      <c r="BT73" s="142"/>
      <c r="BU73" s="142"/>
      <c r="BV73" s="142"/>
    </row>
    <row r="74" spans="1:74" ht="12.6" customHeight="1" x14ac:dyDescent="0.2">
      <c r="B74" s="1007"/>
      <c r="C74" s="991"/>
      <c r="D74" s="991"/>
      <c r="E74" s="991"/>
      <c r="F74" s="991"/>
      <c r="G74" s="991"/>
      <c r="H74" s="991"/>
      <c r="I74" s="991"/>
      <c r="J74" s="991"/>
      <c r="K74" s="991"/>
      <c r="L74" s="991"/>
      <c r="M74" s="991"/>
      <c r="N74" s="991"/>
      <c r="O74" s="991"/>
      <c r="P74" s="991"/>
      <c r="Q74" s="991"/>
      <c r="BK74" s="142"/>
      <c r="BL74" s="142"/>
      <c r="BM74" s="142"/>
      <c r="BN74" s="142"/>
      <c r="BO74" s="142"/>
      <c r="BP74" s="142"/>
      <c r="BQ74" s="142"/>
      <c r="BR74" s="142"/>
      <c r="BS74" s="142"/>
      <c r="BT74" s="142"/>
      <c r="BU74" s="142"/>
      <c r="BV74" s="142"/>
    </row>
    <row r="75" spans="1:74" x14ac:dyDescent="0.2">
      <c r="BK75" s="142"/>
      <c r="BL75" s="142"/>
      <c r="BM75" s="142"/>
      <c r="BN75" s="142"/>
      <c r="BO75" s="142"/>
      <c r="BP75" s="142"/>
      <c r="BQ75" s="142"/>
      <c r="BR75" s="142"/>
      <c r="BS75" s="142"/>
      <c r="BT75" s="142"/>
      <c r="BU75" s="142"/>
      <c r="BV75" s="142"/>
    </row>
    <row r="76" spans="1:74" x14ac:dyDescent="0.2">
      <c r="BK76" s="142"/>
      <c r="BL76" s="142"/>
      <c r="BM76" s="142"/>
      <c r="BN76" s="142"/>
      <c r="BO76" s="142"/>
      <c r="BP76" s="142"/>
      <c r="BQ76" s="142"/>
      <c r="BR76" s="142"/>
      <c r="BS76" s="142"/>
      <c r="BT76" s="142"/>
      <c r="BU76" s="142"/>
      <c r="BV76" s="142"/>
    </row>
    <row r="77" spans="1:74" x14ac:dyDescent="0.2">
      <c r="BK77" s="142"/>
      <c r="BL77" s="142"/>
      <c r="BM77" s="142"/>
      <c r="BN77" s="142"/>
      <c r="BO77" s="142"/>
      <c r="BP77" s="142"/>
      <c r="BQ77" s="142"/>
      <c r="BR77" s="142"/>
      <c r="BS77" s="142"/>
      <c r="BT77" s="142"/>
      <c r="BU77" s="142"/>
      <c r="BV77" s="142"/>
    </row>
    <row r="78" spans="1:74" x14ac:dyDescent="0.2">
      <c r="BK78" s="142"/>
      <c r="BL78" s="142"/>
      <c r="BM78" s="142"/>
      <c r="BN78" s="142"/>
      <c r="BO78" s="142"/>
      <c r="BP78" s="142"/>
      <c r="BQ78" s="142"/>
      <c r="BR78" s="142"/>
      <c r="BS78" s="142"/>
      <c r="BT78" s="142"/>
      <c r="BU78" s="142"/>
      <c r="BV78" s="142"/>
    </row>
    <row r="79" spans="1:74" x14ac:dyDescent="0.2">
      <c r="BK79" s="142"/>
      <c r="BL79" s="142"/>
      <c r="BM79" s="142"/>
      <c r="BN79" s="142"/>
      <c r="BO79" s="142"/>
      <c r="BP79" s="142"/>
      <c r="BQ79" s="142"/>
      <c r="BR79" s="142"/>
      <c r="BS79" s="142"/>
      <c r="BT79" s="142"/>
      <c r="BU79" s="142"/>
      <c r="BV79" s="142"/>
    </row>
    <row r="80" spans="1:74" x14ac:dyDescent="0.2">
      <c r="BK80" s="142"/>
      <c r="BL80" s="142"/>
      <c r="BM80" s="142"/>
      <c r="BN80" s="142"/>
      <c r="BO80" s="142"/>
      <c r="BP80" s="142"/>
      <c r="BQ80" s="142"/>
      <c r="BR80" s="142"/>
      <c r="BS80" s="142"/>
      <c r="BT80" s="142"/>
      <c r="BU80" s="142"/>
      <c r="BV80" s="142"/>
    </row>
    <row r="81" spans="63:74" x14ac:dyDescent="0.2">
      <c r="BK81" s="142"/>
      <c r="BL81" s="142"/>
      <c r="BM81" s="142"/>
      <c r="BN81" s="142"/>
      <c r="BO81" s="142"/>
      <c r="BP81" s="142"/>
      <c r="BQ81" s="142"/>
      <c r="BR81" s="142"/>
      <c r="BS81" s="142"/>
      <c r="BT81" s="142"/>
      <c r="BU81" s="142"/>
      <c r="BV81" s="142"/>
    </row>
    <row r="82" spans="63:74" x14ac:dyDescent="0.2">
      <c r="BK82" s="142"/>
      <c r="BL82" s="142"/>
      <c r="BM82" s="142"/>
      <c r="BN82" s="142"/>
      <c r="BO82" s="142"/>
      <c r="BP82" s="142"/>
      <c r="BQ82" s="142"/>
      <c r="BR82" s="142"/>
      <c r="BS82" s="142"/>
      <c r="BT82" s="142"/>
      <c r="BU82" s="142"/>
      <c r="BV82" s="142"/>
    </row>
    <row r="83" spans="63:74" x14ac:dyDescent="0.2">
      <c r="BK83" s="142"/>
      <c r="BL83" s="142"/>
      <c r="BM83" s="142"/>
      <c r="BN83" s="142"/>
      <c r="BO83" s="142"/>
      <c r="BP83" s="142"/>
      <c r="BQ83" s="142"/>
      <c r="BR83" s="142"/>
      <c r="BS83" s="142"/>
      <c r="BT83" s="142"/>
      <c r="BU83" s="142"/>
      <c r="BV83" s="142"/>
    </row>
    <row r="84" spans="63:74" x14ac:dyDescent="0.2">
      <c r="BK84" s="142"/>
      <c r="BL84" s="142"/>
      <c r="BM84" s="142"/>
      <c r="BN84" s="142"/>
      <c r="BO84" s="142"/>
      <c r="BP84" s="142"/>
      <c r="BQ84" s="142"/>
      <c r="BR84" s="142"/>
      <c r="BS84" s="142"/>
      <c r="BT84" s="142"/>
      <c r="BU84" s="142"/>
      <c r="BV84" s="142"/>
    </row>
    <row r="85" spans="63:74" x14ac:dyDescent="0.2">
      <c r="BK85" s="142"/>
      <c r="BL85" s="142"/>
      <c r="BM85" s="142"/>
      <c r="BN85" s="142"/>
      <c r="BO85" s="142"/>
      <c r="BP85" s="142"/>
      <c r="BQ85" s="142"/>
      <c r="BR85" s="142"/>
      <c r="BS85" s="142"/>
      <c r="BT85" s="142"/>
      <c r="BU85" s="142"/>
      <c r="BV85" s="142"/>
    </row>
    <row r="86" spans="63:74" x14ac:dyDescent="0.2">
      <c r="BK86" s="142"/>
      <c r="BL86" s="142"/>
      <c r="BM86" s="142"/>
      <c r="BN86" s="142"/>
      <c r="BO86" s="142"/>
      <c r="BP86" s="142"/>
      <c r="BQ86" s="142"/>
      <c r="BR86" s="142"/>
      <c r="BS86" s="142"/>
      <c r="BT86" s="142"/>
      <c r="BU86" s="142"/>
      <c r="BV86" s="142"/>
    </row>
    <row r="87" spans="63:74" x14ac:dyDescent="0.2">
      <c r="BK87" s="142"/>
      <c r="BL87" s="142"/>
      <c r="BM87" s="142"/>
      <c r="BN87" s="142"/>
      <c r="BO87" s="142"/>
      <c r="BP87" s="142"/>
      <c r="BQ87" s="142"/>
      <c r="BR87" s="142"/>
      <c r="BS87" s="142"/>
      <c r="BT87" s="142"/>
      <c r="BU87" s="142"/>
      <c r="BV87" s="142"/>
    </row>
    <row r="88" spans="63:74" x14ac:dyDescent="0.2">
      <c r="BK88" s="142"/>
      <c r="BL88" s="142"/>
      <c r="BM88" s="142"/>
      <c r="BN88" s="142"/>
      <c r="BO88" s="142"/>
      <c r="BP88" s="142"/>
      <c r="BQ88" s="142"/>
      <c r="BR88" s="142"/>
      <c r="BS88" s="142"/>
      <c r="BT88" s="142"/>
      <c r="BU88" s="142"/>
      <c r="BV88" s="142"/>
    </row>
    <row r="89" spans="63:74" x14ac:dyDescent="0.2">
      <c r="BK89" s="142"/>
      <c r="BL89" s="142"/>
      <c r="BM89" s="142"/>
      <c r="BN89" s="142"/>
      <c r="BO89" s="142"/>
      <c r="BP89" s="142"/>
      <c r="BQ89" s="142"/>
      <c r="BR89" s="142"/>
      <c r="BS89" s="142"/>
      <c r="BT89" s="142"/>
      <c r="BU89" s="142"/>
      <c r="BV89" s="142"/>
    </row>
    <row r="90" spans="63:74" x14ac:dyDescent="0.2">
      <c r="BK90" s="142"/>
      <c r="BL90" s="142"/>
      <c r="BM90" s="142"/>
      <c r="BN90" s="142"/>
      <c r="BO90" s="142"/>
      <c r="BP90" s="142"/>
      <c r="BQ90" s="142"/>
      <c r="BR90" s="142"/>
      <c r="BS90" s="142"/>
      <c r="BT90" s="142"/>
      <c r="BU90" s="142"/>
      <c r="BV90" s="142"/>
    </row>
    <row r="91" spans="63:74" x14ac:dyDescent="0.2">
      <c r="BK91" s="142"/>
      <c r="BL91" s="142"/>
      <c r="BM91" s="142"/>
      <c r="BN91" s="142"/>
      <c r="BO91" s="142"/>
      <c r="BP91" s="142"/>
      <c r="BQ91" s="142"/>
      <c r="BR91" s="142"/>
      <c r="BS91" s="142"/>
      <c r="BT91" s="142"/>
      <c r="BU91" s="142"/>
      <c r="BV91" s="142"/>
    </row>
    <row r="92" spans="63:74" x14ac:dyDescent="0.2">
      <c r="BK92" s="142"/>
      <c r="BL92" s="142"/>
      <c r="BM92" s="142"/>
      <c r="BN92" s="142"/>
      <c r="BO92" s="142"/>
      <c r="BP92" s="142"/>
      <c r="BQ92" s="142"/>
      <c r="BR92" s="142"/>
      <c r="BS92" s="142"/>
      <c r="BT92" s="142"/>
      <c r="BU92" s="142"/>
      <c r="BV92" s="142"/>
    </row>
    <row r="93" spans="63:74" x14ac:dyDescent="0.2">
      <c r="BK93" s="142"/>
      <c r="BL93" s="142"/>
      <c r="BM93" s="142"/>
      <c r="BN93" s="142"/>
      <c r="BO93" s="142"/>
      <c r="BP93" s="142"/>
      <c r="BQ93" s="142"/>
      <c r="BR93" s="142"/>
      <c r="BS93" s="142"/>
      <c r="BT93" s="142"/>
      <c r="BU93" s="142"/>
      <c r="BV93" s="142"/>
    </row>
    <row r="94" spans="63:74" x14ac:dyDescent="0.2">
      <c r="BK94" s="142"/>
      <c r="BL94" s="142"/>
      <c r="BM94" s="142"/>
      <c r="BN94" s="142"/>
      <c r="BO94" s="142"/>
      <c r="BP94" s="142"/>
      <c r="BQ94" s="142"/>
      <c r="BR94" s="142"/>
      <c r="BS94" s="142"/>
      <c r="BT94" s="142"/>
      <c r="BU94" s="142"/>
      <c r="BV94" s="142"/>
    </row>
    <row r="95" spans="63:74" x14ac:dyDescent="0.2">
      <c r="BK95" s="142"/>
      <c r="BL95" s="142"/>
      <c r="BM95" s="142"/>
      <c r="BN95" s="142"/>
      <c r="BO95" s="142"/>
      <c r="BP95" s="142"/>
      <c r="BQ95" s="142"/>
      <c r="BR95" s="142"/>
      <c r="BS95" s="142"/>
      <c r="BT95" s="142"/>
      <c r="BU95" s="142"/>
      <c r="BV95" s="142"/>
    </row>
    <row r="96" spans="63:74" x14ac:dyDescent="0.2">
      <c r="BK96" s="142"/>
      <c r="BL96" s="142"/>
      <c r="BM96" s="142"/>
      <c r="BN96" s="142"/>
      <c r="BO96" s="142"/>
      <c r="BP96" s="142"/>
      <c r="BQ96" s="142"/>
      <c r="BR96" s="142"/>
      <c r="BS96" s="142"/>
      <c r="BT96" s="142"/>
      <c r="BU96" s="142"/>
      <c r="BV96" s="142"/>
    </row>
    <row r="97" spans="63:74" x14ac:dyDescent="0.2">
      <c r="BK97" s="142"/>
      <c r="BL97" s="142"/>
      <c r="BM97" s="142"/>
      <c r="BN97" s="142"/>
      <c r="BO97" s="142"/>
      <c r="BP97" s="142"/>
      <c r="BQ97" s="142"/>
      <c r="BR97" s="142"/>
      <c r="BS97" s="142"/>
      <c r="BT97" s="142"/>
      <c r="BU97" s="142"/>
      <c r="BV97" s="142"/>
    </row>
    <row r="98" spans="63:74" x14ac:dyDescent="0.2">
      <c r="BK98" s="142"/>
      <c r="BL98" s="142"/>
      <c r="BM98" s="142"/>
      <c r="BN98" s="142"/>
      <c r="BO98" s="142"/>
      <c r="BP98" s="142"/>
      <c r="BQ98" s="142"/>
      <c r="BR98" s="142"/>
      <c r="BS98" s="142"/>
      <c r="BT98" s="142"/>
      <c r="BU98" s="142"/>
      <c r="BV98" s="142"/>
    </row>
    <row r="99" spans="63:74" x14ac:dyDescent="0.2">
      <c r="BK99" s="142"/>
      <c r="BL99" s="142"/>
      <c r="BM99" s="142"/>
      <c r="BN99" s="142"/>
      <c r="BO99" s="142"/>
      <c r="BP99" s="142"/>
      <c r="BQ99" s="142"/>
      <c r="BR99" s="142"/>
      <c r="BS99" s="142"/>
      <c r="BT99" s="142"/>
      <c r="BU99" s="142"/>
      <c r="BV99" s="142"/>
    </row>
    <row r="100" spans="63:74" x14ac:dyDescent="0.2">
      <c r="BK100" s="142"/>
      <c r="BL100" s="142"/>
      <c r="BM100" s="142"/>
      <c r="BN100" s="142"/>
      <c r="BO100" s="142"/>
      <c r="BP100" s="142"/>
      <c r="BQ100" s="142"/>
      <c r="BR100" s="142"/>
      <c r="BS100" s="142"/>
      <c r="BT100" s="142"/>
      <c r="BU100" s="142"/>
      <c r="BV100" s="142"/>
    </row>
    <row r="101" spans="63:74" x14ac:dyDescent="0.2">
      <c r="BK101" s="142"/>
      <c r="BL101" s="142"/>
      <c r="BM101" s="142"/>
      <c r="BN101" s="142"/>
      <c r="BO101" s="142"/>
      <c r="BP101" s="142"/>
      <c r="BQ101" s="142"/>
      <c r="BR101" s="142"/>
      <c r="BS101" s="142"/>
      <c r="BT101" s="142"/>
      <c r="BU101" s="142"/>
      <c r="BV101" s="142"/>
    </row>
    <row r="102" spans="63:74" x14ac:dyDescent="0.2">
      <c r="BK102" s="142"/>
      <c r="BL102" s="142"/>
      <c r="BM102" s="142"/>
      <c r="BN102" s="142"/>
      <c r="BO102" s="142"/>
      <c r="BP102" s="142"/>
      <c r="BQ102" s="142"/>
      <c r="BR102" s="142"/>
      <c r="BS102" s="142"/>
      <c r="BT102" s="142"/>
      <c r="BU102" s="142"/>
      <c r="BV102" s="142"/>
    </row>
    <row r="103" spans="63:74" x14ac:dyDescent="0.2">
      <c r="BK103" s="142"/>
      <c r="BL103" s="142"/>
      <c r="BM103" s="142"/>
      <c r="BN103" s="142"/>
      <c r="BO103" s="142"/>
      <c r="BP103" s="142"/>
      <c r="BQ103" s="142"/>
      <c r="BR103" s="142"/>
      <c r="BS103" s="142"/>
      <c r="BT103" s="142"/>
      <c r="BU103" s="142"/>
      <c r="BV103" s="142"/>
    </row>
    <row r="104" spans="63:74" x14ac:dyDescent="0.2">
      <c r="BK104" s="142"/>
      <c r="BL104" s="142"/>
      <c r="BM104" s="142"/>
      <c r="BN104" s="142"/>
      <c r="BO104" s="142"/>
      <c r="BP104" s="142"/>
      <c r="BQ104" s="142"/>
      <c r="BR104" s="142"/>
      <c r="BS104" s="142"/>
      <c r="BT104" s="142"/>
      <c r="BU104" s="142"/>
      <c r="BV104" s="142"/>
    </row>
    <row r="105" spans="63:74" x14ac:dyDescent="0.2">
      <c r="BK105" s="142"/>
      <c r="BL105" s="142"/>
      <c r="BM105" s="142"/>
      <c r="BN105" s="142"/>
      <c r="BO105" s="142"/>
      <c r="BP105" s="142"/>
      <c r="BQ105" s="142"/>
      <c r="BR105" s="142"/>
      <c r="BS105" s="142"/>
      <c r="BT105" s="142"/>
      <c r="BU105" s="142"/>
      <c r="BV105" s="142"/>
    </row>
    <row r="106" spans="63:74" x14ac:dyDescent="0.2">
      <c r="BK106" s="142"/>
      <c r="BL106" s="142"/>
      <c r="BM106" s="142"/>
      <c r="BN106" s="142"/>
      <c r="BO106" s="142"/>
      <c r="BP106" s="142"/>
      <c r="BQ106" s="142"/>
      <c r="BR106" s="142"/>
      <c r="BS106" s="142"/>
      <c r="BT106" s="142"/>
      <c r="BU106" s="142"/>
      <c r="BV106" s="142"/>
    </row>
    <row r="107" spans="63:74" x14ac:dyDescent="0.2">
      <c r="BK107" s="142"/>
      <c r="BL107" s="142"/>
      <c r="BM107" s="142"/>
      <c r="BN107" s="142"/>
      <c r="BO107" s="142"/>
      <c r="BP107" s="142"/>
      <c r="BQ107" s="142"/>
      <c r="BR107" s="142"/>
      <c r="BS107" s="142"/>
      <c r="BT107" s="142"/>
      <c r="BU107" s="142"/>
      <c r="BV107" s="142"/>
    </row>
    <row r="108" spans="63:74" x14ac:dyDescent="0.2">
      <c r="BK108" s="142"/>
      <c r="BL108" s="142"/>
      <c r="BM108" s="142"/>
      <c r="BN108" s="142"/>
      <c r="BO108" s="142"/>
      <c r="BP108" s="142"/>
      <c r="BQ108" s="142"/>
      <c r="BR108" s="142"/>
      <c r="BS108" s="142"/>
      <c r="BT108" s="142"/>
      <c r="BU108" s="142"/>
      <c r="BV108" s="142"/>
    </row>
    <row r="109" spans="63:74" x14ac:dyDescent="0.2">
      <c r="BK109" s="142"/>
      <c r="BL109" s="142"/>
      <c r="BM109" s="142"/>
      <c r="BN109" s="142"/>
      <c r="BO109" s="142"/>
      <c r="BP109" s="142"/>
      <c r="BQ109" s="142"/>
      <c r="BR109" s="142"/>
      <c r="BS109" s="142"/>
      <c r="BT109" s="142"/>
      <c r="BU109" s="142"/>
      <c r="BV109" s="142"/>
    </row>
    <row r="110" spans="63:74" x14ac:dyDescent="0.2">
      <c r="BK110" s="142"/>
      <c r="BL110" s="142"/>
      <c r="BM110" s="142"/>
      <c r="BN110" s="142"/>
      <c r="BO110" s="142"/>
      <c r="BP110" s="142"/>
      <c r="BQ110" s="142"/>
      <c r="BR110" s="142"/>
      <c r="BS110" s="142"/>
      <c r="BT110" s="142"/>
      <c r="BU110" s="142"/>
      <c r="BV110" s="142"/>
    </row>
    <row r="111" spans="63:74" x14ac:dyDescent="0.2">
      <c r="BK111" s="142"/>
      <c r="BL111" s="142"/>
      <c r="BM111" s="142"/>
      <c r="BN111" s="142"/>
      <c r="BO111" s="142"/>
      <c r="BP111" s="142"/>
      <c r="BQ111" s="142"/>
      <c r="BR111" s="142"/>
      <c r="BS111" s="142"/>
      <c r="BT111" s="142"/>
      <c r="BU111" s="142"/>
      <c r="BV111" s="142"/>
    </row>
    <row r="112" spans="63:74" x14ac:dyDescent="0.2">
      <c r="BK112" s="142"/>
      <c r="BL112" s="142"/>
      <c r="BM112" s="142"/>
      <c r="BN112" s="142"/>
      <c r="BO112" s="142"/>
      <c r="BP112" s="142"/>
      <c r="BQ112" s="142"/>
      <c r="BR112" s="142"/>
      <c r="BS112" s="142"/>
      <c r="BT112" s="142"/>
      <c r="BU112" s="142"/>
      <c r="BV112" s="142"/>
    </row>
    <row r="113" spans="63:74" x14ac:dyDescent="0.2">
      <c r="BK113" s="142"/>
      <c r="BL113" s="142"/>
      <c r="BM113" s="142"/>
      <c r="BN113" s="142"/>
      <c r="BO113" s="142"/>
      <c r="BP113" s="142"/>
      <c r="BQ113" s="142"/>
      <c r="BR113" s="142"/>
      <c r="BS113" s="142"/>
      <c r="BT113" s="142"/>
      <c r="BU113" s="142"/>
      <c r="BV113" s="142"/>
    </row>
    <row r="114" spans="63:74" x14ac:dyDescent="0.2">
      <c r="BK114" s="142"/>
      <c r="BL114" s="142"/>
      <c r="BM114" s="142"/>
      <c r="BN114" s="142"/>
      <c r="BO114" s="142"/>
      <c r="BP114" s="142"/>
      <c r="BQ114" s="142"/>
      <c r="BR114" s="142"/>
      <c r="BS114" s="142"/>
      <c r="BT114" s="142"/>
      <c r="BU114" s="142"/>
      <c r="BV114" s="142"/>
    </row>
    <row r="115" spans="63:74" x14ac:dyDescent="0.2">
      <c r="BK115" s="142"/>
      <c r="BL115" s="142"/>
      <c r="BM115" s="142"/>
      <c r="BN115" s="142"/>
      <c r="BO115" s="142"/>
      <c r="BP115" s="142"/>
      <c r="BQ115" s="142"/>
      <c r="BR115" s="142"/>
      <c r="BS115" s="142"/>
      <c r="BT115" s="142"/>
      <c r="BU115" s="142"/>
      <c r="BV115" s="142"/>
    </row>
    <row r="116" spans="63:74" x14ac:dyDescent="0.2">
      <c r="BK116" s="142"/>
      <c r="BL116" s="142"/>
      <c r="BM116" s="142"/>
      <c r="BN116" s="142"/>
      <c r="BO116" s="142"/>
      <c r="BP116" s="142"/>
      <c r="BQ116" s="142"/>
      <c r="BR116" s="142"/>
      <c r="BS116" s="142"/>
      <c r="BT116" s="142"/>
      <c r="BU116" s="142"/>
      <c r="BV116" s="142"/>
    </row>
    <row r="117" spans="63:74" x14ac:dyDescent="0.2">
      <c r="BK117" s="142"/>
      <c r="BL117" s="142"/>
      <c r="BM117" s="142"/>
      <c r="BN117" s="142"/>
      <c r="BO117" s="142"/>
      <c r="BP117" s="142"/>
      <c r="BQ117" s="142"/>
      <c r="BR117" s="142"/>
      <c r="BS117" s="142"/>
      <c r="BT117" s="142"/>
      <c r="BU117" s="142"/>
      <c r="BV117" s="142"/>
    </row>
    <row r="118" spans="63:74" x14ac:dyDescent="0.2">
      <c r="BK118" s="142"/>
      <c r="BL118" s="142"/>
      <c r="BM118" s="142"/>
      <c r="BN118" s="142"/>
      <c r="BO118" s="142"/>
      <c r="BP118" s="142"/>
      <c r="BQ118" s="142"/>
      <c r="BR118" s="142"/>
      <c r="BS118" s="142"/>
      <c r="BT118" s="142"/>
      <c r="BU118" s="142"/>
      <c r="BV118" s="142"/>
    </row>
    <row r="119" spans="63:74" x14ac:dyDescent="0.2">
      <c r="BK119" s="142"/>
      <c r="BL119" s="142"/>
      <c r="BM119" s="142"/>
      <c r="BN119" s="142"/>
      <c r="BO119" s="142"/>
      <c r="BP119" s="142"/>
      <c r="BQ119" s="142"/>
      <c r="BR119" s="142"/>
      <c r="BS119" s="142"/>
      <c r="BT119" s="142"/>
      <c r="BU119" s="142"/>
      <c r="BV119" s="142"/>
    </row>
    <row r="120" spans="63:74" x14ac:dyDescent="0.2">
      <c r="BK120" s="142"/>
      <c r="BL120" s="142"/>
      <c r="BM120" s="142"/>
      <c r="BN120" s="142"/>
      <c r="BO120" s="142"/>
      <c r="BP120" s="142"/>
      <c r="BQ120" s="142"/>
      <c r="BR120" s="142"/>
      <c r="BS120" s="142"/>
      <c r="BT120" s="142"/>
      <c r="BU120" s="142"/>
      <c r="BV120" s="142"/>
    </row>
    <row r="121" spans="63:74" x14ac:dyDescent="0.2">
      <c r="BK121" s="142"/>
      <c r="BL121" s="142"/>
      <c r="BM121" s="142"/>
      <c r="BN121" s="142"/>
      <c r="BO121" s="142"/>
      <c r="BP121" s="142"/>
      <c r="BQ121" s="142"/>
      <c r="BR121" s="142"/>
      <c r="BS121" s="142"/>
      <c r="BT121" s="142"/>
      <c r="BU121" s="142"/>
      <c r="BV121" s="142"/>
    </row>
    <row r="122" spans="63:74" x14ac:dyDescent="0.2">
      <c r="BK122" s="142"/>
      <c r="BL122" s="142"/>
      <c r="BM122" s="142"/>
      <c r="BN122" s="142"/>
      <c r="BO122" s="142"/>
      <c r="BP122" s="142"/>
      <c r="BQ122" s="142"/>
      <c r="BR122" s="142"/>
      <c r="BS122" s="142"/>
      <c r="BT122" s="142"/>
      <c r="BU122" s="142"/>
      <c r="BV122" s="142"/>
    </row>
    <row r="123" spans="63:74" x14ac:dyDescent="0.2">
      <c r="BK123" s="142"/>
      <c r="BL123" s="142"/>
      <c r="BM123" s="142"/>
      <c r="BN123" s="142"/>
      <c r="BO123" s="142"/>
      <c r="BP123" s="142"/>
      <c r="BQ123" s="142"/>
      <c r="BR123" s="142"/>
      <c r="BS123" s="142"/>
      <c r="BT123" s="142"/>
      <c r="BU123" s="142"/>
      <c r="BV123" s="142"/>
    </row>
    <row r="124" spans="63:74" x14ac:dyDescent="0.2">
      <c r="BK124" s="142"/>
      <c r="BL124" s="142"/>
      <c r="BM124" s="142"/>
      <c r="BN124" s="142"/>
      <c r="BO124" s="142"/>
      <c r="BP124" s="142"/>
      <c r="BQ124" s="142"/>
      <c r="BR124" s="142"/>
      <c r="BS124" s="142"/>
      <c r="BT124" s="142"/>
      <c r="BU124" s="142"/>
      <c r="BV124" s="142"/>
    </row>
    <row r="125" spans="63:74" x14ac:dyDescent="0.2">
      <c r="BK125" s="142"/>
      <c r="BL125" s="142"/>
      <c r="BM125" s="142"/>
      <c r="BN125" s="142"/>
      <c r="BO125" s="142"/>
      <c r="BP125" s="142"/>
      <c r="BQ125" s="142"/>
      <c r="BR125" s="142"/>
      <c r="BS125" s="142"/>
      <c r="BT125" s="142"/>
      <c r="BU125" s="142"/>
      <c r="BV125" s="142"/>
    </row>
    <row r="126" spans="63:74" x14ac:dyDescent="0.2">
      <c r="BK126" s="142"/>
      <c r="BL126" s="142"/>
      <c r="BM126" s="142"/>
      <c r="BN126" s="142"/>
      <c r="BO126" s="142"/>
      <c r="BP126" s="142"/>
      <c r="BQ126" s="142"/>
      <c r="BR126" s="142"/>
      <c r="BS126" s="142"/>
      <c r="BT126" s="142"/>
      <c r="BU126" s="142"/>
      <c r="BV126" s="142"/>
    </row>
    <row r="127" spans="63:74" x14ac:dyDescent="0.2">
      <c r="BK127" s="142"/>
      <c r="BL127" s="142"/>
      <c r="BM127" s="142"/>
      <c r="BN127" s="142"/>
      <c r="BO127" s="142"/>
      <c r="BP127" s="142"/>
      <c r="BQ127" s="142"/>
      <c r="BR127" s="142"/>
      <c r="BS127" s="142"/>
      <c r="BT127" s="142"/>
      <c r="BU127" s="142"/>
      <c r="BV127" s="142"/>
    </row>
    <row r="128" spans="63:74" x14ac:dyDescent="0.2">
      <c r="BK128" s="142"/>
      <c r="BL128" s="142"/>
      <c r="BM128" s="142"/>
      <c r="BN128" s="142"/>
      <c r="BO128" s="142"/>
      <c r="BP128" s="142"/>
      <c r="BQ128" s="142"/>
      <c r="BR128" s="142"/>
      <c r="BS128" s="142"/>
      <c r="BT128" s="142"/>
      <c r="BU128" s="142"/>
      <c r="BV128" s="142"/>
    </row>
    <row r="129" spans="63:74" x14ac:dyDescent="0.2">
      <c r="BK129" s="142"/>
      <c r="BL129" s="142"/>
      <c r="BM129" s="142"/>
      <c r="BN129" s="142"/>
      <c r="BO129" s="142"/>
      <c r="BP129" s="142"/>
      <c r="BQ129" s="142"/>
      <c r="BR129" s="142"/>
      <c r="BS129" s="142"/>
      <c r="BT129" s="142"/>
      <c r="BU129" s="142"/>
      <c r="BV129" s="142"/>
    </row>
    <row r="130" spans="63:74" x14ac:dyDescent="0.2">
      <c r="BK130" s="142"/>
      <c r="BL130" s="142"/>
      <c r="BM130" s="142"/>
      <c r="BN130" s="142"/>
      <c r="BO130" s="142"/>
      <c r="BP130" s="142"/>
      <c r="BQ130" s="142"/>
      <c r="BR130" s="142"/>
      <c r="BS130" s="142"/>
      <c r="BT130" s="142"/>
      <c r="BU130" s="142"/>
      <c r="BV130" s="142"/>
    </row>
    <row r="131" spans="63:74" x14ac:dyDescent="0.2">
      <c r="BK131" s="142"/>
      <c r="BL131" s="142"/>
      <c r="BM131" s="142"/>
      <c r="BN131" s="142"/>
      <c r="BO131" s="142"/>
      <c r="BP131" s="142"/>
      <c r="BQ131" s="142"/>
      <c r="BR131" s="142"/>
      <c r="BS131" s="142"/>
      <c r="BT131" s="142"/>
      <c r="BU131" s="142"/>
      <c r="BV131" s="142"/>
    </row>
    <row r="132" spans="63:74" x14ac:dyDescent="0.2">
      <c r="BK132" s="142"/>
      <c r="BL132" s="142"/>
      <c r="BM132" s="142"/>
      <c r="BN132" s="142"/>
      <c r="BO132" s="142"/>
      <c r="BP132" s="142"/>
      <c r="BQ132" s="142"/>
      <c r="BR132" s="142"/>
      <c r="BS132" s="142"/>
      <c r="BT132" s="142"/>
      <c r="BU132" s="142"/>
      <c r="BV132" s="142"/>
    </row>
    <row r="133" spans="63:74" x14ac:dyDescent="0.2">
      <c r="BK133" s="142"/>
      <c r="BL133" s="142"/>
      <c r="BM133" s="142"/>
      <c r="BN133" s="142"/>
      <c r="BO133" s="142"/>
      <c r="BP133" s="142"/>
      <c r="BQ133" s="142"/>
      <c r="BR133" s="142"/>
      <c r="BS133" s="142"/>
      <c r="BT133" s="142"/>
      <c r="BU133" s="142"/>
      <c r="BV133" s="142"/>
    </row>
    <row r="134" spans="63:74" x14ac:dyDescent="0.2">
      <c r="BK134" s="142"/>
      <c r="BL134" s="142"/>
      <c r="BM134" s="142"/>
      <c r="BN134" s="142"/>
      <c r="BO134" s="142"/>
      <c r="BP134" s="142"/>
      <c r="BQ134" s="142"/>
      <c r="BR134" s="142"/>
      <c r="BS134" s="142"/>
      <c r="BT134" s="142"/>
      <c r="BU134" s="142"/>
      <c r="BV134" s="142"/>
    </row>
    <row r="135" spans="63:74" x14ac:dyDescent="0.2">
      <c r="BK135" s="142"/>
      <c r="BL135" s="142"/>
      <c r="BM135" s="142"/>
      <c r="BN135" s="142"/>
      <c r="BO135" s="142"/>
      <c r="BP135" s="142"/>
      <c r="BQ135" s="142"/>
      <c r="BR135" s="142"/>
      <c r="BS135" s="142"/>
      <c r="BT135" s="142"/>
      <c r="BU135" s="142"/>
      <c r="BV135" s="142"/>
    </row>
    <row r="136" spans="63:74" x14ac:dyDescent="0.2">
      <c r="BK136" s="142"/>
      <c r="BL136" s="142"/>
      <c r="BM136" s="142"/>
      <c r="BN136" s="142"/>
      <c r="BO136" s="142"/>
      <c r="BP136" s="142"/>
      <c r="BQ136" s="142"/>
      <c r="BR136" s="142"/>
      <c r="BS136" s="142"/>
      <c r="BT136" s="142"/>
      <c r="BU136" s="142"/>
      <c r="BV136" s="142"/>
    </row>
    <row r="137" spans="63:74" x14ac:dyDescent="0.2">
      <c r="BK137" s="142"/>
      <c r="BL137" s="142"/>
      <c r="BM137" s="142"/>
      <c r="BN137" s="142"/>
      <c r="BO137" s="142"/>
      <c r="BP137" s="142"/>
      <c r="BQ137" s="142"/>
      <c r="BR137" s="142"/>
      <c r="BS137" s="142"/>
      <c r="BT137" s="142"/>
      <c r="BU137" s="142"/>
      <c r="BV137" s="142"/>
    </row>
    <row r="138" spans="63:74" x14ac:dyDescent="0.2">
      <c r="BK138" s="142"/>
      <c r="BL138" s="142"/>
      <c r="BM138" s="142"/>
      <c r="BN138" s="142"/>
      <c r="BO138" s="142"/>
      <c r="BP138" s="142"/>
      <c r="BQ138" s="142"/>
      <c r="BR138" s="142"/>
      <c r="BS138" s="142"/>
      <c r="BT138" s="142"/>
      <c r="BU138" s="142"/>
      <c r="BV138" s="142"/>
    </row>
    <row r="139" spans="63:74" x14ac:dyDescent="0.2">
      <c r="BK139" s="142"/>
      <c r="BL139" s="142"/>
      <c r="BM139" s="142"/>
      <c r="BN139" s="142"/>
      <c r="BO139" s="142"/>
      <c r="BP139" s="142"/>
      <c r="BQ139" s="142"/>
      <c r="BR139" s="142"/>
      <c r="BS139" s="142"/>
      <c r="BT139" s="142"/>
      <c r="BU139" s="142"/>
      <c r="BV139" s="142"/>
    </row>
    <row r="140" spans="63:74" x14ac:dyDescent="0.2">
      <c r="BK140" s="142"/>
      <c r="BL140" s="142"/>
      <c r="BM140" s="142"/>
      <c r="BN140" s="142"/>
      <c r="BO140" s="142"/>
      <c r="BP140" s="142"/>
      <c r="BQ140" s="142"/>
      <c r="BR140" s="142"/>
      <c r="BS140" s="142"/>
      <c r="BT140" s="142"/>
      <c r="BU140" s="142"/>
      <c r="BV140" s="142"/>
    </row>
    <row r="141" spans="63:74" x14ac:dyDescent="0.2">
      <c r="BK141" s="142"/>
      <c r="BL141" s="142"/>
      <c r="BM141" s="142"/>
      <c r="BN141" s="142"/>
      <c r="BO141" s="142"/>
      <c r="BP141" s="142"/>
      <c r="BQ141" s="142"/>
      <c r="BR141" s="142"/>
      <c r="BS141" s="142"/>
      <c r="BT141" s="142"/>
      <c r="BU141" s="142"/>
      <c r="BV141" s="142"/>
    </row>
    <row r="142" spans="63:74" x14ac:dyDescent="0.2">
      <c r="BK142" s="142"/>
      <c r="BL142" s="142"/>
      <c r="BM142" s="142"/>
      <c r="BN142" s="142"/>
      <c r="BO142" s="142"/>
      <c r="BP142" s="142"/>
      <c r="BQ142" s="142"/>
      <c r="BR142" s="142"/>
      <c r="BS142" s="142"/>
      <c r="BT142" s="142"/>
      <c r="BU142" s="142"/>
      <c r="BV142" s="142"/>
    </row>
    <row r="143" spans="63:74" x14ac:dyDescent="0.2">
      <c r="BK143" s="142"/>
      <c r="BL143" s="142"/>
      <c r="BM143" s="142"/>
      <c r="BN143" s="142"/>
      <c r="BO143" s="142"/>
      <c r="BP143" s="142"/>
      <c r="BQ143" s="142"/>
      <c r="BR143" s="142"/>
      <c r="BS143" s="142"/>
      <c r="BT143" s="142"/>
      <c r="BU143" s="142"/>
      <c r="BV143" s="142"/>
    </row>
    <row r="144" spans="63:74" x14ac:dyDescent="0.2">
      <c r="BK144" s="142"/>
      <c r="BL144" s="142"/>
      <c r="BM144" s="142"/>
      <c r="BN144" s="142"/>
      <c r="BO144" s="142"/>
      <c r="BP144" s="142"/>
      <c r="BQ144" s="142"/>
      <c r="BR144" s="142"/>
      <c r="BS144" s="142"/>
      <c r="BT144" s="142"/>
      <c r="BU144" s="142"/>
      <c r="BV144" s="142"/>
    </row>
    <row r="145" spans="63:74" x14ac:dyDescent="0.2">
      <c r="BK145" s="142"/>
      <c r="BL145" s="142"/>
      <c r="BM145" s="142"/>
      <c r="BN145" s="142"/>
      <c r="BO145" s="142"/>
      <c r="BP145" s="142"/>
      <c r="BQ145" s="142"/>
      <c r="BR145" s="142"/>
      <c r="BS145" s="142"/>
      <c r="BT145" s="142"/>
      <c r="BU145" s="142"/>
      <c r="BV145" s="142"/>
    </row>
    <row r="146" spans="63:74" x14ac:dyDescent="0.2">
      <c r="BK146" s="142"/>
      <c r="BL146" s="142"/>
      <c r="BM146" s="142"/>
      <c r="BN146" s="142"/>
      <c r="BO146" s="142"/>
      <c r="BP146" s="142"/>
      <c r="BQ146" s="142"/>
      <c r="BR146" s="142"/>
      <c r="BS146" s="142"/>
      <c r="BT146" s="142"/>
      <c r="BU146" s="142"/>
      <c r="BV146" s="142"/>
    </row>
    <row r="147" spans="63:74" x14ac:dyDescent="0.2">
      <c r="BK147" s="142"/>
      <c r="BL147" s="142"/>
      <c r="BM147" s="142"/>
      <c r="BN147" s="142"/>
      <c r="BO147" s="142"/>
      <c r="BP147" s="142"/>
      <c r="BQ147" s="142"/>
      <c r="BR147" s="142"/>
      <c r="BS147" s="142"/>
      <c r="BT147" s="142"/>
      <c r="BU147" s="142"/>
      <c r="BV147" s="142"/>
    </row>
    <row r="148" spans="63:74" x14ac:dyDescent="0.2">
      <c r="BK148" s="142"/>
      <c r="BL148" s="142"/>
      <c r="BM148" s="142"/>
      <c r="BN148" s="142"/>
      <c r="BO148" s="142"/>
      <c r="BP148" s="142"/>
      <c r="BQ148" s="142"/>
      <c r="BR148" s="142"/>
      <c r="BS148" s="142"/>
      <c r="BT148" s="142"/>
      <c r="BU148" s="142"/>
      <c r="BV148" s="142"/>
    </row>
    <row r="149" spans="63:74" x14ac:dyDescent="0.2">
      <c r="BK149" s="142"/>
      <c r="BL149" s="142"/>
      <c r="BM149" s="142"/>
      <c r="BN149" s="142"/>
      <c r="BO149" s="142"/>
      <c r="BP149" s="142"/>
      <c r="BQ149" s="142"/>
      <c r="BR149" s="142"/>
      <c r="BS149" s="142"/>
      <c r="BT149" s="142"/>
      <c r="BU149" s="142"/>
      <c r="BV149" s="142"/>
    </row>
    <row r="150" spans="63:74" x14ac:dyDescent="0.2">
      <c r="BK150" s="142"/>
      <c r="BL150" s="142"/>
      <c r="BM150" s="142"/>
      <c r="BN150" s="142"/>
      <c r="BO150" s="142"/>
      <c r="BP150" s="142"/>
      <c r="BQ150" s="142"/>
      <c r="BR150" s="142"/>
      <c r="BS150" s="142"/>
      <c r="BT150" s="142"/>
      <c r="BU150" s="142"/>
      <c r="BV150" s="142"/>
    </row>
    <row r="151" spans="63:74" x14ac:dyDescent="0.2">
      <c r="BK151" s="142"/>
      <c r="BL151" s="142"/>
      <c r="BM151" s="142"/>
      <c r="BN151" s="142"/>
      <c r="BO151" s="142"/>
      <c r="BP151" s="142"/>
      <c r="BQ151" s="142"/>
      <c r="BR151" s="142"/>
      <c r="BS151" s="142"/>
      <c r="BT151" s="142"/>
      <c r="BU151" s="142"/>
      <c r="BV151" s="142"/>
    </row>
    <row r="152" spans="63:74" x14ac:dyDescent="0.2">
      <c r="BK152" s="142"/>
      <c r="BL152" s="142"/>
      <c r="BM152" s="142"/>
      <c r="BN152" s="142"/>
      <c r="BO152" s="142"/>
      <c r="BP152" s="142"/>
      <c r="BQ152" s="142"/>
      <c r="BR152" s="142"/>
      <c r="BS152" s="142"/>
      <c r="BT152" s="142"/>
      <c r="BU152" s="142"/>
      <c r="BV152" s="142"/>
    </row>
    <row r="153" spans="63:74" x14ac:dyDescent="0.2">
      <c r="BK153" s="142"/>
      <c r="BL153" s="142"/>
      <c r="BM153" s="142"/>
      <c r="BN153" s="142"/>
      <c r="BO153" s="142"/>
      <c r="BP153" s="142"/>
      <c r="BQ153" s="142"/>
      <c r="BR153" s="142"/>
      <c r="BS153" s="142"/>
      <c r="BT153" s="142"/>
      <c r="BU153" s="142"/>
      <c r="BV153" s="142"/>
    </row>
    <row r="154" spans="63:74" x14ac:dyDescent="0.2">
      <c r="BK154" s="142"/>
      <c r="BL154" s="142"/>
      <c r="BM154" s="142"/>
      <c r="BN154" s="142"/>
      <c r="BO154" s="142"/>
      <c r="BP154" s="142"/>
      <c r="BQ154" s="142"/>
      <c r="BR154" s="142"/>
      <c r="BS154" s="142"/>
      <c r="BT154" s="142"/>
      <c r="BU154" s="142"/>
      <c r="BV154" s="142"/>
    </row>
    <row r="155" spans="63:74" x14ac:dyDescent="0.2">
      <c r="BK155" s="142"/>
      <c r="BL155" s="142"/>
      <c r="BM155" s="142"/>
      <c r="BN155" s="142"/>
      <c r="BO155" s="142"/>
      <c r="BP155" s="142"/>
      <c r="BQ155" s="142"/>
      <c r="BR155" s="142"/>
      <c r="BS155" s="142"/>
      <c r="BT155" s="142"/>
      <c r="BU155" s="142"/>
      <c r="BV155" s="142"/>
    </row>
    <row r="156" spans="63:74" x14ac:dyDescent="0.2">
      <c r="BK156" s="142"/>
      <c r="BL156" s="142"/>
      <c r="BM156" s="142"/>
      <c r="BN156" s="142"/>
      <c r="BO156" s="142"/>
      <c r="BP156" s="142"/>
      <c r="BQ156" s="142"/>
      <c r="BR156" s="142"/>
      <c r="BS156" s="142"/>
      <c r="BT156" s="142"/>
      <c r="BU156" s="142"/>
      <c r="BV156" s="142"/>
    </row>
    <row r="157" spans="63:74" x14ac:dyDescent="0.2">
      <c r="BK157" s="142"/>
      <c r="BL157" s="142"/>
      <c r="BM157" s="142"/>
      <c r="BN157" s="142"/>
      <c r="BO157" s="142"/>
      <c r="BP157" s="142"/>
      <c r="BQ157" s="142"/>
      <c r="BR157" s="142"/>
      <c r="BS157" s="142"/>
      <c r="BT157" s="142"/>
      <c r="BU157" s="142"/>
      <c r="BV157" s="142"/>
    </row>
    <row r="158" spans="63:74" x14ac:dyDescent="0.2">
      <c r="BK158" s="142"/>
      <c r="BL158" s="142"/>
      <c r="BM158" s="142"/>
      <c r="BN158" s="142"/>
      <c r="BO158" s="142"/>
      <c r="BP158" s="142"/>
      <c r="BQ158" s="142"/>
      <c r="BR158" s="142"/>
      <c r="BS158" s="142"/>
      <c r="BT158" s="142"/>
      <c r="BU158" s="142"/>
      <c r="BV158" s="142"/>
    </row>
    <row r="159" spans="63:74" x14ac:dyDescent="0.2">
      <c r="BK159" s="142"/>
      <c r="BL159" s="142"/>
      <c r="BM159" s="142"/>
      <c r="BN159" s="142"/>
      <c r="BO159" s="142"/>
      <c r="BP159" s="142"/>
      <c r="BQ159" s="142"/>
      <c r="BR159" s="142"/>
      <c r="BS159" s="142"/>
      <c r="BT159" s="142"/>
      <c r="BU159" s="142"/>
      <c r="BV159" s="142"/>
    </row>
    <row r="160" spans="63:74" x14ac:dyDescent="0.2">
      <c r="BK160" s="142"/>
      <c r="BL160" s="142"/>
      <c r="BM160" s="142"/>
      <c r="BN160" s="142"/>
      <c r="BO160" s="142"/>
      <c r="BP160" s="142"/>
      <c r="BQ160" s="142"/>
      <c r="BR160" s="142"/>
      <c r="BS160" s="142"/>
      <c r="BT160" s="142"/>
      <c r="BU160" s="142"/>
      <c r="BV160" s="142"/>
    </row>
    <row r="161" spans="63:74" x14ac:dyDescent="0.2">
      <c r="BK161" s="142"/>
      <c r="BL161" s="142"/>
      <c r="BM161" s="142"/>
      <c r="BN161" s="142"/>
      <c r="BO161" s="142"/>
      <c r="BP161" s="142"/>
      <c r="BQ161" s="142"/>
      <c r="BR161" s="142"/>
      <c r="BS161" s="142"/>
      <c r="BT161" s="142"/>
      <c r="BU161" s="142"/>
      <c r="BV161" s="142"/>
    </row>
    <row r="162" spans="63:74" x14ac:dyDescent="0.2">
      <c r="BK162" s="142"/>
      <c r="BL162" s="142"/>
      <c r="BM162" s="142"/>
      <c r="BN162" s="142"/>
      <c r="BO162" s="142"/>
      <c r="BP162" s="142"/>
      <c r="BQ162" s="142"/>
      <c r="BR162" s="142"/>
      <c r="BS162" s="142"/>
      <c r="BT162" s="142"/>
      <c r="BU162" s="142"/>
      <c r="BV162" s="142"/>
    </row>
    <row r="163" spans="63:74" x14ac:dyDescent="0.2">
      <c r="BK163" s="142"/>
      <c r="BL163" s="142"/>
      <c r="BM163" s="142"/>
      <c r="BN163" s="142"/>
      <c r="BO163" s="142"/>
      <c r="BP163" s="142"/>
      <c r="BQ163" s="142"/>
      <c r="BR163" s="142"/>
      <c r="BS163" s="142"/>
      <c r="BT163" s="142"/>
      <c r="BU163" s="142"/>
      <c r="BV163" s="142"/>
    </row>
    <row r="164" spans="63:74" x14ac:dyDescent="0.2">
      <c r="BK164" s="142"/>
      <c r="BL164" s="142"/>
      <c r="BM164" s="142"/>
      <c r="BN164" s="142"/>
      <c r="BO164" s="142"/>
      <c r="BP164" s="142"/>
      <c r="BQ164" s="142"/>
      <c r="BR164" s="142"/>
      <c r="BS164" s="142"/>
      <c r="BT164" s="142"/>
      <c r="BU164" s="142"/>
      <c r="BV164" s="142"/>
    </row>
    <row r="165" spans="63:74" x14ac:dyDescent="0.2">
      <c r="BK165" s="142"/>
      <c r="BL165" s="142"/>
      <c r="BM165" s="142"/>
      <c r="BN165" s="142"/>
      <c r="BO165" s="142"/>
      <c r="BP165" s="142"/>
      <c r="BQ165" s="142"/>
      <c r="BR165" s="142"/>
      <c r="BS165" s="142"/>
      <c r="BT165" s="142"/>
      <c r="BU165" s="142"/>
      <c r="BV165" s="142"/>
    </row>
    <row r="166" spans="63:74" x14ac:dyDescent="0.2">
      <c r="BK166" s="142"/>
      <c r="BL166" s="142"/>
      <c r="BM166" s="142"/>
      <c r="BN166" s="142"/>
      <c r="BO166" s="142"/>
      <c r="BP166" s="142"/>
      <c r="BQ166" s="142"/>
      <c r="BR166" s="142"/>
      <c r="BS166" s="142"/>
      <c r="BT166" s="142"/>
      <c r="BU166" s="142"/>
      <c r="BV166" s="142"/>
    </row>
    <row r="167" spans="63:74" x14ac:dyDescent="0.2">
      <c r="BK167" s="142"/>
      <c r="BL167" s="142"/>
      <c r="BM167" s="142"/>
      <c r="BN167" s="142"/>
      <c r="BO167" s="142"/>
      <c r="BP167" s="142"/>
      <c r="BQ167" s="142"/>
      <c r="BR167" s="142"/>
      <c r="BS167" s="142"/>
      <c r="BT167" s="142"/>
      <c r="BU167" s="142"/>
      <c r="BV167" s="142"/>
    </row>
    <row r="168" spans="63:74" x14ac:dyDescent="0.2">
      <c r="BK168" s="142"/>
      <c r="BL168" s="142"/>
      <c r="BM168" s="142"/>
      <c r="BN168" s="142"/>
      <c r="BO168" s="142"/>
      <c r="BP168" s="142"/>
      <c r="BQ168" s="142"/>
      <c r="BR168" s="142"/>
      <c r="BS168" s="142"/>
      <c r="BT168" s="142"/>
      <c r="BU168" s="142"/>
      <c r="BV168" s="142"/>
    </row>
  </sheetData>
  <mergeCells count="24">
    <mergeCell ref="B68:R68"/>
    <mergeCell ref="AM3:AX3"/>
    <mergeCell ref="B73:Q73"/>
    <mergeCell ref="B74:Q74"/>
    <mergeCell ref="A1:A2"/>
    <mergeCell ref="B72:Q72"/>
    <mergeCell ref="B64:Q64"/>
    <mergeCell ref="B69:Q69"/>
    <mergeCell ref="B70:Q70"/>
    <mergeCell ref="B71:Q71"/>
    <mergeCell ref="B65:Q65"/>
    <mergeCell ref="B59:Q59"/>
    <mergeCell ref="B61:Q61"/>
    <mergeCell ref="B67:Q67"/>
    <mergeCell ref="B1:AL1"/>
    <mergeCell ref="C3:N3"/>
    <mergeCell ref="AY3:BJ3"/>
    <mergeCell ref="BK3:BV3"/>
    <mergeCell ref="B66:Q66"/>
    <mergeCell ref="B60:Q60"/>
    <mergeCell ref="B58:Q58"/>
    <mergeCell ref="O3:Z3"/>
    <mergeCell ref="AA3:AL3"/>
    <mergeCell ref="B62:Q62"/>
  </mergeCells>
  <phoneticPr fontId="7" type="noConversion"/>
  <conditionalFormatting sqref="C58:P58">
    <cfRule type="cellIs" dxfId="5" priority="1" stopIfTrue="1" operator="notEqual">
      <formula>0</formula>
    </cfRule>
  </conditionalFormatting>
  <hyperlinks>
    <hyperlink ref="A1:A2" location="Contents!A1" display="Table of Contents" xr:uid="{00000000-0004-0000-0E00-000000000000}"/>
  </hyperlinks>
  <pageMargins left="0.25" right="0.25" top="0.25" bottom="0.25" header="0.5" footer="0.5"/>
  <pageSetup scale="84" orientation="portrait" horizontalDpi="300" verticalDpi="3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ransitionEvaluation="1" transitionEntry="1" codeName="Sheet16">
    <pageSetUpPr fitToPage="1"/>
  </sheetPr>
  <dimension ref="A1:BV144"/>
  <sheetViews>
    <sheetView showGridLines="0" zoomScaleNormal="100" workbookViewId="0">
      <pane xSplit="2" ySplit="4" topLeftCell="AO5" activePane="bottomRight" state="frozen"/>
      <selection activeCell="BF63" sqref="BF63"/>
      <selection pane="topRight" activeCell="BF63" sqref="BF63"/>
      <selection pane="bottomLeft" activeCell="BF63" sqref="BF63"/>
      <selection pane="bottomRight" activeCell="B1" sqref="B1:AL1"/>
    </sheetView>
  </sheetViews>
  <sheetFormatPr defaultColWidth="9.5703125" defaultRowHeight="11.25" x14ac:dyDescent="0.2"/>
  <cols>
    <col min="1" max="1" width="11.42578125" style="55" customWidth="1"/>
    <col min="2" max="2" width="25.5703125" style="55" customWidth="1"/>
    <col min="3" max="50" width="6.5703125" style="55" customWidth="1"/>
    <col min="51" max="55" width="6.5703125" style="830" customWidth="1"/>
    <col min="56" max="58" width="6.5703125" style="672" customWidth="1"/>
    <col min="59" max="61" width="6.5703125" style="830" customWidth="1"/>
    <col min="62" max="62" width="6.5703125" style="141" customWidth="1"/>
    <col min="63" max="74" width="6.5703125" style="55" customWidth="1"/>
    <col min="75" max="16384" width="9.5703125" style="55"/>
  </cols>
  <sheetData>
    <row r="1" spans="1:74" ht="15.6" customHeight="1" x14ac:dyDescent="0.2">
      <c r="A1" s="972" t="s">
        <v>477</v>
      </c>
      <c r="B1" s="1072" t="s">
        <v>756</v>
      </c>
      <c r="C1" s="1073"/>
      <c r="D1" s="1073"/>
      <c r="E1" s="1073"/>
      <c r="F1" s="1073"/>
      <c r="G1" s="1073"/>
      <c r="H1" s="1073"/>
      <c r="I1" s="1073"/>
      <c r="J1" s="1073"/>
      <c r="K1" s="1073"/>
      <c r="L1" s="1073"/>
      <c r="M1" s="1073"/>
      <c r="N1" s="1073"/>
      <c r="O1" s="1073"/>
      <c r="P1" s="1073"/>
      <c r="Q1" s="1073"/>
      <c r="R1" s="1073"/>
      <c r="S1" s="1073"/>
      <c r="T1" s="1073"/>
      <c r="U1" s="1073"/>
      <c r="V1" s="1073"/>
      <c r="W1" s="1073"/>
      <c r="X1" s="1073"/>
      <c r="Y1" s="1073"/>
      <c r="Z1" s="1073"/>
      <c r="AA1" s="1073"/>
      <c r="AB1" s="1073"/>
      <c r="AC1" s="1073"/>
      <c r="AD1" s="1073"/>
      <c r="AE1" s="1073"/>
      <c r="AF1" s="1073"/>
      <c r="AG1" s="1073"/>
      <c r="AH1" s="1073"/>
      <c r="AI1" s="1073"/>
      <c r="AJ1" s="1073"/>
      <c r="AK1" s="1073"/>
      <c r="AL1" s="1073"/>
    </row>
    <row r="2" spans="1:74" ht="13.35" customHeight="1" x14ac:dyDescent="0.2">
      <c r="A2" s="973"/>
      <c r="B2" s="222" t="str">
        <f>"U.S. Energy Information Administration  |  Short-Term Energy Outlook  - "&amp;Dates!D1</f>
        <v>U.S. Energy Information Administration  |  Short-Term Energy Outlook  - July 2026</v>
      </c>
      <c r="C2" s="223"/>
      <c r="D2" s="223"/>
      <c r="E2" s="223"/>
      <c r="F2" s="223"/>
      <c r="G2" s="223"/>
      <c r="H2" s="223"/>
      <c r="I2" s="223"/>
      <c r="J2" s="223"/>
      <c r="K2" s="223"/>
      <c r="L2" s="223"/>
      <c r="M2" s="223"/>
      <c r="N2" s="223"/>
      <c r="O2" s="223"/>
      <c r="P2" s="223"/>
      <c r="Q2" s="223"/>
      <c r="R2" s="223"/>
      <c r="S2" s="223"/>
      <c r="T2" s="223"/>
      <c r="U2" s="223"/>
      <c r="V2" s="223"/>
      <c r="W2" s="223"/>
      <c r="X2" s="223"/>
      <c r="Y2" s="223"/>
      <c r="Z2" s="223"/>
      <c r="AA2" s="223"/>
      <c r="AB2" s="223"/>
      <c r="AC2" s="223"/>
      <c r="AD2" s="223"/>
      <c r="AE2" s="223"/>
      <c r="AF2" s="223"/>
      <c r="AG2" s="223"/>
      <c r="AH2" s="223"/>
      <c r="AI2" s="223"/>
      <c r="AJ2" s="223"/>
      <c r="AK2" s="223"/>
      <c r="AL2" s="223"/>
    </row>
    <row r="3" spans="1:74" s="7" customFormat="1" ht="12.75" x14ac:dyDescent="0.2">
      <c r="A3" s="316" t="s">
        <v>759</v>
      </c>
      <c r="B3" s="9"/>
      <c r="C3" s="976">
        <f>Dates!D3</f>
        <v>2022</v>
      </c>
      <c r="D3" s="977"/>
      <c r="E3" s="977"/>
      <c r="F3" s="977"/>
      <c r="G3" s="977"/>
      <c r="H3" s="977"/>
      <c r="I3" s="977"/>
      <c r="J3" s="977"/>
      <c r="K3" s="977"/>
      <c r="L3" s="977"/>
      <c r="M3" s="977"/>
      <c r="N3" s="978"/>
      <c r="O3" s="976">
        <f>C3+1</f>
        <v>2023</v>
      </c>
      <c r="P3" s="979"/>
      <c r="Q3" s="979"/>
      <c r="R3" s="979"/>
      <c r="S3" s="979"/>
      <c r="T3" s="979"/>
      <c r="U3" s="979"/>
      <c r="V3" s="979"/>
      <c r="W3" s="979"/>
      <c r="X3" s="977"/>
      <c r="Y3" s="977"/>
      <c r="Z3" s="978"/>
      <c r="AA3" s="980">
        <f>O3+1</f>
        <v>2024</v>
      </c>
      <c r="AB3" s="977"/>
      <c r="AC3" s="977"/>
      <c r="AD3" s="977"/>
      <c r="AE3" s="977"/>
      <c r="AF3" s="977"/>
      <c r="AG3" s="977"/>
      <c r="AH3" s="977"/>
      <c r="AI3" s="977"/>
      <c r="AJ3" s="977"/>
      <c r="AK3" s="977"/>
      <c r="AL3" s="978"/>
      <c r="AM3" s="980">
        <f>AA3+1</f>
        <v>2025</v>
      </c>
      <c r="AN3" s="977"/>
      <c r="AO3" s="977"/>
      <c r="AP3" s="977"/>
      <c r="AQ3" s="977"/>
      <c r="AR3" s="977"/>
      <c r="AS3" s="977"/>
      <c r="AT3" s="977"/>
      <c r="AU3" s="977"/>
      <c r="AV3" s="977"/>
      <c r="AW3" s="977"/>
      <c r="AX3" s="978"/>
      <c r="AY3" s="980">
        <f>AM3+1</f>
        <v>2026</v>
      </c>
      <c r="AZ3" s="981"/>
      <c r="BA3" s="981"/>
      <c r="BB3" s="981"/>
      <c r="BC3" s="981"/>
      <c r="BD3" s="981"/>
      <c r="BE3" s="981"/>
      <c r="BF3" s="981"/>
      <c r="BG3" s="981"/>
      <c r="BH3" s="981"/>
      <c r="BI3" s="981"/>
      <c r="BJ3" s="982"/>
      <c r="BK3" s="980">
        <f>AY3+1</f>
        <v>2027</v>
      </c>
      <c r="BL3" s="977"/>
      <c r="BM3" s="977"/>
      <c r="BN3" s="977"/>
      <c r="BO3" s="977"/>
      <c r="BP3" s="977"/>
      <c r="BQ3" s="977"/>
      <c r="BR3" s="977"/>
      <c r="BS3" s="977"/>
      <c r="BT3" s="977"/>
      <c r="BU3" s="977"/>
      <c r="BV3" s="978"/>
    </row>
    <row r="4" spans="1:74" s="7" customFormat="1" x14ac:dyDescent="0.2">
      <c r="A4" s="322" t="str">
        <f>TEXT(Dates!$D$2,"dddd, mmmm d, yyyy")</f>
        <v>Wednesday, July 1, 2026</v>
      </c>
      <c r="B4" s="11"/>
      <c r="C4" s="12" t="s">
        <v>213</v>
      </c>
      <c r="D4" s="12" t="s">
        <v>214</v>
      </c>
      <c r="E4" s="12" t="s">
        <v>215</v>
      </c>
      <c r="F4" s="12" t="s">
        <v>216</v>
      </c>
      <c r="G4" s="12" t="s">
        <v>217</v>
      </c>
      <c r="H4" s="12" t="s">
        <v>218</v>
      </c>
      <c r="I4" s="12" t="s">
        <v>219</v>
      </c>
      <c r="J4" s="12" t="s">
        <v>220</v>
      </c>
      <c r="K4" s="12" t="s">
        <v>221</v>
      </c>
      <c r="L4" s="12" t="s">
        <v>222</v>
      </c>
      <c r="M4" s="12" t="s">
        <v>223</v>
      </c>
      <c r="N4" s="12" t="s">
        <v>224</v>
      </c>
      <c r="O4" s="12" t="s">
        <v>213</v>
      </c>
      <c r="P4" s="12" t="s">
        <v>214</v>
      </c>
      <c r="Q4" s="12" t="s">
        <v>215</v>
      </c>
      <c r="R4" s="12" t="s">
        <v>216</v>
      </c>
      <c r="S4" s="12" t="s">
        <v>217</v>
      </c>
      <c r="T4" s="12" t="s">
        <v>218</v>
      </c>
      <c r="U4" s="12" t="s">
        <v>219</v>
      </c>
      <c r="V4" s="12" t="s">
        <v>220</v>
      </c>
      <c r="W4" s="12" t="s">
        <v>221</v>
      </c>
      <c r="X4" s="12" t="s">
        <v>222</v>
      </c>
      <c r="Y4" s="12" t="s">
        <v>223</v>
      </c>
      <c r="Z4" s="12" t="s">
        <v>224</v>
      </c>
      <c r="AA4" s="12" t="s">
        <v>213</v>
      </c>
      <c r="AB4" s="12" t="s">
        <v>214</v>
      </c>
      <c r="AC4" s="12" t="s">
        <v>215</v>
      </c>
      <c r="AD4" s="12" t="s">
        <v>216</v>
      </c>
      <c r="AE4" s="12" t="s">
        <v>217</v>
      </c>
      <c r="AF4" s="12" t="s">
        <v>218</v>
      </c>
      <c r="AG4" s="12" t="s">
        <v>219</v>
      </c>
      <c r="AH4" s="12" t="s">
        <v>220</v>
      </c>
      <c r="AI4" s="12" t="s">
        <v>221</v>
      </c>
      <c r="AJ4" s="12" t="s">
        <v>222</v>
      </c>
      <c r="AK4" s="12" t="s">
        <v>223</v>
      </c>
      <c r="AL4" s="12" t="s">
        <v>224</v>
      </c>
      <c r="AM4" s="12" t="s">
        <v>213</v>
      </c>
      <c r="AN4" s="12" t="s">
        <v>214</v>
      </c>
      <c r="AO4" s="12" t="s">
        <v>215</v>
      </c>
      <c r="AP4" s="12" t="s">
        <v>216</v>
      </c>
      <c r="AQ4" s="12" t="s">
        <v>217</v>
      </c>
      <c r="AR4" s="12" t="s">
        <v>218</v>
      </c>
      <c r="AS4" s="12" t="s">
        <v>219</v>
      </c>
      <c r="AT4" s="12" t="s">
        <v>220</v>
      </c>
      <c r="AU4" s="12" t="s">
        <v>221</v>
      </c>
      <c r="AV4" s="12" t="s">
        <v>222</v>
      </c>
      <c r="AW4" s="12" t="s">
        <v>223</v>
      </c>
      <c r="AX4" s="12" t="s">
        <v>224</v>
      </c>
      <c r="AY4" s="630" t="s">
        <v>213</v>
      </c>
      <c r="AZ4" s="630" t="s">
        <v>214</v>
      </c>
      <c r="BA4" s="630" t="s">
        <v>215</v>
      </c>
      <c r="BB4" s="630" t="s">
        <v>216</v>
      </c>
      <c r="BC4" s="630" t="s">
        <v>217</v>
      </c>
      <c r="BD4" s="630" t="s">
        <v>218</v>
      </c>
      <c r="BE4" s="630" t="s">
        <v>219</v>
      </c>
      <c r="BF4" s="630" t="s">
        <v>220</v>
      </c>
      <c r="BG4" s="630" t="s">
        <v>221</v>
      </c>
      <c r="BH4" s="630" t="s">
        <v>222</v>
      </c>
      <c r="BI4" s="630" t="s">
        <v>223</v>
      </c>
      <c r="BJ4" s="12" t="s">
        <v>224</v>
      </c>
      <c r="BK4" s="12" t="s">
        <v>213</v>
      </c>
      <c r="BL4" s="12" t="s">
        <v>214</v>
      </c>
      <c r="BM4" s="12" t="s">
        <v>215</v>
      </c>
      <c r="BN4" s="12" t="s">
        <v>216</v>
      </c>
      <c r="BO4" s="12" t="s">
        <v>217</v>
      </c>
      <c r="BP4" s="12" t="s">
        <v>218</v>
      </c>
      <c r="BQ4" s="12" t="s">
        <v>219</v>
      </c>
      <c r="BR4" s="12" t="s">
        <v>220</v>
      </c>
      <c r="BS4" s="12" t="s">
        <v>221</v>
      </c>
      <c r="BT4" s="12" t="s">
        <v>222</v>
      </c>
      <c r="BU4" s="12" t="s">
        <v>223</v>
      </c>
      <c r="BV4" s="12" t="s">
        <v>224</v>
      </c>
    </row>
    <row r="5" spans="1:74" ht="11.1" customHeight="1" x14ac:dyDescent="0.2">
      <c r="A5" s="54"/>
      <c r="B5" s="57"/>
      <c r="C5" s="454"/>
      <c r="D5" s="454"/>
      <c r="E5" s="454"/>
      <c r="F5" s="454"/>
      <c r="G5" s="454"/>
      <c r="H5" s="454"/>
      <c r="I5" s="454"/>
      <c r="J5" s="454"/>
      <c r="K5" s="454"/>
      <c r="L5" s="454"/>
      <c r="M5" s="454"/>
      <c r="N5" s="454"/>
      <c r="O5" s="454"/>
      <c r="P5" s="454"/>
      <c r="Q5" s="454"/>
      <c r="R5" s="454"/>
      <c r="S5" s="454"/>
      <c r="T5" s="454"/>
      <c r="U5" s="454"/>
      <c r="V5" s="454"/>
      <c r="W5" s="454"/>
      <c r="X5" s="454"/>
      <c r="Y5" s="454"/>
      <c r="Z5" s="454"/>
      <c r="AA5" s="454"/>
      <c r="AB5" s="454"/>
      <c r="AC5" s="454"/>
      <c r="AD5" s="454"/>
      <c r="AE5" s="454"/>
      <c r="AF5" s="454"/>
      <c r="AG5" s="454"/>
      <c r="AH5" s="454"/>
      <c r="AI5" s="454"/>
      <c r="AJ5" s="454"/>
      <c r="AK5" s="454"/>
      <c r="AL5" s="454"/>
      <c r="AM5" s="454"/>
      <c r="AN5" s="454"/>
      <c r="AO5" s="454"/>
      <c r="AP5" s="454"/>
      <c r="AQ5" s="454"/>
      <c r="AR5" s="454"/>
      <c r="AS5" s="454"/>
      <c r="AT5" s="454"/>
      <c r="AU5" s="454"/>
      <c r="AV5" s="454"/>
      <c r="AW5" s="454"/>
      <c r="AX5" s="454"/>
      <c r="AY5" s="454"/>
      <c r="AZ5" s="914"/>
      <c r="BA5" s="914"/>
      <c r="BB5" s="914"/>
      <c r="BC5" s="914"/>
      <c r="BD5" s="914"/>
      <c r="BE5" s="458"/>
      <c r="BF5" s="458"/>
      <c r="BG5" s="458"/>
      <c r="BH5" s="458"/>
      <c r="BI5" s="458"/>
      <c r="BJ5" s="458"/>
      <c r="BK5" s="458"/>
      <c r="BL5" s="458"/>
      <c r="BM5" s="458"/>
      <c r="BN5" s="458"/>
      <c r="BO5" s="458"/>
      <c r="BP5" s="458"/>
      <c r="BQ5" s="458"/>
      <c r="BR5" s="458"/>
      <c r="BS5" s="458"/>
      <c r="BT5" s="458"/>
      <c r="BU5" s="458"/>
      <c r="BV5" s="458"/>
    </row>
    <row r="6" spans="1:74" s="57" customFormat="1" ht="11.1" customHeight="1" x14ac:dyDescent="0.2">
      <c r="A6" s="460" t="s">
        <v>636</v>
      </c>
      <c r="B6" s="738" t="s">
        <v>1378</v>
      </c>
      <c r="C6" s="299">
        <v>338.65604765</v>
      </c>
      <c r="D6" s="299">
        <v>305.86307081000001</v>
      </c>
      <c r="E6" s="299">
        <v>304.30002737000001</v>
      </c>
      <c r="F6" s="299">
        <v>284.93286511999997</v>
      </c>
      <c r="G6" s="299">
        <v>309.69695281999998</v>
      </c>
      <c r="H6" s="299">
        <v>347.10633182999999</v>
      </c>
      <c r="I6" s="299">
        <v>389.21417422000002</v>
      </c>
      <c r="J6" s="299">
        <v>389.62627773999998</v>
      </c>
      <c r="K6" s="299">
        <v>340.54384024000001</v>
      </c>
      <c r="L6" s="299">
        <v>297.19594481000001</v>
      </c>
      <c r="M6" s="299">
        <v>292.25774618999998</v>
      </c>
      <c r="N6" s="299">
        <v>327.77578431000001</v>
      </c>
      <c r="O6" s="299">
        <v>325.41464459000002</v>
      </c>
      <c r="P6" s="299">
        <v>292.94566495999999</v>
      </c>
      <c r="Q6" s="299">
        <v>306.45394307999999</v>
      </c>
      <c r="R6" s="299">
        <v>280.81114563</v>
      </c>
      <c r="S6" s="299">
        <v>298.70556714999998</v>
      </c>
      <c r="T6" s="299">
        <v>328.79808223999999</v>
      </c>
      <c r="U6" s="299">
        <v>387.25610575000002</v>
      </c>
      <c r="V6" s="299">
        <v>392.43603512999999</v>
      </c>
      <c r="W6" s="299">
        <v>346.47644131999999</v>
      </c>
      <c r="X6" s="299">
        <v>308.06540884999998</v>
      </c>
      <c r="Y6" s="299">
        <v>294.24848335000001</v>
      </c>
      <c r="Z6" s="299">
        <v>312.64183413000001</v>
      </c>
      <c r="AA6" s="299">
        <v>343.71651873000002</v>
      </c>
      <c r="AB6" s="299">
        <v>303.25834405000001</v>
      </c>
      <c r="AC6" s="299">
        <v>297.27827827999999</v>
      </c>
      <c r="AD6" s="299">
        <v>286.25679795000002</v>
      </c>
      <c r="AE6" s="299">
        <v>313.96145595000002</v>
      </c>
      <c r="AF6" s="299">
        <v>355.88196768</v>
      </c>
      <c r="AG6" s="299">
        <v>397.87258637000002</v>
      </c>
      <c r="AH6" s="299">
        <v>394.19946302</v>
      </c>
      <c r="AI6" s="299">
        <v>343.07070770000001</v>
      </c>
      <c r="AJ6" s="299">
        <v>315.90198351999999</v>
      </c>
      <c r="AK6" s="299">
        <v>295.79604239999998</v>
      </c>
      <c r="AL6" s="299">
        <v>328.18769680000003</v>
      </c>
      <c r="AM6" s="299">
        <v>361.98107067000001</v>
      </c>
      <c r="AN6" s="299">
        <v>320.56101751</v>
      </c>
      <c r="AO6" s="299">
        <v>307.24125937000002</v>
      </c>
      <c r="AP6" s="299">
        <v>294.84637762</v>
      </c>
      <c r="AQ6" s="299">
        <v>312.48873369</v>
      </c>
      <c r="AR6" s="299">
        <v>357.10037978999998</v>
      </c>
      <c r="AS6" s="299">
        <v>407.62971622999999</v>
      </c>
      <c r="AT6" s="299">
        <v>392.63089488999998</v>
      </c>
      <c r="AU6" s="299">
        <v>346.20217063000001</v>
      </c>
      <c r="AV6" s="299">
        <v>320.58800986</v>
      </c>
      <c r="AW6" s="299">
        <v>299.02180757000002</v>
      </c>
      <c r="AX6" s="299">
        <v>337.71572591</v>
      </c>
      <c r="AY6" s="299">
        <v>355.94017092000001</v>
      </c>
      <c r="AZ6" s="891">
        <v>323.03452503</v>
      </c>
      <c r="BA6" s="891">
        <v>314.30822664999999</v>
      </c>
      <c r="BB6" s="891">
        <v>302.12684443000001</v>
      </c>
      <c r="BC6" s="891">
        <v>319.05257841999997</v>
      </c>
      <c r="BD6" s="891">
        <v>356.50038384999999</v>
      </c>
      <c r="BE6" s="462">
        <v>406.69049999999999</v>
      </c>
      <c r="BF6" s="462">
        <v>414.209</v>
      </c>
      <c r="BG6" s="462">
        <v>360.94740000000002</v>
      </c>
      <c r="BH6" s="462">
        <v>328.24</v>
      </c>
      <c r="BI6" s="462">
        <v>308.05810000000002</v>
      </c>
      <c r="BJ6" s="462">
        <v>341.00319999999999</v>
      </c>
      <c r="BK6" s="462">
        <v>355.803</v>
      </c>
      <c r="BL6" s="462">
        <v>325.73689999999999</v>
      </c>
      <c r="BM6" s="462">
        <v>325.09969999999998</v>
      </c>
      <c r="BN6" s="462">
        <v>308.48500000000001</v>
      </c>
      <c r="BO6" s="462">
        <v>332.01049999999998</v>
      </c>
      <c r="BP6" s="462">
        <v>373.39030000000002</v>
      </c>
      <c r="BQ6" s="462">
        <v>427.19490000000002</v>
      </c>
      <c r="BR6" s="462">
        <v>430.83089999999999</v>
      </c>
      <c r="BS6" s="462">
        <v>372.78980000000001</v>
      </c>
      <c r="BT6" s="462">
        <v>338.78280000000001</v>
      </c>
      <c r="BU6" s="462">
        <v>317.53620000000001</v>
      </c>
      <c r="BV6" s="462">
        <v>350.89909999999998</v>
      </c>
    </row>
    <row r="7" spans="1:74" ht="11.1" customHeight="1" x14ac:dyDescent="0.2">
      <c r="A7" s="54" t="s">
        <v>626</v>
      </c>
      <c r="B7" s="736" t="s">
        <v>1001</v>
      </c>
      <c r="C7" s="452">
        <v>10.41702776</v>
      </c>
      <c r="D7" s="452">
        <v>9.5267438900000005</v>
      </c>
      <c r="E7" s="452">
        <v>9.3516091299999999</v>
      </c>
      <c r="F7" s="452">
        <v>8.6710053400000007</v>
      </c>
      <c r="G7" s="452">
        <v>8.7275764099999993</v>
      </c>
      <c r="H7" s="452">
        <v>9.0606487700000002</v>
      </c>
      <c r="I7" s="452">
        <v>11.1310389</v>
      </c>
      <c r="J7" s="452">
        <v>11.481671860000001</v>
      </c>
      <c r="K7" s="452">
        <v>9.5333639100000003</v>
      </c>
      <c r="L7" s="452">
        <v>8.4980085400000007</v>
      </c>
      <c r="M7" s="452">
        <v>8.5209244399999999</v>
      </c>
      <c r="N7" s="452">
        <v>9.5715591500000006</v>
      </c>
      <c r="O7" s="452">
        <v>9.7749188700000005</v>
      </c>
      <c r="P7" s="452">
        <v>9.1573613900000002</v>
      </c>
      <c r="Q7" s="452">
        <v>9.1614414800000006</v>
      </c>
      <c r="R7" s="452">
        <v>8.0779504200000005</v>
      </c>
      <c r="S7" s="452">
        <v>8.2633916500000009</v>
      </c>
      <c r="T7" s="452">
        <v>8.8696297299999998</v>
      </c>
      <c r="U7" s="452">
        <v>11.301378120000001</v>
      </c>
      <c r="V7" s="452">
        <v>10.549009160000001</v>
      </c>
      <c r="W7" s="452">
        <v>9.7467153599999996</v>
      </c>
      <c r="X7" s="452">
        <v>8.5939703900000008</v>
      </c>
      <c r="Y7" s="452">
        <v>8.6649270600000001</v>
      </c>
      <c r="Z7" s="452">
        <v>9.1685984699999992</v>
      </c>
      <c r="AA7" s="452">
        <v>10.1355033</v>
      </c>
      <c r="AB7" s="452">
        <v>9.4093131999999997</v>
      </c>
      <c r="AC7" s="452">
        <v>9.0861166000000004</v>
      </c>
      <c r="AD7" s="452">
        <v>8.4356609700000007</v>
      </c>
      <c r="AE7" s="452">
        <v>8.5640788299999997</v>
      </c>
      <c r="AF7" s="452">
        <v>9.4266772700000008</v>
      </c>
      <c r="AG7" s="452">
        <v>11.059835550000001</v>
      </c>
      <c r="AH7" s="452">
        <v>10.38305602</v>
      </c>
      <c r="AI7" s="452">
        <v>8.8787949400000006</v>
      </c>
      <c r="AJ7" s="452">
        <v>8.5056834299999995</v>
      </c>
      <c r="AK7" s="452">
        <v>8.3713566499999992</v>
      </c>
      <c r="AL7" s="452">
        <v>9.6425972400000006</v>
      </c>
      <c r="AM7" s="452">
        <v>10.661849</v>
      </c>
      <c r="AN7" s="452">
        <v>9.5081597999999996</v>
      </c>
      <c r="AO7" s="452">
        <v>9.0636031999999993</v>
      </c>
      <c r="AP7" s="452">
        <v>8.5489264299999999</v>
      </c>
      <c r="AQ7" s="452">
        <v>8.4017786000000001</v>
      </c>
      <c r="AR7" s="452">
        <v>9.6086107799999994</v>
      </c>
      <c r="AS7" s="452">
        <v>11.666071390000001</v>
      </c>
      <c r="AT7" s="452">
        <v>10.62560759</v>
      </c>
      <c r="AU7" s="452">
        <v>8.9663759400000007</v>
      </c>
      <c r="AV7" s="452">
        <v>8.6498828900000007</v>
      </c>
      <c r="AW7" s="452">
        <v>8.2833042399999997</v>
      </c>
      <c r="AX7" s="452">
        <v>10.34442374</v>
      </c>
      <c r="AY7" s="452">
        <v>10.599690649999999</v>
      </c>
      <c r="AZ7" s="892">
        <v>10.02565749</v>
      </c>
      <c r="BA7" s="892">
        <v>9.6334618899999995</v>
      </c>
      <c r="BB7" s="892">
        <v>8.5334095100000003</v>
      </c>
      <c r="BC7" s="892">
        <v>8.4940010007000009</v>
      </c>
      <c r="BD7" s="892">
        <v>9.4500011310000005</v>
      </c>
      <c r="BE7" s="456">
        <v>11.28279</v>
      </c>
      <c r="BF7" s="456">
        <v>11.30639</v>
      </c>
      <c r="BG7" s="456">
        <v>9.2493309999999997</v>
      </c>
      <c r="BH7" s="456">
        <v>8.6962689999999991</v>
      </c>
      <c r="BI7" s="456">
        <v>8.1621830000000006</v>
      </c>
      <c r="BJ7" s="456">
        <v>9.8735420000000005</v>
      </c>
      <c r="BK7" s="456">
        <v>10.08042</v>
      </c>
      <c r="BL7" s="456">
        <v>9.5226620000000004</v>
      </c>
      <c r="BM7" s="456">
        <v>9.4963809999999995</v>
      </c>
      <c r="BN7" s="456">
        <v>8.5474300000000003</v>
      </c>
      <c r="BO7" s="456">
        <v>8.5045140000000004</v>
      </c>
      <c r="BP7" s="456">
        <v>9.1956799999999994</v>
      </c>
      <c r="BQ7" s="456">
        <v>11.533720000000001</v>
      </c>
      <c r="BR7" s="456">
        <v>11.46167</v>
      </c>
      <c r="BS7" s="456">
        <v>9.2413249999999998</v>
      </c>
      <c r="BT7" s="456">
        <v>8.6738540000000004</v>
      </c>
      <c r="BU7" s="456">
        <v>8.1420259999999995</v>
      </c>
      <c r="BV7" s="456">
        <v>9.8549869999999995</v>
      </c>
    </row>
    <row r="8" spans="1:74" ht="11.1" customHeight="1" x14ac:dyDescent="0.2">
      <c r="A8" s="54" t="s">
        <v>627</v>
      </c>
      <c r="B8" s="737" t="s">
        <v>1002</v>
      </c>
      <c r="C8" s="452">
        <v>32.889607669999997</v>
      </c>
      <c r="D8" s="452">
        <v>29.473402579999998</v>
      </c>
      <c r="E8" s="452">
        <v>28.528399579999999</v>
      </c>
      <c r="F8" s="452">
        <v>26.50325582</v>
      </c>
      <c r="G8" s="452">
        <v>26.812190180000002</v>
      </c>
      <c r="H8" s="452">
        <v>30.38978169</v>
      </c>
      <c r="I8" s="452">
        <v>35.811473280000001</v>
      </c>
      <c r="J8" s="452">
        <v>36.981242469999998</v>
      </c>
      <c r="K8" s="452">
        <v>30.981694310000002</v>
      </c>
      <c r="L8" s="452">
        <v>26.756537779999999</v>
      </c>
      <c r="M8" s="452">
        <v>26.489209450000001</v>
      </c>
      <c r="N8" s="452">
        <v>31.081046390000001</v>
      </c>
      <c r="O8" s="452">
        <v>30.50256757</v>
      </c>
      <c r="P8" s="452">
        <v>27.655944529999999</v>
      </c>
      <c r="Q8" s="452">
        <v>28.543037779999999</v>
      </c>
      <c r="R8" s="452">
        <v>25.422525390000001</v>
      </c>
      <c r="S8" s="452">
        <v>25.817637009999999</v>
      </c>
      <c r="T8" s="452">
        <v>28.07117959</v>
      </c>
      <c r="U8" s="452">
        <v>35.374502980000003</v>
      </c>
      <c r="V8" s="452">
        <v>34.024166270000002</v>
      </c>
      <c r="W8" s="452">
        <v>30.699005570000001</v>
      </c>
      <c r="X8" s="452">
        <v>26.778923899999999</v>
      </c>
      <c r="Y8" s="452">
        <v>27.02582718</v>
      </c>
      <c r="Z8" s="452">
        <v>29.31454931</v>
      </c>
      <c r="AA8" s="452">
        <v>31.426691680000001</v>
      </c>
      <c r="AB8" s="452">
        <v>27.852568359999999</v>
      </c>
      <c r="AC8" s="452">
        <v>27.997250149999999</v>
      </c>
      <c r="AD8" s="452">
        <v>26.154576989999999</v>
      </c>
      <c r="AE8" s="452">
        <v>26.62414047</v>
      </c>
      <c r="AF8" s="452">
        <v>31.023954360000001</v>
      </c>
      <c r="AG8" s="452">
        <v>37.495637039999998</v>
      </c>
      <c r="AH8" s="452">
        <v>35.103499540000001</v>
      </c>
      <c r="AI8" s="452">
        <v>29.325090729999999</v>
      </c>
      <c r="AJ8" s="452">
        <v>26.54140241</v>
      </c>
      <c r="AK8" s="452">
        <v>25.94006869</v>
      </c>
      <c r="AL8" s="452">
        <v>30.69056166</v>
      </c>
      <c r="AM8" s="452">
        <v>33.48369349</v>
      </c>
      <c r="AN8" s="452">
        <v>30.077539949999998</v>
      </c>
      <c r="AO8" s="452">
        <v>28.241172339999999</v>
      </c>
      <c r="AP8" s="452">
        <v>25.84183093</v>
      </c>
      <c r="AQ8" s="452">
        <v>26.178571430000002</v>
      </c>
      <c r="AR8" s="452">
        <v>30.445713170000001</v>
      </c>
      <c r="AS8" s="452">
        <v>38.12849567</v>
      </c>
      <c r="AT8" s="452">
        <v>34.016928610000001</v>
      </c>
      <c r="AU8" s="452">
        <v>28.846576710000001</v>
      </c>
      <c r="AV8" s="452">
        <v>26.95080759</v>
      </c>
      <c r="AW8" s="452">
        <v>25.681721809999999</v>
      </c>
      <c r="AX8" s="452">
        <v>31.978583059999998</v>
      </c>
      <c r="AY8" s="452">
        <v>33.471668530000002</v>
      </c>
      <c r="AZ8" s="892">
        <v>31.098801259999998</v>
      </c>
      <c r="BA8" s="892">
        <v>28.723952359999998</v>
      </c>
      <c r="BB8" s="892">
        <v>26.047188670000001</v>
      </c>
      <c r="BC8" s="892">
        <v>26.350001249999998</v>
      </c>
      <c r="BD8" s="892">
        <v>29.759988018000001</v>
      </c>
      <c r="BE8" s="456">
        <v>36.94267</v>
      </c>
      <c r="BF8" s="456">
        <v>36.187069999999999</v>
      </c>
      <c r="BG8" s="456">
        <v>30.76924</v>
      </c>
      <c r="BH8" s="456">
        <v>27.611609999999999</v>
      </c>
      <c r="BI8" s="456">
        <v>26.758880000000001</v>
      </c>
      <c r="BJ8" s="456">
        <v>31.126899999999999</v>
      </c>
      <c r="BK8" s="456">
        <v>32.681359999999998</v>
      </c>
      <c r="BL8" s="456">
        <v>29.58727</v>
      </c>
      <c r="BM8" s="456">
        <v>28.97851</v>
      </c>
      <c r="BN8" s="456">
        <v>26.761340000000001</v>
      </c>
      <c r="BO8" s="456">
        <v>27.346109999999999</v>
      </c>
      <c r="BP8" s="456">
        <v>31.119980000000002</v>
      </c>
      <c r="BQ8" s="456">
        <v>37.969200000000001</v>
      </c>
      <c r="BR8" s="456">
        <v>37.195700000000002</v>
      </c>
      <c r="BS8" s="456">
        <v>31.334070000000001</v>
      </c>
      <c r="BT8" s="456">
        <v>28.097989999999999</v>
      </c>
      <c r="BU8" s="456">
        <v>27.220610000000001</v>
      </c>
      <c r="BV8" s="456">
        <v>31.673999999999999</v>
      </c>
    </row>
    <row r="9" spans="1:74" ht="11.1" customHeight="1" x14ac:dyDescent="0.2">
      <c r="A9" s="54" t="s">
        <v>628</v>
      </c>
      <c r="B9" s="736" t="s">
        <v>1003</v>
      </c>
      <c r="C9" s="452">
        <v>49.957606210000002</v>
      </c>
      <c r="D9" s="452">
        <v>44.804513929999999</v>
      </c>
      <c r="E9" s="452">
        <v>45.122487360000001</v>
      </c>
      <c r="F9" s="452">
        <v>40.761284570000001</v>
      </c>
      <c r="G9" s="452">
        <v>43.677433999999998</v>
      </c>
      <c r="H9" s="452">
        <v>49.015164900000002</v>
      </c>
      <c r="I9" s="452">
        <v>53.455370430000002</v>
      </c>
      <c r="J9" s="452">
        <v>53.228968340000002</v>
      </c>
      <c r="K9" s="452">
        <v>45.474497339999999</v>
      </c>
      <c r="L9" s="452">
        <v>40.967489870000001</v>
      </c>
      <c r="M9" s="452">
        <v>41.906779290000003</v>
      </c>
      <c r="N9" s="452">
        <v>47.55926479</v>
      </c>
      <c r="O9" s="452">
        <v>46.772814529999998</v>
      </c>
      <c r="P9" s="452">
        <v>42.041455120000002</v>
      </c>
      <c r="Q9" s="452">
        <v>44.910349789999998</v>
      </c>
      <c r="R9" s="452">
        <v>39.896091679999998</v>
      </c>
      <c r="S9" s="452">
        <v>41.893136200000001</v>
      </c>
      <c r="T9" s="452">
        <v>45.75967138</v>
      </c>
      <c r="U9" s="452">
        <v>52.552421500000001</v>
      </c>
      <c r="V9" s="452">
        <v>51.31759916</v>
      </c>
      <c r="W9" s="452">
        <v>44.936551969999996</v>
      </c>
      <c r="X9" s="452">
        <v>42.486266520000001</v>
      </c>
      <c r="Y9" s="452">
        <v>42.156323380000003</v>
      </c>
      <c r="Z9" s="452">
        <v>44.644464990000003</v>
      </c>
      <c r="AA9" s="452">
        <v>49.096868039999997</v>
      </c>
      <c r="AB9" s="452">
        <v>43.090056609999998</v>
      </c>
      <c r="AC9" s="452">
        <v>43.624653109999997</v>
      </c>
      <c r="AD9" s="452">
        <v>40.632840180000002</v>
      </c>
      <c r="AE9" s="452">
        <v>43.845822939999998</v>
      </c>
      <c r="AF9" s="452">
        <v>49.303069720000003</v>
      </c>
      <c r="AG9" s="452">
        <v>53.199366089999998</v>
      </c>
      <c r="AH9" s="452">
        <v>53.561202629999997</v>
      </c>
      <c r="AI9" s="452">
        <v>46.111841419999998</v>
      </c>
      <c r="AJ9" s="452">
        <v>42.155389419999999</v>
      </c>
      <c r="AK9" s="452">
        <v>41.650011249999999</v>
      </c>
      <c r="AL9" s="452">
        <v>47.165209269999998</v>
      </c>
      <c r="AM9" s="452">
        <v>51.016240119999999</v>
      </c>
      <c r="AN9" s="452">
        <v>45.87170613</v>
      </c>
      <c r="AO9" s="452">
        <v>44.392553069999998</v>
      </c>
      <c r="AP9" s="452">
        <v>41.38495949</v>
      </c>
      <c r="AQ9" s="452">
        <v>42.532004540000003</v>
      </c>
      <c r="AR9" s="452">
        <v>50.285189699999997</v>
      </c>
      <c r="AS9" s="452">
        <v>58.035358799999997</v>
      </c>
      <c r="AT9" s="452">
        <v>53.91490451</v>
      </c>
      <c r="AU9" s="452">
        <v>46.200331720000001</v>
      </c>
      <c r="AV9" s="452">
        <v>44.089819560000002</v>
      </c>
      <c r="AW9" s="452">
        <v>43.389551339999997</v>
      </c>
      <c r="AX9" s="452">
        <v>50.001504590000003</v>
      </c>
      <c r="AY9" s="452">
        <v>51.70065151</v>
      </c>
      <c r="AZ9" s="892">
        <v>46.32126925</v>
      </c>
      <c r="BA9" s="892">
        <v>45.911222389999999</v>
      </c>
      <c r="BB9" s="892">
        <v>43.267074909999998</v>
      </c>
      <c r="BC9" s="892">
        <v>43.989002522</v>
      </c>
      <c r="BD9" s="892">
        <v>49.259993057000003</v>
      </c>
      <c r="BE9" s="456">
        <v>56.165129999999998</v>
      </c>
      <c r="BF9" s="456">
        <v>56.02805</v>
      </c>
      <c r="BG9" s="456">
        <v>47.163379999999997</v>
      </c>
      <c r="BH9" s="456">
        <v>44.692770000000003</v>
      </c>
      <c r="BI9" s="456">
        <v>43.953719999999997</v>
      </c>
      <c r="BJ9" s="456">
        <v>49.696620000000003</v>
      </c>
      <c r="BK9" s="456">
        <v>51.218699999999998</v>
      </c>
      <c r="BL9" s="456">
        <v>46.458889999999997</v>
      </c>
      <c r="BM9" s="456">
        <v>47.541679999999999</v>
      </c>
      <c r="BN9" s="456">
        <v>43.407409999999999</v>
      </c>
      <c r="BO9" s="456">
        <v>45.880020000000002</v>
      </c>
      <c r="BP9" s="456">
        <v>51.556750000000001</v>
      </c>
      <c r="BQ9" s="456">
        <v>57.86636</v>
      </c>
      <c r="BR9" s="456">
        <v>57.503599999999999</v>
      </c>
      <c r="BS9" s="456">
        <v>48.282539999999997</v>
      </c>
      <c r="BT9" s="456">
        <v>45.768219999999999</v>
      </c>
      <c r="BU9" s="456">
        <v>44.987439999999999</v>
      </c>
      <c r="BV9" s="456">
        <v>50.820599999999999</v>
      </c>
    </row>
    <row r="10" spans="1:74" ht="11.1" customHeight="1" x14ac:dyDescent="0.2">
      <c r="A10" s="54" t="s">
        <v>629</v>
      </c>
      <c r="B10" s="736" t="s">
        <v>1004</v>
      </c>
      <c r="C10" s="452">
        <v>28.41722</v>
      </c>
      <c r="D10" s="452">
        <v>25.88279197</v>
      </c>
      <c r="E10" s="452">
        <v>25.552410259999998</v>
      </c>
      <c r="F10" s="452">
        <v>22.91070487</v>
      </c>
      <c r="G10" s="452">
        <v>24.20940079</v>
      </c>
      <c r="H10" s="452">
        <v>26.979452810000002</v>
      </c>
      <c r="I10" s="452">
        <v>30.351028339999999</v>
      </c>
      <c r="J10" s="452">
        <v>29.921976740000002</v>
      </c>
      <c r="K10" s="452">
        <v>26.258264780000001</v>
      </c>
      <c r="L10" s="452">
        <v>23.29116775</v>
      </c>
      <c r="M10" s="452">
        <v>24.363266190000001</v>
      </c>
      <c r="N10" s="452">
        <v>27.673071709999999</v>
      </c>
      <c r="O10" s="452">
        <v>28.118940779999999</v>
      </c>
      <c r="P10" s="452">
        <v>24.56230502</v>
      </c>
      <c r="Q10" s="452">
        <v>25.680400989999999</v>
      </c>
      <c r="R10" s="452">
        <v>23.047498340000001</v>
      </c>
      <c r="S10" s="452">
        <v>24.242167070000001</v>
      </c>
      <c r="T10" s="452">
        <v>27.212395180000001</v>
      </c>
      <c r="U10" s="452">
        <v>29.498256909999998</v>
      </c>
      <c r="V10" s="452">
        <v>30.404318849999999</v>
      </c>
      <c r="W10" s="452">
        <v>26.40418335</v>
      </c>
      <c r="X10" s="452">
        <v>24.16660439</v>
      </c>
      <c r="Y10" s="452">
        <v>24.270304589999999</v>
      </c>
      <c r="Z10" s="452">
        <v>26.31586575</v>
      </c>
      <c r="AA10" s="452">
        <v>29.322627149999999</v>
      </c>
      <c r="AB10" s="452">
        <v>24.806797629999998</v>
      </c>
      <c r="AC10" s="452">
        <v>24.699191089999999</v>
      </c>
      <c r="AD10" s="452">
        <v>23.206588719999999</v>
      </c>
      <c r="AE10" s="452">
        <v>24.563746040000002</v>
      </c>
      <c r="AF10" s="452">
        <v>27.62230134</v>
      </c>
      <c r="AG10" s="452">
        <v>30.08824431</v>
      </c>
      <c r="AH10" s="452">
        <v>30.033774139999998</v>
      </c>
      <c r="AI10" s="452">
        <v>26.473002839999999</v>
      </c>
      <c r="AJ10" s="452">
        <v>24.448730449999999</v>
      </c>
      <c r="AK10" s="452">
        <v>24.14950344</v>
      </c>
      <c r="AL10" s="452">
        <v>27.710214010000001</v>
      </c>
      <c r="AM10" s="452">
        <v>29.978121009999999</v>
      </c>
      <c r="AN10" s="452">
        <v>27.436830730000001</v>
      </c>
      <c r="AO10" s="452">
        <v>25.816893050000001</v>
      </c>
      <c r="AP10" s="452">
        <v>23.778910610000001</v>
      </c>
      <c r="AQ10" s="452">
        <v>24.355779139999999</v>
      </c>
      <c r="AR10" s="452">
        <v>28.054391710000001</v>
      </c>
      <c r="AS10" s="452">
        <v>32.088353359999999</v>
      </c>
      <c r="AT10" s="452">
        <v>30.72026477</v>
      </c>
      <c r="AU10" s="452">
        <v>26.828490420000001</v>
      </c>
      <c r="AV10" s="452">
        <v>25.410688610000001</v>
      </c>
      <c r="AW10" s="452">
        <v>24.82163778</v>
      </c>
      <c r="AX10" s="452">
        <v>28.87513921</v>
      </c>
      <c r="AY10" s="452">
        <v>30.260099159999999</v>
      </c>
      <c r="AZ10" s="892">
        <v>26.480639270000001</v>
      </c>
      <c r="BA10" s="892">
        <v>26.675740789999999</v>
      </c>
      <c r="BB10" s="892">
        <v>24.66051654</v>
      </c>
      <c r="BC10" s="892">
        <v>25.420000199</v>
      </c>
      <c r="BD10" s="892">
        <v>28.260001262999999</v>
      </c>
      <c r="BE10" s="456">
        <v>32.618009999999998</v>
      </c>
      <c r="BF10" s="456">
        <v>32.552300000000002</v>
      </c>
      <c r="BG10" s="456">
        <v>27.410360000000001</v>
      </c>
      <c r="BH10" s="456">
        <v>26.322150000000001</v>
      </c>
      <c r="BI10" s="456">
        <v>25.937090000000001</v>
      </c>
      <c r="BJ10" s="456">
        <v>29.64113</v>
      </c>
      <c r="BK10" s="456">
        <v>30.556650000000001</v>
      </c>
      <c r="BL10" s="456">
        <v>27.797029999999999</v>
      </c>
      <c r="BM10" s="456">
        <v>28.11544</v>
      </c>
      <c r="BN10" s="456">
        <v>25.478300000000001</v>
      </c>
      <c r="BO10" s="456">
        <v>26.21707</v>
      </c>
      <c r="BP10" s="456">
        <v>28.850370000000002</v>
      </c>
      <c r="BQ10" s="456">
        <v>33.680149999999998</v>
      </c>
      <c r="BR10" s="456">
        <v>33.336179999999999</v>
      </c>
      <c r="BS10" s="456">
        <v>27.965499999999999</v>
      </c>
      <c r="BT10" s="456">
        <v>26.826560000000001</v>
      </c>
      <c r="BU10" s="456">
        <v>26.411940000000001</v>
      </c>
      <c r="BV10" s="456">
        <v>30.15381</v>
      </c>
    </row>
    <row r="11" spans="1:74" ht="11.1" customHeight="1" x14ac:dyDescent="0.2">
      <c r="A11" s="54" t="s">
        <v>630</v>
      </c>
      <c r="B11" s="736" t="s">
        <v>1005</v>
      </c>
      <c r="C11" s="452">
        <v>75.058636879999995</v>
      </c>
      <c r="D11" s="452">
        <v>66.869598909999993</v>
      </c>
      <c r="E11" s="452">
        <v>64.440902890000004</v>
      </c>
      <c r="F11" s="452">
        <v>61.475465849999999</v>
      </c>
      <c r="G11" s="452">
        <v>70.119828990000002</v>
      </c>
      <c r="H11" s="452">
        <v>77.671634190000006</v>
      </c>
      <c r="I11" s="452">
        <v>87.324520519999993</v>
      </c>
      <c r="J11" s="452">
        <v>84.930460049999994</v>
      </c>
      <c r="K11" s="452">
        <v>73.543933730000006</v>
      </c>
      <c r="L11" s="452">
        <v>64.34216807</v>
      </c>
      <c r="M11" s="452">
        <v>64.665444890000003</v>
      </c>
      <c r="N11" s="452">
        <v>72.093031229999994</v>
      </c>
      <c r="O11" s="452">
        <v>68.678702259999994</v>
      </c>
      <c r="P11" s="452">
        <v>61.778998129999998</v>
      </c>
      <c r="Q11" s="452">
        <v>66.363760429999999</v>
      </c>
      <c r="R11" s="452">
        <v>61.782112230000003</v>
      </c>
      <c r="S11" s="452">
        <v>66.624851379999996</v>
      </c>
      <c r="T11" s="452">
        <v>73.145840019999994</v>
      </c>
      <c r="U11" s="452">
        <v>87.026292549999994</v>
      </c>
      <c r="V11" s="452">
        <v>88.042743400000006</v>
      </c>
      <c r="W11" s="452">
        <v>76.678779879999993</v>
      </c>
      <c r="X11" s="452">
        <v>66.918262290000001</v>
      </c>
      <c r="Y11" s="452">
        <v>64.123833759999997</v>
      </c>
      <c r="Z11" s="452">
        <v>68.481819920000007</v>
      </c>
      <c r="AA11" s="452">
        <v>75.314412070000003</v>
      </c>
      <c r="AB11" s="452">
        <v>65.630803929999999</v>
      </c>
      <c r="AC11" s="452">
        <v>64.141327590000003</v>
      </c>
      <c r="AD11" s="452">
        <v>62.423254540000002</v>
      </c>
      <c r="AE11" s="452">
        <v>71.764893540000003</v>
      </c>
      <c r="AF11" s="452">
        <v>81.656699140000001</v>
      </c>
      <c r="AG11" s="452">
        <v>89.538128180000001</v>
      </c>
      <c r="AH11" s="452">
        <v>87.670404759999997</v>
      </c>
      <c r="AI11" s="452">
        <v>74.972887150000005</v>
      </c>
      <c r="AJ11" s="452">
        <v>67.997202279999996</v>
      </c>
      <c r="AK11" s="452">
        <v>64.379179620000002</v>
      </c>
      <c r="AL11" s="452">
        <v>72.047049400000006</v>
      </c>
      <c r="AM11" s="452">
        <v>82.463817599999999</v>
      </c>
      <c r="AN11" s="452">
        <v>68.963072749999995</v>
      </c>
      <c r="AO11" s="452">
        <v>65.722525529999999</v>
      </c>
      <c r="AP11" s="452">
        <v>64.835688239999996</v>
      </c>
      <c r="AQ11" s="452">
        <v>71.378273629999995</v>
      </c>
      <c r="AR11" s="452">
        <v>82.041187649999998</v>
      </c>
      <c r="AS11" s="452">
        <v>91.586520250000007</v>
      </c>
      <c r="AT11" s="452">
        <v>85.845805870000007</v>
      </c>
      <c r="AU11" s="452">
        <v>75.679696539999995</v>
      </c>
      <c r="AV11" s="452">
        <v>69.33221503</v>
      </c>
      <c r="AW11" s="452">
        <v>65.121466400000003</v>
      </c>
      <c r="AX11" s="452">
        <v>74.368069610000006</v>
      </c>
      <c r="AY11" s="452">
        <v>79.397821100000002</v>
      </c>
      <c r="AZ11" s="892">
        <v>72.311541489999996</v>
      </c>
      <c r="BA11" s="892">
        <v>67.274094930000004</v>
      </c>
      <c r="BB11" s="892">
        <v>65.468106379999995</v>
      </c>
      <c r="BC11" s="892">
        <v>72.291991162000002</v>
      </c>
      <c r="BD11" s="892">
        <v>80.399988121000007</v>
      </c>
      <c r="BE11" s="456">
        <v>89.078879999999998</v>
      </c>
      <c r="BF11" s="456">
        <v>91.334770000000006</v>
      </c>
      <c r="BG11" s="456">
        <v>79.480329999999995</v>
      </c>
      <c r="BH11" s="456">
        <v>71.350080000000005</v>
      </c>
      <c r="BI11" s="456">
        <v>67.212670000000003</v>
      </c>
      <c r="BJ11" s="456">
        <v>73.446389999999994</v>
      </c>
      <c r="BK11" s="456">
        <v>76.613550000000004</v>
      </c>
      <c r="BL11" s="456">
        <v>70.341809999999995</v>
      </c>
      <c r="BM11" s="456">
        <v>68.869560000000007</v>
      </c>
      <c r="BN11" s="456">
        <v>66.957220000000007</v>
      </c>
      <c r="BO11" s="456">
        <v>73.565650000000005</v>
      </c>
      <c r="BP11" s="456">
        <v>82.813630000000003</v>
      </c>
      <c r="BQ11" s="456">
        <v>93.574719999999999</v>
      </c>
      <c r="BR11" s="456">
        <v>94.157030000000006</v>
      </c>
      <c r="BS11" s="456">
        <v>81.220420000000004</v>
      </c>
      <c r="BT11" s="456">
        <v>72.894189999999995</v>
      </c>
      <c r="BU11" s="456">
        <v>68.667929999999998</v>
      </c>
      <c r="BV11" s="456">
        <v>75.05086</v>
      </c>
    </row>
    <row r="12" spans="1:74" ht="11.1" customHeight="1" x14ac:dyDescent="0.2">
      <c r="A12" s="54" t="s">
        <v>631</v>
      </c>
      <c r="B12" s="736" t="s">
        <v>1006</v>
      </c>
      <c r="C12" s="452">
        <v>27.69491313</v>
      </c>
      <c r="D12" s="452">
        <v>26.189213299999999</v>
      </c>
      <c r="E12" s="452">
        <v>24.165119650000001</v>
      </c>
      <c r="F12" s="452">
        <v>22.53403793</v>
      </c>
      <c r="G12" s="452">
        <v>24.747686250000001</v>
      </c>
      <c r="H12" s="452">
        <v>28.406758409999998</v>
      </c>
      <c r="I12" s="452">
        <v>31.65167778</v>
      </c>
      <c r="J12" s="452">
        <v>30.523013200000001</v>
      </c>
      <c r="K12" s="452">
        <v>26.904153820000001</v>
      </c>
      <c r="L12" s="452">
        <v>22.9687375</v>
      </c>
      <c r="M12" s="452">
        <v>22.377659130000001</v>
      </c>
      <c r="N12" s="452">
        <v>25.294901029999998</v>
      </c>
      <c r="O12" s="452">
        <v>26.22859437</v>
      </c>
      <c r="P12" s="452">
        <v>23.657800980000001</v>
      </c>
      <c r="Q12" s="452">
        <v>23.109394739999999</v>
      </c>
      <c r="R12" s="452">
        <v>22.09972818</v>
      </c>
      <c r="S12" s="452">
        <v>22.982955799999999</v>
      </c>
      <c r="T12" s="452">
        <v>25.96702732</v>
      </c>
      <c r="U12" s="452">
        <v>29.756647149999999</v>
      </c>
      <c r="V12" s="452">
        <v>30.963100019999999</v>
      </c>
      <c r="W12" s="452">
        <v>28.08419288</v>
      </c>
      <c r="X12" s="452">
        <v>23.566587309999999</v>
      </c>
      <c r="Y12" s="452">
        <v>22.633681540000001</v>
      </c>
      <c r="Z12" s="452">
        <v>24.5214368</v>
      </c>
      <c r="AA12" s="452">
        <v>28.464710140000001</v>
      </c>
      <c r="AB12" s="452">
        <v>25.257158029999999</v>
      </c>
      <c r="AC12" s="452">
        <v>22.948004409999999</v>
      </c>
      <c r="AD12" s="452">
        <v>22.152921800000001</v>
      </c>
      <c r="AE12" s="452">
        <v>24.69653439</v>
      </c>
      <c r="AF12" s="452">
        <v>27.868444199999999</v>
      </c>
      <c r="AG12" s="452">
        <v>31.021733019999999</v>
      </c>
      <c r="AH12" s="452">
        <v>31.276326709999999</v>
      </c>
      <c r="AI12" s="452">
        <v>27.51073865</v>
      </c>
      <c r="AJ12" s="452">
        <v>24.254167079999998</v>
      </c>
      <c r="AK12" s="452">
        <v>22.49438215</v>
      </c>
      <c r="AL12" s="452">
        <v>25.630729500000001</v>
      </c>
      <c r="AM12" s="452">
        <v>29.614819969999999</v>
      </c>
      <c r="AN12" s="452">
        <v>26.287198239999999</v>
      </c>
      <c r="AO12" s="452">
        <v>24.24723779</v>
      </c>
      <c r="AP12" s="452">
        <v>23.325937039999999</v>
      </c>
      <c r="AQ12" s="452">
        <v>24.286827970000001</v>
      </c>
      <c r="AR12" s="452">
        <v>27.679770569999999</v>
      </c>
      <c r="AS12" s="452">
        <v>32.272026949999997</v>
      </c>
      <c r="AT12" s="452">
        <v>31.348799360000001</v>
      </c>
      <c r="AU12" s="452">
        <v>27.70823893</v>
      </c>
      <c r="AV12" s="452">
        <v>24.789638589999999</v>
      </c>
      <c r="AW12" s="452">
        <v>23.053330599999999</v>
      </c>
      <c r="AX12" s="452">
        <v>26.68914496</v>
      </c>
      <c r="AY12" s="452">
        <v>28.532242920000002</v>
      </c>
      <c r="AZ12" s="892">
        <v>27.763313140000001</v>
      </c>
      <c r="BA12" s="892">
        <v>24.09633037</v>
      </c>
      <c r="BB12" s="892">
        <v>23.509217469999999</v>
      </c>
      <c r="BC12" s="892">
        <v>24.645</v>
      </c>
      <c r="BD12" s="892">
        <v>27.719996969</v>
      </c>
      <c r="BE12" s="456">
        <v>31.228739999999998</v>
      </c>
      <c r="BF12" s="456">
        <v>31.84102</v>
      </c>
      <c r="BG12" s="456">
        <v>28.491399999999999</v>
      </c>
      <c r="BH12" s="456">
        <v>25.012049999999999</v>
      </c>
      <c r="BI12" s="456">
        <v>23.372979999999998</v>
      </c>
      <c r="BJ12" s="456">
        <v>26.71576</v>
      </c>
      <c r="BK12" s="456">
        <v>27.705030000000001</v>
      </c>
      <c r="BL12" s="456">
        <v>27.104120000000002</v>
      </c>
      <c r="BM12" s="456">
        <v>24.718900000000001</v>
      </c>
      <c r="BN12" s="456">
        <v>24.001110000000001</v>
      </c>
      <c r="BO12" s="456">
        <v>24.781839999999999</v>
      </c>
      <c r="BP12" s="456">
        <v>27.888809999999999</v>
      </c>
      <c r="BQ12" s="456">
        <v>31.794129999999999</v>
      </c>
      <c r="BR12" s="456">
        <v>32.19811</v>
      </c>
      <c r="BS12" s="456">
        <v>28.49783</v>
      </c>
      <c r="BT12" s="456">
        <v>24.98366</v>
      </c>
      <c r="BU12" s="456">
        <v>23.334420000000001</v>
      </c>
      <c r="BV12" s="456">
        <v>26.672789999999999</v>
      </c>
    </row>
    <row r="13" spans="1:74" ht="11.1" customHeight="1" x14ac:dyDescent="0.2">
      <c r="A13" s="54" t="s">
        <v>632</v>
      </c>
      <c r="B13" s="736" t="s">
        <v>1007</v>
      </c>
      <c r="C13" s="452">
        <v>54.559522430000001</v>
      </c>
      <c r="D13" s="452">
        <v>51.488855979999997</v>
      </c>
      <c r="E13" s="452">
        <v>51.15879683</v>
      </c>
      <c r="F13" s="452">
        <v>49.037681290000002</v>
      </c>
      <c r="G13" s="452">
        <v>56.217021760000002</v>
      </c>
      <c r="H13" s="452">
        <v>64.278962949999993</v>
      </c>
      <c r="I13" s="452">
        <v>70.162222209999996</v>
      </c>
      <c r="J13" s="452">
        <v>70.472637000000006</v>
      </c>
      <c r="K13" s="452">
        <v>62.564259419999999</v>
      </c>
      <c r="L13" s="452">
        <v>53.774439149999999</v>
      </c>
      <c r="M13" s="452">
        <v>49.973976370000003</v>
      </c>
      <c r="N13" s="452">
        <v>55.336420799999999</v>
      </c>
      <c r="O13" s="452">
        <v>55.054031850000001</v>
      </c>
      <c r="P13" s="452">
        <v>50.802891629999998</v>
      </c>
      <c r="Q13" s="452">
        <v>51.463543739999999</v>
      </c>
      <c r="R13" s="452">
        <v>49.274781470000001</v>
      </c>
      <c r="S13" s="452">
        <v>54.263267949999999</v>
      </c>
      <c r="T13" s="452">
        <v>62.83218943</v>
      </c>
      <c r="U13" s="452">
        <v>72.729408559999996</v>
      </c>
      <c r="V13" s="452">
        <v>76.820459349999993</v>
      </c>
      <c r="W13" s="452">
        <v>69.149214920000006</v>
      </c>
      <c r="X13" s="452">
        <v>58.990481920000001</v>
      </c>
      <c r="Y13" s="452">
        <v>51.587756849999998</v>
      </c>
      <c r="Z13" s="452">
        <v>52.854954399999997</v>
      </c>
      <c r="AA13" s="452">
        <v>59.512068509999999</v>
      </c>
      <c r="AB13" s="452">
        <v>52.837688450000002</v>
      </c>
      <c r="AC13" s="452">
        <v>50.25424701</v>
      </c>
      <c r="AD13" s="452">
        <v>50.749866990000001</v>
      </c>
      <c r="AE13" s="452">
        <v>58.691899820000003</v>
      </c>
      <c r="AF13" s="452">
        <v>66.678894389999996</v>
      </c>
      <c r="AG13" s="452">
        <v>72.001771719999994</v>
      </c>
      <c r="AH13" s="452">
        <v>74.143107479999998</v>
      </c>
      <c r="AI13" s="452">
        <v>66.101062740000003</v>
      </c>
      <c r="AJ13" s="452">
        <v>61.907141600000003</v>
      </c>
      <c r="AK13" s="452">
        <v>54.425303929999998</v>
      </c>
      <c r="AL13" s="452">
        <v>55.464679480000001</v>
      </c>
      <c r="AM13" s="452">
        <v>62.613346030000002</v>
      </c>
      <c r="AN13" s="452">
        <v>57.817146059999999</v>
      </c>
      <c r="AO13" s="452">
        <v>54.035300829999997</v>
      </c>
      <c r="AP13" s="452">
        <v>54.195581869999998</v>
      </c>
      <c r="AQ13" s="452">
        <v>59.0366055</v>
      </c>
      <c r="AR13" s="452">
        <v>66.657257709999996</v>
      </c>
      <c r="AS13" s="452">
        <v>74.131280009999998</v>
      </c>
      <c r="AT13" s="452">
        <v>74.957432519999998</v>
      </c>
      <c r="AU13" s="452">
        <v>68.241730619999998</v>
      </c>
      <c r="AV13" s="452">
        <v>62.867404989999997</v>
      </c>
      <c r="AW13" s="452">
        <v>54.401475570000002</v>
      </c>
      <c r="AX13" s="452">
        <v>56.897923259999999</v>
      </c>
      <c r="AY13" s="452">
        <v>60.624908079999997</v>
      </c>
      <c r="AZ13" s="892">
        <v>54.930071470000001</v>
      </c>
      <c r="BA13" s="892">
        <v>54.480408699999998</v>
      </c>
      <c r="BB13" s="892">
        <v>55.992455399999997</v>
      </c>
      <c r="BC13" s="892">
        <v>59.954007269000002</v>
      </c>
      <c r="BD13" s="892">
        <v>67.799992251000006</v>
      </c>
      <c r="BE13" s="456">
        <v>78.438590000000005</v>
      </c>
      <c r="BF13" s="456">
        <v>81.988900000000001</v>
      </c>
      <c r="BG13" s="456">
        <v>73.000519999999995</v>
      </c>
      <c r="BH13" s="456">
        <v>64.617649999999998</v>
      </c>
      <c r="BI13" s="456">
        <v>56.815980000000003</v>
      </c>
      <c r="BJ13" s="456">
        <v>59.457529999999998</v>
      </c>
      <c r="BK13" s="456">
        <v>63.801090000000002</v>
      </c>
      <c r="BL13" s="456">
        <v>59.305779999999999</v>
      </c>
      <c r="BM13" s="456">
        <v>58.888759999999998</v>
      </c>
      <c r="BN13" s="456">
        <v>58.150579999999998</v>
      </c>
      <c r="BO13" s="456">
        <v>66.584819999999993</v>
      </c>
      <c r="BP13" s="456">
        <v>76.499350000000007</v>
      </c>
      <c r="BQ13" s="456">
        <v>86.187960000000004</v>
      </c>
      <c r="BR13" s="456">
        <v>89.843170000000001</v>
      </c>
      <c r="BS13" s="456">
        <v>79.81859</v>
      </c>
      <c r="BT13" s="456">
        <v>70.62097</v>
      </c>
      <c r="BU13" s="456">
        <v>62.096939999999996</v>
      </c>
      <c r="BV13" s="456">
        <v>64.760559999999998</v>
      </c>
    </row>
    <row r="14" spans="1:74" ht="11.1" customHeight="1" x14ac:dyDescent="0.2">
      <c r="A14" s="54" t="s">
        <v>633</v>
      </c>
      <c r="B14" s="736" t="s">
        <v>1008</v>
      </c>
      <c r="C14" s="452">
        <v>23.613109089999998</v>
      </c>
      <c r="D14" s="452">
        <v>21.271334329999998</v>
      </c>
      <c r="E14" s="452">
        <v>22.16789631</v>
      </c>
      <c r="F14" s="452">
        <v>21.73903404</v>
      </c>
      <c r="G14" s="452">
        <v>23.89464456</v>
      </c>
      <c r="H14" s="452">
        <v>27.59036746</v>
      </c>
      <c r="I14" s="452">
        <v>31.836720669999998</v>
      </c>
      <c r="J14" s="452">
        <v>30.688264329999999</v>
      </c>
      <c r="K14" s="452">
        <v>26.9831343</v>
      </c>
      <c r="L14" s="452">
        <v>22.94175907</v>
      </c>
      <c r="M14" s="452">
        <v>22.001403379999999</v>
      </c>
      <c r="N14" s="452">
        <v>24.35791751</v>
      </c>
      <c r="O14" s="452">
        <v>24.239766840000001</v>
      </c>
      <c r="P14" s="452">
        <v>21.851105180000001</v>
      </c>
      <c r="Q14" s="452">
        <v>22.74200312</v>
      </c>
      <c r="R14" s="452">
        <v>21.853937309999999</v>
      </c>
      <c r="S14" s="452">
        <v>23.87592386</v>
      </c>
      <c r="T14" s="452">
        <v>25.27995576</v>
      </c>
      <c r="U14" s="452">
        <v>32.694032559999997</v>
      </c>
      <c r="V14" s="452">
        <v>31.469789049999999</v>
      </c>
      <c r="W14" s="452">
        <v>26.160440390000002</v>
      </c>
      <c r="X14" s="452">
        <v>23.5890737</v>
      </c>
      <c r="Y14" s="452">
        <v>21.82553806</v>
      </c>
      <c r="Z14" s="452">
        <v>23.8122243</v>
      </c>
      <c r="AA14" s="452">
        <v>24.848691110000001</v>
      </c>
      <c r="AB14" s="452">
        <v>22.418929129999999</v>
      </c>
      <c r="AC14" s="452">
        <v>22.633901089999998</v>
      </c>
      <c r="AD14" s="452">
        <v>21.99843645</v>
      </c>
      <c r="AE14" s="452">
        <v>24.662453190000001</v>
      </c>
      <c r="AF14" s="452">
        <v>29.611441840000001</v>
      </c>
      <c r="AG14" s="452">
        <v>33.740505890000001</v>
      </c>
      <c r="AH14" s="452">
        <v>32.614891900000003</v>
      </c>
      <c r="AI14" s="452">
        <v>27.93354111</v>
      </c>
      <c r="AJ14" s="452">
        <v>25.177003849999998</v>
      </c>
      <c r="AK14" s="452">
        <v>22.696691340000001</v>
      </c>
      <c r="AL14" s="452">
        <v>24.15225117</v>
      </c>
      <c r="AM14" s="452">
        <v>25.367956270000001</v>
      </c>
      <c r="AN14" s="452">
        <v>22.390126460000001</v>
      </c>
      <c r="AO14" s="452">
        <v>23.30570548</v>
      </c>
      <c r="AP14" s="452">
        <v>22.75432648</v>
      </c>
      <c r="AQ14" s="452">
        <v>25.36880884</v>
      </c>
      <c r="AR14" s="452">
        <v>29.21227799</v>
      </c>
      <c r="AS14" s="452">
        <v>32.904873930000001</v>
      </c>
      <c r="AT14" s="452">
        <v>33.066469570000002</v>
      </c>
      <c r="AU14" s="452">
        <v>27.823495650000002</v>
      </c>
      <c r="AV14" s="452">
        <v>24.527087170000001</v>
      </c>
      <c r="AW14" s="452">
        <v>22.990515169999998</v>
      </c>
      <c r="AX14" s="452">
        <v>24.498210010000001</v>
      </c>
      <c r="AY14" s="452">
        <v>25.276739750000001</v>
      </c>
      <c r="AZ14" s="892">
        <v>22.425363699999998</v>
      </c>
      <c r="BA14" s="892">
        <v>24.86497687</v>
      </c>
      <c r="BB14" s="892">
        <v>23.870939400000001</v>
      </c>
      <c r="BC14" s="892">
        <v>26.194999504999998</v>
      </c>
      <c r="BD14" s="892">
        <v>29.849999497999999</v>
      </c>
      <c r="BE14" s="456">
        <v>33.196750000000002</v>
      </c>
      <c r="BF14" s="456">
        <v>33.671239999999997</v>
      </c>
      <c r="BG14" s="456">
        <v>28.679729999999999</v>
      </c>
      <c r="BH14" s="456">
        <v>25.25619</v>
      </c>
      <c r="BI14" s="456">
        <v>23.823589999999999</v>
      </c>
      <c r="BJ14" s="456">
        <v>25.91864</v>
      </c>
      <c r="BK14" s="456">
        <v>26.234539999999999</v>
      </c>
      <c r="BL14" s="456">
        <v>23.273199999999999</v>
      </c>
      <c r="BM14" s="456">
        <v>25.137869999999999</v>
      </c>
      <c r="BN14" s="456">
        <v>24.26651</v>
      </c>
      <c r="BO14" s="456">
        <v>26.763839999999998</v>
      </c>
      <c r="BP14" s="456">
        <v>30.654949999999999</v>
      </c>
      <c r="BQ14" s="456">
        <v>35.533189999999998</v>
      </c>
      <c r="BR14" s="456">
        <v>34.681559999999998</v>
      </c>
      <c r="BS14" s="456">
        <v>29.23358</v>
      </c>
      <c r="BT14" s="456">
        <v>25.73189</v>
      </c>
      <c r="BU14" s="456">
        <v>24.257349999999999</v>
      </c>
      <c r="BV14" s="456">
        <v>26.365849999999998</v>
      </c>
    </row>
    <row r="15" spans="1:74" ht="11.1" customHeight="1" x14ac:dyDescent="0.2">
      <c r="A15" s="54" t="s">
        <v>634</v>
      </c>
      <c r="B15" s="736" t="s">
        <v>1009</v>
      </c>
      <c r="C15" s="452">
        <v>34.741069289999999</v>
      </c>
      <c r="D15" s="452">
        <v>29.192845510000001</v>
      </c>
      <c r="E15" s="452">
        <v>32.55102995</v>
      </c>
      <c r="F15" s="452">
        <v>30.10539447</v>
      </c>
      <c r="G15" s="452">
        <v>30.07199018</v>
      </c>
      <c r="H15" s="452">
        <v>32.521636229999999</v>
      </c>
      <c r="I15" s="452">
        <v>36.237569059999998</v>
      </c>
      <c r="J15" s="452">
        <v>40.115421040000001</v>
      </c>
      <c r="K15" s="452">
        <v>37.039209239999998</v>
      </c>
      <c r="L15" s="452">
        <v>32.354657060000001</v>
      </c>
      <c r="M15" s="452">
        <v>30.681157370000001</v>
      </c>
      <c r="N15" s="452">
        <v>33.481373589999997</v>
      </c>
      <c r="O15" s="452">
        <v>34.726282920000003</v>
      </c>
      <c r="P15" s="452">
        <v>30.289797350000001</v>
      </c>
      <c r="Q15" s="452">
        <v>33.219393930000003</v>
      </c>
      <c r="R15" s="452">
        <v>28.14654599</v>
      </c>
      <c r="S15" s="452">
        <v>29.542860829999999</v>
      </c>
      <c r="T15" s="452">
        <v>30.484069000000002</v>
      </c>
      <c r="U15" s="452">
        <v>35.065682870000003</v>
      </c>
      <c r="V15" s="452">
        <v>37.571488010000003</v>
      </c>
      <c r="W15" s="452">
        <v>33.387443820000001</v>
      </c>
      <c r="X15" s="452">
        <v>31.68726401</v>
      </c>
      <c r="Y15" s="452">
        <v>30.68883095</v>
      </c>
      <c r="Z15" s="452">
        <v>32.208384359999997</v>
      </c>
      <c r="AA15" s="452">
        <v>34.292551099999997</v>
      </c>
      <c r="AB15" s="452">
        <v>30.741920950000001</v>
      </c>
      <c r="AC15" s="452">
        <v>30.680326740000002</v>
      </c>
      <c r="AD15" s="452">
        <v>29.328327160000001</v>
      </c>
      <c r="AE15" s="452">
        <v>29.349487329999999</v>
      </c>
      <c r="AF15" s="452">
        <v>31.494802239999999</v>
      </c>
      <c r="AG15" s="452">
        <v>38.48242578</v>
      </c>
      <c r="AH15" s="452">
        <v>38.131434499999997</v>
      </c>
      <c r="AI15" s="452">
        <v>34.495626100000003</v>
      </c>
      <c r="AJ15" s="452">
        <v>33.621306449999999</v>
      </c>
      <c r="AK15" s="452">
        <v>30.401049270000001</v>
      </c>
      <c r="AL15" s="452">
        <v>34.36021744</v>
      </c>
      <c r="AM15" s="452">
        <v>35.462492679999997</v>
      </c>
      <c r="AN15" s="452">
        <v>31.04431018</v>
      </c>
      <c r="AO15" s="452">
        <v>31.154037670000001</v>
      </c>
      <c r="AP15" s="452">
        <v>28.96890939</v>
      </c>
      <c r="AQ15" s="452">
        <v>29.721816759999999</v>
      </c>
      <c r="AR15" s="452">
        <v>31.914672549999999</v>
      </c>
      <c r="AS15" s="452">
        <v>35.535858249999997</v>
      </c>
      <c r="AT15" s="452">
        <v>36.82655493</v>
      </c>
      <c r="AU15" s="452">
        <v>34.625437660000003</v>
      </c>
      <c r="AV15" s="452">
        <v>32.643263150000003</v>
      </c>
      <c r="AW15" s="452">
        <v>29.984869509999999</v>
      </c>
      <c r="AX15" s="452">
        <v>32.686065560000003</v>
      </c>
      <c r="AY15" s="452">
        <v>34.683900020000003</v>
      </c>
      <c r="AZ15" s="892">
        <v>30.49174966</v>
      </c>
      <c r="BA15" s="892">
        <v>31.331965329999999</v>
      </c>
      <c r="BB15" s="892">
        <v>29.543523759999999</v>
      </c>
      <c r="BC15" s="892">
        <v>30.473000466999999</v>
      </c>
      <c r="BD15" s="892">
        <v>32.789999139999999</v>
      </c>
      <c r="BE15" s="456">
        <v>36.457140000000003</v>
      </c>
      <c r="BF15" s="456">
        <v>37.987769999999998</v>
      </c>
      <c r="BG15" s="456">
        <v>35.428989999999999</v>
      </c>
      <c r="BH15" s="456">
        <v>33.349490000000003</v>
      </c>
      <c r="BI15" s="456">
        <v>30.718170000000001</v>
      </c>
      <c r="BJ15" s="456">
        <v>33.75132</v>
      </c>
      <c r="BK15" s="456">
        <v>35.520620000000001</v>
      </c>
      <c r="BL15" s="456">
        <v>31.139060000000001</v>
      </c>
      <c r="BM15" s="456">
        <v>32.021129999999999</v>
      </c>
      <c r="BN15" s="456">
        <v>29.660219999999999</v>
      </c>
      <c r="BO15" s="456">
        <v>31.103300000000001</v>
      </c>
      <c r="BP15" s="456">
        <v>33.577640000000002</v>
      </c>
      <c r="BQ15" s="456">
        <v>37.750230000000002</v>
      </c>
      <c r="BR15" s="456">
        <v>39.119140000000002</v>
      </c>
      <c r="BS15" s="456">
        <v>35.899500000000003</v>
      </c>
      <c r="BT15" s="456">
        <v>33.831560000000003</v>
      </c>
      <c r="BU15" s="456">
        <v>31.094049999999999</v>
      </c>
      <c r="BV15" s="456">
        <v>34.150039999999997</v>
      </c>
    </row>
    <row r="16" spans="1:74" ht="11.25" customHeight="1" x14ac:dyDescent="0.2">
      <c r="A16" s="54" t="s">
        <v>635</v>
      </c>
      <c r="B16" s="736" t="s">
        <v>1010</v>
      </c>
      <c r="C16" s="452">
        <v>1.3073351900000001</v>
      </c>
      <c r="D16" s="452">
        <v>1.1637704099999999</v>
      </c>
      <c r="E16" s="452">
        <v>1.2613754100000001</v>
      </c>
      <c r="F16" s="452">
        <v>1.1950009399999999</v>
      </c>
      <c r="G16" s="452">
        <v>1.2191797</v>
      </c>
      <c r="H16" s="452">
        <v>1.1919244200000001</v>
      </c>
      <c r="I16" s="452">
        <v>1.2525530300000001</v>
      </c>
      <c r="J16" s="452">
        <v>1.2826227100000001</v>
      </c>
      <c r="K16" s="452">
        <v>1.26132939</v>
      </c>
      <c r="L16" s="452">
        <v>1.3009800199999999</v>
      </c>
      <c r="M16" s="452">
        <v>1.2779256800000001</v>
      </c>
      <c r="N16" s="452">
        <v>1.3271981100000001</v>
      </c>
      <c r="O16" s="452">
        <v>1.3180246</v>
      </c>
      <c r="P16" s="452">
        <v>1.1480056300000001</v>
      </c>
      <c r="Q16" s="452">
        <v>1.2606170800000001</v>
      </c>
      <c r="R16" s="452">
        <v>1.2099746199999999</v>
      </c>
      <c r="S16" s="452">
        <v>1.1993754000000001</v>
      </c>
      <c r="T16" s="452">
        <v>1.17612483</v>
      </c>
      <c r="U16" s="452">
        <v>1.25748255</v>
      </c>
      <c r="V16" s="452">
        <v>1.2733618600000001</v>
      </c>
      <c r="W16" s="452">
        <v>1.2299131800000001</v>
      </c>
      <c r="X16" s="452">
        <v>1.2879744200000001</v>
      </c>
      <c r="Y16" s="452">
        <v>1.2714599799999999</v>
      </c>
      <c r="Z16" s="452">
        <v>1.31953583</v>
      </c>
      <c r="AA16" s="452">
        <v>1.3023956299999999</v>
      </c>
      <c r="AB16" s="452">
        <v>1.21310776</v>
      </c>
      <c r="AC16" s="452">
        <v>1.2132604899999999</v>
      </c>
      <c r="AD16" s="452">
        <v>1.1743241499999999</v>
      </c>
      <c r="AE16" s="452">
        <v>1.1983994</v>
      </c>
      <c r="AF16" s="452">
        <v>1.1956831800000001</v>
      </c>
      <c r="AG16" s="452">
        <v>1.24493879</v>
      </c>
      <c r="AH16" s="452">
        <v>1.28176534</v>
      </c>
      <c r="AI16" s="452">
        <v>1.2681220200000001</v>
      </c>
      <c r="AJ16" s="452">
        <v>1.2939565500000001</v>
      </c>
      <c r="AK16" s="452">
        <v>1.2884960599999999</v>
      </c>
      <c r="AL16" s="452">
        <v>1.3241876299999999</v>
      </c>
      <c r="AM16" s="452">
        <v>1.3187344999999999</v>
      </c>
      <c r="AN16" s="452">
        <v>1.1649272100000001</v>
      </c>
      <c r="AO16" s="452">
        <v>1.2622304099999999</v>
      </c>
      <c r="AP16" s="452">
        <v>1.2113071399999999</v>
      </c>
      <c r="AQ16" s="452">
        <v>1.2282672800000001</v>
      </c>
      <c r="AR16" s="452">
        <v>1.2013079600000001</v>
      </c>
      <c r="AS16" s="452">
        <v>1.2808776200000001</v>
      </c>
      <c r="AT16" s="452">
        <v>1.30812716</v>
      </c>
      <c r="AU16" s="452">
        <v>1.2817964399999999</v>
      </c>
      <c r="AV16" s="452">
        <v>1.3272022800000001</v>
      </c>
      <c r="AW16" s="452">
        <v>1.29393515</v>
      </c>
      <c r="AX16" s="452">
        <v>1.3766619099999999</v>
      </c>
      <c r="AY16" s="452">
        <v>1.3924491999999999</v>
      </c>
      <c r="AZ16" s="892">
        <v>1.1861183</v>
      </c>
      <c r="BA16" s="892">
        <v>1.3160730300000001</v>
      </c>
      <c r="BB16" s="892">
        <v>1.23441238</v>
      </c>
      <c r="BC16" s="892">
        <v>1.2405750499999999</v>
      </c>
      <c r="BD16" s="892">
        <v>1.2104244</v>
      </c>
      <c r="BE16" s="456">
        <v>1.2817750000000001</v>
      </c>
      <c r="BF16" s="456">
        <v>1.311469</v>
      </c>
      <c r="BG16" s="456">
        <v>1.2741370000000001</v>
      </c>
      <c r="BH16" s="456">
        <v>1.331766</v>
      </c>
      <c r="BI16" s="456">
        <v>1.302834</v>
      </c>
      <c r="BJ16" s="456">
        <v>1.375364</v>
      </c>
      <c r="BK16" s="456">
        <v>1.391052</v>
      </c>
      <c r="BL16" s="456">
        <v>1.2070339999999999</v>
      </c>
      <c r="BM16" s="456">
        <v>1.331464</v>
      </c>
      <c r="BN16" s="456">
        <v>1.2548349999999999</v>
      </c>
      <c r="BO16" s="456">
        <v>1.26335</v>
      </c>
      <c r="BP16" s="456">
        <v>1.2331829999999999</v>
      </c>
      <c r="BQ16" s="456">
        <v>1.3052090000000001</v>
      </c>
      <c r="BR16" s="456">
        <v>1.334705</v>
      </c>
      <c r="BS16" s="456">
        <v>1.2964290000000001</v>
      </c>
      <c r="BT16" s="456">
        <v>1.353939</v>
      </c>
      <c r="BU16" s="456">
        <v>1.3234600000000001</v>
      </c>
      <c r="BV16" s="456">
        <v>1.395642</v>
      </c>
    </row>
    <row r="17" spans="1:74" ht="11.1" customHeight="1" x14ac:dyDescent="0.2">
      <c r="A17" s="54"/>
      <c r="B17" s="57"/>
      <c r="C17" s="451"/>
      <c r="D17" s="451"/>
      <c r="E17" s="451"/>
      <c r="F17" s="451"/>
      <c r="G17" s="451"/>
      <c r="H17" s="451"/>
      <c r="I17" s="451"/>
      <c r="J17" s="451"/>
      <c r="K17" s="451"/>
      <c r="L17" s="451"/>
      <c r="M17" s="451"/>
      <c r="N17" s="451"/>
      <c r="O17" s="451"/>
      <c r="P17" s="451"/>
      <c r="Q17" s="451"/>
      <c r="R17" s="451"/>
      <c r="S17" s="451"/>
      <c r="T17" s="451"/>
      <c r="U17" s="451"/>
      <c r="V17" s="451"/>
      <c r="W17" s="451"/>
      <c r="X17" s="451"/>
      <c r="Y17" s="451"/>
      <c r="Z17" s="451"/>
      <c r="AA17" s="451"/>
      <c r="AB17" s="451"/>
      <c r="AC17" s="451"/>
      <c r="AD17" s="451"/>
      <c r="AE17" s="451"/>
      <c r="AF17" s="451"/>
      <c r="AG17" s="451"/>
      <c r="AH17" s="451"/>
      <c r="AI17" s="451"/>
      <c r="AJ17" s="451"/>
      <c r="AK17" s="451"/>
      <c r="AL17" s="451"/>
      <c r="AM17" s="451"/>
      <c r="AN17" s="451"/>
      <c r="AO17" s="451"/>
      <c r="AP17" s="451"/>
      <c r="AQ17" s="451"/>
      <c r="AR17" s="451"/>
      <c r="AS17" s="451"/>
      <c r="AT17" s="451"/>
      <c r="AU17" s="451"/>
      <c r="AV17" s="451"/>
      <c r="AW17" s="451"/>
      <c r="AX17" s="451"/>
      <c r="AY17" s="451"/>
      <c r="AZ17" s="915"/>
      <c r="BA17" s="915"/>
      <c r="BB17" s="915"/>
      <c r="BC17" s="915"/>
      <c r="BD17" s="961"/>
      <c r="BE17" s="864"/>
      <c r="BF17" s="864"/>
      <c r="BG17" s="864"/>
      <c r="BH17" s="864"/>
      <c r="BI17" s="455"/>
      <c r="BJ17" s="455"/>
      <c r="BK17" s="455"/>
      <c r="BL17" s="455"/>
      <c r="BM17" s="455"/>
      <c r="BN17" s="455"/>
      <c r="BO17" s="455"/>
      <c r="BP17" s="455"/>
      <c r="BQ17" s="455"/>
      <c r="BR17" s="455"/>
      <c r="BS17" s="455"/>
      <c r="BT17" s="455"/>
      <c r="BU17" s="455"/>
      <c r="BV17" s="455"/>
    </row>
    <row r="18" spans="1:74" s="57" customFormat="1" ht="11.1" customHeight="1" x14ac:dyDescent="0.2">
      <c r="A18" s="460" t="s">
        <v>603</v>
      </c>
      <c r="B18" s="738" t="s">
        <v>1032</v>
      </c>
      <c r="C18" s="299">
        <v>140.50406917999999</v>
      </c>
      <c r="D18" s="299">
        <v>125.34230287</v>
      </c>
      <c r="E18" s="299">
        <v>111.43858992</v>
      </c>
      <c r="F18" s="299">
        <v>97.431844069999997</v>
      </c>
      <c r="G18" s="299">
        <v>110.07073411</v>
      </c>
      <c r="H18" s="299">
        <v>136.31028785999999</v>
      </c>
      <c r="I18" s="299">
        <v>164.27657787999999</v>
      </c>
      <c r="J18" s="299">
        <v>160.27146691999999</v>
      </c>
      <c r="K18" s="299">
        <v>129.24131835</v>
      </c>
      <c r="L18" s="299">
        <v>99.792191209999999</v>
      </c>
      <c r="M18" s="299">
        <v>103.15207773</v>
      </c>
      <c r="N18" s="299">
        <v>131.40170252999999</v>
      </c>
      <c r="O18" s="299">
        <v>131.63774264</v>
      </c>
      <c r="P18" s="299">
        <v>112.10518084</v>
      </c>
      <c r="Q18" s="299">
        <v>110.41692320999999</v>
      </c>
      <c r="R18" s="299">
        <v>96.195859609999999</v>
      </c>
      <c r="S18" s="299">
        <v>100.23051298999999</v>
      </c>
      <c r="T18" s="299">
        <v>121.31961101</v>
      </c>
      <c r="U18" s="299">
        <v>159.71483354</v>
      </c>
      <c r="V18" s="299">
        <v>161.46019195</v>
      </c>
      <c r="W18" s="299">
        <v>132.80700633999999</v>
      </c>
      <c r="X18" s="299">
        <v>103.3137742</v>
      </c>
      <c r="Y18" s="299">
        <v>101.90658738</v>
      </c>
      <c r="Z18" s="299">
        <v>118.91696047000001</v>
      </c>
      <c r="AA18" s="299">
        <v>142.35352688</v>
      </c>
      <c r="AB18" s="299">
        <v>115.47719177</v>
      </c>
      <c r="AC18" s="299">
        <v>102.20304502</v>
      </c>
      <c r="AD18" s="299">
        <v>94.67402448</v>
      </c>
      <c r="AE18" s="299">
        <v>107.60471544000001</v>
      </c>
      <c r="AF18" s="299">
        <v>138.92046031000001</v>
      </c>
      <c r="AG18" s="299">
        <v>164.83324943</v>
      </c>
      <c r="AH18" s="299">
        <v>159.09842286</v>
      </c>
      <c r="AI18" s="299">
        <v>127.34005415999999</v>
      </c>
      <c r="AJ18" s="299">
        <v>106.08327949</v>
      </c>
      <c r="AK18" s="299">
        <v>98.781892600000006</v>
      </c>
      <c r="AL18" s="299">
        <v>125.50372371</v>
      </c>
      <c r="AM18" s="299">
        <v>152.32858847</v>
      </c>
      <c r="AN18" s="299">
        <v>127.51728971999999</v>
      </c>
      <c r="AO18" s="299">
        <v>108.96872277</v>
      </c>
      <c r="AP18" s="299">
        <v>97.306290200000007</v>
      </c>
      <c r="AQ18" s="299">
        <v>104.85586685</v>
      </c>
      <c r="AR18" s="299">
        <v>135.82211659000001</v>
      </c>
      <c r="AS18" s="299">
        <v>168.01064976999999</v>
      </c>
      <c r="AT18" s="299">
        <v>155.20386060999999</v>
      </c>
      <c r="AU18" s="299">
        <v>126.77750874</v>
      </c>
      <c r="AV18" s="299">
        <v>107.31318520000001</v>
      </c>
      <c r="AW18" s="299">
        <v>101.22240745000001</v>
      </c>
      <c r="AX18" s="299">
        <v>129.66674415</v>
      </c>
      <c r="AY18" s="299">
        <v>145.11501149</v>
      </c>
      <c r="AZ18" s="891">
        <v>128.05468200000001</v>
      </c>
      <c r="BA18" s="891">
        <v>108.8677275</v>
      </c>
      <c r="BB18" s="891">
        <v>98.321751379999995</v>
      </c>
      <c r="BC18" s="891">
        <v>102.90279628</v>
      </c>
      <c r="BD18" s="891">
        <v>131.23068567000001</v>
      </c>
      <c r="BE18" s="462">
        <v>160.11199999999999</v>
      </c>
      <c r="BF18" s="462">
        <v>163.39099999999999</v>
      </c>
      <c r="BG18" s="462">
        <v>132.22489999999999</v>
      </c>
      <c r="BH18" s="462">
        <v>108.13930000000001</v>
      </c>
      <c r="BI18" s="462">
        <v>102.25839999999999</v>
      </c>
      <c r="BJ18" s="462">
        <v>127.77079999999999</v>
      </c>
      <c r="BK18" s="462">
        <v>137.72929999999999</v>
      </c>
      <c r="BL18" s="462">
        <v>124.7364</v>
      </c>
      <c r="BM18" s="462">
        <v>111.94459999999999</v>
      </c>
      <c r="BN18" s="462">
        <v>100.8947</v>
      </c>
      <c r="BO18" s="462">
        <v>105.24590000000001</v>
      </c>
      <c r="BP18" s="462">
        <v>133.8657</v>
      </c>
      <c r="BQ18" s="462">
        <v>168.8664</v>
      </c>
      <c r="BR18" s="462">
        <v>168.46190000000001</v>
      </c>
      <c r="BS18" s="462">
        <v>133.233</v>
      </c>
      <c r="BT18" s="462">
        <v>108.82470000000001</v>
      </c>
      <c r="BU18" s="462">
        <v>102.6336</v>
      </c>
      <c r="BV18" s="462">
        <v>128.07550000000001</v>
      </c>
    </row>
    <row r="19" spans="1:74" ht="11.1" customHeight="1" x14ac:dyDescent="0.2">
      <c r="A19" s="54" t="s">
        <v>593</v>
      </c>
      <c r="B19" s="736" t="s">
        <v>1001</v>
      </c>
      <c r="C19" s="452">
        <v>4.8329048300000004</v>
      </c>
      <c r="D19" s="452">
        <v>4.3054023700000004</v>
      </c>
      <c r="E19" s="452">
        <v>3.9777455800000001</v>
      </c>
      <c r="F19" s="452">
        <v>3.5102551900000001</v>
      </c>
      <c r="G19" s="452">
        <v>3.41191639</v>
      </c>
      <c r="H19" s="452">
        <v>3.6095034500000001</v>
      </c>
      <c r="I19" s="452">
        <v>4.8394245800000002</v>
      </c>
      <c r="J19" s="452">
        <v>5.1874436299999998</v>
      </c>
      <c r="K19" s="452">
        <v>3.9148201</v>
      </c>
      <c r="L19" s="452">
        <v>3.2861362299999999</v>
      </c>
      <c r="M19" s="452">
        <v>3.3926311299999998</v>
      </c>
      <c r="N19" s="452">
        <v>4.1835965599999998</v>
      </c>
      <c r="O19" s="452">
        <v>4.4079490100000003</v>
      </c>
      <c r="P19" s="452">
        <v>3.9818522700000001</v>
      </c>
      <c r="Q19" s="452">
        <v>3.8611461600000001</v>
      </c>
      <c r="R19" s="452">
        <v>3.2383502399999999</v>
      </c>
      <c r="S19" s="452">
        <v>3.0922194599999999</v>
      </c>
      <c r="T19" s="452">
        <v>3.4515094300000002</v>
      </c>
      <c r="U19" s="452">
        <v>5.0172512100000004</v>
      </c>
      <c r="V19" s="452">
        <v>4.6741163200000004</v>
      </c>
      <c r="W19" s="452">
        <v>4.0709217899999999</v>
      </c>
      <c r="X19" s="452">
        <v>3.26849714</v>
      </c>
      <c r="Y19" s="452">
        <v>3.5331312399999999</v>
      </c>
      <c r="Z19" s="452">
        <v>4.0673117200000002</v>
      </c>
      <c r="AA19" s="452">
        <v>4.6047165100000003</v>
      </c>
      <c r="AB19" s="452">
        <v>4.1541818199999998</v>
      </c>
      <c r="AC19" s="452">
        <v>3.88659826</v>
      </c>
      <c r="AD19" s="452">
        <v>3.4966200500000002</v>
      </c>
      <c r="AE19" s="452">
        <v>3.3949424600000002</v>
      </c>
      <c r="AF19" s="452">
        <v>3.95615088</v>
      </c>
      <c r="AG19" s="452">
        <v>5.1174098099999998</v>
      </c>
      <c r="AH19" s="452">
        <v>4.6765441599999997</v>
      </c>
      <c r="AI19" s="452">
        <v>3.6003510799999998</v>
      </c>
      <c r="AJ19" s="452">
        <v>3.3416312100000001</v>
      </c>
      <c r="AK19" s="452">
        <v>3.4379696599999998</v>
      </c>
      <c r="AL19" s="452">
        <v>4.3578440900000004</v>
      </c>
      <c r="AM19" s="452">
        <v>4.9277556999999996</v>
      </c>
      <c r="AN19" s="452">
        <v>4.4745390399999998</v>
      </c>
      <c r="AO19" s="452">
        <v>3.9689567000000001</v>
      </c>
      <c r="AP19" s="452">
        <v>3.51626839</v>
      </c>
      <c r="AQ19" s="452">
        <v>3.2875117999999999</v>
      </c>
      <c r="AR19" s="452">
        <v>3.9440768899999998</v>
      </c>
      <c r="AS19" s="452">
        <v>5.43513365</v>
      </c>
      <c r="AT19" s="452">
        <v>4.7481465700000003</v>
      </c>
      <c r="AU19" s="452">
        <v>3.55974434</v>
      </c>
      <c r="AV19" s="452">
        <v>3.3538244700000002</v>
      </c>
      <c r="AW19" s="452">
        <v>3.4563673600000002</v>
      </c>
      <c r="AX19" s="452">
        <v>4.7418804400000001</v>
      </c>
      <c r="AY19" s="452">
        <v>5.0100799800000004</v>
      </c>
      <c r="AZ19" s="892">
        <v>4.7022271</v>
      </c>
      <c r="BA19" s="892">
        <v>4.2341673699999998</v>
      </c>
      <c r="BB19" s="892">
        <v>3.4743713999999999</v>
      </c>
      <c r="BC19" s="892">
        <v>3.3533657784000002</v>
      </c>
      <c r="BD19" s="892">
        <v>3.9432756857000002</v>
      </c>
      <c r="BE19" s="456">
        <v>5.2454539999999996</v>
      </c>
      <c r="BF19" s="456">
        <v>5.1928830000000001</v>
      </c>
      <c r="BG19" s="456">
        <v>3.8254920000000001</v>
      </c>
      <c r="BH19" s="456">
        <v>3.4105430000000001</v>
      </c>
      <c r="BI19" s="456">
        <v>3.400112</v>
      </c>
      <c r="BJ19" s="456">
        <v>4.4249080000000003</v>
      </c>
      <c r="BK19" s="456">
        <v>4.6423629999999996</v>
      </c>
      <c r="BL19" s="456">
        <v>4.3550740000000001</v>
      </c>
      <c r="BM19" s="456">
        <v>4.1462890000000003</v>
      </c>
      <c r="BN19" s="456">
        <v>3.5241189999999998</v>
      </c>
      <c r="BO19" s="456">
        <v>3.4020290000000002</v>
      </c>
      <c r="BP19" s="456">
        <v>3.8325149999999999</v>
      </c>
      <c r="BQ19" s="456">
        <v>5.4387080000000001</v>
      </c>
      <c r="BR19" s="456">
        <v>5.38171</v>
      </c>
      <c r="BS19" s="456">
        <v>3.8641130000000001</v>
      </c>
      <c r="BT19" s="456">
        <v>3.4354710000000002</v>
      </c>
      <c r="BU19" s="456">
        <v>3.421475</v>
      </c>
      <c r="BV19" s="456">
        <v>4.4502350000000002</v>
      </c>
    </row>
    <row r="20" spans="1:74" ht="11.1" customHeight="1" x14ac:dyDescent="0.2">
      <c r="A20" s="54" t="s">
        <v>594</v>
      </c>
      <c r="B20" s="737" t="s">
        <v>1002</v>
      </c>
      <c r="C20" s="452">
        <v>13.575983219999999</v>
      </c>
      <c r="D20" s="452">
        <v>11.73578451</v>
      </c>
      <c r="E20" s="452">
        <v>10.6264126</v>
      </c>
      <c r="F20" s="452">
        <v>9.1255836899999991</v>
      </c>
      <c r="G20" s="452">
        <v>9.3802762099999999</v>
      </c>
      <c r="H20" s="452">
        <v>11.433852160000001</v>
      </c>
      <c r="I20" s="452">
        <v>15.30224812</v>
      </c>
      <c r="J20" s="452">
        <v>15.59741092</v>
      </c>
      <c r="K20" s="452">
        <v>11.629279329999999</v>
      </c>
      <c r="L20" s="452">
        <v>8.7896072000000007</v>
      </c>
      <c r="M20" s="452">
        <v>9.29570556</v>
      </c>
      <c r="N20" s="452">
        <v>12.21067964</v>
      </c>
      <c r="O20" s="452">
        <v>12.053750640000001</v>
      </c>
      <c r="P20" s="452">
        <v>10.51791989</v>
      </c>
      <c r="Q20" s="452">
        <v>10.567845650000001</v>
      </c>
      <c r="R20" s="452">
        <v>8.6231642700000002</v>
      </c>
      <c r="S20" s="452">
        <v>8.6866814399999992</v>
      </c>
      <c r="T20" s="452">
        <v>10.13928376</v>
      </c>
      <c r="U20" s="452">
        <v>14.854679000000001</v>
      </c>
      <c r="V20" s="452">
        <v>13.709516819999999</v>
      </c>
      <c r="W20" s="452">
        <v>11.51515442</v>
      </c>
      <c r="X20" s="452">
        <v>9.0601458899999994</v>
      </c>
      <c r="Y20" s="452">
        <v>9.6250589600000005</v>
      </c>
      <c r="Z20" s="452">
        <v>11.5025713</v>
      </c>
      <c r="AA20" s="452">
        <v>12.645409949999999</v>
      </c>
      <c r="AB20" s="452">
        <v>10.99737766</v>
      </c>
      <c r="AC20" s="452">
        <v>9.9316039099999998</v>
      </c>
      <c r="AD20" s="452">
        <v>9.0597400199999996</v>
      </c>
      <c r="AE20" s="452">
        <v>9.0797205699999992</v>
      </c>
      <c r="AF20" s="452">
        <v>12.315853690000001</v>
      </c>
      <c r="AG20" s="452">
        <v>16.258561799999999</v>
      </c>
      <c r="AH20" s="452">
        <v>14.519480379999999</v>
      </c>
      <c r="AI20" s="452">
        <v>10.274604549999999</v>
      </c>
      <c r="AJ20" s="452">
        <v>8.6583077999999993</v>
      </c>
      <c r="AK20" s="452">
        <v>9.0222731500000002</v>
      </c>
      <c r="AL20" s="452">
        <v>12.05995955</v>
      </c>
      <c r="AM20" s="452">
        <v>14.143167719999999</v>
      </c>
      <c r="AN20" s="452">
        <v>12.146117009999999</v>
      </c>
      <c r="AO20" s="452">
        <v>10.594260329999999</v>
      </c>
      <c r="AP20" s="452">
        <v>8.9343666800000001</v>
      </c>
      <c r="AQ20" s="452">
        <v>8.6453592799999992</v>
      </c>
      <c r="AR20" s="452">
        <v>11.641129980000001</v>
      </c>
      <c r="AS20" s="452">
        <v>16.530263999999999</v>
      </c>
      <c r="AT20" s="452">
        <v>13.897166159999999</v>
      </c>
      <c r="AU20" s="452">
        <v>10.41815523</v>
      </c>
      <c r="AV20" s="452">
        <v>9.1028884600000008</v>
      </c>
      <c r="AW20" s="452">
        <v>9.5051761700000004</v>
      </c>
      <c r="AX20" s="452">
        <v>12.98801754</v>
      </c>
      <c r="AY20" s="452">
        <v>14.186567139999999</v>
      </c>
      <c r="AZ20" s="892">
        <v>13.07731328</v>
      </c>
      <c r="BA20" s="892">
        <v>10.65139608</v>
      </c>
      <c r="BB20" s="892">
        <v>8.9081792100000001</v>
      </c>
      <c r="BC20" s="892">
        <v>8.3873179471999997</v>
      </c>
      <c r="BD20" s="892">
        <v>11.233871893</v>
      </c>
      <c r="BE20" s="456">
        <v>15.1097</v>
      </c>
      <c r="BF20" s="456">
        <v>14.82413</v>
      </c>
      <c r="BG20" s="456">
        <v>11.143039999999999</v>
      </c>
      <c r="BH20" s="456">
        <v>9.1050199999999997</v>
      </c>
      <c r="BI20" s="456">
        <v>9.2875759999999996</v>
      </c>
      <c r="BJ20" s="456">
        <v>11.995200000000001</v>
      </c>
      <c r="BK20" s="456">
        <v>12.86492</v>
      </c>
      <c r="BL20" s="456">
        <v>11.952389999999999</v>
      </c>
      <c r="BM20" s="456">
        <v>10.58052</v>
      </c>
      <c r="BN20" s="456">
        <v>9.2158940000000005</v>
      </c>
      <c r="BO20" s="456">
        <v>8.5773250000000001</v>
      </c>
      <c r="BP20" s="456">
        <v>11.12391</v>
      </c>
      <c r="BQ20" s="456">
        <v>15.857139999999999</v>
      </c>
      <c r="BR20" s="456">
        <v>15.412419999999999</v>
      </c>
      <c r="BS20" s="456">
        <v>11.214600000000001</v>
      </c>
      <c r="BT20" s="456">
        <v>9.1420370000000002</v>
      </c>
      <c r="BU20" s="456">
        <v>9.314883</v>
      </c>
      <c r="BV20" s="456">
        <v>12.02182</v>
      </c>
    </row>
    <row r="21" spans="1:74" ht="11.1" customHeight="1" x14ac:dyDescent="0.2">
      <c r="A21" s="54" t="s">
        <v>595</v>
      </c>
      <c r="B21" s="736" t="s">
        <v>1003</v>
      </c>
      <c r="C21" s="452">
        <v>19.087698410000002</v>
      </c>
      <c r="D21" s="452">
        <v>16.646109899999999</v>
      </c>
      <c r="E21" s="452">
        <v>14.881576219999999</v>
      </c>
      <c r="F21" s="452">
        <v>12.717495899999999</v>
      </c>
      <c r="G21" s="452">
        <v>13.75035883</v>
      </c>
      <c r="H21" s="452">
        <v>17.117122999999999</v>
      </c>
      <c r="I21" s="452">
        <v>20.474227689999999</v>
      </c>
      <c r="J21" s="452">
        <v>19.424876359999999</v>
      </c>
      <c r="K21" s="452">
        <v>14.729913760000001</v>
      </c>
      <c r="L21" s="452">
        <v>11.87844396</v>
      </c>
      <c r="M21" s="452">
        <v>13.41658357</v>
      </c>
      <c r="N21" s="452">
        <v>17.64840049</v>
      </c>
      <c r="O21" s="452">
        <v>16.907525419999999</v>
      </c>
      <c r="P21" s="452">
        <v>14.54268682</v>
      </c>
      <c r="Q21" s="452">
        <v>14.806650830000001</v>
      </c>
      <c r="R21" s="452">
        <v>12.171921960000001</v>
      </c>
      <c r="S21" s="452">
        <v>12.380638129999999</v>
      </c>
      <c r="T21" s="452">
        <v>15.02054822</v>
      </c>
      <c r="U21" s="452">
        <v>19.304691479999999</v>
      </c>
      <c r="V21" s="452">
        <v>18.31551043</v>
      </c>
      <c r="W21" s="452">
        <v>14.590996710000001</v>
      </c>
      <c r="X21" s="452">
        <v>12.590401740000001</v>
      </c>
      <c r="Y21" s="452">
        <v>13.38279616</v>
      </c>
      <c r="Z21" s="452">
        <v>15.51073813</v>
      </c>
      <c r="AA21" s="452">
        <v>18.36594041</v>
      </c>
      <c r="AB21" s="452">
        <v>14.77737823</v>
      </c>
      <c r="AC21" s="452">
        <v>13.48900649</v>
      </c>
      <c r="AD21" s="452">
        <v>12.140630679999999</v>
      </c>
      <c r="AE21" s="452">
        <v>13.48043279</v>
      </c>
      <c r="AF21" s="452">
        <v>17.609811270000002</v>
      </c>
      <c r="AG21" s="452">
        <v>19.9117335</v>
      </c>
      <c r="AH21" s="452">
        <v>19.43750167</v>
      </c>
      <c r="AI21" s="452">
        <v>14.90730016</v>
      </c>
      <c r="AJ21" s="452">
        <v>12.11627348</v>
      </c>
      <c r="AK21" s="452">
        <v>12.41233443</v>
      </c>
      <c r="AL21" s="452">
        <v>16.946863870000001</v>
      </c>
      <c r="AM21" s="452">
        <v>19.591282639999999</v>
      </c>
      <c r="AN21" s="452">
        <v>16.689477799999999</v>
      </c>
      <c r="AO21" s="452">
        <v>14.31748213</v>
      </c>
      <c r="AP21" s="452">
        <v>12.190823460000001</v>
      </c>
      <c r="AQ21" s="452">
        <v>12.108653309999999</v>
      </c>
      <c r="AR21" s="452">
        <v>17.73346037</v>
      </c>
      <c r="AS21" s="452">
        <v>22.483949200000001</v>
      </c>
      <c r="AT21" s="452">
        <v>19.059873</v>
      </c>
      <c r="AU21" s="452">
        <v>14.23561563</v>
      </c>
      <c r="AV21" s="452">
        <v>12.6235424</v>
      </c>
      <c r="AW21" s="452">
        <v>13.57091018</v>
      </c>
      <c r="AX21" s="452">
        <v>17.97815743</v>
      </c>
      <c r="AY21" s="452">
        <v>19.216343500000001</v>
      </c>
      <c r="AZ21" s="892">
        <v>16.79981124</v>
      </c>
      <c r="BA21" s="892">
        <v>14.10798292</v>
      </c>
      <c r="BB21" s="892">
        <v>12.205277990000001</v>
      </c>
      <c r="BC21" s="892">
        <v>11.652551217999999</v>
      </c>
      <c r="BD21" s="892">
        <v>15.964331818</v>
      </c>
      <c r="BE21" s="456">
        <v>20.396820000000002</v>
      </c>
      <c r="BF21" s="456">
        <v>20.18365</v>
      </c>
      <c r="BG21" s="456">
        <v>14.217280000000001</v>
      </c>
      <c r="BH21" s="456">
        <v>12.67773</v>
      </c>
      <c r="BI21" s="456">
        <v>13.39376</v>
      </c>
      <c r="BJ21" s="456">
        <v>16.92004</v>
      </c>
      <c r="BK21" s="456">
        <v>17.720289999999999</v>
      </c>
      <c r="BL21" s="456">
        <v>16.41</v>
      </c>
      <c r="BM21" s="456">
        <v>14.6511</v>
      </c>
      <c r="BN21" s="456">
        <v>12.70768</v>
      </c>
      <c r="BO21" s="456">
        <v>12.130089999999999</v>
      </c>
      <c r="BP21" s="456">
        <v>16.717099999999999</v>
      </c>
      <c r="BQ21" s="456">
        <v>20.961079999999999</v>
      </c>
      <c r="BR21" s="456">
        <v>20.401219999999999</v>
      </c>
      <c r="BS21" s="456">
        <v>14.299300000000001</v>
      </c>
      <c r="BT21" s="456">
        <v>12.73085</v>
      </c>
      <c r="BU21" s="456">
        <v>13.44103</v>
      </c>
      <c r="BV21" s="456">
        <v>16.965540000000001</v>
      </c>
    </row>
    <row r="22" spans="1:74" ht="11.1" customHeight="1" x14ac:dyDescent="0.2">
      <c r="A22" s="54" t="s">
        <v>596</v>
      </c>
      <c r="B22" s="736" t="s">
        <v>1004</v>
      </c>
      <c r="C22" s="452">
        <v>11.48731579</v>
      </c>
      <c r="D22" s="452">
        <v>10.12490519</v>
      </c>
      <c r="E22" s="452">
        <v>8.8695873800000005</v>
      </c>
      <c r="F22" s="452">
        <v>7.3911491700000003</v>
      </c>
      <c r="G22" s="452">
        <v>7.6342204499999999</v>
      </c>
      <c r="H22" s="452">
        <v>9.5612068099999998</v>
      </c>
      <c r="I22" s="452">
        <v>11.616510359999999</v>
      </c>
      <c r="J22" s="452">
        <v>11.10141342</v>
      </c>
      <c r="K22" s="452">
        <v>8.5188335100000003</v>
      </c>
      <c r="L22" s="452">
        <v>6.7750385499999997</v>
      </c>
      <c r="M22" s="452">
        <v>7.8978867199999998</v>
      </c>
      <c r="N22" s="452">
        <v>10.900055760000001</v>
      </c>
      <c r="O22" s="452">
        <v>10.992469140000001</v>
      </c>
      <c r="P22" s="452">
        <v>9.0309901999999997</v>
      </c>
      <c r="Q22" s="452">
        <v>9.0111930200000003</v>
      </c>
      <c r="R22" s="452">
        <v>7.2363204300000001</v>
      </c>
      <c r="S22" s="452">
        <v>7.28568222</v>
      </c>
      <c r="T22" s="452">
        <v>9.3388051900000004</v>
      </c>
      <c r="U22" s="452">
        <v>10.750720019999999</v>
      </c>
      <c r="V22" s="452">
        <v>10.948567580000001</v>
      </c>
      <c r="W22" s="452">
        <v>8.7867239799999997</v>
      </c>
      <c r="X22" s="452">
        <v>7.0678917600000002</v>
      </c>
      <c r="Y22" s="452">
        <v>7.61345531</v>
      </c>
      <c r="Z22" s="452">
        <v>9.3058331499999998</v>
      </c>
      <c r="AA22" s="452">
        <v>11.63117128</v>
      </c>
      <c r="AB22" s="452">
        <v>8.7198121999999998</v>
      </c>
      <c r="AC22" s="452">
        <v>7.8666771400000002</v>
      </c>
      <c r="AD22" s="452">
        <v>6.9920492000000003</v>
      </c>
      <c r="AE22" s="452">
        <v>7.1697980499999998</v>
      </c>
      <c r="AF22" s="452">
        <v>9.5339261799999999</v>
      </c>
      <c r="AG22" s="452">
        <v>10.92749293</v>
      </c>
      <c r="AH22" s="452">
        <v>10.60291703</v>
      </c>
      <c r="AI22" s="452">
        <v>8.4169558299999991</v>
      </c>
      <c r="AJ22" s="452">
        <v>6.9729457000000004</v>
      </c>
      <c r="AK22" s="452">
        <v>7.2235524699999996</v>
      </c>
      <c r="AL22" s="452">
        <v>10.01302995</v>
      </c>
      <c r="AM22" s="452">
        <v>11.783584250000001</v>
      </c>
      <c r="AN22" s="452">
        <v>10.520825990000001</v>
      </c>
      <c r="AO22" s="452">
        <v>8.5308943199999998</v>
      </c>
      <c r="AP22" s="452">
        <v>6.9055601600000003</v>
      </c>
      <c r="AQ22" s="452">
        <v>6.9960360799999997</v>
      </c>
      <c r="AR22" s="452">
        <v>9.3504272000000004</v>
      </c>
      <c r="AS22" s="452">
        <v>12.03791069</v>
      </c>
      <c r="AT22" s="452">
        <v>10.73374424</v>
      </c>
      <c r="AU22" s="452">
        <v>8.4689615699999994</v>
      </c>
      <c r="AV22" s="452">
        <v>7.4003641299999998</v>
      </c>
      <c r="AW22" s="452">
        <v>7.4589503600000002</v>
      </c>
      <c r="AX22" s="452">
        <v>10.331633890000001</v>
      </c>
      <c r="AY22" s="452">
        <v>11.480273090000001</v>
      </c>
      <c r="AZ22" s="892">
        <v>9.3990597099999995</v>
      </c>
      <c r="BA22" s="892">
        <v>8.3612508299999995</v>
      </c>
      <c r="BB22" s="892">
        <v>7.1506748299999998</v>
      </c>
      <c r="BC22" s="892">
        <v>7.2301397337999997</v>
      </c>
      <c r="BD22" s="892">
        <v>9.3695984375000005</v>
      </c>
      <c r="BE22" s="456">
        <v>12.07124</v>
      </c>
      <c r="BF22" s="456">
        <v>11.63843</v>
      </c>
      <c r="BG22" s="456">
        <v>8.5818530000000006</v>
      </c>
      <c r="BH22" s="456">
        <v>7.6492820000000004</v>
      </c>
      <c r="BI22" s="456">
        <v>7.8820160000000001</v>
      </c>
      <c r="BJ22" s="456">
        <v>10.45867</v>
      </c>
      <c r="BK22" s="456">
        <v>11.25249</v>
      </c>
      <c r="BL22" s="456">
        <v>10.01548</v>
      </c>
      <c r="BM22" s="456">
        <v>9.0771560000000004</v>
      </c>
      <c r="BN22" s="456">
        <v>7.4401099999999998</v>
      </c>
      <c r="BO22" s="456">
        <v>7.4551559999999997</v>
      </c>
      <c r="BP22" s="456">
        <v>9.4786990000000007</v>
      </c>
      <c r="BQ22" s="456">
        <v>12.50459</v>
      </c>
      <c r="BR22" s="456">
        <v>11.897919999999999</v>
      </c>
      <c r="BS22" s="456">
        <v>8.6992469999999997</v>
      </c>
      <c r="BT22" s="456">
        <v>7.7414209999999999</v>
      </c>
      <c r="BU22" s="456">
        <v>7.9656099999999999</v>
      </c>
      <c r="BV22" s="456">
        <v>10.559810000000001</v>
      </c>
    </row>
    <row r="23" spans="1:74" ht="11.1" customHeight="1" x14ac:dyDescent="0.2">
      <c r="A23" s="54" t="s">
        <v>597</v>
      </c>
      <c r="B23" s="736" t="s">
        <v>1005</v>
      </c>
      <c r="C23" s="452">
        <v>35.378035689999997</v>
      </c>
      <c r="D23" s="452">
        <v>31.80400251</v>
      </c>
      <c r="E23" s="452">
        <v>27.36628335</v>
      </c>
      <c r="F23" s="452">
        <v>24.61065</v>
      </c>
      <c r="G23" s="452">
        <v>29.26250014</v>
      </c>
      <c r="H23" s="452">
        <v>35.737463050000002</v>
      </c>
      <c r="I23" s="452">
        <v>41.472507839999999</v>
      </c>
      <c r="J23" s="452">
        <v>39.866808599999999</v>
      </c>
      <c r="K23" s="452">
        <v>32.403803189999998</v>
      </c>
      <c r="L23" s="452">
        <v>25.64963054</v>
      </c>
      <c r="M23" s="452">
        <v>26.497871119999999</v>
      </c>
      <c r="N23" s="452">
        <v>33.716732049999997</v>
      </c>
      <c r="O23" s="452">
        <v>32.256771360000002</v>
      </c>
      <c r="P23" s="452">
        <v>26.945031629999999</v>
      </c>
      <c r="Q23" s="452">
        <v>27.40926005</v>
      </c>
      <c r="R23" s="452">
        <v>25.188356110000001</v>
      </c>
      <c r="S23" s="452">
        <v>26.35178531</v>
      </c>
      <c r="T23" s="452">
        <v>31.69768419</v>
      </c>
      <c r="U23" s="452">
        <v>41.150341920000002</v>
      </c>
      <c r="V23" s="452">
        <v>41.495342319999999</v>
      </c>
      <c r="W23" s="452">
        <v>34.406018699999997</v>
      </c>
      <c r="X23" s="452">
        <v>26.6123321</v>
      </c>
      <c r="Y23" s="452">
        <v>26.382401600000001</v>
      </c>
      <c r="Z23" s="452">
        <v>30.698912759999999</v>
      </c>
      <c r="AA23" s="452">
        <v>36.19094364</v>
      </c>
      <c r="AB23" s="452">
        <v>29.19420599</v>
      </c>
      <c r="AC23" s="452">
        <v>25.920417520000001</v>
      </c>
      <c r="AD23" s="452">
        <v>24.453106720000001</v>
      </c>
      <c r="AE23" s="452">
        <v>29.987920630000001</v>
      </c>
      <c r="AF23" s="452">
        <v>37.489388099999999</v>
      </c>
      <c r="AG23" s="452">
        <v>42.626421280000002</v>
      </c>
      <c r="AH23" s="452">
        <v>40.502551740000001</v>
      </c>
      <c r="AI23" s="452">
        <v>32.890756199999998</v>
      </c>
      <c r="AJ23" s="452">
        <v>27.530828549999999</v>
      </c>
      <c r="AK23" s="452">
        <v>25.954152050000001</v>
      </c>
      <c r="AL23" s="452">
        <v>32.877741640000004</v>
      </c>
      <c r="AM23" s="452">
        <v>41.165786480000001</v>
      </c>
      <c r="AN23" s="452">
        <v>31.98890561</v>
      </c>
      <c r="AO23" s="452">
        <v>27.076918070000001</v>
      </c>
      <c r="AP23" s="452">
        <v>25.729028159999999</v>
      </c>
      <c r="AQ23" s="452">
        <v>29.343401620000002</v>
      </c>
      <c r="AR23" s="452">
        <v>37.03354006</v>
      </c>
      <c r="AS23" s="452">
        <v>43.612618670000003</v>
      </c>
      <c r="AT23" s="452">
        <v>38.916021909999998</v>
      </c>
      <c r="AU23" s="452">
        <v>32.445310050000003</v>
      </c>
      <c r="AV23" s="452">
        <v>27.843255039999999</v>
      </c>
      <c r="AW23" s="452">
        <v>26.518015389999999</v>
      </c>
      <c r="AX23" s="452">
        <v>34.163596509999998</v>
      </c>
      <c r="AY23" s="452">
        <v>38.038329580000003</v>
      </c>
      <c r="AZ23" s="892">
        <v>34.869512610000001</v>
      </c>
      <c r="BA23" s="892">
        <v>27.39801585</v>
      </c>
      <c r="BB23" s="892">
        <v>25.453335119999998</v>
      </c>
      <c r="BC23" s="892">
        <v>28.752598800000001</v>
      </c>
      <c r="BD23" s="892">
        <v>35.906453880999997</v>
      </c>
      <c r="BE23" s="456">
        <v>40.049160000000001</v>
      </c>
      <c r="BF23" s="456">
        <v>41.783169999999998</v>
      </c>
      <c r="BG23" s="456">
        <v>34.938920000000003</v>
      </c>
      <c r="BH23" s="456">
        <v>28.488720000000001</v>
      </c>
      <c r="BI23" s="456">
        <v>26.776409999999998</v>
      </c>
      <c r="BJ23" s="456">
        <v>32.118940000000002</v>
      </c>
      <c r="BK23" s="456">
        <v>34.157130000000002</v>
      </c>
      <c r="BL23" s="456">
        <v>31.91967</v>
      </c>
      <c r="BM23" s="456">
        <v>27.604890000000001</v>
      </c>
      <c r="BN23" s="456">
        <v>26.486940000000001</v>
      </c>
      <c r="BO23" s="456">
        <v>29.15213</v>
      </c>
      <c r="BP23" s="456">
        <v>36.181730000000002</v>
      </c>
      <c r="BQ23" s="456">
        <v>42.55697</v>
      </c>
      <c r="BR23" s="456">
        <v>43.032719999999998</v>
      </c>
      <c r="BS23" s="456">
        <v>35.255200000000002</v>
      </c>
      <c r="BT23" s="456">
        <v>28.697880000000001</v>
      </c>
      <c r="BU23" s="456">
        <v>26.847429999999999</v>
      </c>
      <c r="BV23" s="456">
        <v>32.127420000000001</v>
      </c>
    </row>
    <row r="24" spans="1:74" ht="11.1" customHeight="1" x14ac:dyDescent="0.2">
      <c r="A24" s="54" t="s">
        <v>598</v>
      </c>
      <c r="B24" s="736" t="s">
        <v>1006</v>
      </c>
      <c r="C24" s="452">
        <v>11.885308589999999</v>
      </c>
      <c r="D24" s="452">
        <v>11.42384992</v>
      </c>
      <c r="E24" s="452">
        <v>8.9011356399999997</v>
      </c>
      <c r="F24" s="452">
        <v>7.63234806</v>
      </c>
      <c r="G24" s="452">
        <v>8.5482627999999998</v>
      </c>
      <c r="H24" s="452">
        <v>11.165415360000001</v>
      </c>
      <c r="I24" s="452">
        <v>13.54511759</v>
      </c>
      <c r="J24" s="452">
        <v>12.62548522</v>
      </c>
      <c r="K24" s="452">
        <v>10.39815492</v>
      </c>
      <c r="L24" s="452">
        <v>7.6904722200000002</v>
      </c>
      <c r="M24" s="452">
        <v>7.9244603299999996</v>
      </c>
      <c r="N24" s="452">
        <v>10.545612390000001</v>
      </c>
      <c r="O24" s="452">
        <v>11.05016715</v>
      </c>
      <c r="P24" s="452">
        <v>9.4577916599999998</v>
      </c>
      <c r="Q24" s="452">
        <v>8.25185192</v>
      </c>
      <c r="R24" s="452">
        <v>7.4856747700000001</v>
      </c>
      <c r="S24" s="452">
        <v>7.7400673600000003</v>
      </c>
      <c r="T24" s="452">
        <v>9.7272442399999992</v>
      </c>
      <c r="U24" s="452">
        <v>12.41955134</v>
      </c>
      <c r="V24" s="452">
        <v>13.00603615</v>
      </c>
      <c r="W24" s="452">
        <v>11.14149387</v>
      </c>
      <c r="X24" s="452">
        <v>8.0292148300000008</v>
      </c>
      <c r="Y24" s="452">
        <v>7.8278114700000003</v>
      </c>
      <c r="Z24" s="452">
        <v>9.7202122600000003</v>
      </c>
      <c r="AA24" s="452">
        <v>12.86895204</v>
      </c>
      <c r="AB24" s="452">
        <v>10.53850675</v>
      </c>
      <c r="AC24" s="452">
        <v>8.0804595500000005</v>
      </c>
      <c r="AD24" s="452">
        <v>7.39704579</v>
      </c>
      <c r="AE24" s="452">
        <v>8.6262354699999992</v>
      </c>
      <c r="AF24" s="452">
        <v>11.02139418</v>
      </c>
      <c r="AG24" s="452">
        <v>13.25256278</v>
      </c>
      <c r="AH24" s="452">
        <v>12.934792910000001</v>
      </c>
      <c r="AI24" s="452">
        <v>10.68930699</v>
      </c>
      <c r="AJ24" s="452">
        <v>8.1931869000000006</v>
      </c>
      <c r="AK24" s="452">
        <v>7.4323427100000004</v>
      </c>
      <c r="AL24" s="452">
        <v>10.370697910000001</v>
      </c>
      <c r="AM24" s="452">
        <v>13.4868215</v>
      </c>
      <c r="AN24" s="452">
        <v>11.29648048</v>
      </c>
      <c r="AO24" s="452">
        <v>9.1959478699999995</v>
      </c>
      <c r="AP24" s="452">
        <v>7.7343048200000002</v>
      </c>
      <c r="AQ24" s="452">
        <v>8.2246917899999996</v>
      </c>
      <c r="AR24" s="452">
        <v>10.60860508</v>
      </c>
      <c r="AS24" s="452">
        <v>13.72617193</v>
      </c>
      <c r="AT24" s="452">
        <v>12.941395010000001</v>
      </c>
      <c r="AU24" s="452">
        <v>10.53730137</v>
      </c>
      <c r="AV24" s="452">
        <v>8.5590404800000002</v>
      </c>
      <c r="AW24" s="452">
        <v>7.91499547</v>
      </c>
      <c r="AX24" s="452">
        <v>10.84314498</v>
      </c>
      <c r="AY24" s="452">
        <v>12.2533852</v>
      </c>
      <c r="AZ24" s="892">
        <v>12.2872752</v>
      </c>
      <c r="BA24" s="892">
        <v>8.3293971399999993</v>
      </c>
      <c r="BB24" s="892">
        <v>7.74679523</v>
      </c>
      <c r="BC24" s="892">
        <v>8.2062830027999993</v>
      </c>
      <c r="BD24" s="892">
        <v>10.485324039</v>
      </c>
      <c r="BE24" s="456">
        <v>12.88514</v>
      </c>
      <c r="BF24" s="456">
        <v>13.178459999999999</v>
      </c>
      <c r="BG24" s="456">
        <v>11.042339999999999</v>
      </c>
      <c r="BH24" s="456">
        <v>8.6152879999999996</v>
      </c>
      <c r="BI24" s="456">
        <v>8.0535669999999993</v>
      </c>
      <c r="BJ24" s="456">
        <v>10.71786</v>
      </c>
      <c r="BK24" s="456">
        <v>11.31556</v>
      </c>
      <c r="BL24" s="456">
        <v>11.64634</v>
      </c>
      <c r="BM24" s="456">
        <v>8.8270890000000009</v>
      </c>
      <c r="BN24" s="456">
        <v>8.2384260000000005</v>
      </c>
      <c r="BO24" s="456">
        <v>8.4939820000000008</v>
      </c>
      <c r="BP24" s="456">
        <v>10.764150000000001</v>
      </c>
      <c r="BQ24" s="456">
        <v>13.32708</v>
      </c>
      <c r="BR24" s="456">
        <v>13.49962</v>
      </c>
      <c r="BS24" s="456">
        <v>11.09431</v>
      </c>
      <c r="BT24" s="456">
        <v>8.6461450000000006</v>
      </c>
      <c r="BU24" s="456">
        <v>8.0699919999999992</v>
      </c>
      <c r="BV24" s="456">
        <v>10.727069999999999</v>
      </c>
    </row>
    <row r="25" spans="1:74" ht="11.1" customHeight="1" x14ac:dyDescent="0.2">
      <c r="A25" s="54" t="s">
        <v>599</v>
      </c>
      <c r="B25" s="736" t="s">
        <v>1007</v>
      </c>
      <c r="C25" s="452">
        <v>19.89926659</v>
      </c>
      <c r="D25" s="452">
        <v>19.728792909999999</v>
      </c>
      <c r="E25" s="452">
        <v>16.97941784</v>
      </c>
      <c r="F25" s="452">
        <v>14.501721610000001</v>
      </c>
      <c r="G25" s="452">
        <v>18.913789420000001</v>
      </c>
      <c r="H25" s="452">
        <v>25.052960630000001</v>
      </c>
      <c r="I25" s="452">
        <v>29.833331399999999</v>
      </c>
      <c r="J25" s="452">
        <v>28.104051739999999</v>
      </c>
      <c r="K25" s="452">
        <v>22.782847759999999</v>
      </c>
      <c r="L25" s="452">
        <v>17.139299149999999</v>
      </c>
      <c r="M25" s="452">
        <v>15.01603768</v>
      </c>
      <c r="N25" s="452">
        <v>18.819456330000001</v>
      </c>
      <c r="O25" s="452">
        <v>19.5355235</v>
      </c>
      <c r="P25" s="452">
        <v>17.181739010000001</v>
      </c>
      <c r="Q25" s="452">
        <v>15.39790483</v>
      </c>
      <c r="R25" s="452">
        <v>13.9398368</v>
      </c>
      <c r="S25" s="452">
        <v>16.413578019999999</v>
      </c>
      <c r="T25" s="452">
        <v>22.654148589999998</v>
      </c>
      <c r="U25" s="452">
        <v>29.221175850000002</v>
      </c>
      <c r="V25" s="452">
        <v>31.622415960000001</v>
      </c>
      <c r="W25" s="452">
        <v>26.769295629999998</v>
      </c>
      <c r="X25" s="452">
        <v>18.451373480000001</v>
      </c>
      <c r="Y25" s="452">
        <v>14.72578173</v>
      </c>
      <c r="Z25" s="452">
        <v>16.636148609999999</v>
      </c>
      <c r="AA25" s="452">
        <v>21.845958360000001</v>
      </c>
      <c r="AB25" s="452">
        <v>17.074677229999999</v>
      </c>
      <c r="AC25" s="452">
        <v>13.915460680000001</v>
      </c>
      <c r="AD25" s="452">
        <v>13.959874510000001</v>
      </c>
      <c r="AE25" s="452">
        <v>18.047425749999999</v>
      </c>
      <c r="AF25" s="452">
        <v>24.482978790000001</v>
      </c>
      <c r="AG25" s="452">
        <v>27.344931590000002</v>
      </c>
      <c r="AH25" s="452">
        <v>28.373758169999999</v>
      </c>
      <c r="AI25" s="452">
        <v>23.340812150000001</v>
      </c>
      <c r="AJ25" s="452">
        <v>18.947618890000001</v>
      </c>
      <c r="AK25" s="452">
        <v>14.91578672</v>
      </c>
      <c r="AL25" s="452">
        <v>16.686217249999999</v>
      </c>
      <c r="AM25" s="452">
        <v>22.65439769</v>
      </c>
      <c r="AN25" s="452">
        <v>19.68803561</v>
      </c>
      <c r="AO25" s="452">
        <v>15.96309537</v>
      </c>
      <c r="AP25" s="452">
        <v>14.946027989999999</v>
      </c>
      <c r="AQ25" s="452">
        <v>18.167675849999998</v>
      </c>
      <c r="AR25" s="452">
        <v>23.323225050000001</v>
      </c>
      <c r="AS25" s="452">
        <v>27.542172910000001</v>
      </c>
      <c r="AT25" s="452">
        <v>27.78168148</v>
      </c>
      <c r="AU25" s="452">
        <v>23.67098571</v>
      </c>
      <c r="AV25" s="452">
        <v>19.664877359999998</v>
      </c>
      <c r="AW25" s="452">
        <v>14.92211095</v>
      </c>
      <c r="AX25" s="452">
        <v>18.076282379999999</v>
      </c>
      <c r="AY25" s="452">
        <v>20.742763119999999</v>
      </c>
      <c r="AZ25" s="892">
        <v>17.934036219999999</v>
      </c>
      <c r="BA25" s="892">
        <v>15.25184713</v>
      </c>
      <c r="BB25" s="892">
        <v>15.45698838</v>
      </c>
      <c r="BC25" s="892">
        <v>17.291847821000001</v>
      </c>
      <c r="BD25" s="892">
        <v>22.286862974000002</v>
      </c>
      <c r="BE25" s="456">
        <v>27.843229999999998</v>
      </c>
      <c r="BF25" s="456">
        <v>29.146550000000001</v>
      </c>
      <c r="BG25" s="456">
        <v>24.595739999999999</v>
      </c>
      <c r="BH25" s="456">
        <v>19.089860000000002</v>
      </c>
      <c r="BI25" s="456">
        <v>15.106</v>
      </c>
      <c r="BJ25" s="456">
        <v>19.26465</v>
      </c>
      <c r="BK25" s="456">
        <v>20.617370000000001</v>
      </c>
      <c r="BL25" s="456">
        <v>18.79486</v>
      </c>
      <c r="BM25" s="456">
        <v>16.222899999999999</v>
      </c>
      <c r="BN25" s="456">
        <v>15.309609999999999</v>
      </c>
      <c r="BO25" s="456">
        <v>17.713979999999999</v>
      </c>
      <c r="BP25" s="456">
        <v>23.100059999999999</v>
      </c>
      <c r="BQ25" s="456">
        <v>29.44605</v>
      </c>
      <c r="BR25" s="456">
        <v>30.337890000000002</v>
      </c>
      <c r="BS25" s="456">
        <v>24.749269999999999</v>
      </c>
      <c r="BT25" s="456">
        <v>19.176929999999999</v>
      </c>
      <c r="BU25" s="456">
        <v>15.148949999999999</v>
      </c>
      <c r="BV25" s="456">
        <v>19.299420000000001</v>
      </c>
    </row>
    <row r="26" spans="1:74" ht="11.1" customHeight="1" x14ac:dyDescent="0.2">
      <c r="A26" s="54" t="s">
        <v>600</v>
      </c>
      <c r="B26" s="736" t="s">
        <v>1008</v>
      </c>
      <c r="C26" s="452">
        <v>8.8681867400000005</v>
      </c>
      <c r="D26" s="452">
        <v>7.7315570400000002</v>
      </c>
      <c r="E26" s="452">
        <v>7.5299469999999999</v>
      </c>
      <c r="F26" s="452">
        <v>7.1289809999999996</v>
      </c>
      <c r="G26" s="452">
        <v>8.3514465100000006</v>
      </c>
      <c r="H26" s="452">
        <v>10.753672440000001</v>
      </c>
      <c r="I26" s="452">
        <v>13.318795639999999</v>
      </c>
      <c r="J26" s="452">
        <v>12.494575640000001</v>
      </c>
      <c r="K26" s="452">
        <v>10.3116558</v>
      </c>
      <c r="L26" s="452">
        <v>7.5607164400000002</v>
      </c>
      <c r="M26" s="452">
        <v>7.5125806500000003</v>
      </c>
      <c r="N26" s="452">
        <v>9.1997221600000003</v>
      </c>
      <c r="O26" s="452">
        <v>9.2664933000000005</v>
      </c>
      <c r="P26" s="452">
        <v>8.04496243</v>
      </c>
      <c r="Q26" s="452">
        <v>7.9947475700000004</v>
      </c>
      <c r="R26" s="452">
        <v>7.2752784400000001</v>
      </c>
      <c r="S26" s="452">
        <v>8.1635166600000009</v>
      </c>
      <c r="T26" s="452">
        <v>9.1127132599999996</v>
      </c>
      <c r="U26" s="452">
        <v>13.92223151</v>
      </c>
      <c r="V26" s="452">
        <v>12.93459184</v>
      </c>
      <c r="W26" s="452">
        <v>9.5566163599999996</v>
      </c>
      <c r="X26" s="452">
        <v>7.7620796099999998</v>
      </c>
      <c r="Y26" s="452">
        <v>7.1527879299999997</v>
      </c>
      <c r="Z26" s="452">
        <v>8.4756901199999994</v>
      </c>
      <c r="AA26" s="452">
        <v>9.2940836200000003</v>
      </c>
      <c r="AB26" s="452">
        <v>7.71844266</v>
      </c>
      <c r="AC26" s="452">
        <v>7.37053636</v>
      </c>
      <c r="AD26" s="452">
        <v>6.9560007800000001</v>
      </c>
      <c r="AE26" s="452">
        <v>8.1592114500000008</v>
      </c>
      <c r="AF26" s="452">
        <v>11.69503665</v>
      </c>
      <c r="AG26" s="452">
        <v>14.28453382</v>
      </c>
      <c r="AH26" s="452">
        <v>13.288488320000001</v>
      </c>
      <c r="AI26" s="452">
        <v>10.44817246</v>
      </c>
      <c r="AJ26" s="452">
        <v>8.5198688400000009</v>
      </c>
      <c r="AK26" s="452">
        <v>7.2871365900000002</v>
      </c>
      <c r="AL26" s="452">
        <v>8.4120314399999998</v>
      </c>
      <c r="AM26" s="452">
        <v>9.3477289799999994</v>
      </c>
      <c r="AN26" s="452">
        <v>7.7801861900000002</v>
      </c>
      <c r="AO26" s="452">
        <v>7.5929952800000002</v>
      </c>
      <c r="AP26" s="452">
        <v>7.1578140699999997</v>
      </c>
      <c r="AQ26" s="452">
        <v>8.3159948000000004</v>
      </c>
      <c r="AR26" s="452">
        <v>11.0354239</v>
      </c>
      <c r="AS26" s="452">
        <v>13.31738884</v>
      </c>
      <c r="AT26" s="452">
        <v>13.38495876</v>
      </c>
      <c r="AU26" s="452">
        <v>10.14890157</v>
      </c>
      <c r="AV26" s="452">
        <v>7.7167138499999997</v>
      </c>
      <c r="AW26" s="452">
        <v>7.1356835700000003</v>
      </c>
      <c r="AX26" s="452">
        <v>8.1588898800000003</v>
      </c>
      <c r="AY26" s="452">
        <v>8.6810106400000002</v>
      </c>
      <c r="AZ26" s="892">
        <v>7.2524991200000004</v>
      </c>
      <c r="BA26" s="892">
        <v>7.95226042</v>
      </c>
      <c r="BB26" s="892">
        <v>7.4299818899999996</v>
      </c>
      <c r="BC26" s="892">
        <v>8.3800306288000002</v>
      </c>
      <c r="BD26" s="892">
        <v>10.906599326</v>
      </c>
      <c r="BE26" s="456">
        <v>12.8918</v>
      </c>
      <c r="BF26" s="456">
        <v>13.256679999999999</v>
      </c>
      <c r="BG26" s="456">
        <v>10.3329</v>
      </c>
      <c r="BH26" s="456">
        <v>7.8447389999999997</v>
      </c>
      <c r="BI26" s="456">
        <v>7.4266399999999999</v>
      </c>
      <c r="BJ26" s="456">
        <v>8.9760609999999996</v>
      </c>
      <c r="BK26" s="456">
        <v>9.1530070000000006</v>
      </c>
      <c r="BL26" s="456">
        <v>7.6388660000000002</v>
      </c>
      <c r="BM26" s="456">
        <v>7.974316</v>
      </c>
      <c r="BN26" s="456">
        <v>7.4461789999999999</v>
      </c>
      <c r="BO26" s="456">
        <v>8.4656979999999997</v>
      </c>
      <c r="BP26" s="456">
        <v>11.191879999999999</v>
      </c>
      <c r="BQ26" s="456">
        <v>14.33239</v>
      </c>
      <c r="BR26" s="456">
        <v>13.72189</v>
      </c>
      <c r="BS26" s="456">
        <v>10.43061</v>
      </c>
      <c r="BT26" s="456">
        <v>7.9023830000000004</v>
      </c>
      <c r="BU26" s="456">
        <v>7.4697979999999999</v>
      </c>
      <c r="BV26" s="456">
        <v>9.019164</v>
      </c>
    </row>
    <row r="27" spans="1:74" ht="11.1" customHeight="1" x14ac:dyDescent="0.2">
      <c r="A27" s="54" t="s">
        <v>601</v>
      </c>
      <c r="B27" s="736" t="s">
        <v>1009</v>
      </c>
      <c r="C27" s="452">
        <v>15.019843639999999</v>
      </c>
      <c r="D27" s="452">
        <v>11.460312679999999</v>
      </c>
      <c r="E27" s="452">
        <v>11.90346963</v>
      </c>
      <c r="F27" s="452">
        <v>10.441632029999999</v>
      </c>
      <c r="G27" s="452">
        <v>10.444041110000001</v>
      </c>
      <c r="H27" s="452">
        <v>11.516104690000001</v>
      </c>
      <c r="I27" s="452">
        <v>13.49155758</v>
      </c>
      <c r="J27" s="452">
        <v>15.47803175</v>
      </c>
      <c r="K27" s="452">
        <v>14.168287449999999</v>
      </c>
      <c r="L27" s="452">
        <v>10.61524301</v>
      </c>
      <c r="M27" s="452">
        <v>11.78396068</v>
      </c>
      <c r="N27" s="452">
        <v>13.72147172</v>
      </c>
      <c r="O27" s="452">
        <v>14.70462605</v>
      </c>
      <c r="P27" s="452">
        <v>12.027932290000001</v>
      </c>
      <c r="Q27" s="452">
        <v>12.70394522</v>
      </c>
      <c r="R27" s="452">
        <v>10.6577579</v>
      </c>
      <c r="S27" s="452">
        <v>9.7536744199999994</v>
      </c>
      <c r="T27" s="452">
        <v>9.8260389799999999</v>
      </c>
      <c r="U27" s="452">
        <v>12.696641939999999</v>
      </c>
      <c r="V27" s="452">
        <v>14.36713357</v>
      </c>
      <c r="W27" s="452">
        <v>11.598454390000001</v>
      </c>
      <c r="X27" s="452">
        <v>10.07148971</v>
      </c>
      <c r="Y27" s="452">
        <v>11.250313520000001</v>
      </c>
      <c r="Z27" s="452">
        <v>12.54757603</v>
      </c>
      <c r="AA27" s="452">
        <v>14.452807119999999</v>
      </c>
      <c r="AB27" s="452">
        <v>11.89873519</v>
      </c>
      <c r="AC27" s="452">
        <v>11.357858289999999</v>
      </c>
      <c r="AD27" s="452">
        <v>9.8617436299999994</v>
      </c>
      <c r="AE27" s="452">
        <v>9.2999096699999999</v>
      </c>
      <c r="AF27" s="452">
        <v>10.45575766</v>
      </c>
      <c r="AG27" s="452">
        <v>14.73804056</v>
      </c>
      <c r="AH27" s="452">
        <v>14.373711269999999</v>
      </c>
      <c r="AI27" s="452">
        <v>12.38131656</v>
      </c>
      <c r="AJ27" s="452">
        <v>11.40718729</v>
      </c>
      <c r="AK27" s="452">
        <v>10.67488537</v>
      </c>
      <c r="AL27" s="452">
        <v>13.34309644</v>
      </c>
      <c r="AM27" s="452">
        <v>14.77586513</v>
      </c>
      <c r="AN27" s="452">
        <v>12.54848889</v>
      </c>
      <c r="AO27" s="452">
        <v>11.33315795</v>
      </c>
      <c r="AP27" s="452">
        <v>9.8231645200000006</v>
      </c>
      <c r="AQ27" s="452">
        <v>9.3959639100000008</v>
      </c>
      <c r="AR27" s="452">
        <v>10.79555036</v>
      </c>
      <c r="AS27" s="452">
        <v>12.935404220000001</v>
      </c>
      <c r="AT27" s="452">
        <v>13.33957715</v>
      </c>
      <c r="AU27" s="452">
        <v>12.90677606</v>
      </c>
      <c r="AV27" s="452">
        <v>10.64081657</v>
      </c>
      <c r="AW27" s="452">
        <v>10.325272999999999</v>
      </c>
      <c r="AX27" s="452">
        <v>11.91353215</v>
      </c>
      <c r="AY27" s="452">
        <v>15.00275469</v>
      </c>
      <c r="AZ27" s="892">
        <v>11.34488734</v>
      </c>
      <c r="BA27" s="892">
        <v>12.145952319999999</v>
      </c>
      <c r="BB27" s="892">
        <v>10.1007376</v>
      </c>
      <c r="BC27" s="892">
        <v>9.2689634299999994</v>
      </c>
      <c r="BD27" s="892">
        <v>10.77676132</v>
      </c>
      <c r="BE27" s="456">
        <v>13.232379999999999</v>
      </c>
      <c r="BF27" s="456">
        <v>13.78964</v>
      </c>
      <c r="BG27" s="456">
        <v>13.16573</v>
      </c>
      <c r="BH27" s="456">
        <v>10.85435</v>
      </c>
      <c r="BI27" s="456">
        <v>10.52121</v>
      </c>
      <c r="BJ27" s="456">
        <v>12.42699</v>
      </c>
      <c r="BK27" s="456">
        <v>15.507339999999999</v>
      </c>
      <c r="BL27" s="456">
        <v>11.61932</v>
      </c>
      <c r="BM27" s="456">
        <v>12.428330000000001</v>
      </c>
      <c r="BN27" s="456">
        <v>10.13194</v>
      </c>
      <c r="BO27" s="456">
        <v>9.4763160000000006</v>
      </c>
      <c r="BP27" s="456">
        <v>11.11815</v>
      </c>
      <c r="BQ27" s="456">
        <v>14.055249999999999</v>
      </c>
      <c r="BR27" s="456">
        <v>14.379390000000001</v>
      </c>
      <c r="BS27" s="456">
        <v>13.245329999999999</v>
      </c>
      <c r="BT27" s="456">
        <v>10.9489</v>
      </c>
      <c r="BU27" s="456">
        <v>10.544829999999999</v>
      </c>
      <c r="BV27" s="456">
        <v>12.43961</v>
      </c>
    </row>
    <row r="28" spans="1:74" ht="11.1" customHeight="1" x14ac:dyDescent="0.2">
      <c r="A28" s="54" t="s">
        <v>602</v>
      </c>
      <c r="B28" s="736" t="s">
        <v>1010</v>
      </c>
      <c r="C28" s="452">
        <v>0.46952568</v>
      </c>
      <c r="D28" s="452">
        <v>0.38158584000000001</v>
      </c>
      <c r="E28" s="452">
        <v>0.40301468000000001</v>
      </c>
      <c r="F28" s="452">
        <v>0.37202742</v>
      </c>
      <c r="G28" s="452">
        <v>0.37392225000000001</v>
      </c>
      <c r="H28" s="452">
        <v>0.36298627</v>
      </c>
      <c r="I28" s="452">
        <v>0.38285708000000002</v>
      </c>
      <c r="J28" s="452">
        <v>0.39136964000000002</v>
      </c>
      <c r="K28" s="452">
        <v>0.38372253000000001</v>
      </c>
      <c r="L28" s="452">
        <v>0.40760391000000001</v>
      </c>
      <c r="M28" s="452">
        <v>0.41436029000000002</v>
      </c>
      <c r="N28" s="452">
        <v>0.45597543000000001</v>
      </c>
      <c r="O28" s="452">
        <v>0.46246706999999998</v>
      </c>
      <c r="P28" s="452">
        <v>0.37427463999999999</v>
      </c>
      <c r="Q28" s="452">
        <v>0.41237795999999999</v>
      </c>
      <c r="R28" s="452">
        <v>0.37919869</v>
      </c>
      <c r="S28" s="452">
        <v>0.36266997000000001</v>
      </c>
      <c r="T28" s="452">
        <v>0.35163515000000001</v>
      </c>
      <c r="U28" s="452">
        <v>0.37754926999999999</v>
      </c>
      <c r="V28" s="452">
        <v>0.38696096000000002</v>
      </c>
      <c r="W28" s="452">
        <v>0.37133049000000001</v>
      </c>
      <c r="X28" s="452">
        <v>0.40034794000000001</v>
      </c>
      <c r="Y28" s="452">
        <v>0.41304945999999998</v>
      </c>
      <c r="Z28" s="452">
        <v>0.45196639</v>
      </c>
      <c r="AA28" s="452">
        <v>0.45354394999999997</v>
      </c>
      <c r="AB28" s="452">
        <v>0.40387403999999999</v>
      </c>
      <c r="AC28" s="452">
        <v>0.38442682</v>
      </c>
      <c r="AD28" s="452">
        <v>0.35721310000000001</v>
      </c>
      <c r="AE28" s="452">
        <v>0.35911860000000001</v>
      </c>
      <c r="AF28" s="452">
        <v>0.36016291</v>
      </c>
      <c r="AG28" s="452">
        <v>0.37156136000000001</v>
      </c>
      <c r="AH28" s="452">
        <v>0.38867721</v>
      </c>
      <c r="AI28" s="452">
        <v>0.39047818000000001</v>
      </c>
      <c r="AJ28" s="452">
        <v>0.39543083000000001</v>
      </c>
      <c r="AK28" s="452">
        <v>0.42145945000000001</v>
      </c>
      <c r="AL28" s="452">
        <v>0.43624157000000002</v>
      </c>
      <c r="AM28" s="452">
        <v>0.45219838000000001</v>
      </c>
      <c r="AN28" s="452">
        <v>0.38423309999999999</v>
      </c>
      <c r="AO28" s="452">
        <v>0.39501475000000003</v>
      </c>
      <c r="AP28" s="452">
        <v>0.36893195000000001</v>
      </c>
      <c r="AQ28" s="452">
        <v>0.37057841000000002</v>
      </c>
      <c r="AR28" s="452">
        <v>0.35667769999999999</v>
      </c>
      <c r="AS28" s="452">
        <v>0.38963565999999999</v>
      </c>
      <c r="AT28" s="452">
        <v>0.40129632999999998</v>
      </c>
      <c r="AU28" s="452">
        <v>0.38575721000000002</v>
      </c>
      <c r="AV28" s="452">
        <v>0.40786243999999999</v>
      </c>
      <c r="AW28" s="452">
        <v>0.41492499999999999</v>
      </c>
      <c r="AX28" s="452">
        <v>0.47160895000000003</v>
      </c>
      <c r="AY28" s="452">
        <v>0.50350455000000005</v>
      </c>
      <c r="AZ28" s="892">
        <v>0.38806017999999998</v>
      </c>
      <c r="BA28" s="892">
        <v>0.43545746000000002</v>
      </c>
      <c r="BB28" s="892">
        <v>0.39540974000000001</v>
      </c>
      <c r="BC28" s="892">
        <v>0.37969792000000002</v>
      </c>
      <c r="BD28" s="892">
        <v>0.35760629999999999</v>
      </c>
      <c r="BE28" s="456">
        <v>0.3870422</v>
      </c>
      <c r="BF28" s="456">
        <v>0.39738630000000003</v>
      </c>
      <c r="BG28" s="456">
        <v>0.38164720000000002</v>
      </c>
      <c r="BH28" s="456">
        <v>0.40376000000000001</v>
      </c>
      <c r="BI28" s="456">
        <v>0.41111249999999999</v>
      </c>
      <c r="BJ28" s="456">
        <v>0.46751419999999999</v>
      </c>
      <c r="BK28" s="456">
        <v>0.49885810000000003</v>
      </c>
      <c r="BL28" s="456">
        <v>0.38437660000000001</v>
      </c>
      <c r="BM28" s="456">
        <v>0.43203639999999999</v>
      </c>
      <c r="BN28" s="456">
        <v>0.39380579999999998</v>
      </c>
      <c r="BO28" s="456">
        <v>0.37918069999999998</v>
      </c>
      <c r="BP28" s="456">
        <v>0.3575545</v>
      </c>
      <c r="BQ28" s="456">
        <v>0.38711479999999998</v>
      </c>
      <c r="BR28" s="456">
        <v>0.39714379999999999</v>
      </c>
      <c r="BS28" s="456">
        <v>0.38104080000000001</v>
      </c>
      <c r="BT28" s="456">
        <v>0.4026787</v>
      </c>
      <c r="BU28" s="456">
        <v>0.4096263</v>
      </c>
      <c r="BV28" s="456">
        <v>0.46547899999999998</v>
      </c>
    </row>
    <row r="29" spans="1:74" ht="11.1" customHeight="1" x14ac:dyDescent="0.2">
      <c r="A29" s="54"/>
      <c r="B29" s="56"/>
      <c r="C29" s="453"/>
      <c r="D29" s="453"/>
      <c r="E29" s="453"/>
      <c r="F29" s="453"/>
      <c r="G29" s="453"/>
      <c r="H29" s="453"/>
      <c r="I29" s="453"/>
      <c r="J29" s="453"/>
      <c r="K29" s="453"/>
      <c r="L29" s="453"/>
      <c r="M29" s="453"/>
      <c r="N29" s="453"/>
      <c r="O29" s="453"/>
      <c r="P29" s="453"/>
      <c r="Q29" s="453"/>
      <c r="R29" s="453"/>
      <c r="S29" s="453"/>
      <c r="T29" s="453"/>
      <c r="U29" s="453"/>
      <c r="V29" s="453"/>
      <c r="W29" s="453"/>
      <c r="X29" s="453"/>
      <c r="Y29" s="453"/>
      <c r="Z29" s="453"/>
      <c r="AA29" s="453"/>
      <c r="AB29" s="453"/>
      <c r="AC29" s="453"/>
      <c r="AD29" s="453"/>
      <c r="AE29" s="453"/>
      <c r="AF29" s="453"/>
      <c r="AG29" s="453"/>
      <c r="AH29" s="453"/>
      <c r="AI29" s="453"/>
      <c r="AJ29" s="453"/>
      <c r="AK29" s="453"/>
      <c r="AL29" s="453"/>
      <c r="AM29" s="453"/>
      <c r="AN29" s="453"/>
      <c r="AO29" s="453"/>
      <c r="AP29" s="453"/>
      <c r="AQ29" s="453"/>
      <c r="AR29" s="453"/>
      <c r="AS29" s="453"/>
      <c r="AT29" s="453"/>
      <c r="AU29" s="453"/>
      <c r="AV29" s="453"/>
      <c r="AW29" s="453"/>
      <c r="AX29" s="453"/>
      <c r="AY29" s="453"/>
      <c r="AZ29" s="916"/>
      <c r="BA29" s="916"/>
      <c r="BB29" s="916"/>
      <c r="BC29" s="916"/>
      <c r="BD29" s="916"/>
      <c r="BE29" s="457"/>
      <c r="BF29" s="457"/>
      <c r="BG29" s="457"/>
      <c r="BH29" s="457"/>
      <c r="BI29" s="457"/>
      <c r="BJ29" s="457"/>
      <c r="BK29" s="457"/>
      <c r="BL29" s="457"/>
      <c r="BM29" s="457"/>
      <c r="BN29" s="457"/>
      <c r="BO29" s="457"/>
      <c r="BP29" s="457"/>
      <c r="BQ29" s="457"/>
      <c r="BR29" s="457"/>
      <c r="BS29" s="457"/>
      <c r="BT29" s="457"/>
      <c r="BU29" s="457"/>
      <c r="BV29" s="457"/>
    </row>
    <row r="30" spans="1:74" s="57" customFormat="1" ht="11.1" customHeight="1" x14ac:dyDescent="0.2">
      <c r="A30" s="460" t="s">
        <v>614</v>
      </c>
      <c r="B30" s="738" t="s">
        <v>986</v>
      </c>
      <c r="C30" s="299">
        <v>113.60509057</v>
      </c>
      <c r="D30" s="299">
        <v>103.06262117999999</v>
      </c>
      <c r="E30" s="299">
        <v>108.60313764</v>
      </c>
      <c r="F30" s="299">
        <v>104.56587138</v>
      </c>
      <c r="G30" s="299">
        <v>113.00720865</v>
      </c>
      <c r="H30" s="299">
        <v>121.56717173</v>
      </c>
      <c r="I30" s="299">
        <v>133.95171139000001</v>
      </c>
      <c r="J30" s="299">
        <v>135.67595263000001</v>
      </c>
      <c r="K30" s="299">
        <v>124.19527521000001</v>
      </c>
      <c r="L30" s="299">
        <v>111.85135757</v>
      </c>
      <c r="M30" s="299">
        <v>106.85796302999999</v>
      </c>
      <c r="N30" s="299">
        <v>113.92945207</v>
      </c>
      <c r="O30" s="299">
        <v>112.78971684</v>
      </c>
      <c r="P30" s="299">
        <v>103.83028427000001</v>
      </c>
      <c r="Q30" s="299">
        <v>112.64296369</v>
      </c>
      <c r="R30" s="299">
        <v>104.09076447</v>
      </c>
      <c r="S30" s="299">
        <v>113.24271739</v>
      </c>
      <c r="T30" s="299">
        <v>120.70658422</v>
      </c>
      <c r="U30" s="299">
        <v>136.39420265999999</v>
      </c>
      <c r="V30" s="299">
        <v>138.38957192000001</v>
      </c>
      <c r="W30" s="299">
        <v>126.54578748</v>
      </c>
      <c r="X30" s="299">
        <v>118.20785266999999</v>
      </c>
      <c r="Y30" s="299">
        <v>109.75648323</v>
      </c>
      <c r="Z30" s="299">
        <v>111.51182664</v>
      </c>
      <c r="AA30" s="299">
        <v>118.23400581999999</v>
      </c>
      <c r="AB30" s="299">
        <v>108.96666611000001</v>
      </c>
      <c r="AC30" s="299">
        <v>111.38231372</v>
      </c>
      <c r="AD30" s="299">
        <v>108.9724916</v>
      </c>
      <c r="AE30" s="299">
        <v>117.86368826</v>
      </c>
      <c r="AF30" s="299">
        <v>127.94905254</v>
      </c>
      <c r="AG30" s="299">
        <v>139.55100440000001</v>
      </c>
      <c r="AH30" s="299">
        <v>140.63226456999999</v>
      </c>
      <c r="AI30" s="299">
        <v>127.24828889</v>
      </c>
      <c r="AJ30" s="299">
        <v>120.8987046</v>
      </c>
      <c r="AK30" s="299">
        <v>112.09079488</v>
      </c>
      <c r="AL30" s="299">
        <v>117.15194097</v>
      </c>
      <c r="AM30" s="299">
        <v>124.44735304</v>
      </c>
      <c r="AN30" s="299">
        <v>113.20445431</v>
      </c>
      <c r="AO30" s="299">
        <v>114.42690426</v>
      </c>
      <c r="AP30" s="299">
        <v>112.43561529</v>
      </c>
      <c r="AQ30" s="299">
        <v>119.94259623000001</v>
      </c>
      <c r="AR30" s="299">
        <v>130.58900788</v>
      </c>
      <c r="AS30" s="299">
        <v>144.36314668</v>
      </c>
      <c r="AT30" s="299">
        <v>142.26268350000001</v>
      </c>
      <c r="AU30" s="299">
        <v>129.79109406000001</v>
      </c>
      <c r="AV30" s="299">
        <v>124.68003192</v>
      </c>
      <c r="AW30" s="299">
        <v>114.82161456</v>
      </c>
      <c r="AX30" s="299">
        <v>122.52159207</v>
      </c>
      <c r="AY30" s="299">
        <v>126.11966185</v>
      </c>
      <c r="AZ30" s="891">
        <v>115.69149600999999</v>
      </c>
      <c r="BA30" s="891">
        <v>119.62152555999999</v>
      </c>
      <c r="BB30" s="891">
        <v>118.23672835000001</v>
      </c>
      <c r="BC30" s="891">
        <v>126.27451154000001</v>
      </c>
      <c r="BD30" s="891">
        <v>133.42738924</v>
      </c>
      <c r="BE30" s="462">
        <v>148.33090000000001</v>
      </c>
      <c r="BF30" s="462">
        <v>152.05170000000001</v>
      </c>
      <c r="BG30" s="462">
        <v>136.2056</v>
      </c>
      <c r="BH30" s="462">
        <v>128.79480000000001</v>
      </c>
      <c r="BI30" s="462">
        <v>120.1091</v>
      </c>
      <c r="BJ30" s="462">
        <v>125.4092</v>
      </c>
      <c r="BK30" s="462">
        <v>130.14349999999999</v>
      </c>
      <c r="BL30" s="462">
        <v>119.31489999999999</v>
      </c>
      <c r="BM30" s="462">
        <v>124.4457</v>
      </c>
      <c r="BN30" s="462">
        <v>120.04689999999999</v>
      </c>
      <c r="BO30" s="462">
        <v>132.76730000000001</v>
      </c>
      <c r="BP30" s="462">
        <v>142.2765</v>
      </c>
      <c r="BQ30" s="462">
        <v>156.34479999999999</v>
      </c>
      <c r="BR30" s="462">
        <v>159.58459999999999</v>
      </c>
      <c r="BS30" s="462">
        <v>143.18690000000001</v>
      </c>
      <c r="BT30" s="462">
        <v>135.22640000000001</v>
      </c>
      <c r="BU30" s="462">
        <v>126.15900000000001</v>
      </c>
      <c r="BV30" s="462">
        <v>131.87540000000001</v>
      </c>
    </row>
    <row r="31" spans="1:74" ht="11.1" customHeight="1" x14ac:dyDescent="0.2">
      <c r="A31" s="54" t="s">
        <v>604</v>
      </c>
      <c r="B31" s="736" t="s">
        <v>1001</v>
      </c>
      <c r="C31" s="452">
        <v>4.2499365500000001</v>
      </c>
      <c r="D31" s="452">
        <v>3.9385332399999999</v>
      </c>
      <c r="E31" s="452">
        <v>4.0039252400000001</v>
      </c>
      <c r="F31" s="452">
        <v>3.8586631599999999</v>
      </c>
      <c r="G31" s="452">
        <v>3.9693971499999998</v>
      </c>
      <c r="H31" s="452">
        <v>4.1127910700000001</v>
      </c>
      <c r="I31" s="452">
        <v>4.8572644900000004</v>
      </c>
      <c r="J31" s="452">
        <v>4.8486880299999999</v>
      </c>
      <c r="K31" s="452">
        <v>4.3000298099999998</v>
      </c>
      <c r="L31" s="452">
        <v>3.89329371</v>
      </c>
      <c r="M31" s="452">
        <v>3.8279694599999998</v>
      </c>
      <c r="N31" s="452">
        <v>4.0850220999999998</v>
      </c>
      <c r="O31" s="452">
        <v>4.0982265900000003</v>
      </c>
      <c r="P31" s="452">
        <v>3.90012062</v>
      </c>
      <c r="Q31" s="452">
        <v>4.0439620500000002</v>
      </c>
      <c r="R31" s="452">
        <v>3.6153504700000001</v>
      </c>
      <c r="S31" s="452">
        <v>3.9048921999999999</v>
      </c>
      <c r="T31" s="452">
        <v>4.0888324300000001</v>
      </c>
      <c r="U31" s="452">
        <v>4.8765816600000003</v>
      </c>
      <c r="V31" s="452">
        <v>4.5272222700000002</v>
      </c>
      <c r="W31" s="452">
        <v>4.3775785599999999</v>
      </c>
      <c r="X31" s="452">
        <v>4.0347777100000002</v>
      </c>
      <c r="Y31" s="452">
        <v>3.88472945</v>
      </c>
      <c r="Z31" s="452">
        <v>3.9188160399999998</v>
      </c>
      <c r="AA31" s="452">
        <v>4.2748267699999998</v>
      </c>
      <c r="AB31" s="452">
        <v>4.0720015399999996</v>
      </c>
      <c r="AC31" s="452">
        <v>4.0104718300000002</v>
      </c>
      <c r="AD31" s="452">
        <v>3.7746246700000001</v>
      </c>
      <c r="AE31" s="452">
        <v>3.9298830900000001</v>
      </c>
      <c r="AF31" s="452">
        <v>4.18790496</v>
      </c>
      <c r="AG31" s="452">
        <v>4.6316322000000003</v>
      </c>
      <c r="AH31" s="452">
        <v>4.3625462400000004</v>
      </c>
      <c r="AI31" s="452">
        <v>4.0365937699999996</v>
      </c>
      <c r="AJ31" s="452">
        <v>3.92695843</v>
      </c>
      <c r="AK31" s="452">
        <v>3.73208984</v>
      </c>
      <c r="AL31" s="452">
        <v>4.05413464</v>
      </c>
      <c r="AM31" s="452">
        <v>4.4860222900000002</v>
      </c>
      <c r="AN31" s="452">
        <v>3.8750649799999999</v>
      </c>
      <c r="AO31" s="452">
        <v>3.9304137899999998</v>
      </c>
      <c r="AP31" s="452">
        <v>3.8110810599999998</v>
      </c>
      <c r="AQ31" s="452">
        <v>3.8491775000000001</v>
      </c>
      <c r="AR31" s="452">
        <v>4.3547189499999996</v>
      </c>
      <c r="AS31" s="452">
        <v>4.8655296999999997</v>
      </c>
      <c r="AT31" s="452">
        <v>4.5372253799999998</v>
      </c>
      <c r="AU31" s="452">
        <v>4.16249029</v>
      </c>
      <c r="AV31" s="452">
        <v>3.99977574</v>
      </c>
      <c r="AW31" s="452">
        <v>3.63389161</v>
      </c>
      <c r="AX31" s="452">
        <v>4.3493090700000003</v>
      </c>
      <c r="AY31" s="452">
        <v>4.3457162399999998</v>
      </c>
      <c r="AZ31" s="892">
        <v>4.1447149699999999</v>
      </c>
      <c r="BA31" s="892">
        <v>4.1850630799999999</v>
      </c>
      <c r="BB31" s="892">
        <v>3.8459375499999999</v>
      </c>
      <c r="BC31" s="892">
        <v>3.8720782748999998</v>
      </c>
      <c r="BD31" s="892">
        <v>4.2522569861999999</v>
      </c>
      <c r="BE31" s="456">
        <v>4.6854380000000004</v>
      </c>
      <c r="BF31" s="456">
        <v>4.7855850000000002</v>
      </c>
      <c r="BG31" s="456">
        <v>4.1862810000000001</v>
      </c>
      <c r="BH31" s="456">
        <v>3.9891860000000001</v>
      </c>
      <c r="BI31" s="456">
        <v>3.573096</v>
      </c>
      <c r="BJ31" s="456">
        <v>4.1954900000000004</v>
      </c>
      <c r="BK31" s="456">
        <v>4.2007409999999998</v>
      </c>
      <c r="BL31" s="456">
        <v>3.9987569999999999</v>
      </c>
      <c r="BM31" s="456">
        <v>4.1408480000000001</v>
      </c>
      <c r="BN31" s="456">
        <v>3.8242880000000001</v>
      </c>
      <c r="BO31" s="456">
        <v>3.8499919999999999</v>
      </c>
      <c r="BP31" s="456">
        <v>4.1242729999999996</v>
      </c>
      <c r="BQ31" s="456">
        <v>4.7637010000000002</v>
      </c>
      <c r="BR31" s="456">
        <v>4.7736349999999996</v>
      </c>
      <c r="BS31" s="456">
        <v>4.1608669999999996</v>
      </c>
      <c r="BT31" s="456">
        <v>3.965509</v>
      </c>
      <c r="BU31" s="456">
        <v>3.5533429999999999</v>
      </c>
      <c r="BV31" s="456">
        <v>4.1741830000000002</v>
      </c>
    </row>
    <row r="32" spans="1:74" ht="11.1" customHeight="1" x14ac:dyDescent="0.2">
      <c r="A32" s="54" t="s">
        <v>605</v>
      </c>
      <c r="B32" s="737" t="s">
        <v>1002</v>
      </c>
      <c r="C32" s="452">
        <v>12.748852080000001</v>
      </c>
      <c r="D32" s="452">
        <v>11.69556841</v>
      </c>
      <c r="E32" s="452">
        <v>12.02656999</v>
      </c>
      <c r="F32" s="452">
        <v>11.063787339999999</v>
      </c>
      <c r="G32" s="452">
        <v>11.28253677</v>
      </c>
      <c r="H32" s="452">
        <v>12.25114932</v>
      </c>
      <c r="I32" s="452">
        <v>13.68770224</v>
      </c>
      <c r="J32" s="452">
        <v>14.49793154</v>
      </c>
      <c r="K32" s="452">
        <v>12.67049688</v>
      </c>
      <c r="L32" s="452">
        <v>11.510772920000001</v>
      </c>
      <c r="M32" s="452">
        <v>10.955641760000001</v>
      </c>
      <c r="N32" s="452">
        <v>12.407663790000001</v>
      </c>
      <c r="O32" s="452">
        <v>12.11509912</v>
      </c>
      <c r="P32" s="452">
        <v>11.32625266</v>
      </c>
      <c r="Q32" s="452">
        <v>11.783641790000001</v>
      </c>
      <c r="R32" s="452">
        <v>10.701148099999999</v>
      </c>
      <c r="S32" s="452">
        <v>10.95019637</v>
      </c>
      <c r="T32" s="452">
        <v>11.662786840000001</v>
      </c>
      <c r="U32" s="452">
        <v>13.773676849999999</v>
      </c>
      <c r="V32" s="452">
        <v>13.610055750000001</v>
      </c>
      <c r="W32" s="452">
        <v>12.666721450000001</v>
      </c>
      <c r="X32" s="452">
        <v>11.49734628</v>
      </c>
      <c r="Y32" s="452">
        <v>11.438461999999999</v>
      </c>
      <c r="Z32" s="452">
        <v>11.78181781</v>
      </c>
      <c r="AA32" s="452">
        <v>12.29418287</v>
      </c>
      <c r="AB32" s="452">
        <v>11.396820290000001</v>
      </c>
      <c r="AC32" s="452">
        <v>11.72536994</v>
      </c>
      <c r="AD32" s="452">
        <v>10.86650644</v>
      </c>
      <c r="AE32" s="452">
        <v>11.10277986</v>
      </c>
      <c r="AF32" s="452">
        <v>12.5693853</v>
      </c>
      <c r="AG32" s="452">
        <v>14.58271622</v>
      </c>
      <c r="AH32" s="452">
        <v>14.05634066</v>
      </c>
      <c r="AI32" s="452">
        <v>12.68043868</v>
      </c>
      <c r="AJ32" s="452">
        <v>11.68661502</v>
      </c>
      <c r="AK32" s="452">
        <v>11.01534951</v>
      </c>
      <c r="AL32" s="452">
        <v>12.71151321</v>
      </c>
      <c r="AM32" s="452">
        <v>13.20268269</v>
      </c>
      <c r="AN32" s="452">
        <v>12.223098540000001</v>
      </c>
      <c r="AO32" s="452">
        <v>11.80983765</v>
      </c>
      <c r="AP32" s="452">
        <v>11.096812829999999</v>
      </c>
      <c r="AQ32" s="452">
        <v>11.413200399999999</v>
      </c>
      <c r="AR32" s="452">
        <v>12.509527200000001</v>
      </c>
      <c r="AS32" s="452">
        <v>14.65979795</v>
      </c>
      <c r="AT32" s="452">
        <v>13.840391650000001</v>
      </c>
      <c r="AU32" s="452">
        <v>12.21754395</v>
      </c>
      <c r="AV32" s="452">
        <v>11.85462626</v>
      </c>
      <c r="AW32" s="452">
        <v>10.90157179</v>
      </c>
      <c r="AX32" s="452">
        <v>12.82838207</v>
      </c>
      <c r="AY32" s="452">
        <v>13.22424923</v>
      </c>
      <c r="AZ32" s="892">
        <v>12.653489309999999</v>
      </c>
      <c r="BA32" s="892">
        <v>11.96363446</v>
      </c>
      <c r="BB32" s="892">
        <v>11.26097302</v>
      </c>
      <c r="BC32" s="892">
        <v>11.836954911999999</v>
      </c>
      <c r="BD32" s="892">
        <v>12.449984856</v>
      </c>
      <c r="BE32" s="456">
        <v>14.83639</v>
      </c>
      <c r="BF32" s="456">
        <v>14.91372</v>
      </c>
      <c r="BG32" s="456">
        <v>13.25057</v>
      </c>
      <c r="BH32" s="456">
        <v>12.406129999999999</v>
      </c>
      <c r="BI32" s="456">
        <v>11.934519999999999</v>
      </c>
      <c r="BJ32" s="456">
        <v>12.928850000000001</v>
      </c>
      <c r="BK32" s="456">
        <v>13.64466</v>
      </c>
      <c r="BL32" s="456">
        <v>12.337770000000001</v>
      </c>
      <c r="BM32" s="456">
        <v>12.211510000000001</v>
      </c>
      <c r="BN32" s="456">
        <v>11.583030000000001</v>
      </c>
      <c r="BO32" s="456">
        <v>12.40934</v>
      </c>
      <c r="BP32" s="456">
        <v>13.506819999999999</v>
      </c>
      <c r="BQ32" s="456">
        <v>15.04312</v>
      </c>
      <c r="BR32" s="456">
        <v>15.247680000000001</v>
      </c>
      <c r="BS32" s="456">
        <v>13.624409999999999</v>
      </c>
      <c r="BT32" s="456">
        <v>12.74972</v>
      </c>
      <c r="BU32" s="456">
        <v>12.27004</v>
      </c>
      <c r="BV32" s="456">
        <v>13.334770000000001</v>
      </c>
    </row>
    <row r="33" spans="1:74" ht="11.1" customHeight="1" x14ac:dyDescent="0.2">
      <c r="A33" s="54" t="s">
        <v>606</v>
      </c>
      <c r="B33" s="736" t="s">
        <v>1003</v>
      </c>
      <c r="C33" s="452">
        <v>15.23946611</v>
      </c>
      <c r="D33" s="452">
        <v>13.688683640000001</v>
      </c>
      <c r="E33" s="452">
        <v>14.384191810000001</v>
      </c>
      <c r="F33" s="452">
        <v>13.035328890000001</v>
      </c>
      <c r="G33" s="452">
        <v>14.257530709999999</v>
      </c>
      <c r="H33" s="452">
        <v>15.62229378</v>
      </c>
      <c r="I33" s="452">
        <v>16.746942359999998</v>
      </c>
      <c r="J33" s="452">
        <v>16.924775780000001</v>
      </c>
      <c r="K33" s="452">
        <v>15.13689007</v>
      </c>
      <c r="L33" s="452">
        <v>13.78666641</v>
      </c>
      <c r="M33" s="452">
        <v>13.680743319999999</v>
      </c>
      <c r="N33" s="452">
        <v>14.741924040000001</v>
      </c>
      <c r="O33" s="452">
        <v>14.62154619</v>
      </c>
      <c r="P33" s="452">
        <v>13.3320898</v>
      </c>
      <c r="Q33" s="452">
        <v>14.42670749</v>
      </c>
      <c r="R33" s="452">
        <v>13.02028114</v>
      </c>
      <c r="S33" s="452">
        <v>14.03971325</v>
      </c>
      <c r="T33" s="452">
        <v>14.94181058</v>
      </c>
      <c r="U33" s="452">
        <v>16.694514340000001</v>
      </c>
      <c r="V33" s="452">
        <v>16.496730970000002</v>
      </c>
      <c r="W33" s="452">
        <v>14.917543009999999</v>
      </c>
      <c r="X33" s="452">
        <v>14.385519199999999</v>
      </c>
      <c r="Y33" s="452">
        <v>13.634169480000001</v>
      </c>
      <c r="Z33" s="452">
        <v>14.180545629999999</v>
      </c>
      <c r="AA33" s="452">
        <v>15.444073469999999</v>
      </c>
      <c r="AB33" s="452">
        <v>13.66354355</v>
      </c>
      <c r="AC33" s="452">
        <v>14.21457511</v>
      </c>
      <c r="AD33" s="452">
        <v>13.689296840000001</v>
      </c>
      <c r="AE33" s="452">
        <v>14.33700893</v>
      </c>
      <c r="AF33" s="452">
        <v>15.856117599999999</v>
      </c>
      <c r="AG33" s="452">
        <v>17.001279759999999</v>
      </c>
      <c r="AH33" s="452">
        <v>17.333332540000001</v>
      </c>
      <c r="AI33" s="452">
        <v>15.49897618</v>
      </c>
      <c r="AJ33" s="452">
        <v>14.639636660000001</v>
      </c>
      <c r="AK33" s="452">
        <v>13.718285460000001</v>
      </c>
      <c r="AL33" s="452">
        <v>14.808701920000001</v>
      </c>
      <c r="AM33" s="452">
        <v>16.041791799999999</v>
      </c>
      <c r="AN33" s="452">
        <v>14.45308599</v>
      </c>
      <c r="AO33" s="452">
        <v>14.70117656</v>
      </c>
      <c r="AP33" s="452">
        <v>14.029694989999999</v>
      </c>
      <c r="AQ33" s="452">
        <v>14.868301170000001</v>
      </c>
      <c r="AR33" s="452">
        <v>16.54248158</v>
      </c>
      <c r="AS33" s="452">
        <v>18.79225782</v>
      </c>
      <c r="AT33" s="452">
        <v>18.03605267</v>
      </c>
      <c r="AU33" s="452">
        <v>16.07610283</v>
      </c>
      <c r="AV33" s="452">
        <v>15.79526941</v>
      </c>
      <c r="AW33" s="452">
        <v>14.85395076</v>
      </c>
      <c r="AX33" s="452">
        <v>16.681288630000001</v>
      </c>
      <c r="AY33" s="452">
        <v>17.251142300000001</v>
      </c>
      <c r="AZ33" s="892">
        <v>15.27428881</v>
      </c>
      <c r="BA33" s="892">
        <v>15.971108340000001</v>
      </c>
      <c r="BB33" s="892">
        <v>15.40994721</v>
      </c>
      <c r="BC33" s="892">
        <v>16.321134978</v>
      </c>
      <c r="BD33" s="892">
        <v>17.127831418</v>
      </c>
      <c r="BE33" s="456">
        <v>18.825970000000002</v>
      </c>
      <c r="BF33" s="456">
        <v>18.796800000000001</v>
      </c>
      <c r="BG33" s="456">
        <v>16.7575</v>
      </c>
      <c r="BH33" s="456">
        <v>16.02458</v>
      </c>
      <c r="BI33" s="456">
        <v>15.2235</v>
      </c>
      <c r="BJ33" s="456">
        <v>16.98387</v>
      </c>
      <c r="BK33" s="456">
        <v>17.825959999999998</v>
      </c>
      <c r="BL33" s="456">
        <v>15.50221</v>
      </c>
      <c r="BM33" s="456">
        <v>16.68028</v>
      </c>
      <c r="BN33" s="456">
        <v>14.96397</v>
      </c>
      <c r="BO33" s="456">
        <v>17.22608</v>
      </c>
      <c r="BP33" s="456">
        <v>18.13776</v>
      </c>
      <c r="BQ33" s="456">
        <v>19.632960000000001</v>
      </c>
      <c r="BR33" s="456">
        <v>19.711600000000001</v>
      </c>
      <c r="BS33" s="456">
        <v>17.521809999999999</v>
      </c>
      <c r="BT33" s="456">
        <v>16.802630000000001</v>
      </c>
      <c r="BU33" s="456">
        <v>15.989140000000001</v>
      </c>
      <c r="BV33" s="456">
        <v>17.83098</v>
      </c>
    </row>
    <row r="34" spans="1:74" ht="11.1" customHeight="1" x14ac:dyDescent="0.2">
      <c r="A34" s="54" t="s">
        <v>607</v>
      </c>
      <c r="B34" s="736" t="s">
        <v>1004</v>
      </c>
      <c r="C34" s="452">
        <v>8.8379906699999999</v>
      </c>
      <c r="D34" s="452">
        <v>8.1057179099999992</v>
      </c>
      <c r="E34" s="452">
        <v>8.2918882000000007</v>
      </c>
      <c r="F34" s="452">
        <v>7.6794295799999999</v>
      </c>
      <c r="G34" s="452">
        <v>8.1904715299999999</v>
      </c>
      <c r="H34" s="452">
        <v>8.9129418600000001</v>
      </c>
      <c r="I34" s="452">
        <v>9.7156642299999998</v>
      </c>
      <c r="J34" s="452">
        <v>9.7325975400000004</v>
      </c>
      <c r="K34" s="452">
        <v>9.1347421999999998</v>
      </c>
      <c r="L34" s="452">
        <v>8.0692033399999996</v>
      </c>
      <c r="M34" s="452">
        <v>8.10395486</v>
      </c>
      <c r="N34" s="452">
        <v>8.7632351100000001</v>
      </c>
      <c r="O34" s="452">
        <v>9.1390516000000002</v>
      </c>
      <c r="P34" s="452">
        <v>8.0932784299999998</v>
      </c>
      <c r="Q34" s="452">
        <v>8.6448432200000003</v>
      </c>
      <c r="R34" s="452">
        <v>7.9870484800000003</v>
      </c>
      <c r="S34" s="452">
        <v>8.6031922499999993</v>
      </c>
      <c r="T34" s="452">
        <v>9.4168327099999996</v>
      </c>
      <c r="U34" s="452">
        <v>9.9421853500000008</v>
      </c>
      <c r="V34" s="452">
        <v>10.290084179999999</v>
      </c>
      <c r="W34" s="452">
        <v>9.2415581200000005</v>
      </c>
      <c r="X34" s="452">
        <v>8.6312925299999996</v>
      </c>
      <c r="Y34" s="452">
        <v>8.4797052300000004</v>
      </c>
      <c r="Z34" s="452">
        <v>8.7954070099999999</v>
      </c>
      <c r="AA34" s="452">
        <v>9.5573569999999997</v>
      </c>
      <c r="AB34" s="452">
        <v>8.3821639300000008</v>
      </c>
      <c r="AC34" s="452">
        <v>8.5388298999999996</v>
      </c>
      <c r="AD34" s="452">
        <v>8.2201240299999991</v>
      </c>
      <c r="AE34" s="452">
        <v>8.8577009899999997</v>
      </c>
      <c r="AF34" s="452">
        <v>9.5823182500000001</v>
      </c>
      <c r="AG34" s="452">
        <v>10.15049483</v>
      </c>
      <c r="AH34" s="452">
        <v>10.318635159999999</v>
      </c>
      <c r="AI34" s="452">
        <v>9.4149429100000006</v>
      </c>
      <c r="AJ34" s="452">
        <v>8.9861245800000003</v>
      </c>
      <c r="AK34" s="452">
        <v>8.6515820300000001</v>
      </c>
      <c r="AL34" s="452">
        <v>9.2895785100000001</v>
      </c>
      <c r="AM34" s="452">
        <v>9.9028802500000008</v>
      </c>
      <c r="AN34" s="452">
        <v>9.1512615400000001</v>
      </c>
      <c r="AO34" s="452">
        <v>9.0060756099999999</v>
      </c>
      <c r="AP34" s="452">
        <v>8.5527859300000006</v>
      </c>
      <c r="AQ34" s="452">
        <v>8.8542136100000004</v>
      </c>
      <c r="AR34" s="452">
        <v>9.8239244800000005</v>
      </c>
      <c r="AS34" s="452">
        <v>10.90463868</v>
      </c>
      <c r="AT34" s="452">
        <v>10.55187475</v>
      </c>
      <c r="AU34" s="452">
        <v>9.7154989</v>
      </c>
      <c r="AV34" s="452">
        <v>9.3880762200000003</v>
      </c>
      <c r="AW34" s="452">
        <v>8.8638336300000002</v>
      </c>
      <c r="AX34" s="452">
        <v>9.8021470799999992</v>
      </c>
      <c r="AY34" s="452">
        <v>10.210023209999999</v>
      </c>
      <c r="AZ34" s="892">
        <v>8.9762847099999998</v>
      </c>
      <c r="BA34" s="892">
        <v>9.5370979299999998</v>
      </c>
      <c r="BB34" s="892">
        <v>9.0792378100000004</v>
      </c>
      <c r="BC34" s="892">
        <v>9.2939787010000003</v>
      </c>
      <c r="BD34" s="892">
        <v>9.9702939587999992</v>
      </c>
      <c r="BE34" s="456">
        <v>11.20449</v>
      </c>
      <c r="BF34" s="456">
        <v>11.261469999999999</v>
      </c>
      <c r="BG34" s="456">
        <v>9.9562270000000002</v>
      </c>
      <c r="BH34" s="456">
        <v>9.7153720000000003</v>
      </c>
      <c r="BI34" s="456">
        <v>9.2384850000000007</v>
      </c>
      <c r="BJ34" s="456">
        <v>10.07808</v>
      </c>
      <c r="BK34" s="456">
        <v>10.451309999999999</v>
      </c>
      <c r="BL34" s="456">
        <v>9.4349360000000004</v>
      </c>
      <c r="BM34" s="456">
        <v>9.9695230000000006</v>
      </c>
      <c r="BN34" s="456">
        <v>9.3183109999999996</v>
      </c>
      <c r="BO34" s="456">
        <v>9.5635130000000004</v>
      </c>
      <c r="BP34" s="456">
        <v>10.16371</v>
      </c>
      <c r="BQ34" s="456">
        <v>11.566090000000001</v>
      </c>
      <c r="BR34" s="456">
        <v>11.531510000000001</v>
      </c>
      <c r="BS34" s="456">
        <v>10.177519999999999</v>
      </c>
      <c r="BT34" s="456">
        <v>9.9287170000000007</v>
      </c>
      <c r="BU34" s="456">
        <v>9.4420319999999993</v>
      </c>
      <c r="BV34" s="456">
        <v>10.302199999999999</v>
      </c>
    </row>
    <row r="35" spans="1:74" ht="11.1" customHeight="1" x14ac:dyDescent="0.2">
      <c r="A35" s="54" t="s">
        <v>608</v>
      </c>
      <c r="B35" s="736" t="s">
        <v>1005</v>
      </c>
      <c r="C35" s="452">
        <v>27.068993590000002</v>
      </c>
      <c r="D35" s="452">
        <v>24.234512039999998</v>
      </c>
      <c r="E35" s="452">
        <v>25.104618689999999</v>
      </c>
      <c r="F35" s="452">
        <v>25.3111532</v>
      </c>
      <c r="G35" s="452">
        <v>28.54665284</v>
      </c>
      <c r="H35" s="452">
        <v>29.766604770000001</v>
      </c>
      <c r="I35" s="452">
        <v>32.971963119999998</v>
      </c>
      <c r="J35" s="452">
        <v>32.334532979999999</v>
      </c>
      <c r="K35" s="452">
        <v>29.36825279</v>
      </c>
      <c r="L35" s="452">
        <v>26.626436089999999</v>
      </c>
      <c r="M35" s="452">
        <v>26.428519810000001</v>
      </c>
      <c r="N35" s="452">
        <v>27.045388079999999</v>
      </c>
      <c r="O35" s="452">
        <v>25.60630068</v>
      </c>
      <c r="P35" s="452">
        <v>24.211719899999999</v>
      </c>
      <c r="Q35" s="452">
        <v>27.191913499999998</v>
      </c>
      <c r="R35" s="452">
        <v>25.693719290000001</v>
      </c>
      <c r="S35" s="452">
        <v>28.214352770000001</v>
      </c>
      <c r="T35" s="452">
        <v>29.54997693</v>
      </c>
      <c r="U35" s="452">
        <v>33.699621110000002</v>
      </c>
      <c r="V35" s="452">
        <v>34.186916709999998</v>
      </c>
      <c r="W35" s="452">
        <v>30.7930916</v>
      </c>
      <c r="X35" s="452">
        <v>28.497893770000001</v>
      </c>
      <c r="Y35" s="452">
        <v>26.64223337</v>
      </c>
      <c r="Z35" s="452">
        <v>26.98451846</v>
      </c>
      <c r="AA35" s="452">
        <v>28.14280205</v>
      </c>
      <c r="AB35" s="452">
        <v>25.99986681</v>
      </c>
      <c r="AC35" s="452">
        <v>26.971438070000001</v>
      </c>
      <c r="AD35" s="452">
        <v>26.93230629</v>
      </c>
      <c r="AE35" s="452">
        <v>30.02890584</v>
      </c>
      <c r="AF35" s="452">
        <v>32.552850970000001</v>
      </c>
      <c r="AG35" s="452">
        <v>34.847455680000003</v>
      </c>
      <c r="AH35" s="452">
        <v>34.863176580000001</v>
      </c>
      <c r="AI35" s="452">
        <v>30.96312301</v>
      </c>
      <c r="AJ35" s="452">
        <v>28.904279379999998</v>
      </c>
      <c r="AK35" s="452">
        <v>27.50925707</v>
      </c>
      <c r="AL35" s="452">
        <v>28.109784340000001</v>
      </c>
      <c r="AM35" s="452">
        <v>30.168638829999999</v>
      </c>
      <c r="AN35" s="452">
        <v>26.828335200000001</v>
      </c>
      <c r="AO35" s="452">
        <v>27.361978619999999</v>
      </c>
      <c r="AP35" s="452">
        <v>28.0042738</v>
      </c>
      <c r="AQ35" s="452">
        <v>30.363588020000002</v>
      </c>
      <c r="AR35" s="452">
        <v>33.213439080000001</v>
      </c>
      <c r="AS35" s="452">
        <v>35.81150512</v>
      </c>
      <c r="AT35" s="452">
        <v>34.797905499999999</v>
      </c>
      <c r="AU35" s="452">
        <v>31.638220189999998</v>
      </c>
      <c r="AV35" s="452">
        <v>30.002450540000002</v>
      </c>
      <c r="AW35" s="452">
        <v>27.63938731</v>
      </c>
      <c r="AX35" s="452">
        <v>29.60048243</v>
      </c>
      <c r="AY35" s="452">
        <v>30.39069915</v>
      </c>
      <c r="AZ35" s="892">
        <v>27.411294250000001</v>
      </c>
      <c r="BA35" s="892">
        <v>28.601539249999998</v>
      </c>
      <c r="BB35" s="892">
        <v>29.04312509</v>
      </c>
      <c r="BC35" s="892">
        <v>31.304035227</v>
      </c>
      <c r="BD35" s="892">
        <v>32.588393513</v>
      </c>
      <c r="BE35" s="456">
        <v>36.251179999999998</v>
      </c>
      <c r="BF35" s="456">
        <v>36.974330000000002</v>
      </c>
      <c r="BG35" s="456">
        <v>32.603180000000002</v>
      </c>
      <c r="BH35" s="456">
        <v>30.857669999999999</v>
      </c>
      <c r="BI35" s="456">
        <v>28.848520000000001</v>
      </c>
      <c r="BJ35" s="456">
        <v>30.160319999999999</v>
      </c>
      <c r="BK35" s="456">
        <v>30.870049999999999</v>
      </c>
      <c r="BL35" s="456">
        <v>27.86917</v>
      </c>
      <c r="BM35" s="456">
        <v>29.460070000000002</v>
      </c>
      <c r="BN35" s="456">
        <v>29.177240000000001</v>
      </c>
      <c r="BO35" s="456">
        <v>31.81204</v>
      </c>
      <c r="BP35" s="456">
        <v>34.088720000000002</v>
      </c>
      <c r="BQ35" s="456">
        <v>37.7958</v>
      </c>
      <c r="BR35" s="456">
        <v>38.089919999999999</v>
      </c>
      <c r="BS35" s="456">
        <v>33.619230000000002</v>
      </c>
      <c r="BT35" s="456">
        <v>31.82236</v>
      </c>
      <c r="BU35" s="456">
        <v>29.87086</v>
      </c>
      <c r="BV35" s="456">
        <v>31.354710000000001</v>
      </c>
    </row>
    <row r="36" spans="1:74" ht="11.1" customHeight="1" x14ac:dyDescent="0.2">
      <c r="A36" s="54" t="s">
        <v>609</v>
      </c>
      <c r="B36" s="736" t="s">
        <v>1006</v>
      </c>
      <c r="C36" s="452">
        <v>7.4193315899999996</v>
      </c>
      <c r="D36" s="452">
        <v>6.8972957099999999</v>
      </c>
      <c r="E36" s="452">
        <v>6.8491838300000003</v>
      </c>
      <c r="F36" s="452">
        <v>6.6631069500000004</v>
      </c>
      <c r="G36" s="452">
        <v>7.4447977600000002</v>
      </c>
      <c r="H36" s="452">
        <v>8.4598714899999994</v>
      </c>
      <c r="I36" s="452">
        <v>9.3843015300000001</v>
      </c>
      <c r="J36" s="452">
        <v>9.1997963600000006</v>
      </c>
      <c r="K36" s="452">
        <v>8.38916124</v>
      </c>
      <c r="L36" s="452">
        <v>7.2194981</v>
      </c>
      <c r="M36" s="452">
        <v>6.8231891500000001</v>
      </c>
      <c r="N36" s="452">
        <v>7.1246243299999996</v>
      </c>
      <c r="O36" s="452">
        <v>7.1655807899999999</v>
      </c>
      <c r="P36" s="452">
        <v>6.6622586500000001</v>
      </c>
      <c r="Q36" s="452">
        <v>6.7994585299999999</v>
      </c>
      <c r="R36" s="452">
        <v>6.6980274499999997</v>
      </c>
      <c r="S36" s="452">
        <v>7.11530605</v>
      </c>
      <c r="T36" s="452">
        <v>7.9294516799999997</v>
      </c>
      <c r="U36" s="452">
        <v>8.8959988600000006</v>
      </c>
      <c r="V36" s="452">
        <v>9.3908985900000008</v>
      </c>
      <c r="W36" s="452">
        <v>8.7577627200000006</v>
      </c>
      <c r="X36" s="452">
        <v>7.5637058599999998</v>
      </c>
      <c r="Y36" s="452">
        <v>6.95996842</v>
      </c>
      <c r="Z36" s="452">
        <v>6.9036874199999998</v>
      </c>
      <c r="AA36" s="452">
        <v>7.5939454</v>
      </c>
      <c r="AB36" s="452">
        <v>6.9699959800000002</v>
      </c>
      <c r="AC36" s="452">
        <v>6.77758021</v>
      </c>
      <c r="AD36" s="452">
        <v>6.8398555999999999</v>
      </c>
      <c r="AE36" s="452">
        <v>7.7003738799999999</v>
      </c>
      <c r="AF36" s="452">
        <v>8.4645379900000002</v>
      </c>
      <c r="AG36" s="452">
        <v>9.1400691399999996</v>
      </c>
      <c r="AH36" s="452">
        <v>9.5151576099999993</v>
      </c>
      <c r="AI36" s="452">
        <v>8.5063769699999998</v>
      </c>
      <c r="AJ36" s="452">
        <v>7.6704856699999997</v>
      </c>
      <c r="AK36" s="452">
        <v>6.9951070700000004</v>
      </c>
      <c r="AL36" s="452">
        <v>7.1707575400000003</v>
      </c>
      <c r="AM36" s="452">
        <v>7.8685719499999998</v>
      </c>
      <c r="AN36" s="452">
        <v>7.1699817100000001</v>
      </c>
      <c r="AO36" s="452">
        <v>6.8202854799999999</v>
      </c>
      <c r="AP36" s="452">
        <v>7.1948536499999998</v>
      </c>
      <c r="AQ36" s="452">
        <v>7.50928752</v>
      </c>
      <c r="AR36" s="452">
        <v>8.4161406400000001</v>
      </c>
      <c r="AS36" s="452">
        <v>9.5800718200000006</v>
      </c>
      <c r="AT36" s="452">
        <v>9.3446725300000004</v>
      </c>
      <c r="AU36" s="452">
        <v>8.5024609699999996</v>
      </c>
      <c r="AV36" s="452">
        <v>7.7441148200000001</v>
      </c>
      <c r="AW36" s="452">
        <v>6.8778444399999996</v>
      </c>
      <c r="AX36" s="452">
        <v>7.4129406700000002</v>
      </c>
      <c r="AY36" s="452">
        <v>7.7461308300000002</v>
      </c>
      <c r="AZ36" s="892">
        <v>7.2659534299999997</v>
      </c>
      <c r="BA36" s="892">
        <v>7.1011896700000001</v>
      </c>
      <c r="BB36" s="892">
        <v>7.2174660499999996</v>
      </c>
      <c r="BC36" s="892">
        <v>7.6049296049999997</v>
      </c>
      <c r="BD36" s="892">
        <v>8.3898442157000002</v>
      </c>
      <c r="BE36" s="456">
        <v>9.2861340000000006</v>
      </c>
      <c r="BF36" s="456">
        <v>9.5395850000000006</v>
      </c>
      <c r="BG36" s="456">
        <v>8.6983969999999999</v>
      </c>
      <c r="BH36" s="456">
        <v>7.7731050000000002</v>
      </c>
      <c r="BI36" s="456">
        <v>6.929227</v>
      </c>
      <c r="BJ36" s="456">
        <v>7.4245270000000003</v>
      </c>
      <c r="BK36" s="456">
        <v>7.7025370000000004</v>
      </c>
      <c r="BL36" s="456">
        <v>7.2038169999999999</v>
      </c>
      <c r="BM36" s="456">
        <v>7.1453049999999996</v>
      </c>
      <c r="BN36" s="456">
        <v>7.1515870000000001</v>
      </c>
      <c r="BO36" s="456">
        <v>7.5167460000000004</v>
      </c>
      <c r="BP36" s="456">
        <v>8.3261889999999994</v>
      </c>
      <c r="BQ36" s="456">
        <v>9.3809529999999999</v>
      </c>
      <c r="BR36" s="456">
        <v>9.5637720000000002</v>
      </c>
      <c r="BS36" s="456">
        <v>8.6525359999999996</v>
      </c>
      <c r="BT36" s="456">
        <v>7.730607</v>
      </c>
      <c r="BU36" s="456">
        <v>6.8965480000000001</v>
      </c>
      <c r="BV36" s="456">
        <v>7.3976110000000004</v>
      </c>
    </row>
    <row r="37" spans="1:74" ht="11.1" customHeight="1" x14ac:dyDescent="0.2">
      <c r="A37" s="54" t="s">
        <v>610</v>
      </c>
      <c r="B37" s="736" t="s">
        <v>1007</v>
      </c>
      <c r="C37" s="452">
        <v>16.57259436</v>
      </c>
      <c r="D37" s="452">
        <v>15.38593725</v>
      </c>
      <c r="E37" s="452">
        <v>16.20987964</v>
      </c>
      <c r="F37" s="452">
        <v>16.144987159999999</v>
      </c>
      <c r="G37" s="452">
        <v>18.099011740000002</v>
      </c>
      <c r="H37" s="452">
        <v>19.740894319999999</v>
      </c>
      <c r="I37" s="452">
        <v>21.287491979999999</v>
      </c>
      <c r="J37" s="452">
        <v>21.639864410000001</v>
      </c>
      <c r="K37" s="452">
        <v>20.536307390000001</v>
      </c>
      <c r="L37" s="452">
        <v>17.825210460000001</v>
      </c>
      <c r="M37" s="452">
        <v>16.792486239999999</v>
      </c>
      <c r="N37" s="452">
        <v>18.022825109999999</v>
      </c>
      <c r="O37" s="452">
        <v>17.341389209999999</v>
      </c>
      <c r="P37" s="452">
        <v>15.66736367</v>
      </c>
      <c r="Q37" s="452">
        <v>16.908252520000001</v>
      </c>
      <c r="R37" s="452">
        <v>16.353681640000001</v>
      </c>
      <c r="S37" s="452">
        <v>18.010085790000002</v>
      </c>
      <c r="T37" s="452">
        <v>19.924556219999999</v>
      </c>
      <c r="U37" s="452">
        <v>22.15317172</v>
      </c>
      <c r="V37" s="452">
        <v>23.137815629999999</v>
      </c>
      <c r="W37" s="452">
        <v>21.49657346</v>
      </c>
      <c r="X37" s="452">
        <v>19.584191749999999</v>
      </c>
      <c r="Y37" s="452">
        <v>17.202542300000001</v>
      </c>
      <c r="Z37" s="452">
        <v>16.566935139999998</v>
      </c>
      <c r="AA37" s="452">
        <v>17.690384399999999</v>
      </c>
      <c r="AB37" s="452">
        <v>16.51315138</v>
      </c>
      <c r="AC37" s="452">
        <v>16.726284440000001</v>
      </c>
      <c r="AD37" s="452">
        <v>16.506773630000001</v>
      </c>
      <c r="AE37" s="452">
        <v>18.699786880000001</v>
      </c>
      <c r="AF37" s="452">
        <v>19.932100720000001</v>
      </c>
      <c r="AG37" s="452">
        <v>21.48652293</v>
      </c>
      <c r="AH37" s="452">
        <v>22.178368540000001</v>
      </c>
      <c r="AI37" s="452">
        <v>20.690871749999999</v>
      </c>
      <c r="AJ37" s="452">
        <v>19.756653870000001</v>
      </c>
      <c r="AK37" s="452">
        <v>17.888568060000001</v>
      </c>
      <c r="AL37" s="452">
        <v>17.016855419999999</v>
      </c>
      <c r="AM37" s="452">
        <v>18.488843729999999</v>
      </c>
      <c r="AN37" s="452">
        <v>17.915883969999999</v>
      </c>
      <c r="AO37" s="452">
        <v>17.509369589999999</v>
      </c>
      <c r="AP37" s="452">
        <v>17.870899260000002</v>
      </c>
      <c r="AQ37" s="452">
        <v>19.172898570000001</v>
      </c>
      <c r="AR37" s="452">
        <v>20.90456425</v>
      </c>
      <c r="AS37" s="452">
        <v>22.874002019999999</v>
      </c>
      <c r="AT37" s="452">
        <v>23.238264040000001</v>
      </c>
      <c r="AU37" s="452">
        <v>21.927608859999999</v>
      </c>
      <c r="AV37" s="452">
        <v>20.825281180000001</v>
      </c>
      <c r="AW37" s="452">
        <v>19.08780106</v>
      </c>
      <c r="AX37" s="452">
        <v>17.478410050000001</v>
      </c>
      <c r="AY37" s="452">
        <v>19.255806209999999</v>
      </c>
      <c r="AZ37" s="892">
        <v>17.558882659999998</v>
      </c>
      <c r="BA37" s="892">
        <v>19.227464359999999</v>
      </c>
      <c r="BB37" s="892">
        <v>19.68344299</v>
      </c>
      <c r="BC37" s="892">
        <v>20.710877328999999</v>
      </c>
      <c r="BD37" s="892">
        <v>22.510813030000001</v>
      </c>
      <c r="BE37" s="456">
        <v>25.252320000000001</v>
      </c>
      <c r="BF37" s="456">
        <v>26.6096</v>
      </c>
      <c r="BG37" s="456">
        <v>24.145879999999998</v>
      </c>
      <c r="BH37" s="456">
        <v>22.045950000000001</v>
      </c>
      <c r="BI37" s="456">
        <v>20.453340000000001</v>
      </c>
      <c r="BJ37" s="456">
        <v>18.286290000000001</v>
      </c>
      <c r="BK37" s="456">
        <v>21.097549999999998</v>
      </c>
      <c r="BL37" s="456">
        <v>19.83286</v>
      </c>
      <c r="BM37" s="456">
        <v>21.254770000000001</v>
      </c>
      <c r="BN37" s="456">
        <v>20.98705</v>
      </c>
      <c r="BO37" s="456">
        <v>24.27506</v>
      </c>
      <c r="BP37" s="456">
        <v>26.925180000000001</v>
      </c>
      <c r="BQ37" s="456">
        <v>28.880140000000001</v>
      </c>
      <c r="BR37" s="456">
        <v>30.465039999999998</v>
      </c>
      <c r="BS37" s="456">
        <v>28.02027</v>
      </c>
      <c r="BT37" s="456">
        <v>25.470199999999998</v>
      </c>
      <c r="BU37" s="456">
        <v>23.514600000000002</v>
      </c>
      <c r="BV37" s="456">
        <v>21.368639999999999</v>
      </c>
    </row>
    <row r="38" spans="1:74" ht="11.1" customHeight="1" x14ac:dyDescent="0.2">
      <c r="A38" s="54" t="s">
        <v>611</v>
      </c>
      <c r="B38" s="736" t="s">
        <v>1008</v>
      </c>
      <c r="C38" s="452">
        <v>7.93641782</v>
      </c>
      <c r="D38" s="452">
        <v>7.3223864399999998</v>
      </c>
      <c r="E38" s="452">
        <v>7.9086589700000003</v>
      </c>
      <c r="F38" s="452">
        <v>7.7906753899999996</v>
      </c>
      <c r="G38" s="452">
        <v>8.4210285999999996</v>
      </c>
      <c r="H38" s="452">
        <v>9.1973194500000002</v>
      </c>
      <c r="I38" s="452">
        <v>10.17181568</v>
      </c>
      <c r="J38" s="452">
        <v>10.1579923</v>
      </c>
      <c r="K38" s="452">
        <v>9.2496164800000003</v>
      </c>
      <c r="L38" s="452">
        <v>8.2880860300000005</v>
      </c>
      <c r="M38" s="452">
        <v>7.7204458799999998</v>
      </c>
      <c r="N38" s="452">
        <v>8.2514569299999998</v>
      </c>
      <c r="O38" s="452">
        <v>8.3321729599999994</v>
      </c>
      <c r="P38" s="452">
        <v>7.6887723499999998</v>
      </c>
      <c r="Q38" s="452">
        <v>8.1570247800000004</v>
      </c>
      <c r="R38" s="452">
        <v>7.9426798099999996</v>
      </c>
      <c r="S38" s="452">
        <v>8.5860065300000006</v>
      </c>
      <c r="T38" s="452">
        <v>8.8971394799999999</v>
      </c>
      <c r="U38" s="452">
        <v>10.642808649999999</v>
      </c>
      <c r="V38" s="452">
        <v>10.56943572</v>
      </c>
      <c r="W38" s="452">
        <v>9.2757569899999996</v>
      </c>
      <c r="X38" s="452">
        <v>8.7673261</v>
      </c>
      <c r="Y38" s="452">
        <v>8.0129891600000001</v>
      </c>
      <c r="Z38" s="452">
        <v>8.4505635100000003</v>
      </c>
      <c r="AA38" s="452">
        <v>8.8333481599999999</v>
      </c>
      <c r="AB38" s="452">
        <v>8.3124431899999998</v>
      </c>
      <c r="AC38" s="452">
        <v>8.4386337200000003</v>
      </c>
      <c r="AD38" s="452">
        <v>8.3292610499999995</v>
      </c>
      <c r="AE38" s="452">
        <v>9.0919099400000007</v>
      </c>
      <c r="AF38" s="452">
        <v>10.12581501</v>
      </c>
      <c r="AG38" s="452">
        <v>11.116689490000001</v>
      </c>
      <c r="AH38" s="452">
        <v>11.3726957</v>
      </c>
      <c r="AI38" s="452">
        <v>10.039483690000001</v>
      </c>
      <c r="AJ38" s="452">
        <v>9.4265233899999998</v>
      </c>
      <c r="AK38" s="452">
        <v>8.5986471200000008</v>
      </c>
      <c r="AL38" s="452">
        <v>8.8399636200000007</v>
      </c>
      <c r="AM38" s="452">
        <v>9.0910017599999993</v>
      </c>
      <c r="AN38" s="452">
        <v>8.2682102700000009</v>
      </c>
      <c r="AO38" s="452">
        <v>8.9389661199999999</v>
      </c>
      <c r="AP38" s="452">
        <v>8.4166695600000008</v>
      </c>
      <c r="AQ38" s="452">
        <v>9.3805930800000006</v>
      </c>
      <c r="AR38" s="452">
        <v>10.19824217</v>
      </c>
      <c r="AS38" s="452">
        <v>11.03035156</v>
      </c>
      <c r="AT38" s="452">
        <v>11.406043909999999</v>
      </c>
      <c r="AU38" s="452">
        <v>10.1215507</v>
      </c>
      <c r="AV38" s="452">
        <v>9.5057447400000008</v>
      </c>
      <c r="AW38" s="452">
        <v>8.9167030700000005</v>
      </c>
      <c r="AX38" s="452">
        <v>9.0860987800000004</v>
      </c>
      <c r="AY38" s="452">
        <v>9.4333044299999997</v>
      </c>
      <c r="AZ38" s="892">
        <v>8.5750061199999994</v>
      </c>
      <c r="BA38" s="892">
        <v>9.6558546500000002</v>
      </c>
      <c r="BB38" s="892">
        <v>9.2478745100000008</v>
      </c>
      <c r="BC38" s="892">
        <v>10.109962209000001</v>
      </c>
      <c r="BD38" s="892">
        <v>10.882984535</v>
      </c>
      <c r="BE38" s="456">
        <v>11.636620000000001</v>
      </c>
      <c r="BF38" s="456">
        <v>12.020720000000001</v>
      </c>
      <c r="BG38" s="456">
        <v>10.6828</v>
      </c>
      <c r="BH38" s="456">
        <v>9.9814550000000004</v>
      </c>
      <c r="BI38" s="456">
        <v>9.3517949999999992</v>
      </c>
      <c r="BJ38" s="456">
        <v>9.5815649999999994</v>
      </c>
      <c r="BK38" s="456">
        <v>9.8105209999999996</v>
      </c>
      <c r="BL38" s="456">
        <v>8.9529680000000003</v>
      </c>
      <c r="BM38" s="456">
        <v>9.8196980000000007</v>
      </c>
      <c r="BN38" s="456">
        <v>9.5245949999999997</v>
      </c>
      <c r="BO38" s="456">
        <v>10.486219999999999</v>
      </c>
      <c r="BP38" s="456">
        <v>11.308199999999999</v>
      </c>
      <c r="BQ38" s="456">
        <v>12.448320000000001</v>
      </c>
      <c r="BR38" s="456">
        <v>12.49175</v>
      </c>
      <c r="BS38" s="456">
        <v>11.07273</v>
      </c>
      <c r="BT38" s="456">
        <v>10.338979999999999</v>
      </c>
      <c r="BU38" s="456">
        <v>9.6868210000000001</v>
      </c>
      <c r="BV38" s="456">
        <v>9.9296430000000004</v>
      </c>
    </row>
    <row r="39" spans="1:74" ht="11.1" customHeight="1" x14ac:dyDescent="0.2">
      <c r="A39" s="54" t="s">
        <v>612</v>
      </c>
      <c r="B39" s="736" t="s">
        <v>1009</v>
      </c>
      <c r="C39" s="452">
        <v>13.07515001</v>
      </c>
      <c r="D39" s="452">
        <v>11.369141470000001</v>
      </c>
      <c r="E39" s="452">
        <v>13.37288671</v>
      </c>
      <c r="F39" s="452">
        <v>12.58596775</v>
      </c>
      <c r="G39" s="452">
        <v>12.35349581</v>
      </c>
      <c r="H39" s="452">
        <v>13.066198569999999</v>
      </c>
      <c r="I39" s="452">
        <v>14.676134490000001</v>
      </c>
      <c r="J39" s="452">
        <v>15.873616699999999</v>
      </c>
      <c r="K39" s="452">
        <v>14.95385952</v>
      </c>
      <c r="L39" s="452">
        <v>14.16448048</v>
      </c>
      <c r="M39" s="452">
        <v>12.06706514</v>
      </c>
      <c r="N39" s="452">
        <v>13.01841134</v>
      </c>
      <c r="O39" s="452">
        <v>13.910228500000001</v>
      </c>
      <c r="P39" s="452">
        <v>12.5283497</v>
      </c>
      <c r="Q39" s="452">
        <v>14.232821850000001</v>
      </c>
      <c r="R39" s="452">
        <v>11.6393004</v>
      </c>
      <c r="S39" s="452">
        <v>13.37685143</v>
      </c>
      <c r="T39" s="452">
        <v>13.86261633</v>
      </c>
      <c r="U39" s="452">
        <v>15.26085181</v>
      </c>
      <c r="V39" s="452">
        <v>15.71105687</v>
      </c>
      <c r="W39" s="452">
        <v>14.570243039999999</v>
      </c>
      <c r="X39" s="452">
        <v>14.78561989</v>
      </c>
      <c r="Y39" s="452">
        <v>13.046032589999999</v>
      </c>
      <c r="Z39" s="452">
        <v>13.465372609999999</v>
      </c>
      <c r="AA39" s="452">
        <v>13.946221489999999</v>
      </c>
      <c r="AB39" s="452">
        <v>13.216620929999999</v>
      </c>
      <c r="AC39" s="452">
        <v>13.54098585</v>
      </c>
      <c r="AD39" s="452">
        <v>13.38259691</v>
      </c>
      <c r="AE39" s="452">
        <v>13.67304558</v>
      </c>
      <c r="AF39" s="452">
        <v>14.24193519</v>
      </c>
      <c r="AG39" s="452">
        <v>16.137528589999999</v>
      </c>
      <c r="AH39" s="452">
        <v>16.162947989999999</v>
      </c>
      <c r="AI39" s="452">
        <v>14.95613593</v>
      </c>
      <c r="AJ39" s="452">
        <v>15.43303141</v>
      </c>
      <c r="AK39" s="452">
        <v>13.5186271</v>
      </c>
      <c r="AL39" s="452">
        <v>14.68010803</v>
      </c>
      <c r="AM39" s="452">
        <v>14.73277407</v>
      </c>
      <c r="AN39" s="452">
        <v>12.894141879999999</v>
      </c>
      <c r="AO39" s="452">
        <v>13.88987367</v>
      </c>
      <c r="AP39" s="452">
        <v>13.02117853</v>
      </c>
      <c r="AQ39" s="452">
        <v>14.08646437</v>
      </c>
      <c r="AR39" s="452">
        <v>14.1905445</v>
      </c>
      <c r="AS39" s="452">
        <v>15.38275739</v>
      </c>
      <c r="AT39" s="452">
        <v>16.0423206</v>
      </c>
      <c r="AU39" s="452">
        <v>14.9624706</v>
      </c>
      <c r="AV39" s="452">
        <v>15.09565229</v>
      </c>
      <c r="AW39" s="452">
        <v>13.58694131</v>
      </c>
      <c r="AX39" s="452">
        <v>14.805652719999999</v>
      </c>
      <c r="AY39" s="452">
        <v>13.78714091</v>
      </c>
      <c r="AZ39" s="892">
        <v>13.409779990000001</v>
      </c>
      <c r="BA39" s="892">
        <v>12.92074577</v>
      </c>
      <c r="BB39" s="892">
        <v>13.015962610000001</v>
      </c>
      <c r="BC39" s="892">
        <v>14.773227209</v>
      </c>
      <c r="BD39" s="892">
        <v>14.810977727999999</v>
      </c>
      <c r="BE39" s="456">
        <v>15.88622</v>
      </c>
      <c r="BF39" s="456">
        <v>16.674440000000001</v>
      </c>
      <c r="BG39" s="456">
        <v>15.46213</v>
      </c>
      <c r="BH39" s="456">
        <v>15.52782</v>
      </c>
      <c r="BI39" s="456">
        <v>14.088699999999999</v>
      </c>
      <c r="BJ39" s="456">
        <v>15.29626</v>
      </c>
      <c r="BK39" s="456">
        <v>14.0662</v>
      </c>
      <c r="BL39" s="456">
        <v>13.739509999999999</v>
      </c>
      <c r="BM39" s="456">
        <v>13.290290000000001</v>
      </c>
      <c r="BN39" s="456">
        <v>13.06573</v>
      </c>
      <c r="BO39" s="456">
        <v>15.16137</v>
      </c>
      <c r="BP39" s="456">
        <v>15.23193</v>
      </c>
      <c r="BQ39" s="456">
        <v>16.346419999999998</v>
      </c>
      <c r="BR39" s="456">
        <v>17.212160000000001</v>
      </c>
      <c r="BS39" s="456">
        <v>15.85275</v>
      </c>
      <c r="BT39" s="456">
        <v>15.920769999999999</v>
      </c>
      <c r="BU39" s="456">
        <v>14.445180000000001</v>
      </c>
      <c r="BV39" s="456">
        <v>15.685790000000001</v>
      </c>
    </row>
    <row r="40" spans="1:74" ht="11.1" customHeight="1" x14ac:dyDescent="0.2">
      <c r="A40" s="54" t="s">
        <v>613</v>
      </c>
      <c r="B40" s="736" t="s">
        <v>1010</v>
      </c>
      <c r="C40" s="452">
        <v>0.45635778999999999</v>
      </c>
      <c r="D40" s="452">
        <v>0.42484506999999999</v>
      </c>
      <c r="E40" s="452">
        <v>0.45133456</v>
      </c>
      <c r="F40" s="452">
        <v>0.43277196000000001</v>
      </c>
      <c r="G40" s="452">
        <v>0.44228573999999998</v>
      </c>
      <c r="H40" s="452">
        <v>0.43710710000000003</v>
      </c>
      <c r="I40" s="452">
        <v>0.45243127</v>
      </c>
      <c r="J40" s="452">
        <v>0.46615698999999999</v>
      </c>
      <c r="K40" s="452">
        <v>0.45591883</v>
      </c>
      <c r="L40" s="452">
        <v>0.46771003</v>
      </c>
      <c r="M40" s="452">
        <v>0.45794741</v>
      </c>
      <c r="N40" s="452">
        <v>0.46890124</v>
      </c>
      <c r="O40" s="452">
        <v>0.46012120000000001</v>
      </c>
      <c r="P40" s="452">
        <v>0.42007849000000003</v>
      </c>
      <c r="Q40" s="452">
        <v>0.45433795999999999</v>
      </c>
      <c r="R40" s="452">
        <v>0.43952769000000003</v>
      </c>
      <c r="S40" s="452">
        <v>0.44212075000000001</v>
      </c>
      <c r="T40" s="452">
        <v>0.43258101999999998</v>
      </c>
      <c r="U40" s="452">
        <v>0.45479230999999998</v>
      </c>
      <c r="V40" s="452">
        <v>0.46935523000000001</v>
      </c>
      <c r="W40" s="452">
        <v>0.44895853000000002</v>
      </c>
      <c r="X40" s="452">
        <v>0.46017957999999998</v>
      </c>
      <c r="Y40" s="452">
        <v>0.45565123000000002</v>
      </c>
      <c r="Z40" s="452">
        <v>0.46416300999999999</v>
      </c>
      <c r="AA40" s="452">
        <v>0.45686420999999999</v>
      </c>
      <c r="AB40" s="452">
        <v>0.44005851000000001</v>
      </c>
      <c r="AC40" s="452">
        <v>0.43814465000000002</v>
      </c>
      <c r="AD40" s="452">
        <v>0.43114614000000001</v>
      </c>
      <c r="AE40" s="452">
        <v>0.44229327000000002</v>
      </c>
      <c r="AF40" s="452">
        <v>0.43608655000000002</v>
      </c>
      <c r="AG40" s="452">
        <v>0.45661555999999998</v>
      </c>
      <c r="AH40" s="452">
        <v>0.46906355</v>
      </c>
      <c r="AI40" s="452">
        <v>0.46134599999999998</v>
      </c>
      <c r="AJ40" s="452">
        <v>0.46839618999999999</v>
      </c>
      <c r="AK40" s="452">
        <v>0.46328162000000001</v>
      </c>
      <c r="AL40" s="452">
        <v>0.47054373999999999</v>
      </c>
      <c r="AM40" s="452">
        <v>0.46414567000000001</v>
      </c>
      <c r="AN40" s="452">
        <v>0.42539022999999998</v>
      </c>
      <c r="AO40" s="452">
        <v>0.45892717</v>
      </c>
      <c r="AP40" s="452">
        <v>0.43736567999999998</v>
      </c>
      <c r="AQ40" s="452">
        <v>0.44487198999999999</v>
      </c>
      <c r="AR40" s="452">
        <v>0.43542502999999999</v>
      </c>
      <c r="AS40" s="452">
        <v>0.46223461999999998</v>
      </c>
      <c r="AT40" s="452">
        <v>0.46793246999999999</v>
      </c>
      <c r="AU40" s="452">
        <v>0.46714676999999999</v>
      </c>
      <c r="AV40" s="452">
        <v>0.46904072000000002</v>
      </c>
      <c r="AW40" s="452">
        <v>0.45968957999999999</v>
      </c>
      <c r="AX40" s="452">
        <v>0.47688057</v>
      </c>
      <c r="AY40" s="452">
        <v>0.47544934</v>
      </c>
      <c r="AZ40" s="892">
        <v>0.42180176000000003</v>
      </c>
      <c r="BA40" s="892">
        <v>0.45782805999999998</v>
      </c>
      <c r="BB40" s="892">
        <v>0.43276151000000002</v>
      </c>
      <c r="BC40" s="892">
        <v>0.44733309999999998</v>
      </c>
      <c r="BD40" s="892">
        <v>0.44400899999999999</v>
      </c>
      <c r="BE40" s="456">
        <v>0.46611970000000003</v>
      </c>
      <c r="BF40" s="456">
        <v>0.47543600000000003</v>
      </c>
      <c r="BG40" s="456">
        <v>0.4625919</v>
      </c>
      <c r="BH40" s="456">
        <v>0.47357890000000002</v>
      </c>
      <c r="BI40" s="456">
        <v>0.46788829999999998</v>
      </c>
      <c r="BJ40" s="456">
        <v>0.47390749999999998</v>
      </c>
      <c r="BK40" s="456">
        <v>0.47400389999999998</v>
      </c>
      <c r="BL40" s="456">
        <v>0.4428976</v>
      </c>
      <c r="BM40" s="456">
        <v>0.4733829</v>
      </c>
      <c r="BN40" s="456">
        <v>0.45109199999999999</v>
      </c>
      <c r="BO40" s="456">
        <v>0.46690359999999997</v>
      </c>
      <c r="BP40" s="456">
        <v>0.46367819999999998</v>
      </c>
      <c r="BQ40" s="456">
        <v>0.48732809999999999</v>
      </c>
      <c r="BR40" s="456">
        <v>0.49754589999999999</v>
      </c>
      <c r="BS40" s="456">
        <v>0.48481030000000003</v>
      </c>
      <c r="BT40" s="456">
        <v>0.49686550000000002</v>
      </c>
      <c r="BU40" s="456">
        <v>0.49043550000000002</v>
      </c>
      <c r="BV40" s="456">
        <v>0.49686950000000002</v>
      </c>
    </row>
    <row r="41" spans="1:74" ht="11.1" customHeight="1" x14ac:dyDescent="0.2">
      <c r="A41" s="54"/>
      <c r="B41" s="56"/>
      <c r="C41" s="453"/>
      <c r="D41" s="453"/>
      <c r="E41" s="453"/>
      <c r="F41" s="453"/>
      <c r="G41" s="453"/>
      <c r="H41" s="453"/>
      <c r="I41" s="453"/>
      <c r="J41" s="453"/>
      <c r="K41" s="453"/>
      <c r="L41" s="453"/>
      <c r="M41" s="453"/>
      <c r="N41" s="453"/>
      <c r="O41" s="453"/>
      <c r="P41" s="453"/>
      <c r="Q41" s="453"/>
      <c r="R41" s="453"/>
      <c r="S41" s="453"/>
      <c r="T41" s="453"/>
      <c r="U41" s="453"/>
      <c r="V41" s="453"/>
      <c r="W41" s="453"/>
      <c r="X41" s="453"/>
      <c r="Y41" s="453"/>
      <c r="Z41" s="453"/>
      <c r="AA41" s="453"/>
      <c r="AB41" s="453"/>
      <c r="AC41" s="453"/>
      <c r="AD41" s="453"/>
      <c r="AE41" s="453"/>
      <c r="AF41" s="453"/>
      <c r="AG41" s="453"/>
      <c r="AH41" s="453"/>
      <c r="AI41" s="453"/>
      <c r="AJ41" s="453"/>
      <c r="AK41" s="453"/>
      <c r="AL41" s="453"/>
      <c r="AM41" s="453"/>
      <c r="AN41" s="453"/>
      <c r="AO41" s="453"/>
      <c r="AP41" s="453"/>
      <c r="AQ41" s="453"/>
      <c r="AR41" s="453"/>
      <c r="AS41" s="453"/>
      <c r="AT41" s="453"/>
      <c r="AU41" s="453"/>
      <c r="AV41" s="453"/>
      <c r="AW41" s="453"/>
      <c r="AX41" s="453"/>
      <c r="AY41" s="453"/>
      <c r="AZ41" s="916"/>
      <c r="BA41" s="916"/>
      <c r="BB41" s="916"/>
      <c r="BC41" s="916"/>
      <c r="BD41" s="916"/>
      <c r="BE41" s="457"/>
      <c r="BF41" s="457"/>
      <c r="BG41" s="457"/>
      <c r="BH41" s="457"/>
      <c r="BI41" s="457"/>
      <c r="BJ41" s="457"/>
      <c r="BK41" s="457"/>
      <c r="BL41" s="457"/>
      <c r="BM41" s="457"/>
      <c r="BN41" s="457"/>
      <c r="BO41" s="457"/>
      <c r="BP41" s="457"/>
      <c r="BQ41" s="457"/>
      <c r="BR41" s="457"/>
      <c r="BS41" s="457"/>
      <c r="BT41" s="457"/>
      <c r="BU41" s="457"/>
      <c r="BV41" s="457"/>
    </row>
    <row r="42" spans="1:74" s="57" customFormat="1" ht="11.1" customHeight="1" x14ac:dyDescent="0.2">
      <c r="A42" s="460" t="s">
        <v>625</v>
      </c>
      <c r="B42" s="738" t="s">
        <v>985</v>
      </c>
      <c r="C42" s="299">
        <v>83.982005900000004</v>
      </c>
      <c r="D42" s="299">
        <v>76.892528760000005</v>
      </c>
      <c r="E42" s="299">
        <v>83.679089809999994</v>
      </c>
      <c r="F42" s="299">
        <v>82.422106670000005</v>
      </c>
      <c r="G42" s="299">
        <v>86.089694059999999</v>
      </c>
      <c r="H42" s="299">
        <v>88.715713239999999</v>
      </c>
      <c r="I42" s="299">
        <v>90.419842950000003</v>
      </c>
      <c r="J42" s="299">
        <v>93.143141189999994</v>
      </c>
      <c r="K42" s="299">
        <v>86.549522679999995</v>
      </c>
      <c r="L42" s="299">
        <v>85.017015029999996</v>
      </c>
      <c r="M42" s="299">
        <v>81.701399429999995</v>
      </c>
      <c r="N42" s="299">
        <v>81.851926710000001</v>
      </c>
      <c r="O42" s="299">
        <v>80.407960110000005</v>
      </c>
      <c r="P42" s="299">
        <v>76.449236850000005</v>
      </c>
      <c r="Q42" s="299">
        <v>82.817079179999993</v>
      </c>
      <c r="R42" s="299">
        <v>80.011062550000005</v>
      </c>
      <c r="S42" s="299">
        <v>84.70357577</v>
      </c>
      <c r="T42" s="299">
        <v>86.193146010000007</v>
      </c>
      <c r="U42" s="299">
        <v>90.526453549999999</v>
      </c>
      <c r="V42" s="299">
        <v>92.008705259999999</v>
      </c>
      <c r="W42" s="299">
        <v>86.472080500000004</v>
      </c>
      <c r="X42" s="299">
        <v>85.978380979999997</v>
      </c>
      <c r="Y42" s="299">
        <v>82.036277740000003</v>
      </c>
      <c r="Z42" s="299">
        <v>81.651676019999996</v>
      </c>
      <c r="AA42" s="299">
        <v>82.517331029999994</v>
      </c>
      <c r="AB42" s="299">
        <v>78.276679169999994</v>
      </c>
      <c r="AC42" s="299">
        <v>83.100082540000002</v>
      </c>
      <c r="AD42" s="299">
        <v>82.078056869999998</v>
      </c>
      <c r="AE42" s="299">
        <v>87.901100249999999</v>
      </c>
      <c r="AF42" s="299">
        <v>88.44598483</v>
      </c>
      <c r="AG42" s="299">
        <v>92.847607539999998</v>
      </c>
      <c r="AH42" s="299">
        <v>93.847511589999996</v>
      </c>
      <c r="AI42" s="299">
        <v>87.919712649999994</v>
      </c>
      <c r="AJ42" s="299">
        <v>88.353891430000004</v>
      </c>
      <c r="AK42" s="299">
        <v>84.368993919999994</v>
      </c>
      <c r="AL42" s="299">
        <v>84.927238119999998</v>
      </c>
      <c r="AM42" s="299">
        <v>84.519205159999999</v>
      </c>
      <c r="AN42" s="299">
        <v>79.228865479999996</v>
      </c>
      <c r="AO42" s="299">
        <v>83.210478339999995</v>
      </c>
      <c r="AP42" s="299">
        <v>84.535897129999995</v>
      </c>
      <c r="AQ42" s="299">
        <v>87.134436609999995</v>
      </c>
      <c r="AR42" s="299">
        <v>90.022307319999996</v>
      </c>
      <c r="AS42" s="299">
        <v>94.651304780000004</v>
      </c>
      <c r="AT42" s="299">
        <v>94.539728780000004</v>
      </c>
      <c r="AU42" s="299">
        <v>89.041124830000001</v>
      </c>
      <c r="AV42" s="299">
        <v>88.004456739999995</v>
      </c>
      <c r="AW42" s="299">
        <v>82.422327559999999</v>
      </c>
      <c r="AX42" s="299">
        <v>84.90678269</v>
      </c>
      <c r="AY42" s="299">
        <v>84.042721580000006</v>
      </c>
      <c r="AZ42" s="891">
        <v>78.653492020000002</v>
      </c>
      <c r="BA42" s="891">
        <v>85.227762440000006</v>
      </c>
      <c r="BB42" s="891">
        <v>85.004329269999999</v>
      </c>
      <c r="BC42" s="891">
        <v>89.369979387000001</v>
      </c>
      <c r="BD42" s="891">
        <v>91.324346024999997</v>
      </c>
      <c r="BE42" s="462">
        <v>97.696719999999999</v>
      </c>
      <c r="BF42" s="462">
        <v>98.220550000000003</v>
      </c>
      <c r="BG42" s="462">
        <v>91.97824</v>
      </c>
      <c r="BH42" s="462">
        <v>90.780550000000005</v>
      </c>
      <c r="BI42" s="462">
        <v>85.175849999999997</v>
      </c>
      <c r="BJ42" s="462">
        <v>87.262540000000001</v>
      </c>
      <c r="BK42" s="462">
        <v>87.347009999999997</v>
      </c>
      <c r="BL42" s="462">
        <v>81.117149999999995</v>
      </c>
      <c r="BM42" s="462">
        <v>88.153940000000006</v>
      </c>
      <c r="BN42" s="462">
        <v>87.024910000000006</v>
      </c>
      <c r="BO42" s="462">
        <v>93.485029999999995</v>
      </c>
      <c r="BP42" s="462">
        <v>96.71781</v>
      </c>
      <c r="BQ42" s="462">
        <v>101.4307</v>
      </c>
      <c r="BR42" s="462">
        <v>102.238</v>
      </c>
      <c r="BS42" s="462">
        <v>95.830979999999997</v>
      </c>
      <c r="BT42" s="462">
        <v>94.206500000000005</v>
      </c>
      <c r="BU42" s="462">
        <v>88.228890000000007</v>
      </c>
      <c r="BV42" s="462">
        <v>90.387720000000002</v>
      </c>
    </row>
    <row r="43" spans="1:74" ht="11.1" customHeight="1" x14ac:dyDescent="0.2">
      <c r="A43" s="54" t="s">
        <v>615</v>
      </c>
      <c r="B43" s="736" t="s">
        <v>1001</v>
      </c>
      <c r="C43" s="452">
        <v>1.2885193800000001</v>
      </c>
      <c r="D43" s="452">
        <v>1.2386072800000001</v>
      </c>
      <c r="E43" s="452">
        <v>1.3240743100000001</v>
      </c>
      <c r="F43" s="452">
        <v>1.2658749899999999</v>
      </c>
      <c r="G43" s="452">
        <v>1.3074048700000001</v>
      </c>
      <c r="H43" s="452">
        <v>1.2986152500000001</v>
      </c>
      <c r="I43" s="452">
        <v>1.3936588299999999</v>
      </c>
      <c r="J43" s="452">
        <v>1.4034131999999999</v>
      </c>
      <c r="K43" s="452">
        <v>1.2772920000000001</v>
      </c>
      <c r="L43" s="452">
        <v>1.2814766</v>
      </c>
      <c r="M43" s="452">
        <v>1.2651568500000001</v>
      </c>
      <c r="N43" s="452">
        <v>1.2572344900000001</v>
      </c>
      <c r="O43" s="452">
        <v>1.2245432700000001</v>
      </c>
      <c r="P43" s="452">
        <v>1.2354555</v>
      </c>
      <c r="Q43" s="452">
        <v>1.21419027</v>
      </c>
      <c r="R43" s="452">
        <v>1.18663371</v>
      </c>
      <c r="S43" s="452">
        <v>1.22915799</v>
      </c>
      <c r="T43" s="452">
        <v>1.29057687</v>
      </c>
      <c r="U43" s="452">
        <v>1.36136225</v>
      </c>
      <c r="V43" s="452">
        <v>1.30778057</v>
      </c>
      <c r="W43" s="452">
        <v>1.2609560099999999</v>
      </c>
      <c r="X43" s="452">
        <v>1.25298854</v>
      </c>
      <c r="Y43" s="452">
        <v>1.2081823700000001</v>
      </c>
      <c r="Z43" s="452">
        <v>1.1376617099999999</v>
      </c>
      <c r="AA43" s="452">
        <v>1.2105820199999999</v>
      </c>
      <c r="AB43" s="452">
        <v>1.13977584</v>
      </c>
      <c r="AC43" s="452">
        <v>1.1504455099999999</v>
      </c>
      <c r="AD43" s="452">
        <v>1.1244652500000001</v>
      </c>
      <c r="AE43" s="452">
        <v>1.1967732799999999</v>
      </c>
      <c r="AF43" s="452">
        <v>1.24130443</v>
      </c>
      <c r="AG43" s="452">
        <v>1.26750754</v>
      </c>
      <c r="AH43" s="452">
        <v>1.3012256200000001</v>
      </c>
      <c r="AI43" s="452">
        <v>1.2002320900000001</v>
      </c>
      <c r="AJ43" s="452">
        <v>1.1966287900000001</v>
      </c>
      <c r="AK43" s="452">
        <v>1.16054415</v>
      </c>
      <c r="AL43" s="452">
        <v>1.1862545099999999</v>
      </c>
      <c r="AM43" s="452">
        <v>1.20387501</v>
      </c>
      <c r="AN43" s="452">
        <v>1.11299678</v>
      </c>
      <c r="AO43" s="452">
        <v>1.1196027099999999</v>
      </c>
      <c r="AP43" s="452">
        <v>1.18497798</v>
      </c>
      <c r="AQ43" s="452">
        <v>1.2253763</v>
      </c>
      <c r="AR43" s="452">
        <v>1.27022594</v>
      </c>
      <c r="AS43" s="452">
        <v>1.3218080400000001</v>
      </c>
      <c r="AT43" s="452">
        <v>1.29580764</v>
      </c>
      <c r="AU43" s="452">
        <v>1.2062293100000001</v>
      </c>
      <c r="AV43" s="452">
        <v>1.2573466799999999</v>
      </c>
      <c r="AW43" s="452">
        <v>1.1538832699999999</v>
      </c>
      <c r="AX43" s="452">
        <v>1.2106132300000001</v>
      </c>
      <c r="AY43" s="452">
        <v>1.1961664299999999</v>
      </c>
      <c r="AZ43" s="892">
        <v>1.13263242</v>
      </c>
      <c r="BA43" s="892">
        <v>1.17632932</v>
      </c>
      <c r="BB43" s="892">
        <v>1.17689632</v>
      </c>
      <c r="BC43" s="892">
        <v>1.2306647550000001</v>
      </c>
      <c r="BD43" s="892">
        <v>1.2188231794</v>
      </c>
      <c r="BE43" s="456">
        <v>1.3126199999999999</v>
      </c>
      <c r="BF43" s="456">
        <v>1.287291</v>
      </c>
      <c r="BG43" s="456">
        <v>1.19956</v>
      </c>
      <c r="BH43" s="456">
        <v>1.2594730000000001</v>
      </c>
      <c r="BI43" s="456">
        <v>1.151929</v>
      </c>
      <c r="BJ43" s="456">
        <v>1.209924</v>
      </c>
      <c r="BK43" s="456">
        <v>1.1920379999999999</v>
      </c>
      <c r="BL43" s="456">
        <v>1.1260859999999999</v>
      </c>
      <c r="BM43" s="456">
        <v>1.165635</v>
      </c>
      <c r="BN43" s="456">
        <v>1.1617329999999999</v>
      </c>
      <c r="BO43" s="456">
        <v>1.2148289999999999</v>
      </c>
      <c r="BP43" s="456">
        <v>1.2020360000000001</v>
      </c>
      <c r="BQ43" s="456">
        <v>1.291925</v>
      </c>
      <c r="BR43" s="456">
        <v>1.265684</v>
      </c>
      <c r="BS43" s="456">
        <v>1.178347</v>
      </c>
      <c r="BT43" s="456">
        <v>1.2358070000000001</v>
      </c>
      <c r="BU43" s="456">
        <v>1.1301620000000001</v>
      </c>
      <c r="BV43" s="456">
        <v>1.1873480000000001</v>
      </c>
    </row>
    <row r="44" spans="1:74" ht="11.1" customHeight="1" x14ac:dyDescent="0.2">
      <c r="A44" s="54" t="s">
        <v>616</v>
      </c>
      <c r="B44" s="737" t="s">
        <v>1002</v>
      </c>
      <c r="C44" s="452">
        <v>6.2810453700000002</v>
      </c>
      <c r="D44" s="452">
        <v>5.7578296599999996</v>
      </c>
      <c r="E44" s="452">
        <v>5.5691309899999997</v>
      </c>
      <c r="F44" s="452">
        <v>6.0455117899999999</v>
      </c>
      <c r="G44" s="452">
        <v>5.8659771999999997</v>
      </c>
      <c r="H44" s="452">
        <v>6.4537142100000002</v>
      </c>
      <c r="I44" s="452">
        <v>6.5240079199999998</v>
      </c>
      <c r="J44" s="452">
        <v>6.6204790100000004</v>
      </c>
      <c r="K44" s="452">
        <v>6.3969541000000003</v>
      </c>
      <c r="L44" s="452">
        <v>6.1801906600000001</v>
      </c>
      <c r="M44" s="452">
        <v>5.9477271299999996</v>
      </c>
      <c r="N44" s="452">
        <v>6.1718239600000002</v>
      </c>
      <c r="O44" s="452">
        <v>6.0361988100000001</v>
      </c>
      <c r="P44" s="452">
        <v>5.5237999799999997</v>
      </c>
      <c r="Q44" s="452">
        <v>5.8876043400000002</v>
      </c>
      <c r="R44" s="452">
        <v>5.82221002</v>
      </c>
      <c r="S44" s="452">
        <v>5.9264992000000003</v>
      </c>
      <c r="T44" s="452">
        <v>5.9739679900000002</v>
      </c>
      <c r="U44" s="452">
        <v>6.4297621300000003</v>
      </c>
      <c r="V44" s="452">
        <v>6.4083787000000001</v>
      </c>
      <c r="W44" s="452">
        <v>6.1745757000000001</v>
      </c>
      <c r="X44" s="452">
        <v>5.9290577300000002</v>
      </c>
      <c r="Y44" s="452">
        <v>5.6904792200000003</v>
      </c>
      <c r="Z44" s="452">
        <v>5.7416581999999998</v>
      </c>
      <c r="AA44" s="452">
        <v>6.1509638600000001</v>
      </c>
      <c r="AB44" s="452">
        <v>5.1764564100000001</v>
      </c>
      <c r="AC44" s="452">
        <v>6.0374523</v>
      </c>
      <c r="AD44" s="452">
        <v>5.96184753</v>
      </c>
      <c r="AE44" s="452">
        <v>6.1178260399999997</v>
      </c>
      <c r="AF44" s="452">
        <v>5.8430633700000003</v>
      </c>
      <c r="AG44" s="452">
        <v>6.3256580199999997</v>
      </c>
      <c r="AH44" s="452">
        <v>6.1886394999999998</v>
      </c>
      <c r="AI44" s="452">
        <v>6.0822884999999998</v>
      </c>
      <c r="AJ44" s="452">
        <v>5.8969595899999998</v>
      </c>
      <c r="AK44" s="452">
        <v>5.6043320300000001</v>
      </c>
      <c r="AL44" s="452">
        <v>5.6012509000000001</v>
      </c>
      <c r="AM44" s="452">
        <v>5.7796910800000001</v>
      </c>
      <c r="AN44" s="452">
        <v>5.3870594000000001</v>
      </c>
      <c r="AO44" s="452">
        <v>5.49331236</v>
      </c>
      <c r="AP44" s="452">
        <v>5.5143764199999996</v>
      </c>
      <c r="AQ44" s="452">
        <v>5.8141427500000002</v>
      </c>
      <c r="AR44" s="452">
        <v>5.9416689900000002</v>
      </c>
      <c r="AS44" s="452">
        <v>6.63014072</v>
      </c>
      <c r="AT44" s="452">
        <v>5.9413938000000002</v>
      </c>
      <c r="AU44" s="452">
        <v>5.8984685299999997</v>
      </c>
      <c r="AV44" s="452">
        <v>5.6787918700000004</v>
      </c>
      <c r="AW44" s="452">
        <v>4.9821988499999996</v>
      </c>
      <c r="AX44" s="452">
        <v>5.8315784500000003</v>
      </c>
      <c r="AY44" s="452">
        <v>5.7028251599999997</v>
      </c>
      <c r="AZ44" s="892">
        <v>5.0213026699999999</v>
      </c>
      <c r="BA44" s="892">
        <v>5.7950851700000001</v>
      </c>
      <c r="BB44" s="892">
        <v>5.5804756099999997</v>
      </c>
      <c r="BC44" s="892">
        <v>5.8748579781999997</v>
      </c>
      <c r="BD44" s="892">
        <v>5.8191935001999999</v>
      </c>
      <c r="BE44" s="456">
        <v>6.7222390000000001</v>
      </c>
      <c r="BF44" s="456">
        <v>6.181832</v>
      </c>
      <c r="BG44" s="456">
        <v>6.1011090000000001</v>
      </c>
      <c r="BH44" s="456">
        <v>5.837027</v>
      </c>
      <c r="BI44" s="456">
        <v>5.2770299999999999</v>
      </c>
      <c r="BJ44" s="456">
        <v>5.9231790000000002</v>
      </c>
      <c r="BK44" s="456">
        <v>5.8786849999999999</v>
      </c>
      <c r="BL44" s="456">
        <v>5.0048849999999998</v>
      </c>
      <c r="BM44" s="456">
        <v>5.9043609999999997</v>
      </c>
      <c r="BN44" s="456">
        <v>5.7027789999999996</v>
      </c>
      <c r="BO44" s="456">
        <v>6.1074919999999997</v>
      </c>
      <c r="BP44" s="456">
        <v>6.2236789999999997</v>
      </c>
      <c r="BQ44" s="456">
        <v>6.7940810000000003</v>
      </c>
      <c r="BR44" s="456">
        <v>6.2683350000000004</v>
      </c>
      <c r="BS44" s="456">
        <v>6.2207520000000001</v>
      </c>
      <c r="BT44" s="456">
        <v>5.9431520000000004</v>
      </c>
      <c r="BU44" s="456">
        <v>5.3763550000000002</v>
      </c>
      <c r="BV44" s="456">
        <v>6.038246</v>
      </c>
    </row>
    <row r="45" spans="1:74" ht="11.1" customHeight="1" x14ac:dyDescent="0.2">
      <c r="A45" s="54" t="s">
        <v>617</v>
      </c>
      <c r="B45" s="736" t="s">
        <v>1003</v>
      </c>
      <c r="C45" s="452">
        <v>15.581177690000001</v>
      </c>
      <c r="D45" s="452">
        <v>14.416944389999999</v>
      </c>
      <c r="E45" s="452">
        <v>15.80682133</v>
      </c>
      <c r="F45" s="452">
        <v>14.978237780000001</v>
      </c>
      <c r="G45" s="452">
        <v>15.630616460000001</v>
      </c>
      <c r="H45" s="452">
        <v>16.23831212</v>
      </c>
      <c r="I45" s="452">
        <v>16.191056379999999</v>
      </c>
      <c r="J45" s="452">
        <v>16.838527200000001</v>
      </c>
      <c r="K45" s="452">
        <v>15.56805151</v>
      </c>
      <c r="L45" s="452">
        <v>15.2646915</v>
      </c>
      <c r="M45" s="452">
        <v>14.771229399999999</v>
      </c>
      <c r="N45" s="452">
        <v>15.120247259999999</v>
      </c>
      <c r="O45" s="452">
        <v>15.19261492</v>
      </c>
      <c r="P45" s="452">
        <v>14.1205905</v>
      </c>
      <c r="Q45" s="452">
        <v>15.637006469999999</v>
      </c>
      <c r="R45" s="452">
        <v>14.678866579999999</v>
      </c>
      <c r="S45" s="452">
        <v>15.439158819999999</v>
      </c>
      <c r="T45" s="452">
        <v>15.76022358</v>
      </c>
      <c r="U45" s="452">
        <v>16.510392679999999</v>
      </c>
      <c r="V45" s="452">
        <v>16.47244276</v>
      </c>
      <c r="W45" s="452">
        <v>15.383002250000001</v>
      </c>
      <c r="X45" s="452">
        <v>15.47278558</v>
      </c>
      <c r="Y45" s="452">
        <v>15.10528074</v>
      </c>
      <c r="Z45" s="452">
        <v>14.91591423</v>
      </c>
      <c r="AA45" s="452">
        <v>15.248080160000001</v>
      </c>
      <c r="AB45" s="452">
        <v>14.62424583</v>
      </c>
      <c r="AC45" s="452">
        <v>15.863684510000001</v>
      </c>
      <c r="AD45" s="452">
        <v>14.739816660000001</v>
      </c>
      <c r="AE45" s="452">
        <v>15.992527219999999</v>
      </c>
      <c r="AF45" s="452">
        <v>15.800329850000001</v>
      </c>
      <c r="AG45" s="452">
        <v>16.245486830000001</v>
      </c>
      <c r="AH45" s="452">
        <v>16.749502419999999</v>
      </c>
      <c r="AI45" s="452">
        <v>15.664228080000001</v>
      </c>
      <c r="AJ45" s="452">
        <v>15.357525280000001</v>
      </c>
      <c r="AK45" s="452">
        <v>15.48243536</v>
      </c>
      <c r="AL45" s="452">
        <v>15.370082480000001</v>
      </c>
      <c r="AM45" s="452">
        <v>15.300759680000001</v>
      </c>
      <c r="AN45" s="452">
        <v>14.664888339999999</v>
      </c>
      <c r="AO45" s="452">
        <v>15.31538838</v>
      </c>
      <c r="AP45" s="452">
        <v>15.113394039999999</v>
      </c>
      <c r="AQ45" s="452">
        <v>15.53775506</v>
      </c>
      <c r="AR45" s="452">
        <v>15.939478749999999</v>
      </c>
      <c r="AS45" s="452">
        <v>16.712358779999999</v>
      </c>
      <c r="AT45" s="452">
        <v>16.771954839999999</v>
      </c>
      <c r="AU45" s="452">
        <v>15.84464526</v>
      </c>
      <c r="AV45" s="452">
        <v>15.627472750000001</v>
      </c>
      <c r="AW45" s="452">
        <v>14.9233554</v>
      </c>
      <c r="AX45" s="452">
        <v>15.302271530000001</v>
      </c>
      <c r="AY45" s="452">
        <v>15.17629971</v>
      </c>
      <c r="AZ45" s="892">
        <v>14.1881462</v>
      </c>
      <c r="BA45" s="892">
        <v>15.786630730000001</v>
      </c>
      <c r="BB45" s="892">
        <v>15.60991639</v>
      </c>
      <c r="BC45" s="892">
        <v>15.977641963</v>
      </c>
      <c r="BD45" s="892">
        <v>16.130791897000002</v>
      </c>
      <c r="BE45" s="456">
        <v>16.900759999999998</v>
      </c>
      <c r="BF45" s="456">
        <v>17.005749999999999</v>
      </c>
      <c r="BG45" s="456">
        <v>16.148440000000001</v>
      </c>
      <c r="BH45" s="456">
        <v>15.95368</v>
      </c>
      <c r="BI45" s="456">
        <v>15.298489999999999</v>
      </c>
      <c r="BJ45" s="456">
        <v>15.745139999999999</v>
      </c>
      <c r="BK45" s="456">
        <v>15.6221</v>
      </c>
      <c r="BL45" s="456">
        <v>14.49366</v>
      </c>
      <c r="BM45" s="456">
        <v>16.16685</v>
      </c>
      <c r="BN45" s="456">
        <v>15.69674</v>
      </c>
      <c r="BO45" s="456">
        <v>16.48621</v>
      </c>
      <c r="BP45" s="456">
        <v>16.664439999999999</v>
      </c>
      <c r="BQ45" s="456">
        <v>17.230699999999999</v>
      </c>
      <c r="BR45" s="456">
        <v>17.34892</v>
      </c>
      <c r="BS45" s="456">
        <v>16.42126</v>
      </c>
      <c r="BT45" s="456">
        <v>16.197970000000002</v>
      </c>
      <c r="BU45" s="456">
        <v>15.519310000000001</v>
      </c>
      <c r="BV45" s="456">
        <v>15.976520000000001</v>
      </c>
    </row>
    <row r="46" spans="1:74" ht="11.1" customHeight="1" x14ac:dyDescent="0.2">
      <c r="A46" s="54" t="s">
        <v>618</v>
      </c>
      <c r="B46" s="736" t="s">
        <v>1004</v>
      </c>
      <c r="C46" s="452">
        <v>8.0868715400000006</v>
      </c>
      <c r="D46" s="452">
        <v>7.6471938699999997</v>
      </c>
      <c r="E46" s="452">
        <v>8.3867626800000004</v>
      </c>
      <c r="F46" s="452">
        <v>7.8365171199999999</v>
      </c>
      <c r="G46" s="452">
        <v>8.3809428100000005</v>
      </c>
      <c r="H46" s="452">
        <v>8.5015391400000002</v>
      </c>
      <c r="I46" s="452">
        <v>9.0159597500000004</v>
      </c>
      <c r="J46" s="452">
        <v>9.0854867800000001</v>
      </c>
      <c r="K46" s="452">
        <v>8.6011590699999996</v>
      </c>
      <c r="L46" s="452">
        <v>8.4442468599999998</v>
      </c>
      <c r="M46" s="452">
        <v>8.3578886099999998</v>
      </c>
      <c r="N46" s="452">
        <v>8.0051788399999992</v>
      </c>
      <c r="O46" s="452">
        <v>7.9829290400000001</v>
      </c>
      <c r="P46" s="452">
        <v>7.4341443900000002</v>
      </c>
      <c r="Q46" s="452">
        <v>8.0207247499999994</v>
      </c>
      <c r="R46" s="452">
        <v>7.8202304299999996</v>
      </c>
      <c r="S46" s="452">
        <v>8.3502445999999999</v>
      </c>
      <c r="T46" s="452">
        <v>8.4535652799999994</v>
      </c>
      <c r="U46" s="452">
        <v>8.8020945400000006</v>
      </c>
      <c r="V46" s="452">
        <v>9.1619100899999992</v>
      </c>
      <c r="W46" s="452">
        <v>8.3725442500000007</v>
      </c>
      <c r="X46" s="452">
        <v>8.4643590999999994</v>
      </c>
      <c r="Y46" s="452">
        <v>8.1740730500000005</v>
      </c>
      <c r="Z46" s="452">
        <v>8.2116185900000005</v>
      </c>
      <c r="AA46" s="452">
        <v>8.1294218699999998</v>
      </c>
      <c r="AB46" s="452">
        <v>7.7010635000000001</v>
      </c>
      <c r="AC46" s="452">
        <v>8.2899980499999995</v>
      </c>
      <c r="AD46" s="452">
        <v>7.9914084900000004</v>
      </c>
      <c r="AE46" s="452">
        <v>8.5330759999999994</v>
      </c>
      <c r="AF46" s="452">
        <v>8.5031839100000006</v>
      </c>
      <c r="AG46" s="452">
        <v>9.0070165499999995</v>
      </c>
      <c r="AH46" s="452">
        <v>9.1092339500000001</v>
      </c>
      <c r="AI46" s="452">
        <v>8.6379081000000006</v>
      </c>
      <c r="AJ46" s="452">
        <v>8.4862621699999998</v>
      </c>
      <c r="AK46" s="452">
        <v>8.2713379400000004</v>
      </c>
      <c r="AL46" s="452">
        <v>8.4038745499999994</v>
      </c>
      <c r="AM46" s="452">
        <v>8.2872985099999994</v>
      </c>
      <c r="AN46" s="452">
        <v>7.7606631999999998</v>
      </c>
      <c r="AO46" s="452">
        <v>8.2763861199999997</v>
      </c>
      <c r="AP46" s="452">
        <v>8.3175825200000002</v>
      </c>
      <c r="AQ46" s="452">
        <v>8.5027344500000002</v>
      </c>
      <c r="AR46" s="452">
        <v>8.8770450299999997</v>
      </c>
      <c r="AS46" s="452">
        <v>9.1422659900000003</v>
      </c>
      <c r="AT46" s="452">
        <v>9.43116178</v>
      </c>
      <c r="AU46" s="452">
        <v>8.6410439500000003</v>
      </c>
      <c r="AV46" s="452">
        <v>8.61921626</v>
      </c>
      <c r="AW46" s="452">
        <v>8.4955707900000004</v>
      </c>
      <c r="AX46" s="452">
        <v>8.7371082399999995</v>
      </c>
      <c r="AY46" s="452">
        <v>8.5650468600000007</v>
      </c>
      <c r="AZ46" s="892">
        <v>8.1010228499999997</v>
      </c>
      <c r="BA46" s="892">
        <v>8.7737672900000003</v>
      </c>
      <c r="BB46" s="892">
        <v>8.4273214799999998</v>
      </c>
      <c r="BC46" s="892">
        <v>8.8923838914999997</v>
      </c>
      <c r="BD46" s="892">
        <v>8.9167383367999999</v>
      </c>
      <c r="BE46" s="456">
        <v>9.3386270000000007</v>
      </c>
      <c r="BF46" s="456">
        <v>9.6487479999999994</v>
      </c>
      <c r="BG46" s="456">
        <v>8.8686810000000005</v>
      </c>
      <c r="BH46" s="456">
        <v>8.9540170000000003</v>
      </c>
      <c r="BI46" s="456">
        <v>8.8128910000000005</v>
      </c>
      <c r="BJ46" s="456">
        <v>9.0998459999999994</v>
      </c>
      <c r="BK46" s="456">
        <v>8.8478849999999998</v>
      </c>
      <c r="BL46" s="456">
        <v>8.3420579999999998</v>
      </c>
      <c r="BM46" s="456">
        <v>9.0645070000000008</v>
      </c>
      <c r="BN46" s="456">
        <v>8.7162559999999996</v>
      </c>
      <c r="BO46" s="456">
        <v>9.1948220000000003</v>
      </c>
      <c r="BP46" s="456">
        <v>9.2044929999999994</v>
      </c>
      <c r="BQ46" s="456">
        <v>9.6057539999999992</v>
      </c>
      <c r="BR46" s="456">
        <v>9.9030719999999999</v>
      </c>
      <c r="BS46" s="456">
        <v>9.0851140000000008</v>
      </c>
      <c r="BT46" s="456">
        <v>9.1529240000000005</v>
      </c>
      <c r="BU46" s="456">
        <v>9.0005830000000007</v>
      </c>
      <c r="BV46" s="456">
        <v>9.2872459999999997</v>
      </c>
    </row>
    <row r="47" spans="1:74" ht="11.1" customHeight="1" x14ac:dyDescent="0.2">
      <c r="A47" s="54" t="s">
        <v>619</v>
      </c>
      <c r="B47" s="736" t="s">
        <v>1005</v>
      </c>
      <c r="C47" s="452">
        <v>12.5264036</v>
      </c>
      <c r="D47" s="452">
        <v>10.743742360000001</v>
      </c>
      <c r="E47" s="452">
        <v>11.88918685</v>
      </c>
      <c r="F47" s="452">
        <v>11.47418165</v>
      </c>
      <c r="G47" s="452">
        <v>12.23493401</v>
      </c>
      <c r="H47" s="452">
        <v>12.085696370000001</v>
      </c>
      <c r="I47" s="452">
        <v>12.79270256</v>
      </c>
      <c r="J47" s="452">
        <v>12.649111469999999</v>
      </c>
      <c r="K47" s="452">
        <v>11.68760075</v>
      </c>
      <c r="L47" s="452">
        <v>11.98412944</v>
      </c>
      <c r="M47" s="452">
        <v>11.65791896</v>
      </c>
      <c r="N47" s="452">
        <v>11.229811099999999</v>
      </c>
      <c r="O47" s="452">
        <v>10.726539219999999</v>
      </c>
      <c r="P47" s="452">
        <v>10.5303006</v>
      </c>
      <c r="Q47" s="452">
        <v>11.67440188</v>
      </c>
      <c r="R47" s="452">
        <v>10.82080483</v>
      </c>
      <c r="S47" s="452">
        <v>11.967163299999999</v>
      </c>
      <c r="T47" s="452">
        <v>11.790380900000001</v>
      </c>
      <c r="U47" s="452">
        <v>12.06287152</v>
      </c>
      <c r="V47" s="452">
        <v>12.26033337</v>
      </c>
      <c r="W47" s="452">
        <v>11.35447658</v>
      </c>
      <c r="X47" s="452">
        <v>11.715254420000001</v>
      </c>
      <c r="Y47" s="452">
        <v>10.997459790000001</v>
      </c>
      <c r="Z47" s="452">
        <v>10.7025217</v>
      </c>
      <c r="AA47" s="452">
        <v>10.87217238</v>
      </c>
      <c r="AB47" s="452">
        <v>10.333222129999999</v>
      </c>
      <c r="AC47" s="452">
        <v>11.148202</v>
      </c>
      <c r="AD47" s="452">
        <v>10.960619530000001</v>
      </c>
      <c r="AE47" s="452">
        <v>11.643940069999999</v>
      </c>
      <c r="AF47" s="452">
        <v>11.50898007</v>
      </c>
      <c r="AG47" s="452">
        <v>11.927362219999999</v>
      </c>
      <c r="AH47" s="452">
        <v>12.19458944</v>
      </c>
      <c r="AI47" s="452">
        <v>11.020048940000001</v>
      </c>
      <c r="AJ47" s="452">
        <v>11.466416349999999</v>
      </c>
      <c r="AK47" s="452">
        <v>10.822013500000001</v>
      </c>
      <c r="AL47" s="452">
        <v>10.942943420000001</v>
      </c>
      <c r="AM47" s="452">
        <v>11.017448290000001</v>
      </c>
      <c r="AN47" s="452">
        <v>10.054756940000001</v>
      </c>
      <c r="AO47" s="452">
        <v>11.18037384</v>
      </c>
      <c r="AP47" s="452">
        <v>11.001753280000001</v>
      </c>
      <c r="AQ47" s="452">
        <v>11.561977990000001</v>
      </c>
      <c r="AR47" s="452">
        <v>11.67944451</v>
      </c>
      <c r="AS47" s="452">
        <v>12.046507460000001</v>
      </c>
      <c r="AT47" s="452">
        <v>12.02467146</v>
      </c>
      <c r="AU47" s="452">
        <v>11.4903183</v>
      </c>
      <c r="AV47" s="452">
        <v>11.38453545</v>
      </c>
      <c r="AW47" s="452">
        <v>10.8639767</v>
      </c>
      <c r="AX47" s="452">
        <v>10.482188669999999</v>
      </c>
      <c r="AY47" s="452">
        <v>10.853172369999999</v>
      </c>
      <c r="AZ47" s="892">
        <v>9.9312696299999992</v>
      </c>
      <c r="BA47" s="892">
        <v>11.17215717</v>
      </c>
      <c r="BB47" s="892">
        <v>10.866795270000001</v>
      </c>
      <c r="BC47" s="892">
        <v>12.149611460999999</v>
      </c>
      <c r="BD47" s="892">
        <v>11.818629808000001</v>
      </c>
      <c r="BE47" s="456">
        <v>12.686299999999999</v>
      </c>
      <c r="BF47" s="456">
        <v>12.488849999999999</v>
      </c>
      <c r="BG47" s="456">
        <v>11.85548</v>
      </c>
      <c r="BH47" s="456">
        <v>11.92131</v>
      </c>
      <c r="BI47" s="456">
        <v>11.50868</v>
      </c>
      <c r="BJ47" s="456">
        <v>11.08292</v>
      </c>
      <c r="BK47" s="456">
        <v>11.495839999999999</v>
      </c>
      <c r="BL47" s="456">
        <v>10.470219999999999</v>
      </c>
      <c r="BM47" s="456">
        <v>11.71993</v>
      </c>
      <c r="BN47" s="456">
        <v>11.21238</v>
      </c>
      <c r="BO47" s="456">
        <v>12.51628</v>
      </c>
      <c r="BP47" s="456">
        <v>12.456149999999999</v>
      </c>
      <c r="BQ47" s="456">
        <v>13.1296</v>
      </c>
      <c r="BR47" s="456">
        <v>12.94586</v>
      </c>
      <c r="BS47" s="456">
        <v>12.26313</v>
      </c>
      <c r="BT47" s="456">
        <v>12.29144</v>
      </c>
      <c r="BU47" s="456">
        <v>11.87041</v>
      </c>
      <c r="BV47" s="456">
        <v>11.484349999999999</v>
      </c>
    </row>
    <row r="48" spans="1:74" ht="11.1" customHeight="1" x14ac:dyDescent="0.2">
      <c r="A48" s="54" t="s">
        <v>620</v>
      </c>
      <c r="B48" s="736" t="s">
        <v>1006</v>
      </c>
      <c r="C48" s="452">
        <v>8.39027295</v>
      </c>
      <c r="D48" s="452">
        <v>7.8680676700000003</v>
      </c>
      <c r="E48" s="452">
        <v>8.4148001800000003</v>
      </c>
      <c r="F48" s="452">
        <v>8.2385829200000007</v>
      </c>
      <c r="G48" s="452">
        <v>8.7546256899999992</v>
      </c>
      <c r="H48" s="452">
        <v>8.78147156</v>
      </c>
      <c r="I48" s="452">
        <v>8.7222586599999996</v>
      </c>
      <c r="J48" s="452">
        <v>8.6977316200000008</v>
      </c>
      <c r="K48" s="452">
        <v>8.1168376599999998</v>
      </c>
      <c r="L48" s="452">
        <v>8.0587671800000003</v>
      </c>
      <c r="M48" s="452">
        <v>7.6300096499999999</v>
      </c>
      <c r="N48" s="452">
        <v>7.62466431</v>
      </c>
      <c r="O48" s="452">
        <v>8.0128464299999997</v>
      </c>
      <c r="P48" s="452">
        <v>7.5377506700000003</v>
      </c>
      <c r="Q48" s="452">
        <v>8.05808429</v>
      </c>
      <c r="R48" s="452">
        <v>7.9160259599999998</v>
      </c>
      <c r="S48" s="452">
        <v>8.1275823900000006</v>
      </c>
      <c r="T48" s="452">
        <v>8.3103314000000008</v>
      </c>
      <c r="U48" s="452">
        <v>8.4410969500000004</v>
      </c>
      <c r="V48" s="452">
        <v>8.5661652799999999</v>
      </c>
      <c r="W48" s="452">
        <v>8.1849362899999996</v>
      </c>
      <c r="X48" s="452">
        <v>7.9736666200000004</v>
      </c>
      <c r="Y48" s="452">
        <v>7.8459016500000001</v>
      </c>
      <c r="Z48" s="452">
        <v>7.89753712</v>
      </c>
      <c r="AA48" s="452">
        <v>8.0018127000000003</v>
      </c>
      <c r="AB48" s="452">
        <v>7.7486553000000002</v>
      </c>
      <c r="AC48" s="452">
        <v>8.0899646500000006</v>
      </c>
      <c r="AD48" s="452">
        <v>7.9160204099999998</v>
      </c>
      <c r="AE48" s="452">
        <v>8.36992504</v>
      </c>
      <c r="AF48" s="452">
        <v>8.3825120299999991</v>
      </c>
      <c r="AG48" s="452">
        <v>8.6291010999999997</v>
      </c>
      <c r="AH48" s="452">
        <v>8.8263761899999995</v>
      </c>
      <c r="AI48" s="452">
        <v>8.3150546900000002</v>
      </c>
      <c r="AJ48" s="452">
        <v>8.3904945099999999</v>
      </c>
      <c r="AK48" s="452">
        <v>8.06693237</v>
      </c>
      <c r="AL48" s="452">
        <v>8.0892740500000002</v>
      </c>
      <c r="AM48" s="452">
        <v>8.2594265199999999</v>
      </c>
      <c r="AN48" s="452">
        <v>7.8207360499999998</v>
      </c>
      <c r="AO48" s="452">
        <v>8.2310044399999995</v>
      </c>
      <c r="AP48" s="452">
        <v>8.3967785700000004</v>
      </c>
      <c r="AQ48" s="452">
        <v>8.5528486600000004</v>
      </c>
      <c r="AR48" s="452">
        <v>8.6550248500000002</v>
      </c>
      <c r="AS48" s="452">
        <v>8.9657832000000006</v>
      </c>
      <c r="AT48" s="452">
        <v>9.0627318199999998</v>
      </c>
      <c r="AU48" s="452">
        <v>8.6684765899999991</v>
      </c>
      <c r="AV48" s="452">
        <v>8.4864832900000007</v>
      </c>
      <c r="AW48" s="452">
        <v>8.2604906899999992</v>
      </c>
      <c r="AX48" s="452">
        <v>8.4330593100000009</v>
      </c>
      <c r="AY48" s="452">
        <v>8.5327268899999993</v>
      </c>
      <c r="AZ48" s="892">
        <v>8.2100845099999997</v>
      </c>
      <c r="BA48" s="892">
        <v>8.6657435599999992</v>
      </c>
      <c r="BB48" s="892">
        <v>8.5449561900000006</v>
      </c>
      <c r="BC48" s="892">
        <v>8.8337873921999996</v>
      </c>
      <c r="BD48" s="892">
        <v>8.8448287147000002</v>
      </c>
      <c r="BE48" s="456">
        <v>9.0574659999999998</v>
      </c>
      <c r="BF48" s="456">
        <v>9.1229759999999995</v>
      </c>
      <c r="BG48" s="456">
        <v>8.7506640000000004</v>
      </c>
      <c r="BH48" s="456">
        <v>8.6236549999999994</v>
      </c>
      <c r="BI48" s="456">
        <v>8.3901819999999994</v>
      </c>
      <c r="BJ48" s="456">
        <v>8.5733669999999993</v>
      </c>
      <c r="BK48" s="456">
        <v>8.6869350000000001</v>
      </c>
      <c r="BL48" s="456">
        <v>8.2539619999999996</v>
      </c>
      <c r="BM48" s="456">
        <v>8.7465060000000001</v>
      </c>
      <c r="BN48" s="456">
        <v>8.6110980000000001</v>
      </c>
      <c r="BO48" s="456">
        <v>8.7711100000000002</v>
      </c>
      <c r="BP48" s="456">
        <v>8.7984740000000006</v>
      </c>
      <c r="BQ48" s="456">
        <v>9.086093</v>
      </c>
      <c r="BR48" s="456">
        <v>9.1347170000000002</v>
      </c>
      <c r="BS48" s="456">
        <v>8.7509929999999994</v>
      </c>
      <c r="BT48" s="456">
        <v>8.6069099999999992</v>
      </c>
      <c r="BU48" s="456">
        <v>8.367877</v>
      </c>
      <c r="BV48" s="456">
        <v>8.5481130000000007</v>
      </c>
    </row>
    <row r="49" spans="1:74" ht="11.1" customHeight="1" x14ac:dyDescent="0.2">
      <c r="A49" s="54" t="s">
        <v>621</v>
      </c>
      <c r="B49" s="736" t="s">
        <v>1007</v>
      </c>
      <c r="C49" s="452">
        <v>18.073518480000001</v>
      </c>
      <c r="D49" s="452">
        <v>16.359681819999999</v>
      </c>
      <c r="E49" s="452">
        <v>17.956254349999998</v>
      </c>
      <c r="F49" s="452">
        <v>18.376021519999998</v>
      </c>
      <c r="G49" s="452">
        <v>19.1888936</v>
      </c>
      <c r="H49" s="452">
        <v>19.469335999999998</v>
      </c>
      <c r="I49" s="452">
        <v>19.024131830000002</v>
      </c>
      <c r="J49" s="452">
        <v>20.710310849999999</v>
      </c>
      <c r="K49" s="452">
        <v>19.226869270000002</v>
      </c>
      <c r="L49" s="452">
        <v>18.793166540000001</v>
      </c>
      <c r="M49" s="452">
        <v>18.148765449999999</v>
      </c>
      <c r="N49" s="452">
        <v>18.479330359999999</v>
      </c>
      <c r="O49" s="452">
        <v>18.16357614</v>
      </c>
      <c r="P49" s="452">
        <v>17.940463950000002</v>
      </c>
      <c r="Q49" s="452">
        <v>19.144718390000001</v>
      </c>
      <c r="R49" s="452">
        <v>18.968230030000001</v>
      </c>
      <c r="S49" s="452">
        <v>19.825368139999998</v>
      </c>
      <c r="T49" s="452">
        <v>20.23970362</v>
      </c>
      <c r="U49" s="452">
        <v>21.340538989999999</v>
      </c>
      <c r="V49" s="452">
        <v>22.044240760000001</v>
      </c>
      <c r="W49" s="452">
        <v>20.867135829999999</v>
      </c>
      <c r="X49" s="452">
        <v>20.936026689999998</v>
      </c>
      <c r="Y49" s="452">
        <v>19.64020682</v>
      </c>
      <c r="Z49" s="452">
        <v>19.63787065</v>
      </c>
      <c r="AA49" s="452">
        <v>19.973453750000001</v>
      </c>
      <c r="AB49" s="452">
        <v>19.248573839999999</v>
      </c>
      <c r="AC49" s="452">
        <v>19.610956890000001</v>
      </c>
      <c r="AD49" s="452">
        <v>20.28184285</v>
      </c>
      <c r="AE49" s="452">
        <v>21.943075189999998</v>
      </c>
      <c r="AF49" s="452">
        <v>22.261941879999998</v>
      </c>
      <c r="AG49" s="452">
        <v>23.167787199999999</v>
      </c>
      <c r="AH49" s="452">
        <v>23.589621770000001</v>
      </c>
      <c r="AI49" s="452">
        <v>22.06738584</v>
      </c>
      <c r="AJ49" s="452">
        <v>23.200478839999999</v>
      </c>
      <c r="AK49" s="452">
        <v>21.619036149999999</v>
      </c>
      <c r="AL49" s="452">
        <v>21.759934810000001</v>
      </c>
      <c r="AM49" s="452">
        <v>21.46857661</v>
      </c>
      <c r="AN49" s="452">
        <v>20.211757479999999</v>
      </c>
      <c r="AO49" s="452">
        <v>20.561451869999999</v>
      </c>
      <c r="AP49" s="452">
        <v>21.377153620000001</v>
      </c>
      <c r="AQ49" s="452">
        <v>21.69439508</v>
      </c>
      <c r="AR49" s="452">
        <v>22.427650409999998</v>
      </c>
      <c r="AS49" s="452">
        <v>23.71316508</v>
      </c>
      <c r="AT49" s="452">
        <v>23.935497999999999</v>
      </c>
      <c r="AU49" s="452">
        <v>22.64102505</v>
      </c>
      <c r="AV49" s="452">
        <v>22.375324450000001</v>
      </c>
      <c r="AW49" s="452">
        <v>20.389608559999999</v>
      </c>
      <c r="AX49" s="452">
        <v>21.34138583</v>
      </c>
      <c r="AY49" s="452">
        <v>20.625529749999998</v>
      </c>
      <c r="AZ49" s="892">
        <v>19.436418589999999</v>
      </c>
      <c r="BA49" s="892">
        <v>20.00038442</v>
      </c>
      <c r="BB49" s="892">
        <v>20.851255439999999</v>
      </c>
      <c r="BC49" s="892">
        <v>21.942231863</v>
      </c>
      <c r="BD49" s="892">
        <v>22.989169398000001</v>
      </c>
      <c r="BE49" s="456">
        <v>25.327259999999999</v>
      </c>
      <c r="BF49" s="456">
        <v>26.21536</v>
      </c>
      <c r="BG49" s="456">
        <v>24.24145</v>
      </c>
      <c r="BH49" s="456">
        <v>23.46443</v>
      </c>
      <c r="BI49" s="456">
        <v>21.239350000000002</v>
      </c>
      <c r="BJ49" s="456">
        <v>21.891069999999999</v>
      </c>
      <c r="BK49" s="456">
        <v>22.070180000000001</v>
      </c>
      <c r="BL49" s="456">
        <v>20.662600000000001</v>
      </c>
      <c r="BM49" s="456">
        <v>21.395720000000001</v>
      </c>
      <c r="BN49" s="456">
        <v>21.838180000000001</v>
      </c>
      <c r="BO49" s="456">
        <v>24.57996</v>
      </c>
      <c r="BP49" s="456">
        <v>26.457689999999999</v>
      </c>
      <c r="BQ49" s="456">
        <v>27.8445</v>
      </c>
      <c r="BR49" s="456">
        <v>29.022189999999998</v>
      </c>
      <c r="BS49" s="456">
        <v>27.031300000000002</v>
      </c>
      <c r="BT49" s="456">
        <v>25.95626</v>
      </c>
      <c r="BU49" s="456">
        <v>23.415990000000001</v>
      </c>
      <c r="BV49" s="456">
        <v>24.076879999999999</v>
      </c>
    </row>
    <row r="50" spans="1:74" ht="11.1" customHeight="1" x14ac:dyDescent="0.2">
      <c r="A50" s="54" t="s">
        <v>622</v>
      </c>
      <c r="B50" s="736" t="s">
        <v>1008</v>
      </c>
      <c r="C50" s="452">
        <v>6.7948705299999999</v>
      </c>
      <c r="D50" s="452">
        <v>6.2046888500000001</v>
      </c>
      <c r="E50" s="452">
        <v>6.7166983399999998</v>
      </c>
      <c r="F50" s="452">
        <v>6.8074226500000004</v>
      </c>
      <c r="G50" s="452">
        <v>7.1096994499999999</v>
      </c>
      <c r="H50" s="452">
        <v>7.6265275700000004</v>
      </c>
      <c r="I50" s="452">
        <v>8.3328773500000004</v>
      </c>
      <c r="J50" s="452">
        <v>8.0222913899999995</v>
      </c>
      <c r="K50" s="452">
        <v>7.4090740200000003</v>
      </c>
      <c r="L50" s="452">
        <v>7.0804825999999998</v>
      </c>
      <c r="M50" s="452">
        <v>6.75534985</v>
      </c>
      <c r="N50" s="452">
        <v>6.8931234200000002</v>
      </c>
      <c r="O50" s="452">
        <v>6.6266035800000003</v>
      </c>
      <c r="P50" s="452">
        <v>6.1041324000000001</v>
      </c>
      <c r="Q50" s="452">
        <v>6.5764477699999997</v>
      </c>
      <c r="R50" s="452">
        <v>6.6229220599999996</v>
      </c>
      <c r="S50" s="452">
        <v>7.1108546700000002</v>
      </c>
      <c r="T50" s="452">
        <v>7.2576410200000003</v>
      </c>
      <c r="U50" s="452">
        <v>8.1160563999999997</v>
      </c>
      <c r="V50" s="452">
        <v>7.9526114899999998</v>
      </c>
      <c r="W50" s="452">
        <v>7.3153690400000002</v>
      </c>
      <c r="X50" s="452">
        <v>7.0464519900000004</v>
      </c>
      <c r="Y50" s="452">
        <v>6.6466759700000004</v>
      </c>
      <c r="Z50" s="452">
        <v>6.8721246699999998</v>
      </c>
      <c r="AA50" s="452">
        <v>6.7071783299999996</v>
      </c>
      <c r="AB50" s="452">
        <v>6.3751032800000003</v>
      </c>
      <c r="AC50" s="452">
        <v>6.8115660099999999</v>
      </c>
      <c r="AD50" s="452">
        <v>6.7001416200000001</v>
      </c>
      <c r="AE50" s="452">
        <v>7.3987107999999999</v>
      </c>
      <c r="AF50" s="452">
        <v>7.7748801800000003</v>
      </c>
      <c r="AG50" s="452">
        <v>8.3260965799999997</v>
      </c>
      <c r="AH50" s="452">
        <v>7.9409568799999999</v>
      </c>
      <c r="AI50" s="452">
        <v>7.4334859599999996</v>
      </c>
      <c r="AJ50" s="452">
        <v>7.2185506200000003</v>
      </c>
      <c r="AK50" s="452">
        <v>6.79863163</v>
      </c>
      <c r="AL50" s="452">
        <v>6.8877681099999997</v>
      </c>
      <c r="AM50" s="452">
        <v>6.91499153</v>
      </c>
      <c r="AN50" s="452">
        <v>6.3286020000000001</v>
      </c>
      <c r="AO50" s="452">
        <v>6.7606350800000001</v>
      </c>
      <c r="AP50" s="452">
        <v>7.1667508499999997</v>
      </c>
      <c r="AQ50" s="452">
        <v>7.6593179600000001</v>
      </c>
      <c r="AR50" s="452">
        <v>7.96563292</v>
      </c>
      <c r="AS50" s="452">
        <v>8.5435715299999995</v>
      </c>
      <c r="AT50" s="452">
        <v>8.2619258999999996</v>
      </c>
      <c r="AU50" s="452">
        <v>7.5402423799999996</v>
      </c>
      <c r="AV50" s="452">
        <v>7.2917275799999999</v>
      </c>
      <c r="AW50" s="452">
        <v>6.9256105300000002</v>
      </c>
      <c r="AX50" s="452">
        <v>7.24007735</v>
      </c>
      <c r="AY50" s="452">
        <v>7.1485466799999999</v>
      </c>
      <c r="AZ50" s="892">
        <v>6.5855304600000002</v>
      </c>
      <c r="BA50" s="892">
        <v>7.2438975900000004</v>
      </c>
      <c r="BB50" s="892">
        <v>7.1802033300000003</v>
      </c>
      <c r="BC50" s="892">
        <v>7.6920040634999998</v>
      </c>
      <c r="BD50" s="892">
        <v>8.0474159870000008</v>
      </c>
      <c r="BE50" s="456">
        <v>8.6549150000000008</v>
      </c>
      <c r="BF50" s="456">
        <v>8.3803529999999995</v>
      </c>
      <c r="BG50" s="456">
        <v>7.651027</v>
      </c>
      <c r="BH50" s="456">
        <v>7.4168260000000004</v>
      </c>
      <c r="BI50" s="456">
        <v>7.032203</v>
      </c>
      <c r="BJ50" s="456">
        <v>7.3471500000000001</v>
      </c>
      <c r="BK50" s="456">
        <v>7.2570769999999998</v>
      </c>
      <c r="BL50" s="456">
        <v>6.6684010000000002</v>
      </c>
      <c r="BM50" s="456">
        <v>7.3307549999999999</v>
      </c>
      <c r="BN50" s="456">
        <v>7.2829769999999998</v>
      </c>
      <c r="BO50" s="456">
        <v>7.7990069999999996</v>
      </c>
      <c r="BP50" s="456">
        <v>8.1419750000000004</v>
      </c>
      <c r="BQ50" s="456">
        <v>8.7391749999999995</v>
      </c>
      <c r="BR50" s="456">
        <v>8.4545259999999995</v>
      </c>
      <c r="BS50" s="456">
        <v>7.7173150000000001</v>
      </c>
      <c r="BT50" s="456">
        <v>7.4774349999999998</v>
      </c>
      <c r="BU50" s="456">
        <v>7.0878490000000003</v>
      </c>
      <c r="BV50" s="456">
        <v>7.4032419999999997</v>
      </c>
    </row>
    <row r="51" spans="1:74" ht="11.1" customHeight="1" x14ac:dyDescent="0.2">
      <c r="A51" s="54" t="s">
        <v>623</v>
      </c>
      <c r="B51" s="736" t="s">
        <v>1009</v>
      </c>
      <c r="C51" s="452">
        <v>6.5778746400000001</v>
      </c>
      <c r="D51" s="452">
        <v>6.2984333599999998</v>
      </c>
      <c r="E51" s="452">
        <v>7.2083346099999996</v>
      </c>
      <c r="F51" s="452">
        <v>7.0095546899999999</v>
      </c>
      <c r="G51" s="452">
        <v>7.2136282600000001</v>
      </c>
      <c r="H51" s="452">
        <v>7.86866997</v>
      </c>
      <c r="I51" s="452">
        <v>8.0059249900000005</v>
      </c>
      <c r="J51" s="452">
        <v>8.6906935900000004</v>
      </c>
      <c r="K51" s="452">
        <v>7.8439962699999999</v>
      </c>
      <c r="L51" s="452">
        <v>7.5041975699999997</v>
      </c>
      <c r="M51" s="452">
        <v>6.76173555</v>
      </c>
      <c r="N51" s="452">
        <v>6.6681915299999996</v>
      </c>
      <c r="O51" s="452">
        <v>6.0466723699999996</v>
      </c>
      <c r="P51" s="452">
        <v>5.6689463599999996</v>
      </c>
      <c r="Q51" s="452">
        <v>6.2099998599999999</v>
      </c>
      <c r="R51" s="452">
        <v>5.7838906899999998</v>
      </c>
      <c r="S51" s="452">
        <v>6.3329619800000003</v>
      </c>
      <c r="T51" s="452">
        <v>6.7248466899999997</v>
      </c>
      <c r="U51" s="452">
        <v>7.0371371199999997</v>
      </c>
      <c r="V51" s="452">
        <v>7.4177965700000001</v>
      </c>
      <c r="W51" s="452">
        <v>7.1494603899999998</v>
      </c>
      <c r="X51" s="452">
        <v>6.7603434099999999</v>
      </c>
      <c r="Y51" s="452">
        <v>6.32525884</v>
      </c>
      <c r="Z51" s="452">
        <v>6.1313627200000003</v>
      </c>
      <c r="AA51" s="452">
        <v>5.8316784899999998</v>
      </c>
      <c r="AB51" s="452">
        <v>5.5604078299999999</v>
      </c>
      <c r="AC51" s="452">
        <v>5.7071236000000001</v>
      </c>
      <c r="AD51" s="452">
        <v>6.0159296199999996</v>
      </c>
      <c r="AE51" s="452">
        <v>6.30825908</v>
      </c>
      <c r="AF51" s="452">
        <v>6.7303553899999997</v>
      </c>
      <c r="AG51" s="452">
        <v>7.5348296299999999</v>
      </c>
      <c r="AH51" s="452">
        <v>7.5233412399999997</v>
      </c>
      <c r="AI51" s="452">
        <v>7.0827826099999998</v>
      </c>
      <c r="AJ51" s="452">
        <v>6.7104457499999999</v>
      </c>
      <c r="AK51" s="452">
        <v>6.1399758000000002</v>
      </c>
      <c r="AL51" s="452">
        <v>6.2684529700000002</v>
      </c>
      <c r="AM51" s="452">
        <v>5.8847474799999997</v>
      </c>
      <c r="AN51" s="452">
        <v>5.5321014100000001</v>
      </c>
      <c r="AO51" s="452">
        <v>5.86403505</v>
      </c>
      <c r="AP51" s="452">
        <v>6.0581203400000003</v>
      </c>
      <c r="AQ51" s="452">
        <v>6.1730714799999999</v>
      </c>
      <c r="AR51" s="452">
        <v>6.8569306900000004</v>
      </c>
      <c r="AS51" s="452">
        <v>7.14669664</v>
      </c>
      <c r="AT51" s="452">
        <v>7.3756851799999996</v>
      </c>
      <c r="AU51" s="452">
        <v>6.6817830000000002</v>
      </c>
      <c r="AV51" s="452">
        <v>6.83325929</v>
      </c>
      <c r="AW51" s="452">
        <v>6.0083121999999998</v>
      </c>
      <c r="AX51" s="452">
        <v>5.9003276900000001</v>
      </c>
      <c r="AY51" s="452">
        <v>5.82891242</v>
      </c>
      <c r="AZ51" s="892">
        <v>5.67082833</v>
      </c>
      <c r="BA51" s="892">
        <v>6.1909796799999999</v>
      </c>
      <c r="BB51" s="892">
        <v>6.3602680999999999</v>
      </c>
      <c r="BC51" s="892">
        <v>6.3632519905000002</v>
      </c>
      <c r="BD51" s="892">
        <v>7.1299461039000001</v>
      </c>
      <c r="BE51" s="456">
        <v>7.267925</v>
      </c>
      <c r="BF51" s="456">
        <v>7.450742</v>
      </c>
      <c r="BG51" s="456">
        <v>6.7319329999999997</v>
      </c>
      <c r="BH51" s="456">
        <v>6.8957079999999999</v>
      </c>
      <c r="BI51" s="456">
        <v>6.0412569999999999</v>
      </c>
      <c r="BJ51" s="456">
        <v>5.955997</v>
      </c>
      <c r="BK51" s="456">
        <v>5.8780669999999997</v>
      </c>
      <c r="BL51" s="456">
        <v>5.7155240000000003</v>
      </c>
      <c r="BM51" s="456">
        <v>6.2336340000000003</v>
      </c>
      <c r="BN51" s="456">
        <v>6.3928260000000003</v>
      </c>
      <c r="BO51" s="456">
        <v>6.3980449999999998</v>
      </c>
      <c r="BP51" s="456">
        <v>7.156917</v>
      </c>
      <c r="BQ51" s="456">
        <v>7.2781140000000004</v>
      </c>
      <c r="BR51" s="456">
        <v>7.4546380000000001</v>
      </c>
      <c r="BS51" s="456">
        <v>6.7321929999999996</v>
      </c>
      <c r="BT51" s="456">
        <v>6.8902109999999999</v>
      </c>
      <c r="BU51" s="456">
        <v>6.036956</v>
      </c>
      <c r="BV51" s="456">
        <v>5.952477</v>
      </c>
    </row>
    <row r="52" spans="1:74" s="735" customFormat="1" ht="11.1" customHeight="1" x14ac:dyDescent="0.2">
      <c r="A52" s="314" t="s">
        <v>624</v>
      </c>
      <c r="B52" s="734" t="s">
        <v>1010</v>
      </c>
      <c r="C52" s="557">
        <v>0.38145171999999999</v>
      </c>
      <c r="D52" s="557">
        <v>0.35733949999999998</v>
      </c>
      <c r="E52" s="557">
        <v>0.40702617000000002</v>
      </c>
      <c r="F52" s="557">
        <v>0.39020156</v>
      </c>
      <c r="G52" s="557">
        <v>0.40297170999999998</v>
      </c>
      <c r="H52" s="557">
        <v>0.39183105000000001</v>
      </c>
      <c r="I52" s="557">
        <v>0.41726468</v>
      </c>
      <c r="J52" s="557">
        <v>0.42509607999999999</v>
      </c>
      <c r="K52" s="557">
        <v>0.42168802999999999</v>
      </c>
      <c r="L52" s="557">
        <v>0.42566608</v>
      </c>
      <c r="M52" s="557">
        <v>0.40561797999999999</v>
      </c>
      <c r="N52" s="557">
        <v>0.40232143999999997</v>
      </c>
      <c r="O52" s="557">
        <v>0.39543633</v>
      </c>
      <c r="P52" s="557">
        <v>0.35365249999999998</v>
      </c>
      <c r="Q52" s="557">
        <v>0.39390115999999997</v>
      </c>
      <c r="R52" s="557">
        <v>0.39124824000000002</v>
      </c>
      <c r="S52" s="557">
        <v>0.39458468000000002</v>
      </c>
      <c r="T52" s="557">
        <v>0.39190866000000002</v>
      </c>
      <c r="U52" s="557">
        <v>0.42514097000000001</v>
      </c>
      <c r="V52" s="557">
        <v>0.41704566999999998</v>
      </c>
      <c r="W52" s="557">
        <v>0.40962416000000001</v>
      </c>
      <c r="X52" s="557">
        <v>0.42744690000000002</v>
      </c>
      <c r="Y52" s="557">
        <v>0.40275928999999999</v>
      </c>
      <c r="Z52" s="557">
        <v>0.40340642999999998</v>
      </c>
      <c r="AA52" s="557">
        <v>0.39198747</v>
      </c>
      <c r="AB52" s="557">
        <v>0.36917520999999998</v>
      </c>
      <c r="AC52" s="557">
        <v>0.39068902</v>
      </c>
      <c r="AD52" s="557">
        <v>0.38596490999999999</v>
      </c>
      <c r="AE52" s="557">
        <v>0.39698752999999998</v>
      </c>
      <c r="AF52" s="557">
        <v>0.39943371999999999</v>
      </c>
      <c r="AG52" s="557">
        <v>0.41676186999999998</v>
      </c>
      <c r="AH52" s="557">
        <v>0.42402457999999998</v>
      </c>
      <c r="AI52" s="557">
        <v>0.41629783999999997</v>
      </c>
      <c r="AJ52" s="557">
        <v>0.43012952999999998</v>
      </c>
      <c r="AK52" s="557">
        <v>0.40375498999999998</v>
      </c>
      <c r="AL52" s="557">
        <v>0.41740231999999999</v>
      </c>
      <c r="AM52" s="557">
        <v>0.40239045000000001</v>
      </c>
      <c r="AN52" s="557">
        <v>0.35530388000000002</v>
      </c>
      <c r="AO52" s="557">
        <v>0.40828849</v>
      </c>
      <c r="AP52" s="557">
        <v>0.40500951000000002</v>
      </c>
      <c r="AQ52" s="557">
        <v>0.41281688</v>
      </c>
      <c r="AR52" s="557">
        <v>0.40920522999999998</v>
      </c>
      <c r="AS52" s="557">
        <v>0.42900734000000001</v>
      </c>
      <c r="AT52" s="557">
        <v>0.43889835999999999</v>
      </c>
      <c r="AU52" s="557">
        <v>0.42889245999999998</v>
      </c>
      <c r="AV52" s="557">
        <v>0.45029912</v>
      </c>
      <c r="AW52" s="557">
        <v>0.41932057</v>
      </c>
      <c r="AX52" s="557">
        <v>0.42817239000000001</v>
      </c>
      <c r="AY52" s="557">
        <v>0.41349531</v>
      </c>
      <c r="AZ52" s="917">
        <v>0.37625636000000001</v>
      </c>
      <c r="BA52" s="917">
        <v>0.42278751999999997</v>
      </c>
      <c r="BB52" s="917">
        <v>0.40624113000000001</v>
      </c>
      <c r="BC52" s="917">
        <v>0.41354403000000001</v>
      </c>
      <c r="BD52" s="917">
        <v>0.40880909999999998</v>
      </c>
      <c r="BE52" s="459">
        <v>0.42861310000000002</v>
      </c>
      <c r="BF52" s="459">
        <v>0.43864649999999999</v>
      </c>
      <c r="BG52" s="459">
        <v>0.42989759999999999</v>
      </c>
      <c r="BH52" s="459">
        <v>0.45442709999999997</v>
      </c>
      <c r="BI52" s="459">
        <v>0.42383340000000003</v>
      </c>
      <c r="BJ52" s="459">
        <v>0.43394290000000002</v>
      </c>
      <c r="BK52" s="459">
        <v>0.4181897</v>
      </c>
      <c r="BL52" s="459">
        <v>0.37975950000000003</v>
      </c>
      <c r="BM52" s="459">
        <v>0.42604429999999999</v>
      </c>
      <c r="BN52" s="459">
        <v>0.40993760000000001</v>
      </c>
      <c r="BO52" s="459">
        <v>0.41726570000000002</v>
      </c>
      <c r="BP52" s="459">
        <v>0.41195029999999999</v>
      </c>
      <c r="BQ52" s="459">
        <v>0.43076569999999997</v>
      </c>
      <c r="BR52" s="459">
        <v>0.4400154</v>
      </c>
      <c r="BS52" s="459">
        <v>0.43057810000000002</v>
      </c>
      <c r="BT52" s="459">
        <v>0.45439469999999998</v>
      </c>
      <c r="BU52" s="459">
        <v>0.42339850000000001</v>
      </c>
      <c r="BV52" s="459">
        <v>0.43329309999999999</v>
      </c>
    </row>
    <row r="53" spans="1:74" s="336" customFormat="1" ht="12" customHeight="1" x14ac:dyDescent="0.2">
      <c r="A53" s="335"/>
      <c r="B53" s="1057" t="s">
        <v>1419</v>
      </c>
      <c r="C53" s="1068"/>
      <c r="D53" s="1068"/>
      <c r="E53" s="1068"/>
      <c r="F53" s="1068"/>
      <c r="G53" s="1068"/>
      <c r="H53" s="1068"/>
      <c r="I53" s="1068"/>
      <c r="J53" s="1068"/>
      <c r="K53" s="1068"/>
      <c r="L53" s="1068"/>
      <c r="M53" s="1068"/>
      <c r="N53" s="1068"/>
      <c r="O53" s="1068"/>
      <c r="P53" s="1068"/>
      <c r="Q53" s="1068"/>
      <c r="R53" s="779"/>
      <c r="AZ53" s="339"/>
      <c r="BA53" s="339"/>
      <c r="BB53" s="339"/>
      <c r="BC53" s="339"/>
      <c r="BD53" s="339"/>
      <c r="BE53" s="339"/>
      <c r="BF53" s="339"/>
      <c r="BG53" s="339"/>
      <c r="BH53" s="339"/>
      <c r="BI53" s="339"/>
    </row>
    <row r="54" spans="1:74" s="184" customFormat="1" ht="12" customHeight="1" x14ac:dyDescent="0.2">
      <c r="A54" s="183"/>
      <c r="B54" s="773" t="s">
        <v>808</v>
      </c>
      <c r="C54" s="773"/>
      <c r="D54" s="773"/>
      <c r="E54" s="773"/>
      <c r="F54" s="773"/>
      <c r="G54" s="773"/>
      <c r="H54" s="774"/>
      <c r="I54" s="773"/>
      <c r="J54" s="773"/>
      <c r="K54" s="773"/>
      <c r="L54" s="773"/>
      <c r="M54" s="773"/>
      <c r="N54" s="773"/>
      <c r="O54" s="773"/>
      <c r="P54" s="773"/>
      <c r="Q54" s="773"/>
      <c r="R54" s="775"/>
      <c r="AZ54" s="673"/>
      <c r="BA54" s="673"/>
      <c r="BB54" s="673"/>
      <c r="BC54" s="673"/>
      <c r="BD54" s="673"/>
      <c r="BE54" s="673"/>
      <c r="BF54" s="673"/>
      <c r="BG54" s="673"/>
      <c r="BH54" s="847"/>
      <c r="BI54" s="673"/>
      <c r="BJ54" s="205"/>
    </row>
    <row r="55" spans="1:74" s="184" customFormat="1" ht="12" customHeight="1" x14ac:dyDescent="0.2">
      <c r="A55" s="183"/>
      <c r="B55" s="988" t="str">
        <f>Dates!$G$2</f>
        <v>EIA completed modeling and analysis for this report on Wednesday, July 1, 2026.</v>
      </c>
      <c r="C55" s="975"/>
      <c r="D55" s="975"/>
      <c r="E55" s="975"/>
      <c r="F55" s="975"/>
      <c r="G55" s="975"/>
      <c r="H55" s="975"/>
      <c r="I55" s="975"/>
      <c r="J55" s="975"/>
      <c r="K55" s="975"/>
      <c r="L55" s="975"/>
      <c r="M55" s="975"/>
      <c r="N55" s="975"/>
      <c r="O55" s="975"/>
      <c r="P55" s="975"/>
      <c r="Q55" s="975"/>
      <c r="R55" s="776"/>
      <c r="AZ55" s="673"/>
      <c r="BA55" s="673"/>
      <c r="BB55" s="673"/>
      <c r="BC55" s="673"/>
      <c r="BD55" s="674"/>
      <c r="BE55" s="674"/>
      <c r="BF55" s="674"/>
      <c r="BG55" s="673"/>
      <c r="BH55" s="635"/>
      <c r="BI55" s="673"/>
      <c r="BJ55" s="205"/>
    </row>
    <row r="56" spans="1:74" s="184" customFormat="1" ht="12.75" x14ac:dyDescent="0.2">
      <c r="A56" s="183"/>
      <c r="B56" s="997" t="s">
        <v>1402</v>
      </c>
      <c r="C56" s="984"/>
      <c r="D56" s="984"/>
      <c r="E56" s="984"/>
      <c r="F56" s="984"/>
      <c r="G56" s="984"/>
      <c r="H56" s="984"/>
      <c r="I56" s="984"/>
      <c r="J56" s="984"/>
      <c r="K56" s="984"/>
      <c r="L56" s="984"/>
      <c r="M56" s="984"/>
      <c r="N56" s="984"/>
      <c r="O56" s="984"/>
      <c r="P56" s="984"/>
      <c r="Q56" s="984"/>
      <c r="R56" s="779"/>
      <c r="AZ56" s="673"/>
      <c r="BA56" s="673"/>
      <c r="BB56" s="673"/>
      <c r="BC56" s="673"/>
      <c r="BD56" s="674"/>
      <c r="BE56" s="674"/>
      <c r="BF56" s="674"/>
      <c r="BG56" s="673"/>
      <c r="BH56" s="635"/>
      <c r="BI56" s="673"/>
      <c r="BJ56" s="205"/>
    </row>
    <row r="57" spans="1:74" s="184" customFormat="1" ht="12" customHeight="1" x14ac:dyDescent="0.2">
      <c r="A57" s="183"/>
      <c r="B57" s="1067" t="s">
        <v>800</v>
      </c>
      <c r="C57" s="1071"/>
      <c r="D57" s="1071"/>
      <c r="E57" s="1071"/>
      <c r="F57" s="1071"/>
      <c r="G57" s="1071"/>
      <c r="H57" s="1071"/>
      <c r="I57" s="1071"/>
      <c r="J57" s="1071"/>
      <c r="K57" s="1071"/>
      <c r="L57" s="1071"/>
      <c r="M57" s="1071"/>
      <c r="N57" s="1071"/>
      <c r="O57" s="1071"/>
      <c r="P57" s="1071"/>
      <c r="Q57" s="1068"/>
      <c r="R57" s="779"/>
      <c r="AZ57" s="673"/>
      <c r="BA57" s="673"/>
      <c r="BB57" s="673"/>
      <c r="BC57" s="673"/>
      <c r="BD57" s="674"/>
      <c r="BE57" s="674"/>
      <c r="BF57" s="674"/>
      <c r="BG57" s="673"/>
      <c r="BH57" s="635"/>
      <c r="BI57" s="673"/>
      <c r="BJ57" s="205"/>
    </row>
    <row r="58" spans="1:74" s="184" customFormat="1" ht="12" customHeight="1" x14ac:dyDescent="0.2">
      <c r="A58" s="183"/>
      <c r="B58" s="1067" t="s">
        <v>801</v>
      </c>
      <c r="C58" s="1071"/>
      <c r="D58" s="1071"/>
      <c r="E58" s="1071"/>
      <c r="F58" s="1071"/>
      <c r="G58" s="1071"/>
      <c r="H58" s="1071"/>
      <c r="I58" s="1071"/>
      <c r="J58" s="1071"/>
      <c r="K58" s="1071"/>
      <c r="L58" s="1071"/>
      <c r="M58" s="1071"/>
      <c r="N58" s="1071"/>
      <c r="O58" s="1071"/>
      <c r="P58" s="1071"/>
      <c r="Q58" s="1068"/>
      <c r="R58" s="779"/>
      <c r="AZ58" s="673"/>
      <c r="BA58" s="673"/>
      <c r="BB58" s="673"/>
      <c r="BC58" s="673"/>
      <c r="BD58" s="674"/>
      <c r="BE58" s="674"/>
      <c r="BF58" s="674"/>
      <c r="BG58" s="673"/>
      <c r="BH58" s="635"/>
      <c r="BI58" s="673"/>
      <c r="BJ58" s="205"/>
    </row>
    <row r="59" spans="1:74" s="184" customFormat="1" ht="12" customHeight="1" x14ac:dyDescent="0.2">
      <c r="A59" s="183"/>
      <c r="B59" s="989" t="s">
        <v>821</v>
      </c>
      <c r="C59" s="989"/>
      <c r="D59" s="989"/>
      <c r="E59" s="989"/>
      <c r="F59" s="989"/>
      <c r="G59" s="989"/>
      <c r="H59" s="989"/>
      <c r="I59" s="989"/>
      <c r="J59" s="989"/>
      <c r="K59" s="989"/>
      <c r="L59" s="989"/>
      <c r="M59" s="989"/>
      <c r="N59" s="989"/>
      <c r="O59" s="989"/>
      <c r="P59" s="989"/>
      <c r="Q59" s="989"/>
      <c r="R59" s="989"/>
      <c r="AY59" s="673"/>
      <c r="AZ59" s="673"/>
      <c r="BA59" s="673"/>
      <c r="BB59" s="673"/>
      <c r="BC59" s="673"/>
      <c r="BD59" s="674"/>
      <c r="BE59" s="674"/>
      <c r="BF59" s="674"/>
      <c r="BG59" s="673"/>
      <c r="BH59" s="635"/>
      <c r="BI59" s="673"/>
      <c r="BJ59" s="205"/>
    </row>
    <row r="60" spans="1:74" s="184" customFormat="1" ht="12" customHeight="1" x14ac:dyDescent="0.2">
      <c r="A60" s="183"/>
      <c r="B60" s="1067" t="s">
        <v>1600</v>
      </c>
      <c r="C60" s="993"/>
      <c r="D60" s="993"/>
      <c r="E60" s="993"/>
      <c r="F60" s="993"/>
      <c r="G60" s="993"/>
      <c r="H60" s="993"/>
      <c r="I60" s="993"/>
      <c r="J60" s="993"/>
      <c r="K60" s="993"/>
      <c r="L60" s="993"/>
      <c r="M60" s="993"/>
      <c r="N60" s="993"/>
      <c r="O60" s="993"/>
      <c r="P60" s="993"/>
      <c r="Q60" s="994"/>
      <c r="R60" s="779"/>
      <c r="AY60" s="673"/>
      <c r="AZ60" s="673"/>
      <c r="BA60" s="673"/>
      <c r="BB60" s="673"/>
      <c r="BC60" s="673"/>
      <c r="BD60" s="674"/>
      <c r="BE60" s="674"/>
      <c r="BF60" s="674"/>
      <c r="BG60" s="673"/>
      <c r="BH60" s="635"/>
      <c r="BI60" s="673"/>
      <c r="BJ60" s="205"/>
    </row>
    <row r="61" spans="1:74" s="184" customFormat="1" ht="12" customHeight="1" x14ac:dyDescent="0.2">
      <c r="A61" s="183"/>
      <c r="B61" s="992" t="s">
        <v>799</v>
      </c>
      <c r="C61" s="994"/>
      <c r="D61" s="994"/>
      <c r="E61" s="994"/>
      <c r="F61" s="994"/>
      <c r="G61" s="994"/>
      <c r="H61" s="994"/>
      <c r="I61" s="994"/>
      <c r="J61" s="994"/>
      <c r="K61" s="994"/>
      <c r="L61" s="994"/>
      <c r="M61" s="994"/>
      <c r="N61" s="994"/>
      <c r="O61" s="994"/>
      <c r="P61" s="994"/>
      <c r="Q61" s="1068"/>
      <c r="R61" s="779"/>
      <c r="AY61" s="673"/>
      <c r="AZ61" s="673"/>
      <c r="BA61" s="673"/>
      <c r="BB61" s="673"/>
      <c r="BC61" s="673"/>
      <c r="BD61" s="674"/>
      <c r="BE61" s="674"/>
      <c r="BF61" s="674"/>
      <c r="BG61" s="673"/>
      <c r="BH61" s="635"/>
      <c r="BI61" s="673"/>
      <c r="BJ61" s="205"/>
    </row>
    <row r="62" spans="1:74" s="184" customFormat="1" ht="12" customHeight="1" x14ac:dyDescent="0.2">
      <c r="A62" s="183"/>
      <c r="B62" s="1069" t="s">
        <v>1418</v>
      </c>
      <c r="C62" s="994"/>
      <c r="D62" s="994"/>
      <c r="E62" s="994"/>
      <c r="F62" s="994"/>
      <c r="G62" s="994"/>
      <c r="H62" s="994"/>
      <c r="I62" s="994"/>
      <c r="J62" s="994"/>
      <c r="K62" s="994"/>
      <c r="L62" s="994"/>
      <c r="M62" s="994"/>
      <c r="N62" s="994"/>
      <c r="O62" s="994"/>
      <c r="P62" s="994"/>
      <c r="Q62" s="994"/>
      <c r="R62" s="779"/>
      <c r="AY62" s="673"/>
      <c r="AZ62" s="673"/>
      <c r="BA62" s="673"/>
      <c r="BB62" s="673"/>
      <c r="BC62" s="673"/>
      <c r="BD62" s="674"/>
      <c r="BE62" s="674"/>
      <c r="BF62" s="674"/>
      <c r="BG62" s="673"/>
      <c r="BH62" s="635"/>
      <c r="BI62" s="673"/>
      <c r="BJ62" s="205"/>
    </row>
    <row r="63" spans="1:74" s="182" customFormat="1" ht="12" customHeight="1" x14ac:dyDescent="0.2">
      <c r="A63" s="55"/>
      <c r="B63" s="1007"/>
      <c r="C63" s="991"/>
      <c r="D63" s="991"/>
      <c r="E63" s="991"/>
      <c r="F63" s="991"/>
      <c r="G63" s="991"/>
      <c r="H63" s="991"/>
      <c r="I63" s="991"/>
      <c r="J63" s="991"/>
      <c r="K63" s="991"/>
      <c r="L63" s="991"/>
      <c r="M63" s="991"/>
      <c r="N63" s="991"/>
      <c r="O63" s="991"/>
      <c r="P63" s="991"/>
      <c r="Q63" s="991"/>
      <c r="AY63" s="829"/>
      <c r="AZ63" s="829"/>
      <c r="BA63" s="829"/>
      <c r="BB63" s="829"/>
      <c r="BC63" s="829"/>
      <c r="BD63" s="671"/>
      <c r="BE63" s="671"/>
      <c r="BF63" s="671"/>
      <c r="BG63" s="829"/>
      <c r="BH63" s="635"/>
      <c r="BI63" s="829"/>
      <c r="BJ63" s="203"/>
    </row>
    <row r="64" spans="1:74" x14ac:dyDescent="0.2">
      <c r="BH64" s="635"/>
      <c r="BK64" s="141"/>
      <c r="BL64" s="141"/>
      <c r="BM64" s="141"/>
      <c r="BN64" s="141"/>
      <c r="BO64" s="141"/>
      <c r="BP64" s="141"/>
      <c r="BQ64" s="141"/>
      <c r="BR64" s="141"/>
      <c r="BS64" s="141"/>
      <c r="BT64" s="141"/>
      <c r="BU64" s="141"/>
      <c r="BV64" s="141"/>
    </row>
    <row r="65" spans="60:74" x14ac:dyDescent="0.2">
      <c r="BH65" s="635"/>
      <c r="BK65" s="141"/>
      <c r="BL65" s="141"/>
      <c r="BM65" s="141"/>
      <c r="BN65" s="141"/>
      <c r="BO65" s="141"/>
      <c r="BP65" s="141"/>
      <c r="BQ65" s="141"/>
      <c r="BR65" s="141"/>
      <c r="BS65" s="141"/>
      <c r="BT65" s="141"/>
      <c r="BU65" s="141"/>
      <c r="BV65" s="141"/>
    </row>
    <row r="66" spans="60:74" x14ac:dyDescent="0.2">
      <c r="BH66" s="635"/>
      <c r="BK66" s="141"/>
      <c r="BL66" s="141"/>
      <c r="BM66" s="141"/>
      <c r="BN66" s="141"/>
      <c r="BO66" s="141"/>
      <c r="BP66" s="141"/>
      <c r="BQ66" s="141"/>
      <c r="BR66" s="141"/>
      <c r="BS66" s="141"/>
      <c r="BT66" s="141"/>
      <c r="BU66" s="141"/>
      <c r="BV66" s="141"/>
    </row>
    <row r="67" spans="60:74" x14ac:dyDescent="0.2">
      <c r="BH67" s="635"/>
      <c r="BK67" s="141"/>
      <c r="BL67" s="141"/>
      <c r="BM67" s="141"/>
      <c r="BN67" s="141"/>
      <c r="BO67" s="141"/>
      <c r="BP67" s="141"/>
      <c r="BQ67" s="141"/>
      <c r="BR67" s="141"/>
      <c r="BS67" s="141"/>
      <c r="BT67" s="141"/>
      <c r="BU67" s="141"/>
      <c r="BV67" s="141"/>
    </row>
    <row r="68" spans="60:74" x14ac:dyDescent="0.2">
      <c r="BH68" s="635"/>
      <c r="BK68" s="141"/>
      <c r="BL68" s="141"/>
      <c r="BM68" s="141"/>
      <c r="BN68" s="141"/>
      <c r="BO68" s="141"/>
      <c r="BP68" s="141"/>
      <c r="BQ68" s="141"/>
      <c r="BR68" s="141"/>
      <c r="BS68" s="141"/>
      <c r="BT68" s="141"/>
      <c r="BU68" s="141"/>
      <c r="BV68" s="141"/>
    </row>
    <row r="69" spans="60:74" x14ac:dyDescent="0.2">
      <c r="BK69" s="141"/>
      <c r="BL69" s="141"/>
      <c r="BM69" s="141"/>
      <c r="BN69" s="141"/>
      <c r="BO69" s="141"/>
      <c r="BP69" s="141"/>
      <c r="BQ69" s="141"/>
      <c r="BR69" s="141"/>
      <c r="BS69" s="141"/>
      <c r="BT69" s="141"/>
      <c r="BU69" s="141"/>
      <c r="BV69" s="141"/>
    </row>
    <row r="70" spans="60:74" x14ac:dyDescent="0.2">
      <c r="BK70" s="141"/>
      <c r="BL70" s="141"/>
      <c r="BM70" s="141"/>
      <c r="BN70" s="141"/>
      <c r="BO70" s="141"/>
      <c r="BP70" s="141"/>
      <c r="BQ70" s="141"/>
      <c r="BR70" s="141"/>
      <c r="BS70" s="141"/>
      <c r="BT70" s="141"/>
      <c r="BU70" s="141"/>
      <c r="BV70" s="141"/>
    </row>
    <row r="71" spans="60:74" x14ac:dyDescent="0.2">
      <c r="BK71" s="141"/>
      <c r="BL71" s="141"/>
      <c r="BM71" s="141"/>
      <c r="BN71" s="141"/>
      <c r="BO71" s="141"/>
      <c r="BP71" s="141"/>
      <c r="BQ71" s="141"/>
      <c r="BR71" s="141"/>
      <c r="BS71" s="141"/>
      <c r="BT71" s="141"/>
      <c r="BU71" s="141"/>
      <c r="BV71" s="141"/>
    </row>
    <row r="72" spans="60:74" x14ac:dyDescent="0.2">
      <c r="BK72" s="141"/>
      <c r="BL72" s="141"/>
      <c r="BM72" s="141"/>
      <c r="BN72" s="141"/>
      <c r="BO72" s="141"/>
      <c r="BP72" s="141"/>
      <c r="BQ72" s="141"/>
      <c r="BR72" s="141"/>
      <c r="BS72" s="141"/>
      <c r="BT72" s="141"/>
      <c r="BU72" s="141"/>
      <c r="BV72" s="141"/>
    </row>
    <row r="73" spans="60:74" x14ac:dyDescent="0.2">
      <c r="BK73" s="141"/>
      <c r="BL73" s="141"/>
      <c r="BM73" s="141"/>
      <c r="BN73" s="141"/>
      <c r="BO73" s="141"/>
      <c r="BP73" s="141"/>
      <c r="BQ73" s="141"/>
      <c r="BR73" s="141"/>
      <c r="BS73" s="141"/>
      <c r="BT73" s="141"/>
      <c r="BU73" s="141"/>
      <c r="BV73" s="141"/>
    </row>
    <row r="74" spans="60:74" x14ac:dyDescent="0.2">
      <c r="BK74" s="141"/>
      <c r="BL74" s="141"/>
      <c r="BM74" s="141"/>
      <c r="BN74" s="141"/>
      <c r="BO74" s="141"/>
      <c r="BP74" s="141"/>
      <c r="BQ74" s="141"/>
      <c r="BR74" s="141"/>
      <c r="BS74" s="141"/>
      <c r="BT74" s="141"/>
      <c r="BU74" s="141"/>
      <c r="BV74" s="141"/>
    </row>
    <row r="75" spans="60:74" x14ac:dyDescent="0.2">
      <c r="BK75" s="141"/>
      <c r="BL75" s="141"/>
      <c r="BM75" s="141"/>
      <c r="BN75" s="141"/>
      <c r="BO75" s="141"/>
      <c r="BP75" s="141"/>
      <c r="BQ75" s="141"/>
      <c r="BR75" s="141"/>
      <c r="BS75" s="141"/>
      <c r="BT75" s="141"/>
      <c r="BU75" s="141"/>
      <c r="BV75" s="141"/>
    </row>
    <row r="76" spans="60:74" x14ac:dyDescent="0.2">
      <c r="BK76" s="141"/>
      <c r="BL76" s="141"/>
      <c r="BM76" s="141"/>
      <c r="BN76" s="141"/>
      <c r="BO76" s="141"/>
      <c r="BP76" s="141"/>
      <c r="BQ76" s="141"/>
      <c r="BR76" s="141"/>
      <c r="BS76" s="141"/>
      <c r="BT76" s="141"/>
      <c r="BU76" s="141"/>
      <c r="BV76" s="141"/>
    </row>
    <row r="77" spans="60:74" x14ac:dyDescent="0.2">
      <c r="BK77" s="141"/>
      <c r="BL77" s="141"/>
      <c r="BM77" s="141"/>
      <c r="BN77" s="141"/>
      <c r="BO77" s="141"/>
      <c r="BP77" s="141"/>
      <c r="BQ77" s="141"/>
      <c r="BR77" s="141"/>
      <c r="BS77" s="141"/>
      <c r="BT77" s="141"/>
      <c r="BU77" s="141"/>
      <c r="BV77" s="141"/>
    </row>
    <row r="78" spans="60:74" x14ac:dyDescent="0.2">
      <c r="BK78" s="141"/>
      <c r="BL78" s="141"/>
      <c r="BM78" s="141"/>
      <c r="BN78" s="141"/>
      <c r="BO78" s="141"/>
      <c r="BP78" s="141"/>
      <c r="BQ78" s="141"/>
      <c r="BR78" s="141"/>
      <c r="BS78" s="141"/>
      <c r="BT78" s="141"/>
      <c r="BU78" s="141"/>
      <c r="BV78" s="141"/>
    </row>
    <row r="79" spans="60:74" x14ac:dyDescent="0.2">
      <c r="BK79" s="141"/>
      <c r="BL79" s="141"/>
      <c r="BM79" s="141"/>
      <c r="BN79" s="141"/>
      <c r="BO79" s="141"/>
      <c r="BP79" s="141"/>
      <c r="BQ79" s="141"/>
      <c r="BR79" s="141"/>
      <c r="BS79" s="141"/>
      <c r="BT79" s="141"/>
      <c r="BU79" s="141"/>
      <c r="BV79" s="141"/>
    </row>
    <row r="80" spans="60:74" x14ac:dyDescent="0.2">
      <c r="BK80" s="141"/>
      <c r="BL80" s="141"/>
      <c r="BM80" s="141"/>
      <c r="BN80" s="141"/>
      <c r="BO80" s="141"/>
      <c r="BP80" s="141"/>
      <c r="BQ80" s="141"/>
      <c r="BR80" s="141"/>
      <c r="BS80" s="141"/>
      <c r="BT80" s="141"/>
      <c r="BU80" s="141"/>
      <c r="BV80" s="141"/>
    </row>
    <row r="81" spans="63:74" x14ac:dyDescent="0.2">
      <c r="BK81" s="141"/>
      <c r="BL81" s="141"/>
      <c r="BM81" s="141"/>
      <c r="BN81" s="141"/>
      <c r="BO81" s="141"/>
      <c r="BP81" s="141"/>
      <c r="BQ81" s="141"/>
      <c r="BR81" s="141"/>
      <c r="BS81" s="141"/>
      <c r="BT81" s="141"/>
      <c r="BU81" s="141"/>
      <c r="BV81" s="141"/>
    </row>
    <row r="82" spans="63:74" x14ac:dyDescent="0.2">
      <c r="BK82" s="141"/>
      <c r="BL82" s="141"/>
      <c r="BM82" s="141"/>
      <c r="BN82" s="141"/>
      <c r="BO82" s="141"/>
      <c r="BP82" s="141"/>
      <c r="BQ82" s="141"/>
      <c r="BR82" s="141"/>
      <c r="BS82" s="141"/>
      <c r="BT82" s="141"/>
      <c r="BU82" s="141"/>
      <c r="BV82" s="141"/>
    </row>
    <row r="83" spans="63:74" x14ac:dyDescent="0.2">
      <c r="BK83" s="141"/>
      <c r="BL83" s="141"/>
      <c r="BM83" s="141"/>
      <c r="BN83" s="141"/>
      <c r="BO83" s="141"/>
      <c r="BP83" s="141"/>
      <c r="BQ83" s="141"/>
      <c r="BR83" s="141"/>
      <c r="BS83" s="141"/>
      <c r="BT83" s="141"/>
      <c r="BU83" s="141"/>
      <c r="BV83" s="141"/>
    </row>
    <row r="84" spans="63:74" x14ac:dyDescent="0.2">
      <c r="BK84" s="141"/>
      <c r="BL84" s="141"/>
      <c r="BM84" s="141"/>
      <c r="BN84" s="141"/>
      <c r="BO84" s="141"/>
      <c r="BP84" s="141"/>
      <c r="BQ84" s="141"/>
      <c r="BR84" s="141"/>
      <c r="BS84" s="141"/>
      <c r="BT84" s="141"/>
      <c r="BU84" s="141"/>
      <c r="BV84" s="141"/>
    </row>
    <row r="85" spans="63:74" x14ac:dyDescent="0.2">
      <c r="BK85" s="141"/>
      <c r="BL85" s="141"/>
      <c r="BM85" s="141"/>
      <c r="BN85" s="141"/>
      <c r="BO85" s="141"/>
      <c r="BP85" s="141"/>
      <c r="BQ85" s="141"/>
      <c r="BR85" s="141"/>
      <c r="BS85" s="141"/>
      <c r="BT85" s="141"/>
      <c r="BU85" s="141"/>
      <c r="BV85" s="141"/>
    </row>
    <row r="86" spans="63:74" x14ac:dyDescent="0.2">
      <c r="BK86" s="141"/>
      <c r="BL86" s="141"/>
      <c r="BM86" s="141"/>
      <c r="BN86" s="141"/>
      <c r="BO86" s="141"/>
      <c r="BP86" s="141"/>
      <c r="BQ86" s="141"/>
      <c r="BR86" s="141"/>
      <c r="BS86" s="141"/>
      <c r="BT86" s="141"/>
      <c r="BU86" s="141"/>
      <c r="BV86" s="141"/>
    </row>
    <row r="87" spans="63:74" x14ac:dyDescent="0.2">
      <c r="BK87" s="141"/>
      <c r="BL87" s="141"/>
      <c r="BM87" s="141"/>
      <c r="BN87" s="141"/>
      <c r="BO87" s="141"/>
      <c r="BP87" s="141"/>
      <c r="BQ87" s="141"/>
      <c r="BR87" s="141"/>
      <c r="BS87" s="141"/>
      <c r="BT87" s="141"/>
      <c r="BU87" s="141"/>
      <c r="BV87" s="141"/>
    </row>
    <row r="88" spans="63:74" x14ac:dyDescent="0.2">
      <c r="BK88" s="141"/>
      <c r="BL88" s="141"/>
      <c r="BM88" s="141"/>
      <c r="BN88" s="141"/>
      <c r="BO88" s="141"/>
      <c r="BP88" s="141"/>
      <c r="BQ88" s="141"/>
      <c r="BR88" s="141"/>
      <c r="BS88" s="141"/>
      <c r="BT88" s="141"/>
      <c r="BU88" s="141"/>
      <c r="BV88" s="141"/>
    </row>
    <row r="89" spans="63:74" x14ac:dyDescent="0.2">
      <c r="BK89" s="141"/>
      <c r="BL89" s="141"/>
      <c r="BM89" s="141"/>
      <c r="BN89" s="141"/>
      <c r="BO89" s="141"/>
      <c r="BP89" s="141"/>
      <c r="BQ89" s="141"/>
      <c r="BR89" s="141"/>
      <c r="BS89" s="141"/>
      <c r="BT89" s="141"/>
      <c r="BU89" s="141"/>
      <c r="BV89" s="141"/>
    </row>
    <row r="90" spans="63:74" x14ac:dyDescent="0.2">
      <c r="BK90" s="141"/>
      <c r="BL90" s="141"/>
      <c r="BM90" s="141"/>
      <c r="BN90" s="141"/>
      <c r="BO90" s="141"/>
      <c r="BP90" s="141"/>
      <c r="BQ90" s="141"/>
      <c r="BR90" s="141"/>
      <c r="BS90" s="141"/>
      <c r="BT90" s="141"/>
      <c r="BU90" s="141"/>
      <c r="BV90" s="141"/>
    </row>
    <row r="91" spans="63:74" x14ac:dyDescent="0.2">
      <c r="BK91" s="141"/>
      <c r="BL91" s="141"/>
      <c r="BM91" s="141"/>
      <c r="BN91" s="141"/>
      <c r="BO91" s="141"/>
      <c r="BP91" s="141"/>
      <c r="BQ91" s="141"/>
      <c r="BR91" s="141"/>
      <c r="BS91" s="141"/>
      <c r="BT91" s="141"/>
      <c r="BU91" s="141"/>
      <c r="BV91" s="141"/>
    </row>
    <row r="92" spans="63:74" x14ac:dyDescent="0.2">
      <c r="BK92" s="141"/>
      <c r="BL92" s="141"/>
      <c r="BM92" s="141"/>
      <c r="BN92" s="141"/>
      <c r="BO92" s="141"/>
      <c r="BP92" s="141"/>
      <c r="BQ92" s="141"/>
      <c r="BR92" s="141"/>
      <c r="BS92" s="141"/>
      <c r="BT92" s="141"/>
      <c r="BU92" s="141"/>
      <c r="BV92" s="141"/>
    </row>
    <row r="93" spans="63:74" x14ac:dyDescent="0.2">
      <c r="BK93" s="141"/>
      <c r="BL93" s="141"/>
      <c r="BM93" s="141"/>
      <c r="BN93" s="141"/>
      <c r="BO93" s="141"/>
      <c r="BP93" s="141"/>
      <c r="BQ93" s="141"/>
      <c r="BR93" s="141"/>
      <c r="BS93" s="141"/>
      <c r="BT93" s="141"/>
      <c r="BU93" s="141"/>
      <c r="BV93" s="141"/>
    </row>
    <row r="94" spans="63:74" x14ac:dyDescent="0.2">
      <c r="BK94" s="141"/>
      <c r="BL94" s="141"/>
      <c r="BM94" s="141"/>
      <c r="BN94" s="141"/>
      <c r="BO94" s="141"/>
      <c r="BP94" s="141"/>
      <c r="BQ94" s="141"/>
      <c r="BR94" s="141"/>
      <c r="BS94" s="141"/>
      <c r="BT94" s="141"/>
      <c r="BU94" s="141"/>
      <c r="BV94" s="141"/>
    </row>
    <row r="95" spans="63:74" x14ac:dyDescent="0.2">
      <c r="BK95" s="141"/>
      <c r="BL95" s="141"/>
      <c r="BM95" s="141"/>
      <c r="BN95" s="141"/>
      <c r="BO95" s="141"/>
      <c r="BP95" s="141"/>
      <c r="BQ95" s="141"/>
      <c r="BR95" s="141"/>
      <c r="BS95" s="141"/>
      <c r="BT95" s="141"/>
      <c r="BU95" s="141"/>
      <c r="BV95" s="141"/>
    </row>
    <row r="96" spans="63:74" x14ac:dyDescent="0.2">
      <c r="BK96" s="141"/>
      <c r="BL96" s="141"/>
      <c r="BM96" s="141"/>
      <c r="BN96" s="141"/>
      <c r="BO96" s="141"/>
      <c r="BP96" s="141"/>
      <c r="BQ96" s="141"/>
      <c r="BR96" s="141"/>
      <c r="BS96" s="141"/>
      <c r="BT96" s="141"/>
      <c r="BU96" s="141"/>
      <c r="BV96" s="141"/>
    </row>
    <row r="97" spans="63:74" x14ac:dyDescent="0.2">
      <c r="BK97" s="141"/>
      <c r="BL97" s="141"/>
      <c r="BM97" s="141"/>
      <c r="BN97" s="141"/>
      <c r="BO97" s="141"/>
      <c r="BP97" s="141"/>
      <c r="BQ97" s="141"/>
      <c r="BR97" s="141"/>
      <c r="BS97" s="141"/>
      <c r="BT97" s="141"/>
      <c r="BU97" s="141"/>
      <c r="BV97" s="141"/>
    </row>
    <row r="98" spans="63:74" x14ac:dyDescent="0.2">
      <c r="BK98" s="141"/>
      <c r="BL98" s="141"/>
      <c r="BM98" s="141"/>
      <c r="BN98" s="141"/>
      <c r="BO98" s="141"/>
      <c r="BP98" s="141"/>
      <c r="BQ98" s="141"/>
      <c r="BR98" s="141"/>
      <c r="BS98" s="141"/>
      <c r="BT98" s="141"/>
      <c r="BU98" s="141"/>
      <c r="BV98" s="141"/>
    </row>
    <row r="99" spans="63:74" x14ac:dyDescent="0.2">
      <c r="BK99" s="141"/>
      <c r="BL99" s="141"/>
      <c r="BM99" s="141"/>
      <c r="BN99" s="141"/>
      <c r="BO99" s="141"/>
      <c r="BP99" s="141"/>
      <c r="BQ99" s="141"/>
      <c r="BR99" s="141"/>
      <c r="BS99" s="141"/>
      <c r="BT99" s="141"/>
      <c r="BU99" s="141"/>
      <c r="BV99" s="141"/>
    </row>
    <row r="100" spans="63:74" x14ac:dyDescent="0.2">
      <c r="BK100" s="141"/>
      <c r="BL100" s="141"/>
      <c r="BM100" s="141"/>
      <c r="BN100" s="141"/>
      <c r="BO100" s="141"/>
      <c r="BP100" s="141"/>
      <c r="BQ100" s="141"/>
      <c r="BR100" s="141"/>
      <c r="BS100" s="141"/>
      <c r="BT100" s="141"/>
      <c r="BU100" s="141"/>
      <c r="BV100" s="141"/>
    </row>
    <row r="101" spans="63:74" x14ac:dyDescent="0.2">
      <c r="BK101" s="141"/>
      <c r="BL101" s="141"/>
      <c r="BM101" s="141"/>
      <c r="BN101" s="141"/>
      <c r="BO101" s="141"/>
      <c r="BP101" s="141"/>
      <c r="BQ101" s="141"/>
      <c r="BR101" s="141"/>
      <c r="BS101" s="141"/>
      <c r="BT101" s="141"/>
      <c r="BU101" s="141"/>
      <c r="BV101" s="141"/>
    </row>
    <row r="102" spans="63:74" x14ac:dyDescent="0.2">
      <c r="BK102" s="141"/>
      <c r="BL102" s="141"/>
      <c r="BM102" s="141"/>
      <c r="BN102" s="141"/>
      <c r="BO102" s="141"/>
      <c r="BP102" s="141"/>
      <c r="BQ102" s="141"/>
      <c r="BR102" s="141"/>
      <c r="BS102" s="141"/>
      <c r="BT102" s="141"/>
      <c r="BU102" s="141"/>
      <c r="BV102" s="141"/>
    </row>
    <row r="103" spans="63:74" x14ac:dyDescent="0.2">
      <c r="BK103" s="141"/>
      <c r="BL103" s="141"/>
      <c r="BM103" s="141"/>
      <c r="BN103" s="141"/>
      <c r="BO103" s="141"/>
      <c r="BP103" s="141"/>
      <c r="BQ103" s="141"/>
      <c r="BR103" s="141"/>
      <c r="BS103" s="141"/>
      <c r="BT103" s="141"/>
      <c r="BU103" s="141"/>
      <c r="BV103" s="141"/>
    </row>
    <row r="104" spans="63:74" x14ac:dyDescent="0.2">
      <c r="BK104" s="141"/>
      <c r="BL104" s="141"/>
      <c r="BM104" s="141"/>
      <c r="BN104" s="141"/>
      <c r="BO104" s="141"/>
      <c r="BP104" s="141"/>
      <c r="BQ104" s="141"/>
      <c r="BR104" s="141"/>
      <c r="BS104" s="141"/>
      <c r="BT104" s="141"/>
      <c r="BU104" s="141"/>
      <c r="BV104" s="141"/>
    </row>
    <row r="105" spans="63:74" x14ac:dyDescent="0.2">
      <c r="BK105" s="141"/>
      <c r="BL105" s="141"/>
      <c r="BM105" s="141"/>
      <c r="BN105" s="141"/>
      <c r="BO105" s="141"/>
      <c r="BP105" s="141"/>
      <c r="BQ105" s="141"/>
      <c r="BR105" s="141"/>
      <c r="BS105" s="141"/>
      <c r="BT105" s="141"/>
      <c r="BU105" s="141"/>
      <c r="BV105" s="141"/>
    </row>
    <row r="106" spans="63:74" x14ac:dyDescent="0.2">
      <c r="BK106" s="141"/>
      <c r="BL106" s="141"/>
      <c r="BM106" s="141"/>
      <c r="BN106" s="141"/>
      <c r="BO106" s="141"/>
      <c r="BP106" s="141"/>
      <c r="BQ106" s="141"/>
      <c r="BR106" s="141"/>
      <c r="BS106" s="141"/>
      <c r="BT106" s="141"/>
      <c r="BU106" s="141"/>
      <c r="BV106" s="141"/>
    </row>
    <row r="107" spans="63:74" x14ac:dyDescent="0.2">
      <c r="BK107" s="141"/>
      <c r="BL107" s="141"/>
      <c r="BM107" s="141"/>
      <c r="BN107" s="141"/>
      <c r="BO107" s="141"/>
      <c r="BP107" s="141"/>
      <c r="BQ107" s="141"/>
      <c r="BR107" s="141"/>
      <c r="BS107" s="141"/>
      <c r="BT107" s="141"/>
      <c r="BU107" s="141"/>
      <c r="BV107" s="141"/>
    </row>
    <row r="108" spans="63:74" x14ac:dyDescent="0.2">
      <c r="BK108" s="141"/>
      <c r="BL108" s="141"/>
      <c r="BM108" s="141"/>
      <c r="BN108" s="141"/>
      <c r="BO108" s="141"/>
      <c r="BP108" s="141"/>
      <c r="BQ108" s="141"/>
      <c r="BR108" s="141"/>
      <c r="BS108" s="141"/>
      <c r="BT108" s="141"/>
      <c r="BU108" s="141"/>
      <c r="BV108" s="141"/>
    </row>
    <row r="109" spans="63:74" x14ac:dyDescent="0.2">
      <c r="BK109" s="141"/>
      <c r="BL109" s="141"/>
      <c r="BM109" s="141"/>
      <c r="BN109" s="141"/>
      <c r="BO109" s="141"/>
      <c r="BP109" s="141"/>
      <c r="BQ109" s="141"/>
      <c r="BR109" s="141"/>
      <c r="BS109" s="141"/>
      <c r="BT109" s="141"/>
      <c r="BU109" s="141"/>
      <c r="BV109" s="141"/>
    </row>
    <row r="110" spans="63:74" x14ac:dyDescent="0.2">
      <c r="BK110" s="141"/>
      <c r="BL110" s="141"/>
      <c r="BM110" s="141"/>
      <c r="BN110" s="141"/>
      <c r="BO110" s="141"/>
      <c r="BP110" s="141"/>
      <c r="BQ110" s="141"/>
      <c r="BR110" s="141"/>
      <c r="BS110" s="141"/>
      <c r="BT110" s="141"/>
      <c r="BU110" s="141"/>
      <c r="BV110" s="141"/>
    </row>
    <row r="111" spans="63:74" x14ac:dyDescent="0.2">
      <c r="BK111" s="141"/>
      <c r="BL111" s="141"/>
      <c r="BM111" s="141"/>
      <c r="BN111" s="141"/>
      <c r="BO111" s="141"/>
      <c r="BP111" s="141"/>
      <c r="BQ111" s="141"/>
      <c r="BR111" s="141"/>
      <c r="BS111" s="141"/>
      <c r="BT111" s="141"/>
      <c r="BU111" s="141"/>
      <c r="BV111" s="141"/>
    </row>
    <row r="112" spans="63:74" x14ac:dyDescent="0.2">
      <c r="BK112" s="141"/>
      <c r="BL112" s="141"/>
      <c r="BM112" s="141"/>
      <c r="BN112" s="141"/>
      <c r="BO112" s="141"/>
      <c r="BP112" s="141"/>
      <c r="BQ112" s="141"/>
      <c r="BR112" s="141"/>
      <c r="BS112" s="141"/>
      <c r="BT112" s="141"/>
      <c r="BU112" s="141"/>
      <c r="BV112" s="141"/>
    </row>
    <row r="113" spans="63:74" x14ac:dyDescent="0.2">
      <c r="BK113" s="141"/>
      <c r="BL113" s="141"/>
      <c r="BM113" s="141"/>
      <c r="BN113" s="141"/>
      <c r="BO113" s="141"/>
      <c r="BP113" s="141"/>
      <c r="BQ113" s="141"/>
      <c r="BR113" s="141"/>
      <c r="BS113" s="141"/>
      <c r="BT113" s="141"/>
      <c r="BU113" s="141"/>
      <c r="BV113" s="141"/>
    </row>
    <row r="114" spans="63:74" x14ac:dyDescent="0.2">
      <c r="BK114" s="141"/>
      <c r="BL114" s="141"/>
      <c r="BM114" s="141"/>
      <c r="BN114" s="141"/>
      <c r="BO114" s="141"/>
      <c r="BP114" s="141"/>
      <c r="BQ114" s="141"/>
      <c r="BR114" s="141"/>
      <c r="BS114" s="141"/>
      <c r="BT114" s="141"/>
      <c r="BU114" s="141"/>
      <c r="BV114" s="141"/>
    </row>
    <row r="115" spans="63:74" x14ac:dyDescent="0.2">
      <c r="BK115" s="141"/>
      <c r="BL115" s="141"/>
      <c r="BM115" s="141"/>
      <c r="BN115" s="141"/>
      <c r="BO115" s="141"/>
      <c r="BP115" s="141"/>
      <c r="BQ115" s="141"/>
      <c r="BR115" s="141"/>
      <c r="BS115" s="141"/>
      <c r="BT115" s="141"/>
      <c r="BU115" s="141"/>
      <c r="BV115" s="141"/>
    </row>
    <row r="116" spans="63:74" x14ac:dyDescent="0.2">
      <c r="BK116" s="141"/>
      <c r="BL116" s="141"/>
      <c r="BM116" s="141"/>
      <c r="BN116" s="141"/>
      <c r="BO116" s="141"/>
      <c r="BP116" s="141"/>
      <c r="BQ116" s="141"/>
      <c r="BR116" s="141"/>
      <c r="BS116" s="141"/>
      <c r="BT116" s="141"/>
      <c r="BU116" s="141"/>
      <c r="BV116" s="141"/>
    </row>
    <row r="117" spans="63:74" x14ac:dyDescent="0.2">
      <c r="BK117" s="141"/>
      <c r="BL117" s="141"/>
      <c r="BM117" s="141"/>
      <c r="BN117" s="141"/>
      <c r="BO117" s="141"/>
      <c r="BP117" s="141"/>
      <c r="BQ117" s="141"/>
      <c r="BR117" s="141"/>
      <c r="BS117" s="141"/>
      <c r="BT117" s="141"/>
      <c r="BU117" s="141"/>
      <c r="BV117" s="141"/>
    </row>
    <row r="118" spans="63:74" x14ac:dyDescent="0.2">
      <c r="BK118" s="141"/>
      <c r="BL118" s="141"/>
      <c r="BM118" s="141"/>
      <c r="BN118" s="141"/>
      <c r="BO118" s="141"/>
      <c r="BP118" s="141"/>
      <c r="BQ118" s="141"/>
      <c r="BR118" s="141"/>
      <c r="BS118" s="141"/>
      <c r="BT118" s="141"/>
      <c r="BU118" s="141"/>
      <c r="BV118" s="141"/>
    </row>
    <row r="119" spans="63:74" x14ac:dyDescent="0.2">
      <c r="BK119" s="141"/>
      <c r="BL119" s="141"/>
      <c r="BM119" s="141"/>
      <c r="BN119" s="141"/>
      <c r="BO119" s="141"/>
      <c r="BP119" s="141"/>
      <c r="BQ119" s="141"/>
      <c r="BR119" s="141"/>
      <c r="BS119" s="141"/>
      <c r="BT119" s="141"/>
      <c r="BU119" s="141"/>
      <c r="BV119" s="141"/>
    </row>
    <row r="120" spans="63:74" x14ac:dyDescent="0.2">
      <c r="BK120" s="141"/>
      <c r="BL120" s="141"/>
      <c r="BM120" s="141"/>
      <c r="BN120" s="141"/>
      <c r="BO120" s="141"/>
      <c r="BP120" s="141"/>
      <c r="BQ120" s="141"/>
      <c r="BR120" s="141"/>
      <c r="BS120" s="141"/>
      <c r="BT120" s="141"/>
      <c r="BU120" s="141"/>
      <c r="BV120" s="141"/>
    </row>
    <row r="121" spans="63:74" x14ac:dyDescent="0.2">
      <c r="BK121" s="141"/>
      <c r="BL121" s="141"/>
      <c r="BM121" s="141"/>
      <c r="BN121" s="141"/>
      <c r="BO121" s="141"/>
      <c r="BP121" s="141"/>
      <c r="BQ121" s="141"/>
      <c r="BR121" s="141"/>
      <c r="BS121" s="141"/>
      <c r="BT121" s="141"/>
      <c r="BU121" s="141"/>
      <c r="BV121" s="141"/>
    </row>
    <row r="122" spans="63:74" x14ac:dyDescent="0.2">
      <c r="BK122" s="141"/>
      <c r="BL122" s="141"/>
      <c r="BM122" s="141"/>
      <c r="BN122" s="141"/>
      <c r="BO122" s="141"/>
      <c r="BP122" s="141"/>
      <c r="BQ122" s="141"/>
      <c r="BR122" s="141"/>
      <c r="BS122" s="141"/>
      <c r="BT122" s="141"/>
      <c r="BU122" s="141"/>
      <c r="BV122" s="141"/>
    </row>
    <row r="123" spans="63:74" x14ac:dyDescent="0.2">
      <c r="BK123" s="141"/>
      <c r="BL123" s="141"/>
      <c r="BM123" s="141"/>
      <c r="BN123" s="141"/>
      <c r="BO123" s="141"/>
      <c r="BP123" s="141"/>
      <c r="BQ123" s="141"/>
      <c r="BR123" s="141"/>
      <c r="BS123" s="141"/>
      <c r="BT123" s="141"/>
      <c r="BU123" s="141"/>
      <c r="BV123" s="141"/>
    </row>
    <row r="124" spans="63:74" x14ac:dyDescent="0.2">
      <c r="BK124" s="141"/>
      <c r="BL124" s="141"/>
      <c r="BM124" s="141"/>
      <c r="BN124" s="141"/>
      <c r="BO124" s="141"/>
      <c r="BP124" s="141"/>
      <c r="BQ124" s="141"/>
      <c r="BR124" s="141"/>
      <c r="BS124" s="141"/>
      <c r="BT124" s="141"/>
      <c r="BU124" s="141"/>
      <c r="BV124" s="141"/>
    </row>
    <row r="125" spans="63:74" x14ac:dyDescent="0.2">
      <c r="BK125" s="141"/>
      <c r="BL125" s="141"/>
      <c r="BM125" s="141"/>
      <c r="BN125" s="141"/>
      <c r="BO125" s="141"/>
      <c r="BP125" s="141"/>
      <c r="BQ125" s="141"/>
      <c r="BR125" s="141"/>
      <c r="BS125" s="141"/>
      <c r="BT125" s="141"/>
      <c r="BU125" s="141"/>
      <c r="BV125" s="141"/>
    </row>
    <row r="126" spans="63:74" x14ac:dyDescent="0.2">
      <c r="BK126" s="141"/>
      <c r="BL126" s="141"/>
      <c r="BM126" s="141"/>
      <c r="BN126" s="141"/>
      <c r="BO126" s="141"/>
      <c r="BP126" s="141"/>
      <c r="BQ126" s="141"/>
      <c r="BR126" s="141"/>
      <c r="BS126" s="141"/>
      <c r="BT126" s="141"/>
      <c r="BU126" s="141"/>
      <c r="BV126" s="141"/>
    </row>
    <row r="127" spans="63:74" x14ac:dyDescent="0.2">
      <c r="BK127" s="141"/>
      <c r="BL127" s="141"/>
      <c r="BM127" s="141"/>
      <c r="BN127" s="141"/>
      <c r="BO127" s="141"/>
      <c r="BP127" s="141"/>
      <c r="BQ127" s="141"/>
      <c r="BR127" s="141"/>
      <c r="BS127" s="141"/>
      <c r="BT127" s="141"/>
      <c r="BU127" s="141"/>
      <c r="BV127" s="141"/>
    </row>
    <row r="128" spans="63:74" x14ac:dyDescent="0.2">
      <c r="BK128" s="141"/>
      <c r="BL128" s="141"/>
      <c r="BM128" s="141"/>
      <c r="BN128" s="141"/>
      <c r="BO128" s="141"/>
      <c r="BP128" s="141"/>
      <c r="BQ128" s="141"/>
      <c r="BR128" s="141"/>
      <c r="BS128" s="141"/>
      <c r="BT128" s="141"/>
      <c r="BU128" s="141"/>
      <c r="BV128" s="141"/>
    </row>
    <row r="129" spans="63:74" x14ac:dyDescent="0.2">
      <c r="BK129" s="141"/>
      <c r="BL129" s="141"/>
      <c r="BM129" s="141"/>
      <c r="BN129" s="141"/>
      <c r="BO129" s="141"/>
      <c r="BP129" s="141"/>
      <c r="BQ129" s="141"/>
      <c r="BR129" s="141"/>
      <c r="BS129" s="141"/>
      <c r="BT129" s="141"/>
      <c r="BU129" s="141"/>
      <c r="BV129" s="141"/>
    </row>
    <row r="130" spans="63:74" x14ac:dyDescent="0.2">
      <c r="BK130" s="141"/>
      <c r="BL130" s="141"/>
      <c r="BM130" s="141"/>
      <c r="BN130" s="141"/>
      <c r="BO130" s="141"/>
      <c r="BP130" s="141"/>
      <c r="BQ130" s="141"/>
      <c r="BR130" s="141"/>
      <c r="BS130" s="141"/>
      <c r="BT130" s="141"/>
      <c r="BU130" s="141"/>
      <c r="BV130" s="141"/>
    </row>
    <row r="131" spans="63:74" x14ac:dyDescent="0.2">
      <c r="BK131" s="141"/>
      <c r="BL131" s="141"/>
      <c r="BM131" s="141"/>
      <c r="BN131" s="141"/>
      <c r="BO131" s="141"/>
      <c r="BP131" s="141"/>
      <c r="BQ131" s="141"/>
      <c r="BR131" s="141"/>
      <c r="BS131" s="141"/>
      <c r="BT131" s="141"/>
      <c r="BU131" s="141"/>
      <c r="BV131" s="141"/>
    </row>
    <row r="132" spans="63:74" x14ac:dyDescent="0.2">
      <c r="BK132" s="141"/>
      <c r="BL132" s="141"/>
      <c r="BM132" s="141"/>
      <c r="BN132" s="141"/>
      <c r="BO132" s="141"/>
      <c r="BP132" s="141"/>
      <c r="BQ132" s="141"/>
      <c r="BR132" s="141"/>
      <c r="BS132" s="141"/>
      <c r="BT132" s="141"/>
      <c r="BU132" s="141"/>
      <c r="BV132" s="141"/>
    </row>
    <row r="133" spans="63:74" x14ac:dyDescent="0.2">
      <c r="BK133" s="141"/>
      <c r="BL133" s="141"/>
      <c r="BM133" s="141"/>
      <c r="BN133" s="141"/>
      <c r="BO133" s="141"/>
      <c r="BP133" s="141"/>
      <c r="BQ133" s="141"/>
      <c r="BR133" s="141"/>
      <c r="BS133" s="141"/>
      <c r="BT133" s="141"/>
      <c r="BU133" s="141"/>
      <c r="BV133" s="141"/>
    </row>
    <row r="134" spans="63:74" x14ac:dyDescent="0.2">
      <c r="BK134" s="141"/>
      <c r="BL134" s="141"/>
      <c r="BM134" s="141"/>
      <c r="BN134" s="141"/>
      <c r="BO134" s="141"/>
      <c r="BP134" s="141"/>
      <c r="BQ134" s="141"/>
      <c r="BR134" s="141"/>
      <c r="BS134" s="141"/>
      <c r="BT134" s="141"/>
      <c r="BU134" s="141"/>
      <c r="BV134" s="141"/>
    </row>
    <row r="135" spans="63:74" x14ac:dyDescent="0.2">
      <c r="BK135" s="141"/>
      <c r="BL135" s="141"/>
      <c r="BM135" s="141"/>
      <c r="BN135" s="141"/>
      <c r="BO135" s="141"/>
      <c r="BP135" s="141"/>
      <c r="BQ135" s="141"/>
      <c r="BR135" s="141"/>
      <c r="BS135" s="141"/>
      <c r="BT135" s="141"/>
      <c r="BU135" s="141"/>
      <c r="BV135" s="141"/>
    </row>
    <row r="136" spans="63:74" x14ac:dyDescent="0.2">
      <c r="BK136" s="141"/>
      <c r="BL136" s="141"/>
      <c r="BM136" s="141"/>
      <c r="BN136" s="141"/>
      <c r="BO136" s="141"/>
      <c r="BP136" s="141"/>
      <c r="BQ136" s="141"/>
      <c r="BR136" s="141"/>
      <c r="BS136" s="141"/>
      <c r="BT136" s="141"/>
      <c r="BU136" s="141"/>
      <c r="BV136" s="141"/>
    </row>
    <row r="137" spans="63:74" x14ac:dyDescent="0.2">
      <c r="BK137" s="141"/>
      <c r="BL137" s="141"/>
      <c r="BM137" s="141"/>
      <c r="BN137" s="141"/>
      <c r="BO137" s="141"/>
      <c r="BP137" s="141"/>
      <c r="BQ137" s="141"/>
      <c r="BR137" s="141"/>
      <c r="BS137" s="141"/>
      <c r="BT137" s="141"/>
      <c r="BU137" s="141"/>
      <c r="BV137" s="141"/>
    </row>
    <row r="138" spans="63:74" x14ac:dyDescent="0.2">
      <c r="BK138" s="141"/>
      <c r="BL138" s="141"/>
      <c r="BM138" s="141"/>
      <c r="BN138" s="141"/>
      <c r="BO138" s="141"/>
      <c r="BP138" s="141"/>
      <c r="BQ138" s="141"/>
      <c r="BR138" s="141"/>
      <c r="BS138" s="141"/>
      <c r="BT138" s="141"/>
      <c r="BU138" s="141"/>
      <c r="BV138" s="141"/>
    </row>
    <row r="139" spans="63:74" x14ac:dyDescent="0.2">
      <c r="BK139" s="141"/>
      <c r="BL139" s="141"/>
      <c r="BM139" s="141"/>
      <c r="BN139" s="141"/>
      <c r="BO139" s="141"/>
      <c r="BP139" s="141"/>
      <c r="BQ139" s="141"/>
      <c r="BR139" s="141"/>
      <c r="BS139" s="141"/>
      <c r="BT139" s="141"/>
      <c r="BU139" s="141"/>
      <c r="BV139" s="141"/>
    </row>
    <row r="140" spans="63:74" x14ac:dyDescent="0.2">
      <c r="BK140" s="141"/>
      <c r="BL140" s="141"/>
      <c r="BM140" s="141"/>
      <c r="BN140" s="141"/>
      <c r="BO140" s="141"/>
      <c r="BP140" s="141"/>
      <c r="BQ140" s="141"/>
      <c r="BR140" s="141"/>
      <c r="BS140" s="141"/>
      <c r="BT140" s="141"/>
      <c r="BU140" s="141"/>
      <c r="BV140" s="141"/>
    </row>
    <row r="141" spans="63:74" x14ac:dyDescent="0.2">
      <c r="BK141" s="141"/>
      <c r="BL141" s="141"/>
      <c r="BM141" s="141"/>
      <c r="BN141" s="141"/>
      <c r="BO141" s="141"/>
      <c r="BP141" s="141"/>
      <c r="BQ141" s="141"/>
      <c r="BR141" s="141"/>
      <c r="BS141" s="141"/>
      <c r="BT141" s="141"/>
      <c r="BU141" s="141"/>
      <c r="BV141" s="141"/>
    </row>
    <row r="142" spans="63:74" x14ac:dyDescent="0.2">
      <c r="BK142" s="141"/>
      <c r="BL142" s="141"/>
      <c r="BM142" s="141"/>
      <c r="BN142" s="141"/>
      <c r="BO142" s="141"/>
      <c r="BP142" s="141"/>
      <c r="BQ142" s="141"/>
      <c r="BR142" s="141"/>
      <c r="BS142" s="141"/>
      <c r="BT142" s="141"/>
      <c r="BU142" s="141"/>
      <c r="BV142" s="141"/>
    </row>
    <row r="143" spans="63:74" x14ac:dyDescent="0.2">
      <c r="BK143" s="141"/>
      <c r="BL143" s="141"/>
      <c r="BM143" s="141"/>
      <c r="BN143" s="141"/>
      <c r="BO143" s="141"/>
      <c r="BP143" s="141"/>
      <c r="BQ143" s="141"/>
      <c r="BR143" s="141"/>
      <c r="BS143" s="141"/>
      <c r="BT143" s="141"/>
      <c r="BU143" s="141"/>
      <c r="BV143" s="141"/>
    </row>
    <row r="144" spans="63:74" x14ac:dyDescent="0.2">
      <c r="BK144" s="141"/>
      <c r="BL144" s="141"/>
      <c r="BM144" s="141"/>
      <c r="BN144" s="141"/>
      <c r="BO144" s="141"/>
      <c r="BP144" s="141"/>
      <c r="BQ144" s="141"/>
      <c r="BR144" s="141"/>
      <c r="BS144" s="141"/>
      <c r="BT144" s="141"/>
      <c r="BU144" s="141"/>
      <c r="BV144" s="141"/>
    </row>
  </sheetData>
  <mergeCells count="18">
    <mergeCell ref="A1:A2"/>
    <mergeCell ref="AM3:AX3"/>
    <mergeCell ref="AY3:BJ3"/>
    <mergeCell ref="BK3:BV3"/>
    <mergeCell ref="B1:AL1"/>
    <mergeCell ref="C3:N3"/>
    <mergeCell ref="O3:Z3"/>
    <mergeCell ref="AA3:AL3"/>
    <mergeCell ref="B63:Q63"/>
    <mergeCell ref="B60:Q60"/>
    <mergeCell ref="B61:Q61"/>
    <mergeCell ref="B62:Q62"/>
    <mergeCell ref="B57:Q57"/>
    <mergeCell ref="B53:Q53"/>
    <mergeCell ref="B59:R59"/>
    <mergeCell ref="B55:Q55"/>
    <mergeCell ref="B56:Q56"/>
    <mergeCell ref="B58:Q58"/>
  </mergeCells>
  <phoneticPr fontId="7" type="noConversion"/>
  <conditionalFormatting sqref="C53:P53">
    <cfRule type="cellIs" dxfId="4" priority="1" stopIfTrue="1" operator="notEqual">
      <formula>0</formula>
    </cfRule>
  </conditionalFormatting>
  <hyperlinks>
    <hyperlink ref="A1:A2" location="Contents!A1" display="Table of Contents" xr:uid="{00000000-0004-0000-0F00-000000000000}"/>
  </hyperlinks>
  <pageMargins left="0.25" right="0.25" top="0.25" bottom="0.25" header="0.5" footer="0.5"/>
  <pageSetup scale="87" orientation="portrait" horizontalDpi="300" verticalDpi="300" r:id="rId1"/>
  <headerFooter alignWithMargins="0">
    <oddFooter>&amp;L&amp;"Courier,Bold"&amp;14&amp;F&amp;C&amp;6&amp;P&amp;R&amp;"Courier,Bold"&amp;14&amp;D  &amp;T</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ransitionEvaluation="1" transitionEntry="1" codeName="Sheet17">
    <tabColor rgb="FFFFFF00"/>
    <pageSetUpPr fitToPage="1"/>
  </sheetPr>
  <dimension ref="A1:BV148"/>
  <sheetViews>
    <sheetView showGridLines="0" tabSelected="1" zoomScaleNormal="100" workbookViewId="0">
      <pane xSplit="2" ySplit="4" topLeftCell="AN5" activePane="bottomRight" state="frozen"/>
      <selection activeCell="BF63" sqref="BF63"/>
      <selection pane="topRight" activeCell="BF63" sqref="BF63"/>
      <selection pane="bottomLeft" activeCell="BF63" sqref="BF63"/>
      <selection pane="bottomRight" activeCell="B1" sqref="B1:AL1"/>
    </sheetView>
  </sheetViews>
  <sheetFormatPr defaultColWidth="9.5703125" defaultRowHeight="11.25" x14ac:dyDescent="0.2"/>
  <cols>
    <col min="1" max="1" width="10.5703125" style="59" customWidth="1"/>
    <col min="2" max="2" width="19.42578125" style="59" customWidth="1"/>
    <col min="3" max="50" width="6.5703125" style="59" customWidth="1"/>
    <col min="51" max="55" width="6.5703125" style="831" customWidth="1"/>
    <col min="56" max="58" width="6.5703125" style="675" customWidth="1"/>
    <col min="59" max="61" width="6.5703125" style="831" customWidth="1"/>
    <col min="62" max="62" width="6.5703125" style="137" customWidth="1"/>
    <col min="63" max="74" width="6.5703125" style="59" customWidth="1"/>
    <col min="75" max="16384" width="9.5703125" style="59"/>
  </cols>
  <sheetData>
    <row r="1" spans="1:74" ht="13.35" customHeight="1" x14ac:dyDescent="0.2">
      <c r="A1" s="972" t="s">
        <v>477</v>
      </c>
      <c r="B1" s="1074" t="s">
        <v>757</v>
      </c>
      <c r="C1" s="975"/>
      <c r="D1" s="975"/>
      <c r="E1" s="975"/>
      <c r="F1" s="975"/>
      <c r="G1" s="975"/>
      <c r="H1" s="975"/>
      <c r="I1" s="975"/>
      <c r="J1" s="975"/>
      <c r="K1" s="975"/>
      <c r="L1" s="975"/>
      <c r="M1" s="975"/>
      <c r="N1" s="975"/>
      <c r="O1" s="975"/>
      <c r="P1" s="975"/>
      <c r="Q1" s="975"/>
      <c r="R1" s="975"/>
      <c r="S1" s="975"/>
      <c r="T1" s="975"/>
      <c r="U1" s="975"/>
      <c r="V1" s="975"/>
      <c r="W1" s="975"/>
      <c r="X1" s="975"/>
      <c r="Y1" s="975"/>
      <c r="Z1" s="975"/>
      <c r="AA1" s="975"/>
      <c r="AB1" s="975"/>
      <c r="AC1" s="975"/>
      <c r="AD1" s="975"/>
      <c r="AE1" s="975"/>
      <c r="AF1" s="975"/>
      <c r="AG1" s="975"/>
      <c r="AH1" s="975"/>
      <c r="AI1" s="975"/>
      <c r="AJ1" s="975"/>
      <c r="AK1" s="975"/>
      <c r="AL1" s="975"/>
    </row>
    <row r="2" spans="1:74" s="55" customFormat="1" ht="13.35" customHeight="1" x14ac:dyDescent="0.2">
      <c r="A2" s="973"/>
      <c r="B2" s="222" t="str">
        <f>"U.S. Energy Information Administration  |  Short-Term Energy Outlook  - "&amp;Dates!D1</f>
        <v>U.S. Energy Information Administration  |  Short-Term Energy Outlook  - July 2026</v>
      </c>
      <c r="C2" s="223"/>
      <c r="D2" s="223"/>
      <c r="E2" s="223"/>
      <c r="F2" s="223"/>
      <c r="G2" s="223"/>
      <c r="H2" s="223"/>
      <c r="I2" s="223"/>
      <c r="J2" s="223"/>
      <c r="K2" s="223"/>
      <c r="L2" s="223"/>
      <c r="M2" s="223"/>
      <c r="N2" s="223"/>
      <c r="O2" s="223"/>
      <c r="P2" s="223"/>
      <c r="Q2" s="223"/>
      <c r="R2" s="223"/>
      <c r="S2" s="223"/>
      <c r="T2" s="223"/>
      <c r="U2" s="223"/>
      <c r="V2" s="223"/>
      <c r="W2" s="223"/>
      <c r="X2" s="223"/>
      <c r="Y2" s="223"/>
      <c r="Z2" s="223"/>
      <c r="AA2" s="223"/>
      <c r="AB2" s="223"/>
      <c r="AC2" s="223"/>
      <c r="AD2" s="223"/>
      <c r="AE2" s="223"/>
      <c r="AF2" s="223"/>
      <c r="AG2" s="223"/>
      <c r="AH2" s="223"/>
      <c r="AI2" s="223"/>
      <c r="AJ2" s="223"/>
      <c r="AK2" s="223"/>
      <c r="AL2" s="223"/>
      <c r="AY2" s="830"/>
      <c r="AZ2" s="830"/>
      <c r="BA2" s="830"/>
      <c r="BB2" s="830"/>
      <c r="BC2" s="830"/>
      <c r="BD2" s="672"/>
      <c r="BE2" s="672"/>
      <c r="BF2" s="672"/>
      <c r="BG2" s="830"/>
      <c r="BH2" s="830"/>
      <c r="BI2" s="830"/>
      <c r="BJ2" s="141"/>
    </row>
    <row r="3" spans="1:74" s="7" customFormat="1" ht="12.75" x14ac:dyDescent="0.2">
      <c r="A3" s="316" t="s">
        <v>759</v>
      </c>
      <c r="B3" s="9"/>
      <c r="C3" s="976">
        <f>Dates!D3</f>
        <v>2022</v>
      </c>
      <c r="D3" s="977"/>
      <c r="E3" s="977"/>
      <c r="F3" s="977"/>
      <c r="G3" s="977"/>
      <c r="H3" s="977"/>
      <c r="I3" s="977"/>
      <c r="J3" s="977"/>
      <c r="K3" s="977"/>
      <c r="L3" s="977"/>
      <c r="M3" s="977"/>
      <c r="N3" s="978"/>
      <c r="O3" s="976">
        <f>C3+1</f>
        <v>2023</v>
      </c>
      <c r="P3" s="979"/>
      <c r="Q3" s="979"/>
      <c r="R3" s="979"/>
      <c r="S3" s="979"/>
      <c r="T3" s="979"/>
      <c r="U3" s="979"/>
      <c r="V3" s="979"/>
      <c r="W3" s="979"/>
      <c r="X3" s="977"/>
      <c r="Y3" s="977"/>
      <c r="Z3" s="978"/>
      <c r="AA3" s="980">
        <f>O3+1</f>
        <v>2024</v>
      </c>
      <c r="AB3" s="977"/>
      <c r="AC3" s="977"/>
      <c r="AD3" s="977"/>
      <c r="AE3" s="977"/>
      <c r="AF3" s="977"/>
      <c r="AG3" s="977"/>
      <c r="AH3" s="977"/>
      <c r="AI3" s="977"/>
      <c r="AJ3" s="977"/>
      <c r="AK3" s="977"/>
      <c r="AL3" s="978"/>
      <c r="AM3" s="980">
        <f>AA3+1</f>
        <v>2025</v>
      </c>
      <c r="AN3" s="977"/>
      <c r="AO3" s="977"/>
      <c r="AP3" s="977"/>
      <c r="AQ3" s="977"/>
      <c r="AR3" s="977"/>
      <c r="AS3" s="977"/>
      <c r="AT3" s="977"/>
      <c r="AU3" s="977"/>
      <c r="AV3" s="977"/>
      <c r="AW3" s="977"/>
      <c r="AX3" s="978"/>
      <c r="AY3" s="980">
        <f>AM3+1</f>
        <v>2026</v>
      </c>
      <c r="AZ3" s="981"/>
      <c r="BA3" s="981"/>
      <c r="BB3" s="981"/>
      <c r="BC3" s="981"/>
      <c r="BD3" s="981"/>
      <c r="BE3" s="981"/>
      <c r="BF3" s="981"/>
      <c r="BG3" s="981"/>
      <c r="BH3" s="981"/>
      <c r="BI3" s="981"/>
      <c r="BJ3" s="982"/>
      <c r="BK3" s="980">
        <f>AY3+1</f>
        <v>2027</v>
      </c>
      <c r="BL3" s="977"/>
      <c r="BM3" s="977"/>
      <c r="BN3" s="977"/>
      <c r="BO3" s="977"/>
      <c r="BP3" s="977"/>
      <c r="BQ3" s="977"/>
      <c r="BR3" s="977"/>
      <c r="BS3" s="977"/>
      <c r="BT3" s="977"/>
      <c r="BU3" s="977"/>
      <c r="BV3" s="978"/>
    </row>
    <row r="4" spans="1:74" s="7" customFormat="1" x14ac:dyDescent="0.2">
      <c r="A4" s="322" t="str">
        <f>TEXT(Dates!$D$2,"dddd, mmmm d, yyyy")</f>
        <v>Wednesday, July 1, 2026</v>
      </c>
      <c r="B4" s="11"/>
      <c r="C4" s="12" t="s">
        <v>213</v>
      </c>
      <c r="D4" s="12" t="s">
        <v>214</v>
      </c>
      <c r="E4" s="12" t="s">
        <v>215</v>
      </c>
      <c r="F4" s="12" t="s">
        <v>216</v>
      </c>
      <c r="G4" s="12" t="s">
        <v>217</v>
      </c>
      <c r="H4" s="12" t="s">
        <v>218</v>
      </c>
      <c r="I4" s="12" t="s">
        <v>219</v>
      </c>
      <c r="J4" s="12" t="s">
        <v>220</v>
      </c>
      <c r="K4" s="12" t="s">
        <v>221</v>
      </c>
      <c r="L4" s="12" t="s">
        <v>222</v>
      </c>
      <c r="M4" s="12" t="s">
        <v>223</v>
      </c>
      <c r="N4" s="12" t="s">
        <v>224</v>
      </c>
      <c r="O4" s="12" t="s">
        <v>213</v>
      </c>
      <c r="P4" s="12" t="s">
        <v>214</v>
      </c>
      <c r="Q4" s="12" t="s">
        <v>215</v>
      </c>
      <c r="R4" s="12" t="s">
        <v>216</v>
      </c>
      <c r="S4" s="12" t="s">
        <v>217</v>
      </c>
      <c r="T4" s="12" t="s">
        <v>218</v>
      </c>
      <c r="U4" s="12" t="s">
        <v>219</v>
      </c>
      <c r="V4" s="12" t="s">
        <v>220</v>
      </c>
      <c r="W4" s="12" t="s">
        <v>221</v>
      </c>
      <c r="X4" s="12" t="s">
        <v>222</v>
      </c>
      <c r="Y4" s="12" t="s">
        <v>223</v>
      </c>
      <c r="Z4" s="12" t="s">
        <v>224</v>
      </c>
      <c r="AA4" s="12" t="s">
        <v>213</v>
      </c>
      <c r="AB4" s="12" t="s">
        <v>214</v>
      </c>
      <c r="AC4" s="12" t="s">
        <v>215</v>
      </c>
      <c r="AD4" s="12" t="s">
        <v>216</v>
      </c>
      <c r="AE4" s="12" t="s">
        <v>217</v>
      </c>
      <c r="AF4" s="12" t="s">
        <v>218</v>
      </c>
      <c r="AG4" s="12" t="s">
        <v>219</v>
      </c>
      <c r="AH4" s="12" t="s">
        <v>220</v>
      </c>
      <c r="AI4" s="12" t="s">
        <v>221</v>
      </c>
      <c r="AJ4" s="12" t="s">
        <v>222</v>
      </c>
      <c r="AK4" s="12" t="s">
        <v>223</v>
      </c>
      <c r="AL4" s="12" t="s">
        <v>224</v>
      </c>
      <c r="AM4" s="12" t="s">
        <v>213</v>
      </c>
      <c r="AN4" s="12" t="s">
        <v>214</v>
      </c>
      <c r="AO4" s="12" t="s">
        <v>215</v>
      </c>
      <c r="AP4" s="12" t="s">
        <v>216</v>
      </c>
      <c r="AQ4" s="12" t="s">
        <v>217</v>
      </c>
      <c r="AR4" s="12" t="s">
        <v>218</v>
      </c>
      <c r="AS4" s="12" t="s">
        <v>219</v>
      </c>
      <c r="AT4" s="12" t="s">
        <v>220</v>
      </c>
      <c r="AU4" s="12" t="s">
        <v>221</v>
      </c>
      <c r="AV4" s="12" t="s">
        <v>222</v>
      </c>
      <c r="AW4" s="12" t="s">
        <v>223</v>
      </c>
      <c r="AX4" s="12" t="s">
        <v>224</v>
      </c>
      <c r="AY4" s="630" t="s">
        <v>213</v>
      </c>
      <c r="AZ4" s="630" t="s">
        <v>214</v>
      </c>
      <c r="BA4" s="630" t="s">
        <v>215</v>
      </c>
      <c r="BB4" s="630" t="s">
        <v>216</v>
      </c>
      <c r="BC4" s="630" t="s">
        <v>217</v>
      </c>
      <c r="BD4" s="630" t="s">
        <v>218</v>
      </c>
      <c r="BE4" s="630" t="s">
        <v>219</v>
      </c>
      <c r="BF4" s="630" t="s">
        <v>220</v>
      </c>
      <c r="BG4" s="630" t="s">
        <v>221</v>
      </c>
      <c r="BH4" s="630" t="s">
        <v>222</v>
      </c>
      <c r="BI4" s="630" t="s">
        <v>223</v>
      </c>
      <c r="BJ4" s="12" t="s">
        <v>224</v>
      </c>
      <c r="BK4" s="12" t="s">
        <v>213</v>
      </c>
      <c r="BL4" s="12" t="s">
        <v>214</v>
      </c>
      <c r="BM4" s="12" t="s">
        <v>215</v>
      </c>
      <c r="BN4" s="12" t="s">
        <v>216</v>
      </c>
      <c r="BO4" s="12" t="s">
        <v>217</v>
      </c>
      <c r="BP4" s="12" t="s">
        <v>218</v>
      </c>
      <c r="BQ4" s="12" t="s">
        <v>219</v>
      </c>
      <c r="BR4" s="12" t="s">
        <v>220</v>
      </c>
      <c r="BS4" s="12" t="s">
        <v>221</v>
      </c>
      <c r="BT4" s="12" t="s">
        <v>222</v>
      </c>
      <c r="BU4" s="12" t="s">
        <v>223</v>
      </c>
      <c r="BV4" s="12" t="s">
        <v>224</v>
      </c>
    </row>
    <row r="5" spans="1:74" ht="11.1" customHeight="1" x14ac:dyDescent="0.2">
      <c r="A5" s="58"/>
      <c r="B5" s="60" t="s">
        <v>1379</v>
      </c>
      <c r="C5" s="466"/>
      <c r="D5" s="466"/>
      <c r="E5" s="466"/>
      <c r="F5" s="466"/>
      <c r="G5" s="466"/>
      <c r="H5" s="466"/>
      <c r="I5" s="466"/>
      <c r="J5" s="466"/>
      <c r="K5" s="466"/>
      <c r="L5" s="466"/>
      <c r="M5" s="466"/>
      <c r="N5" s="466"/>
      <c r="O5" s="466"/>
      <c r="P5" s="466"/>
      <c r="Q5" s="466"/>
      <c r="R5" s="466"/>
      <c r="S5" s="466"/>
      <c r="T5" s="466"/>
      <c r="U5" s="466"/>
      <c r="V5" s="466"/>
      <c r="W5" s="466"/>
      <c r="X5" s="466"/>
      <c r="Y5" s="466"/>
      <c r="Z5" s="466"/>
      <c r="AA5" s="466"/>
      <c r="AB5" s="466"/>
      <c r="AC5" s="466"/>
      <c r="AD5" s="466"/>
      <c r="AE5" s="466"/>
      <c r="AF5" s="466"/>
      <c r="AG5" s="466"/>
      <c r="AH5" s="466"/>
      <c r="AI5" s="466"/>
      <c r="AJ5" s="466"/>
      <c r="AK5" s="466"/>
      <c r="AL5" s="466"/>
      <c r="AM5" s="466"/>
      <c r="AN5" s="466"/>
      <c r="AO5" s="466"/>
      <c r="AP5" s="466"/>
      <c r="AQ5" s="466"/>
      <c r="AR5" s="466"/>
      <c r="AS5" s="466"/>
      <c r="AT5" s="466"/>
      <c r="AU5" s="466"/>
      <c r="AV5" s="466"/>
      <c r="AW5" s="466"/>
      <c r="AX5" s="466"/>
      <c r="AY5" s="466"/>
      <c r="AZ5" s="918"/>
      <c r="BA5" s="918"/>
      <c r="BB5" s="918"/>
      <c r="BC5" s="918"/>
      <c r="BD5" s="918"/>
      <c r="BE5" s="464"/>
      <c r="BF5" s="464"/>
      <c r="BG5" s="464"/>
      <c r="BH5" s="464"/>
      <c r="BI5" s="464"/>
      <c r="BJ5" s="464"/>
      <c r="BK5" s="464"/>
      <c r="BL5" s="464"/>
      <c r="BM5" s="464"/>
      <c r="BN5" s="464"/>
      <c r="BO5" s="464"/>
      <c r="BP5" s="464"/>
      <c r="BQ5" s="464"/>
      <c r="BR5" s="464"/>
      <c r="BS5" s="464"/>
      <c r="BT5" s="464"/>
      <c r="BU5" s="464"/>
      <c r="BV5" s="464"/>
    </row>
    <row r="6" spans="1:74" ht="11.1" customHeight="1" x14ac:dyDescent="0.2">
      <c r="A6" s="108" t="s">
        <v>112</v>
      </c>
      <c r="B6" s="578" t="s">
        <v>1147</v>
      </c>
      <c r="C6" s="429">
        <v>11.24</v>
      </c>
      <c r="D6" s="429">
        <v>11.42</v>
      </c>
      <c r="E6" s="429">
        <v>11.48</v>
      </c>
      <c r="F6" s="429">
        <v>11.56</v>
      </c>
      <c r="G6" s="429">
        <v>11.98</v>
      </c>
      <c r="H6" s="429">
        <v>12.75</v>
      </c>
      <c r="I6" s="429">
        <v>13.12</v>
      </c>
      <c r="J6" s="429">
        <v>13.44</v>
      </c>
      <c r="K6" s="429">
        <v>13.31</v>
      </c>
      <c r="L6" s="429">
        <v>12.66</v>
      </c>
      <c r="M6" s="429">
        <v>12.3</v>
      </c>
      <c r="N6" s="429">
        <v>12.4</v>
      </c>
      <c r="O6" s="429">
        <v>12.68</v>
      </c>
      <c r="P6" s="429">
        <v>12.67</v>
      </c>
      <c r="Q6" s="429">
        <v>12.46</v>
      </c>
      <c r="R6" s="429">
        <v>12.16</v>
      </c>
      <c r="S6" s="429">
        <v>12.21</v>
      </c>
      <c r="T6" s="429">
        <v>12.72</v>
      </c>
      <c r="U6" s="429">
        <v>13.06</v>
      </c>
      <c r="V6" s="429">
        <v>13.27</v>
      </c>
      <c r="W6" s="429">
        <v>13.14</v>
      </c>
      <c r="X6" s="429">
        <v>12.67</v>
      </c>
      <c r="Y6" s="429">
        <v>12.44</v>
      </c>
      <c r="Z6" s="429">
        <v>12.34</v>
      </c>
      <c r="AA6" s="429">
        <v>12.65</v>
      </c>
      <c r="AB6" s="429">
        <v>12.66</v>
      </c>
      <c r="AC6" s="429">
        <v>12.57</v>
      </c>
      <c r="AD6" s="429">
        <v>12.54</v>
      </c>
      <c r="AE6" s="429">
        <v>12.47</v>
      </c>
      <c r="AF6" s="429">
        <v>13.14</v>
      </c>
      <c r="AG6" s="429">
        <v>13.63</v>
      </c>
      <c r="AH6" s="429">
        <v>13.48</v>
      </c>
      <c r="AI6" s="429">
        <v>13.34</v>
      </c>
      <c r="AJ6" s="429">
        <v>12.96</v>
      </c>
      <c r="AK6" s="429">
        <v>12.57</v>
      </c>
      <c r="AL6" s="429">
        <v>12.82</v>
      </c>
      <c r="AM6" s="429">
        <v>13.09</v>
      </c>
      <c r="AN6" s="429">
        <v>13.18</v>
      </c>
      <c r="AO6" s="429">
        <v>13.23</v>
      </c>
      <c r="AP6" s="429">
        <v>13.09</v>
      </c>
      <c r="AQ6" s="429">
        <v>13.13</v>
      </c>
      <c r="AR6" s="429">
        <v>13.86</v>
      </c>
      <c r="AS6" s="429">
        <v>14.36</v>
      </c>
      <c r="AT6" s="429">
        <v>14.22</v>
      </c>
      <c r="AU6" s="429">
        <v>14.21</v>
      </c>
      <c r="AV6" s="429">
        <v>13.66</v>
      </c>
      <c r="AW6" s="429">
        <v>13.43</v>
      </c>
      <c r="AX6" s="429">
        <v>13.73</v>
      </c>
      <c r="AY6" s="429">
        <v>14.17</v>
      </c>
      <c r="AZ6" s="871">
        <v>14.36</v>
      </c>
      <c r="BA6" s="871">
        <v>14.08</v>
      </c>
      <c r="BB6" s="871">
        <v>13.88</v>
      </c>
      <c r="BC6" s="871">
        <v>13.709949999999999</v>
      </c>
      <c r="BD6" s="871">
        <v>14.44773</v>
      </c>
      <c r="BE6" s="352">
        <v>14.80585</v>
      </c>
      <c r="BF6" s="352">
        <v>14.670070000000001</v>
      </c>
      <c r="BG6" s="352">
        <v>14.60821</v>
      </c>
      <c r="BH6" s="352">
        <v>13.94009</v>
      </c>
      <c r="BI6" s="352">
        <v>13.66244</v>
      </c>
      <c r="BJ6" s="352">
        <v>13.978350000000001</v>
      </c>
      <c r="BK6" s="352">
        <v>14.25145</v>
      </c>
      <c r="BL6" s="352">
        <v>14.518050000000001</v>
      </c>
      <c r="BM6" s="352">
        <v>14.264110000000001</v>
      </c>
      <c r="BN6" s="352">
        <v>14.15399</v>
      </c>
      <c r="BO6" s="352">
        <v>13.836830000000001</v>
      </c>
      <c r="BP6" s="352">
        <v>14.51408</v>
      </c>
      <c r="BQ6" s="352">
        <v>14.955500000000001</v>
      </c>
      <c r="BR6" s="352">
        <v>14.78796</v>
      </c>
      <c r="BS6" s="352">
        <v>14.69453</v>
      </c>
      <c r="BT6" s="352">
        <v>14.009930000000001</v>
      </c>
      <c r="BU6" s="352">
        <v>13.77946</v>
      </c>
      <c r="BV6" s="352">
        <v>14.1233</v>
      </c>
    </row>
    <row r="7" spans="1:74" ht="11.1" customHeight="1" x14ac:dyDescent="0.2">
      <c r="A7" s="108" t="s">
        <v>103</v>
      </c>
      <c r="B7" s="739" t="s">
        <v>1001</v>
      </c>
      <c r="C7" s="429">
        <v>19.879212023000001</v>
      </c>
      <c r="D7" s="429">
        <v>21.114924654999999</v>
      </c>
      <c r="E7" s="429">
        <v>20.162206430000001</v>
      </c>
      <c r="F7" s="429">
        <v>19.770786181999998</v>
      </c>
      <c r="G7" s="429">
        <v>19.222794617000002</v>
      </c>
      <c r="H7" s="429">
        <v>20.019500644000001</v>
      </c>
      <c r="I7" s="429">
        <v>18.838870304</v>
      </c>
      <c r="J7" s="429">
        <v>21.358700766999998</v>
      </c>
      <c r="K7" s="429">
        <v>21.921009994999999</v>
      </c>
      <c r="L7" s="429">
        <v>20.443065480000001</v>
      </c>
      <c r="M7" s="429">
        <v>20.768187142999999</v>
      </c>
      <c r="N7" s="429">
        <v>22.105258916</v>
      </c>
      <c r="O7" s="429">
        <v>24.310020474000002</v>
      </c>
      <c r="P7" s="429">
        <v>24.875003888999998</v>
      </c>
      <c r="Q7" s="429">
        <v>24.263757554000001</v>
      </c>
      <c r="R7" s="429">
        <v>23.920664302999999</v>
      </c>
      <c r="S7" s="429">
        <v>21.907684341</v>
      </c>
      <c r="T7" s="429">
        <v>22.024487966999999</v>
      </c>
      <c r="U7" s="429">
        <v>21.815106137000001</v>
      </c>
      <c r="V7" s="429">
        <v>22.145859692999998</v>
      </c>
      <c r="W7" s="429">
        <v>21.978003744999999</v>
      </c>
      <c r="X7" s="429">
        <v>22.029551980000001</v>
      </c>
      <c r="Y7" s="429">
        <v>22.042078087</v>
      </c>
      <c r="Z7" s="429">
        <v>22.662729249000002</v>
      </c>
      <c r="AA7" s="429">
        <v>23.232309203</v>
      </c>
      <c r="AB7" s="429">
        <v>23.346007685</v>
      </c>
      <c r="AC7" s="429">
        <v>22.768505759</v>
      </c>
      <c r="AD7" s="429">
        <v>22.288349502999999</v>
      </c>
      <c r="AE7" s="429">
        <v>21.829088719000001</v>
      </c>
      <c r="AF7" s="429">
        <v>21.800748971000001</v>
      </c>
      <c r="AG7" s="429">
        <v>22.719335891</v>
      </c>
      <c r="AH7" s="429">
        <v>23.330068351000001</v>
      </c>
      <c r="AI7" s="429">
        <v>23.687364040999999</v>
      </c>
      <c r="AJ7" s="429">
        <v>23.071358708000002</v>
      </c>
      <c r="AK7" s="429">
        <v>23.920987784000001</v>
      </c>
      <c r="AL7" s="429">
        <v>24.274224459999999</v>
      </c>
      <c r="AM7" s="429">
        <v>25.000716611000001</v>
      </c>
      <c r="AN7" s="429">
        <v>25.896338714999999</v>
      </c>
      <c r="AO7" s="429">
        <v>25.228356425000001</v>
      </c>
      <c r="AP7" s="429">
        <v>24.716548722999999</v>
      </c>
      <c r="AQ7" s="429">
        <v>24.150823656</v>
      </c>
      <c r="AR7" s="429">
        <v>23.816392888999999</v>
      </c>
      <c r="AS7" s="429">
        <v>24.473983638</v>
      </c>
      <c r="AT7" s="429">
        <v>24.923274134</v>
      </c>
      <c r="AU7" s="429">
        <v>24.196131011999999</v>
      </c>
      <c r="AV7" s="429">
        <v>23.734608009999999</v>
      </c>
      <c r="AW7" s="429">
        <v>24.40336434</v>
      </c>
      <c r="AX7" s="429">
        <v>25.142850926000001</v>
      </c>
      <c r="AY7" s="429">
        <v>26.166207660000001</v>
      </c>
      <c r="AZ7" s="871">
        <v>26.512623042000001</v>
      </c>
      <c r="BA7" s="871">
        <v>25.67</v>
      </c>
      <c r="BB7" s="871">
        <v>24.93</v>
      </c>
      <c r="BC7" s="871">
        <v>24.652609999999999</v>
      </c>
      <c r="BD7" s="871">
        <v>24.5943</v>
      </c>
      <c r="BE7" s="352">
        <v>25.295310000000001</v>
      </c>
      <c r="BF7" s="352">
        <v>25.660160000000001</v>
      </c>
      <c r="BG7" s="352">
        <v>25.103269999999998</v>
      </c>
      <c r="BH7" s="352">
        <v>24.652539999999998</v>
      </c>
      <c r="BI7" s="352">
        <v>25.391279999999998</v>
      </c>
      <c r="BJ7" s="352">
        <v>26.178419999999999</v>
      </c>
      <c r="BK7" s="352">
        <v>27.188400000000001</v>
      </c>
      <c r="BL7" s="352">
        <v>27.467829999999999</v>
      </c>
      <c r="BM7" s="352">
        <v>26.515250000000002</v>
      </c>
      <c r="BN7" s="352">
        <v>25.745519999999999</v>
      </c>
      <c r="BO7" s="352">
        <v>25.40821</v>
      </c>
      <c r="BP7" s="352">
        <v>25.338539999999998</v>
      </c>
      <c r="BQ7" s="352">
        <v>25.97963</v>
      </c>
      <c r="BR7" s="352">
        <v>26.436630000000001</v>
      </c>
      <c r="BS7" s="352">
        <v>25.892620000000001</v>
      </c>
      <c r="BT7" s="352">
        <v>25.438569999999999</v>
      </c>
      <c r="BU7" s="352">
        <v>26.196370000000002</v>
      </c>
      <c r="BV7" s="352">
        <v>26.98394</v>
      </c>
    </row>
    <row r="8" spans="1:74" ht="11.1" customHeight="1" x14ac:dyDescent="0.2">
      <c r="A8" s="108" t="s">
        <v>104</v>
      </c>
      <c r="B8" s="609" t="s">
        <v>1002</v>
      </c>
      <c r="C8" s="429">
        <v>13.910905487000001</v>
      </c>
      <c r="D8" s="429">
        <v>14.266040429</v>
      </c>
      <c r="E8" s="429">
        <v>13.908084626999999</v>
      </c>
      <c r="F8" s="429">
        <v>13.830237223999999</v>
      </c>
      <c r="G8" s="429">
        <v>14.342365702</v>
      </c>
      <c r="H8" s="429">
        <v>15.487675686999999</v>
      </c>
      <c r="I8" s="429">
        <v>15.932835448000001</v>
      </c>
      <c r="J8" s="429">
        <v>16.063773247</v>
      </c>
      <c r="K8" s="429">
        <v>16.267929233</v>
      </c>
      <c r="L8" s="429">
        <v>15.178250229</v>
      </c>
      <c r="M8" s="429">
        <v>14.944820695000001</v>
      </c>
      <c r="N8" s="429">
        <v>15.439452299999999</v>
      </c>
      <c r="O8" s="429">
        <v>15.797257663</v>
      </c>
      <c r="P8" s="429">
        <v>15.396678216</v>
      </c>
      <c r="Q8" s="429">
        <v>14.859733537</v>
      </c>
      <c r="R8" s="429">
        <v>14.315468536999999</v>
      </c>
      <c r="S8" s="429">
        <v>14.394351036</v>
      </c>
      <c r="T8" s="429">
        <v>15.408539826</v>
      </c>
      <c r="U8" s="429">
        <v>16.205299386</v>
      </c>
      <c r="V8" s="429">
        <v>16.001587699000002</v>
      </c>
      <c r="W8" s="429">
        <v>16.133306589</v>
      </c>
      <c r="X8" s="429">
        <v>15.221857685</v>
      </c>
      <c r="Y8" s="429">
        <v>15.370909628</v>
      </c>
      <c r="Z8" s="429">
        <v>15.069473707</v>
      </c>
      <c r="AA8" s="429">
        <v>15.474563075000001</v>
      </c>
      <c r="AB8" s="429">
        <v>15.855873538000001</v>
      </c>
      <c r="AC8" s="429">
        <v>15.288063655</v>
      </c>
      <c r="AD8" s="429">
        <v>15.166191486000001</v>
      </c>
      <c r="AE8" s="429">
        <v>15.356977539000001</v>
      </c>
      <c r="AF8" s="429">
        <v>16.540337147999999</v>
      </c>
      <c r="AG8" s="429">
        <v>17.262036763000001</v>
      </c>
      <c r="AH8" s="429">
        <v>17.146133496000001</v>
      </c>
      <c r="AI8" s="429">
        <v>16.581645214000002</v>
      </c>
      <c r="AJ8" s="429">
        <v>15.880184590000001</v>
      </c>
      <c r="AK8" s="429">
        <v>15.692775996</v>
      </c>
      <c r="AL8" s="429">
        <v>16.271263776000001</v>
      </c>
      <c r="AM8" s="429">
        <v>17.196430122999999</v>
      </c>
      <c r="AN8" s="429">
        <v>17.611620005999999</v>
      </c>
      <c r="AO8" s="429">
        <v>17.054852422</v>
      </c>
      <c r="AP8" s="429">
        <v>16.630021337999999</v>
      </c>
      <c r="AQ8" s="429">
        <v>16.827603530000001</v>
      </c>
      <c r="AR8" s="429">
        <v>18.636947225</v>
      </c>
      <c r="AS8" s="429">
        <v>19.478023394000001</v>
      </c>
      <c r="AT8" s="429">
        <v>19.380652162000001</v>
      </c>
      <c r="AU8" s="429">
        <v>18.679007971000001</v>
      </c>
      <c r="AV8" s="429">
        <v>17.923563591000001</v>
      </c>
      <c r="AW8" s="429">
        <v>17.902681199</v>
      </c>
      <c r="AX8" s="429">
        <v>18.544991798000002</v>
      </c>
      <c r="AY8" s="429">
        <v>19.947166325000001</v>
      </c>
      <c r="AZ8" s="871">
        <v>20.459747356000001</v>
      </c>
      <c r="BA8" s="871">
        <v>19.149999999999999</v>
      </c>
      <c r="BB8" s="871">
        <v>18.89</v>
      </c>
      <c r="BC8" s="871">
        <v>18.826509999999999</v>
      </c>
      <c r="BD8" s="871">
        <v>20.593350000000001</v>
      </c>
      <c r="BE8" s="352">
        <v>21.007449999999999</v>
      </c>
      <c r="BF8" s="352">
        <v>20.88109</v>
      </c>
      <c r="BG8" s="352">
        <v>19.951180000000001</v>
      </c>
      <c r="BH8" s="352">
        <v>18.894850000000002</v>
      </c>
      <c r="BI8" s="352">
        <v>18.619299999999999</v>
      </c>
      <c r="BJ8" s="352">
        <v>19.154789999999998</v>
      </c>
      <c r="BK8" s="352">
        <v>20.289490000000001</v>
      </c>
      <c r="BL8" s="352">
        <v>20.8277</v>
      </c>
      <c r="BM8" s="352">
        <v>19.533529999999999</v>
      </c>
      <c r="BN8" s="352">
        <v>19.340489999999999</v>
      </c>
      <c r="BO8" s="352">
        <v>19.10913</v>
      </c>
      <c r="BP8" s="352">
        <v>20.790759999999999</v>
      </c>
      <c r="BQ8" s="352">
        <v>21.425380000000001</v>
      </c>
      <c r="BR8" s="352">
        <v>21.2759</v>
      </c>
      <c r="BS8" s="352">
        <v>20.319410000000001</v>
      </c>
      <c r="BT8" s="352">
        <v>19.250820000000001</v>
      </c>
      <c r="BU8" s="352">
        <v>18.968360000000001</v>
      </c>
      <c r="BV8" s="352">
        <v>19.517389999999999</v>
      </c>
    </row>
    <row r="9" spans="1:74" ht="11.1" customHeight="1" x14ac:dyDescent="0.2">
      <c r="A9" s="108" t="s">
        <v>105</v>
      </c>
      <c r="B9" s="739" t="s">
        <v>1003</v>
      </c>
      <c r="C9" s="429">
        <v>10.861779261000001</v>
      </c>
      <c r="D9" s="429">
        <v>11.088717898000001</v>
      </c>
      <c r="E9" s="429">
        <v>10.960333473</v>
      </c>
      <c r="F9" s="429">
        <v>11.204316451</v>
      </c>
      <c r="G9" s="429">
        <v>11.638140375000001</v>
      </c>
      <c r="H9" s="429">
        <v>12.234335056000001</v>
      </c>
      <c r="I9" s="429">
        <v>12.462186765</v>
      </c>
      <c r="J9" s="429">
        <v>12.51408969</v>
      </c>
      <c r="K9" s="429">
        <v>12.165242206</v>
      </c>
      <c r="L9" s="429">
        <v>12.001473395</v>
      </c>
      <c r="M9" s="429">
        <v>11.854456364000001</v>
      </c>
      <c r="N9" s="429">
        <v>11.984970393999999</v>
      </c>
      <c r="O9" s="429">
        <v>12.174443241000001</v>
      </c>
      <c r="P9" s="429">
        <v>12.222900492999999</v>
      </c>
      <c r="Q9" s="429">
        <v>12.087971745999999</v>
      </c>
      <c r="R9" s="429">
        <v>11.85589738</v>
      </c>
      <c r="S9" s="429">
        <v>11.926820308</v>
      </c>
      <c r="T9" s="429">
        <v>12.00385584</v>
      </c>
      <c r="U9" s="429">
        <v>12.168235776</v>
      </c>
      <c r="V9" s="429">
        <v>12.043705719</v>
      </c>
      <c r="W9" s="429">
        <v>11.830046853000001</v>
      </c>
      <c r="X9" s="429">
        <v>11.807099053</v>
      </c>
      <c r="Y9" s="429">
        <v>11.787762694</v>
      </c>
      <c r="Z9" s="429">
        <v>11.817972364999999</v>
      </c>
      <c r="AA9" s="429">
        <v>12.100603980000001</v>
      </c>
      <c r="AB9" s="429">
        <v>12.039539615000001</v>
      </c>
      <c r="AC9" s="429">
        <v>11.814889637</v>
      </c>
      <c r="AD9" s="429">
        <v>12.013688405</v>
      </c>
      <c r="AE9" s="429">
        <v>12.169825386999999</v>
      </c>
      <c r="AF9" s="429">
        <v>12.556870214</v>
      </c>
      <c r="AG9" s="429">
        <v>12.634974674</v>
      </c>
      <c r="AH9" s="429">
        <v>12.501147949</v>
      </c>
      <c r="AI9" s="429">
        <v>12.288630403000001</v>
      </c>
      <c r="AJ9" s="429">
        <v>12.072019352</v>
      </c>
      <c r="AK9" s="429">
        <v>12.021154448000001</v>
      </c>
      <c r="AL9" s="429">
        <v>12.166368777000001</v>
      </c>
      <c r="AM9" s="429">
        <v>12.642192185000001</v>
      </c>
      <c r="AN9" s="429">
        <v>12.813618735</v>
      </c>
      <c r="AO9" s="429">
        <v>12.884686705</v>
      </c>
      <c r="AP9" s="429">
        <v>12.788086664</v>
      </c>
      <c r="AQ9" s="429">
        <v>12.740300656000001</v>
      </c>
      <c r="AR9" s="429">
        <v>13.577439878</v>
      </c>
      <c r="AS9" s="429">
        <v>13.955241743</v>
      </c>
      <c r="AT9" s="429">
        <v>13.798212744000001</v>
      </c>
      <c r="AU9" s="429">
        <v>13.626556402</v>
      </c>
      <c r="AV9" s="429">
        <v>13.375174099000001</v>
      </c>
      <c r="AW9" s="429">
        <v>13.458808748999999</v>
      </c>
      <c r="AX9" s="429">
        <v>13.403006671</v>
      </c>
      <c r="AY9" s="429">
        <v>13.878965836000001</v>
      </c>
      <c r="AZ9" s="871">
        <v>14.163424738</v>
      </c>
      <c r="BA9" s="871">
        <v>13.95</v>
      </c>
      <c r="BB9" s="871">
        <v>13.97</v>
      </c>
      <c r="BC9" s="871">
        <v>13.63866</v>
      </c>
      <c r="BD9" s="871">
        <v>14.38664</v>
      </c>
      <c r="BE9" s="352">
        <v>14.662990000000001</v>
      </c>
      <c r="BF9" s="352">
        <v>14.63691</v>
      </c>
      <c r="BG9" s="352">
        <v>14.258900000000001</v>
      </c>
      <c r="BH9" s="352">
        <v>13.91455</v>
      </c>
      <c r="BI9" s="352">
        <v>13.93045</v>
      </c>
      <c r="BJ9" s="352">
        <v>13.789619999999999</v>
      </c>
      <c r="BK9" s="352">
        <v>14.07282</v>
      </c>
      <c r="BL9" s="352">
        <v>14.509080000000001</v>
      </c>
      <c r="BM9" s="352">
        <v>14.31935</v>
      </c>
      <c r="BN9" s="352">
        <v>14.371079999999999</v>
      </c>
      <c r="BO9" s="352">
        <v>13.90626</v>
      </c>
      <c r="BP9" s="352">
        <v>14.62241</v>
      </c>
      <c r="BQ9" s="352">
        <v>14.933350000000001</v>
      </c>
      <c r="BR9" s="352">
        <v>14.86159</v>
      </c>
      <c r="BS9" s="352">
        <v>14.48569</v>
      </c>
      <c r="BT9" s="352">
        <v>14.14823</v>
      </c>
      <c r="BU9" s="352">
        <v>14.17492</v>
      </c>
      <c r="BV9" s="352">
        <v>14.03459</v>
      </c>
    </row>
    <row r="10" spans="1:74" ht="11.1" customHeight="1" x14ac:dyDescent="0.2">
      <c r="A10" s="108" t="s">
        <v>106</v>
      </c>
      <c r="B10" s="739" t="s">
        <v>1004</v>
      </c>
      <c r="C10" s="429">
        <v>9.3240554080999996</v>
      </c>
      <c r="D10" s="429">
        <v>9.4145579657000003</v>
      </c>
      <c r="E10" s="429">
        <v>9.5175058385</v>
      </c>
      <c r="F10" s="429">
        <v>9.7265689699000006</v>
      </c>
      <c r="G10" s="429">
        <v>10.206677862999999</v>
      </c>
      <c r="H10" s="429">
        <v>11.494179583999999</v>
      </c>
      <c r="I10" s="429">
        <v>11.729689725</v>
      </c>
      <c r="J10" s="429">
        <v>11.717900787</v>
      </c>
      <c r="K10" s="429">
        <v>11.147621233000001</v>
      </c>
      <c r="L10" s="429">
        <v>10.166011578000001</v>
      </c>
      <c r="M10" s="429">
        <v>9.9465559630999998</v>
      </c>
      <c r="N10" s="429">
        <v>9.7077150344999996</v>
      </c>
      <c r="O10" s="429">
        <v>9.6727836126</v>
      </c>
      <c r="P10" s="429">
        <v>9.9388284211000002</v>
      </c>
      <c r="Q10" s="429">
        <v>9.8872699408999996</v>
      </c>
      <c r="R10" s="429">
        <v>9.9253138563000007</v>
      </c>
      <c r="S10" s="429">
        <v>10.204749627</v>
      </c>
      <c r="T10" s="429">
        <v>11.391692904999999</v>
      </c>
      <c r="U10" s="429">
        <v>11.538622535</v>
      </c>
      <c r="V10" s="429">
        <v>11.527360823</v>
      </c>
      <c r="W10" s="429">
        <v>11.157015218</v>
      </c>
      <c r="X10" s="429">
        <v>10.029476150000001</v>
      </c>
      <c r="Y10" s="429">
        <v>9.8233159011000009</v>
      </c>
      <c r="Z10" s="429">
        <v>9.6603076033999997</v>
      </c>
      <c r="AA10" s="429">
        <v>9.8208766719000007</v>
      </c>
      <c r="AB10" s="429">
        <v>9.8724332718000003</v>
      </c>
      <c r="AC10" s="429">
        <v>10.001772316</v>
      </c>
      <c r="AD10" s="429">
        <v>9.9848447191999998</v>
      </c>
      <c r="AE10" s="429">
        <v>10.11890666</v>
      </c>
      <c r="AF10" s="429">
        <v>11.529146826</v>
      </c>
      <c r="AG10" s="429">
        <v>11.710418849</v>
      </c>
      <c r="AH10" s="429">
        <v>11.56975222</v>
      </c>
      <c r="AI10" s="429">
        <v>11.228967251</v>
      </c>
      <c r="AJ10" s="429">
        <v>10.066223258000001</v>
      </c>
      <c r="AK10" s="429">
        <v>9.9636431874000007</v>
      </c>
      <c r="AL10" s="429">
        <v>9.8865923539999994</v>
      </c>
      <c r="AM10" s="429">
        <v>10.067178071000001</v>
      </c>
      <c r="AN10" s="429">
        <v>10.132594471999999</v>
      </c>
      <c r="AO10" s="429">
        <v>10.144785753000001</v>
      </c>
      <c r="AP10" s="429">
        <v>10.035526188</v>
      </c>
      <c r="AQ10" s="429">
        <v>10.501450411</v>
      </c>
      <c r="AR10" s="429">
        <v>12.064191052</v>
      </c>
      <c r="AS10" s="429">
        <v>12.256495536999999</v>
      </c>
      <c r="AT10" s="429">
        <v>12.045604187</v>
      </c>
      <c r="AU10" s="429">
        <v>11.937694501999999</v>
      </c>
      <c r="AV10" s="429">
        <v>10.486359854</v>
      </c>
      <c r="AW10" s="429">
        <v>10.430355478999999</v>
      </c>
      <c r="AX10" s="429">
        <v>10.232709639999999</v>
      </c>
      <c r="AY10" s="429">
        <v>10.637248737</v>
      </c>
      <c r="AZ10" s="871">
        <v>10.646626197</v>
      </c>
      <c r="BA10" s="871">
        <v>10.59</v>
      </c>
      <c r="BB10" s="871">
        <v>10.77</v>
      </c>
      <c r="BC10" s="871">
        <v>10.824949999999999</v>
      </c>
      <c r="BD10" s="871">
        <v>12.281549999999999</v>
      </c>
      <c r="BE10" s="352">
        <v>12.283950000000001</v>
      </c>
      <c r="BF10" s="352">
        <v>12.05663</v>
      </c>
      <c r="BG10" s="352">
        <v>11.92343</v>
      </c>
      <c r="BH10" s="352">
        <v>10.418900000000001</v>
      </c>
      <c r="BI10" s="352">
        <v>10.37018</v>
      </c>
      <c r="BJ10" s="352">
        <v>10.192769999999999</v>
      </c>
      <c r="BK10" s="352">
        <v>10.54532</v>
      </c>
      <c r="BL10" s="352">
        <v>10.67085</v>
      </c>
      <c r="BM10" s="352">
        <v>10.64913</v>
      </c>
      <c r="BN10" s="352">
        <v>10.85867</v>
      </c>
      <c r="BO10" s="352">
        <v>10.90104</v>
      </c>
      <c r="BP10" s="352">
        <v>12.378819999999999</v>
      </c>
      <c r="BQ10" s="352">
        <v>12.39231</v>
      </c>
      <c r="BR10" s="352">
        <v>12.15687</v>
      </c>
      <c r="BS10" s="352">
        <v>12.04222</v>
      </c>
      <c r="BT10" s="352">
        <v>10.52947</v>
      </c>
      <c r="BU10" s="352">
        <v>10.497859999999999</v>
      </c>
      <c r="BV10" s="352">
        <v>10.32685</v>
      </c>
    </row>
    <row r="11" spans="1:74" ht="11.1" customHeight="1" x14ac:dyDescent="0.2">
      <c r="A11" s="108" t="s">
        <v>107</v>
      </c>
      <c r="B11" s="739" t="s">
        <v>1005</v>
      </c>
      <c r="C11" s="429">
        <v>10.409819901000001</v>
      </c>
      <c r="D11" s="429">
        <v>10.699344501000001</v>
      </c>
      <c r="E11" s="429">
        <v>10.771639569</v>
      </c>
      <c r="F11" s="429">
        <v>10.811214001</v>
      </c>
      <c r="G11" s="429">
        <v>11.284531469999999</v>
      </c>
      <c r="H11" s="429">
        <v>11.894202786999999</v>
      </c>
      <c r="I11" s="429">
        <v>12.126029685000001</v>
      </c>
      <c r="J11" s="429">
        <v>12.303656563000001</v>
      </c>
      <c r="K11" s="429">
        <v>12.187765653</v>
      </c>
      <c r="L11" s="429">
        <v>11.719076891</v>
      </c>
      <c r="M11" s="429">
        <v>11.441392947000001</v>
      </c>
      <c r="N11" s="429">
        <v>11.650211899</v>
      </c>
      <c r="O11" s="429">
        <v>12.016428745000001</v>
      </c>
      <c r="P11" s="429">
        <v>12.054354441999999</v>
      </c>
      <c r="Q11" s="429">
        <v>11.581205377</v>
      </c>
      <c r="R11" s="429">
        <v>11.772287941</v>
      </c>
      <c r="S11" s="429">
        <v>11.589482299</v>
      </c>
      <c r="T11" s="429">
        <v>11.904727635</v>
      </c>
      <c r="U11" s="429">
        <v>12.000470431</v>
      </c>
      <c r="V11" s="429">
        <v>11.996616035000001</v>
      </c>
      <c r="W11" s="429">
        <v>12.147516011</v>
      </c>
      <c r="X11" s="429">
        <v>11.913088625</v>
      </c>
      <c r="Y11" s="429">
        <v>11.738127253</v>
      </c>
      <c r="Z11" s="429">
        <v>11.772640154999999</v>
      </c>
      <c r="AA11" s="429">
        <v>11.922068404999999</v>
      </c>
      <c r="AB11" s="429">
        <v>12.046949830000001</v>
      </c>
      <c r="AC11" s="429">
        <v>11.816294589</v>
      </c>
      <c r="AD11" s="429">
        <v>11.765761822</v>
      </c>
      <c r="AE11" s="429">
        <v>11.563847341000001</v>
      </c>
      <c r="AF11" s="429">
        <v>12.076043452</v>
      </c>
      <c r="AG11" s="429">
        <v>12.072765868999999</v>
      </c>
      <c r="AH11" s="429">
        <v>11.983512271</v>
      </c>
      <c r="AI11" s="429">
        <v>11.930081248</v>
      </c>
      <c r="AJ11" s="429">
        <v>11.888770312</v>
      </c>
      <c r="AK11" s="429">
        <v>11.831493005</v>
      </c>
      <c r="AL11" s="429">
        <v>12.004016899</v>
      </c>
      <c r="AM11" s="429">
        <v>12.246707228</v>
      </c>
      <c r="AN11" s="429">
        <v>12.342483781</v>
      </c>
      <c r="AO11" s="429">
        <v>12.341750529</v>
      </c>
      <c r="AP11" s="429">
        <v>12.270612973</v>
      </c>
      <c r="AQ11" s="429">
        <v>12.163900558</v>
      </c>
      <c r="AR11" s="429">
        <v>12.759304378</v>
      </c>
      <c r="AS11" s="429">
        <v>12.999124448</v>
      </c>
      <c r="AT11" s="429">
        <v>12.761606046000001</v>
      </c>
      <c r="AU11" s="429">
        <v>12.887732940999999</v>
      </c>
      <c r="AV11" s="429">
        <v>12.673910771999999</v>
      </c>
      <c r="AW11" s="429">
        <v>12.735684682</v>
      </c>
      <c r="AX11" s="429">
        <v>12.729996479</v>
      </c>
      <c r="AY11" s="429">
        <v>13.573319891000001</v>
      </c>
      <c r="AZ11" s="871">
        <v>13.823714885999999</v>
      </c>
      <c r="BA11" s="871">
        <v>12.97</v>
      </c>
      <c r="BB11" s="871">
        <v>12.9</v>
      </c>
      <c r="BC11" s="871">
        <v>12.729290000000001</v>
      </c>
      <c r="BD11" s="871">
        <v>13.49386</v>
      </c>
      <c r="BE11" s="352">
        <v>13.65596</v>
      </c>
      <c r="BF11" s="352">
        <v>13.478669999999999</v>
      </c>
      <c r="BG11" s="352">
        <v>13.511010000000001</v>
      </c>
      <c r="BH11" s="352">
        <v>13.12351</v>
      </c>
      <c r="BI11" s="352">
        <v>13.044370000000001</v>
      </c>
      <c r="BJ11" s="352">
        <v>13.079739999999999</v>
      </c>
      <c r="BK11" s="352">
        <v>13.78828</v>
      </c>
      <c r="BL11" s="352">
        <v>14.090680000000001</v>
      </c>
      <c r="BM11" s="352">
        <v>13.192</v>
      </c>
      <c r="BN11" s="352">
        <v>13.160170000000001</v>
      </c>
      <c r="BO11" s="352">
        <v>12.97232</v>
      </c>
      <c r="BP11" s="352">
        <v>13.646380000000001</v>
      </c>
      <c r="BQ11" s="352">
        <v>13.777139999999999</v>
      </c>
      <c r="BR11" s="352">
        <v>13.47841</v>
      </c>
      <c r="BS11" s="352">
        <v>13.512119999999999</v>
      </c>
      <c r="BT11" s="352">
        <v>13.13621</v>
      </c>
      <c r="BU11" s="352">
        <v>13.12884</v>
      </c>
      <c r="BV11" s="352">
        <v>13.20102</v>
      </c>
    </row>
    <row r="12" spans="1:74" ht="11.1" customHeight="1" x14ac:dyDescent="0.2">
      <c r="A12" s="108" t="s">
        <v>108</v>
      </c>
      <c r="B12" s="739" t="s">
        <v>1006</v>
      </c>
      <c r="C12" s="429">
        <v>10.128482374000001</v>
      </c>
      <c r="D12" s="429">
        <v>9.8900068690000005</v>
      </c>
      <c r="E12" s="429">
        <v>9.8658995864999994</v>
      </c>
      <c r="F12" s="429">
        <v>10.207222635999999</v>
      </c>
      <c r="G12" s="429">
        <v>10.492430776000001</v>
      </c>
      <c r="H12" s="429">
        <v>11.242432770000001</v>
      </c>
      <c r="I12" s="429">
        <v>11.657583145</v>
      </c>
      <c r="J12" s="429">
        <v>12.163742979</v>
      </c>
      <c r="K12" s="429">
        <v>11.620061375000001</v>
      </c>
      <c r="L12" s="429">
        <v>11.062469719999999</v>
      </c>
      <c r="M12" s="429">
        <v>11.221448904000001</v>
      </c>
      <c r="N12" s="429">
        <v>10.875749439</v>
      </c>
      <c r="O12" s="429">
        <v>11.003194293</v>
      </c>
      <c r="P12" s="429">
        <v>11.227417464</v>
      </c>
      <c r="Q12" s="429">
        <v>10.579604352</v>
      </c>
      <c r="R12" s="429">
        <v>10.286649168</v>
      </c>
      <c r="S12" s="429">
        <v>10.502405102000001</v>
      </c>
      <c r="T12" s="429">
        <v>10.858127903</v>
      </c>
      <c r="U12" s="429">
        <v>11.009938665</v>
      </c>
      <c r="V12" s="429">
        <v>10.906675253</v>
      </c>
      <c r="W12" s="429">
        <v>10.807875210000001</v>
      </c>
      <c r="X12" s="429">
        <v>10.702676094999999</v>
      </c>
      <c r="Y12" s="429">
        <v>10.696281549</v>
      </c>
      <c r="Z12" s="429">
        <v>10.607793210000001</v>
      </c>
      <c r="AA12" s="429">
        <v>10.989439161</v>
      </c>
      <c r="AB12" s="429">
        <v>10.784081949999999</v>
      </c>
      <c r="AC12" s="429">
        <v>11.010557662</v>
      </c>
      <c r="AD12" s="429">
        <v>10.851258647</v>
      </c>
      <c r="AE12" s="429">
        <v>10.579862049000001</v>
      </c>
      <c r="AF12" s="429">
        <v>11.124005564000001</v>
      </c>
      <c r="AG12" s="429">
        <v>11.085396020999999</v>
      </c>
      <c r="AH12" s="429">
        <v>11.094486244</v>
      </c>
      <c r="AI12" s="429">
        <v>11.018064821999999</v>
      </c>
      <c r="AJ12" s="429">
        <v>10.885756666000001</v>
      </c>
      <c r="AK12" s="429">
        <v>11.047434617</v>
      </c>
      <c r="AL12" s="429">
        <v>11.257856923</v>
      </c>
      <c r="AM12" s="429">
        <v>11.395902827</v>
      </c>
      <c r="AN12" s="429">
        <v>11.444653710000001</v>
      </c>
      <c r="AO12" s="429">
        <v>11.638766278</v>
      </c>
      <c r="AP12" s="429">
        <v>11.638658698</v>
      </c>
      <c r="AQ12" s="429">
        <v>11.501077208</v>
      </c>
      <c r="AR12" s="429">
        <v>11.910141413</v>
      </c>
      <c r="AS12" s="429">
        <v>11.916538726000001</v>
      </c>
      <c r="AT12" s="429">
        <v>11.787852136</v>
      </c>
      <c r="AU12" s="429">
        <v>11.745421350000001</v>
      </c>
      <c r="AV12" s="429">
        <v>11.373264066999999</v>
      </c>
      <c r="AW12" s="429">
        <v>11.431486808000001</v>
      </c>
      <c r="AX12" s="429">
        <v>11.551690933</v>
      </c>
      <c r="AY12" s="429">
        <v>12.199203938</v>
      </c>
      <c r="AZ12" s="871">
        <v>11.956753877000001</v>
      </c>
      <c r="BA12" s="871">
        <v>12.35</v>
      </c>
      <c r="BB12" s="871">
        <v>12.21</v>
      </c>
      <c r="BC12" s="871">
        <v>11.866770000000001</v>
      </c>
      <c r="BD12" s="871">
        <v>12.215680000000001</v>
      </c>
      <c r="BE12" s="352">
        <v>12.15035</v>
      </c>
      <c r="BF12" s="352">
        <v>12.05236</v>
      </c>
      <c r="BG12" s="352">
        <v>11.99896</v>
      </c>
      <c r="BH12" s="352">
        <v>11.55897</v>
      </c>
      <c r="BI12" s="352">
        <v>11.60501</v>
      </c>
      <c r="BJ12" s="352">
        <v>11.749750000000001</v>
      </c>
      <c r="BK12" s="352">
        <v>12.18256</v>
      </c>
      <c r="BL12" s="352">
        <v>12.0924</v>
      </c>
      <c r="BM12" s="352">
        <v>12.50658</v>
      </c>
      <c r="BN12" s="352">
        <v>12.373329999999999</v>
      </c>
      <c r="BO12" s="352">
        <v>12.14517</v>
      </c>
      <c r="BP12" s="352">
        <v>12.51863</v>
      </c>
      <c r="BQ12" s="352">
        <v>12.420030000000001</v>
      </c>
      <c r="BR12" s="352">
        <v>12.320410000000001</v>
      </c>
      <c r="BS12" s="352">
        <v>12.254799999999999</v>
      </c>
      <c r="BT12" s="352">
        <v>11.81024</v>
      </c>
      <c r="BU12" s="352">
        <v>11.86173</v>
      </c>
      <c r="BV12" s="352">
        <v>12.012259999999999</v>
      </c>
    </row>
    <row r="13" spans="1:74" ht="11.1" customHeight="1" x14ac:dyDescent="0.2">
      <c r="A13" s="108" t="s">
        <v>109</v>
      </c>
      <c r="B13" s="739" t="s">
        <v>1007</v>
      </c>
      <c r="C13" s="429">
        <v>8.8241660042000003</v>
      </c>
      <c r="D13" s="429">
        <v>9.0415494206999991</v>
      </c>
      <c r="E13" s="429">
        <v>9.0677029327999996</v>
      </c>
      <c r="F13" s="429">
        <v>9.1765444768000002</v>
      </c>
      <c r="G13" s="429">
        <v>10.025200195</v>
      </c>
      <c r="H13" s="429">
        <v>10.558542013</v>
      </c>
      <c r="I13" s="429">
        <v>11.275006228000001</v>
      </c>
      <c r="J13" s="429">
        <v>11.188075763000001</v>
      </c>
      <c r="K13" s="429">
        <v>11.023459390999999</v>
      </c>
      <c r="L13" s="429">
        <v>10.529316587</v>
      </c>
      <c r="M13" s="429">
        <v>10.100845947</v>
      </c>
      <c r="N13" s="429">
        <v>10.096820844</v>
      </c>
      <c r="O13" s="429">
        <v>9.8413150704000003</v>
      </c>
      <c r="P13" s="429">
        <v>9.9321636328</v>
      </c>
      <c r="Q13" s="429">
        <v>9.4086295861</v>
      </c>
      <c r="R13" s="429">
        <v>8.8161218685999998</v>
      </c>
      <c r="S13" s="429">
        <v>9.2037696087</v>
      </c>
      <c r="T13" s="429">
        <v>9.8338164301000006</v>
      </c>
      <c r="U13" s="429">
        <v>10.041560234</v>
      </c>
      <c r="V13" s="429">
        <v>10.920687042000001</v>
      </c>
      <c r="W13" s="429">
        <v>10.505014998</v>
      </c>
      <c r="X13" s="429">
        <v>9.7425259694000008</v>
      </c>
      <c r="Y13" s="429">
        <v>9.2123396223</v>
      </c>
      <c r="Z13" s="429">
        <v>9.1593326685999994</v>
      </c>
      <c r="AA13" s="429">
        <v>9.5936989785000009</v>
      </c>
      <c r="AB13" s="429">
        <v>9.1735982848000006</v>
      </c>
      <c r="AC13" s="429">
        <v>9.0719116441000001</v>
      </c>
      <c r="AD13" s="429">
        <v>9.1265637526999992</v>
      </c>
      <c r="AE13" s="429">
        <v>9.2777101467000005</v>
      </c>
      <c r="AF13" s="429">
        <v>9.8368143328999995</v>
      </c>
      <c r="AG13" s="429">
        <v>10.015539355</v>
      </c>
      <c r="AH13" s="429">
        <v>10.142142267000001</v>
      </c>
      <c r="AI13" s="429">
        <v>9.9666311587000003</v>
      </c>
      <c r="AJ13" s="429">
        <v>9.5917716221999996</v>
      </c>
      <c r="AK13" s="429">
        <v>9.2306776278000005</v>
      </c>
      <c r="AL13" s="429">
        <v>9.3326133813999999</v>
      </c>
      <c r="AM13" s="429">
        <v>9.6365727873000004</v>
      </c>
      <c r="AN13" s="429">
        <v>9.5083339854000002</v>
      </c>
      <c r="AO13" s="429">
        <v>9.6562354840999998</v>
      </c>
      <c r="AP13" s="429">
        <v>9.6666330129000002</v>
      </c>
      <c r="AQ13" s="429">
        <v>9.9063597198999993</v>
      </c>
      <c r="AR13" s="429">
        <v>10.105328917</v>
      </c>
      <c r="AS13" s="429">
        <v>10.50487345</v>
      </c>
      <c r="AT13" s="429">
        <v>10.485518237000001</v>
      </c>
      <c r="AU13" s="429">
        <v>10.437501264</v>
      </c>
      <c r="AV13" s="429">
        <v>10.083513799</v>
      </c>
      <c r="AW13" s="429">
        <v>9.6027136200999994</v>
      </c>
      <c r="AX13" s="429">
        <v>9.9685484150000008</v>
      </c>
      <c r="AY13" s="429">
        <v>10.31700273</v>
      </c>
      <c r="AZ13" s="871">
        <v>10.170868768</v>
      </c>
      <c r="BA13" s="871">
        <v>9.9499999999999993</v>
      </c>
      <c r="BB13" s="871">
        <v>9.92</v>
      </c>
      <c r="BC13" s="871">
        <v>9.9332370000000001</v>
      </c>
      <c r="BD13" s="871">
        <v>10.15818</v>
      </c>
      <c r="BE13" s="352">
        <v>10.41961</v>
      </c>
      <c r="BF13" s="352">
        <v>10.37171</v>
      </c>
      <c r="BG13" s="352">
        <v>10.458780000000001</v>
      </c>
      <c r="BH13" s="352">
        <v>10.05753</v>
      </c>
      <c r="BI13" s="352">
        <v>9.5821860000000001</v>
      </c>
      <c r="BJ13" s="352">
        <v>10.15475</v>
      </c>
      <c r="BK13" s="352">
        <v>10.20693</v>
      </c>
      <c r="BL13" s="352">
        <v>10.46143</v>
      </c>
      <c r="BM13" s="352">
        <v>10.15077</v>
      </c>
      <c r="BN13" s="352">
        <v>10.10599</v>
      </c>
      <c r="BO13" s="352">
        <v>9.8548340000000003</v>
      </c>
      <c r="BP13" s="352">
        <v>10.031560000000001</v>
      </c>
      <c r="BQ13" s="352">
        <v>10.48602</v>
      </c>
      <c r="BR13" s="352">
        <v>10.40544</v>
      </c>
      <c r="BS13" s="352">
        <v>10.38837</v>
      </c>
      <c r="BT13" s="352">
        <v>9.9956110000000002</v>
      </c>
      <c r="BU13" s="352">
        <v>9.4961149999999996</v>
      </c>
      <c r="BV13" s="352">
        <v>10.050599999999999</v>
      </c>
    </row>
    <row r="14" spans="1:74" ht="11.1" customHeight="1" x14ac:dyDescent="0.2">
      <c r="A14" s="108" t="s">
        <v>110</v>
      </c>
      <c r="B14" s="739" t="s">
        <v>1008</v>
      </c>
      <c r="C14" s="429">
        <v>9.5398988030999998</v>
      </c>
      <c r="D14" s="429">
        <v>9.6372921356999992</v>
      </c>
      <c r="E14" s="429">
        <v>9.5699073660000007</v>
      </c>
      <c r="F14" s="429">
        <v>9.8464731290999996</v>
      </c>
      <c r="G14" s="429">
        <v>10.097990934</v>
      </c>
      <c r="H14" s="429">
        <v>10.798494211</v>
      </c>
      <c r="I14" s="429">
        <v>11.138772912</v>
      </c>
      <c r="J14" s="429">
        <v>11.233558218000001</v>
      </c>
      <c r="K14" s="429">
        <v>11.299910892</v>
      </c>
      <c r="L14" s="429">
        <v>10.577960992</v>
      </c>
      <c r="M14" s="429">
        <v>10.368800107</v>
      </c>
      <c r="N14" s="429">
        <v>10.611269213</v>
      </c>
      <c r="O14" s="429">
        <v>10.645541471</v>
      </c>
      <c r="P14" s="429">
        <v>10.522911011</v>
      </c>
      <c r="Q14" s="429">
        <v>10.467480048000001</v>
      </c>
      <c r="R14" s="429">
        <v>10.610823573999999</v>
      </c>
      <c r="S14" s="429">
        <v>10.844968078000001</v>
      </c>
      <c r="T14" s="429">
        <v>11.498705278999999</v>
      </c>
      <c r="U14" s="429">
        <v>11.882159653</v>
      </c>
      <c r="V14" s="429">
        <v>11.802782515000001</v>
      </c>
      <c r="W14" s="429">
        <v>11.672234216</v>
      </c>
      <c r="X14" s="429">
        <v>10.841605739</v>
      </c>
      <c r="Y14" s="429">
        <v>10.791616725000001</v>
      </c>
      <c r="Z14" s="429">
        <v>10.55538874</v>
      </c>
      <c r="AA14" s="429">
        <v>10.799617038999999</v>
      </c>
      <c r="AB14" s="429">
        <v>10.710159838999999</v>
      </c>
      <c r="AC14" s="429">
        <v>10.587557350000001</v>
      </c>
      <c r="AD14" s="429">
        <v>10.754637983</v>
      </c>
      <c r="AE14" s="429">
        <v>11.049865308999999</v>
      </c>
      <c r="AF14" s="429">
        <v>11.870133753999999</v>
      </c>
      <c r="AG14" s="429">
        <v>11.950386204000001</v>
      </c>
      <c r="AH14" s="429">
        <v>11.891726222000001</v>
      </c>
      <c r="AI14" s="429">
        <v>11.777806704</v>
      </c>
      <c r="AJ14" s="429">
        <v>11.085493204</v>
      </c>
      <c r="AK14" s="429">
        <v>10.722876675</v>
      </c>
      <c r="AL14" s="429">
        <v>10.718874326</v>
      </c>
      <c r="AM14" s="429">
        <v>10.728631099999999</v>
      </c>
      <c r="AN14" s="429">
        <v>10.847654042</v>
      </c>
      <c r="AO14" s="429">
        <v>10.935173029</v>
      </c>
      <c r="AP14" s="429">
        <v>11.048077982000001</v>
      </c>
      <c r="AQ14" s="429">
        <v>11.224741848000001</v>
      </c>
      <c r="AR14" s="429">
        <v>11.871555928999999</v>
      </c>
      <c r="AS14" s="429">
        <v>12.206905214000001</v>
      </c>
      <c r="AT14" s="429">
        <v>12.229996599</v>
      </c>
      <c r="AU14" s="429">
        <v>12.126162085000001</v>
      </c>
      <c r="AV14" s="429">
        <v>11.279994822000001</v>
      </c>
      <c r="AW14" s="429">
        <v>11.095978059</v>
      </c>
      <c r="AX14" s="429">
        <v>10.906775003</v>
      </c>
      <c r="AY14" s="429">
        <v>11.184362037</v>
      </c>
      <c r="AZ14" s="871">
        <v>11.315640651000001</v>
      </c>
      <c r="BA14" s="871">
        <v>11.34</v>
      </c>
      <c r="BB14" s="871">
        <v>11.26</v>
      </c>
      <c r="BC14" s="871">
        <v>11.369020000000001</v>
      </c>
      <c r="BD14" s="871">
        <v>11.957420000000001</v>
      </c>
      <c r="BE14" s="352">
        <v>12.266299999999999</v>
      </c>
      <c r="BF14" s="352">
        <v>12.22916</v>
      </c>
      <c r="BG14" s="352">
        <v>12.04133</v>
      </c>
      <c r="BH14" s="352">
        <v>11.145210000000001</v>
      </c>
      <c r="BI14" s="352">
        <v>10.957660000000001</v>
      </c>
      <c r="BJ14" s="352">
        <v>10.83994</v>
      </c>
      <c r="BK14" s="352">
        <v>11.061769999999999</v>
      </c>
      <c r="BL14" s="352">
        <v>11.250819999999999</v>
      </c>
      <c r="BM14" s="352">
        <v>11.282959999999999</v>
      </c>
      <c r="BN14" s="352">
        <v>11.31874</v>
      </c>
      <c r="BO14" s="352">
        <v>11.43113</v>
      </c>
      <c r="BP14" s="352">
        <v>12.04649</v>
      </c>
      <c r="BQ14" s="352">
        <v>12.466379999999999</v>
      </c>
      <c r="BR14" s="352">
        <v>12.413779999999999</v>
      </c>
      <c r="BS14" s="352">
        <v>12.26806</v>
      </c>
      <c r="BT14" s="352">
        <v>11.3932</v>
      </c>
      <c r="BU14" s="352">
        <v>11.235010000000001</v>
      </c>
      <c r="BV14" s="352">
        <v>11.137869999999999</v>
      </c>
    </row>
    <row r="15" spans="1:74" ht="11.1" customHeight="1" x14ac:dyDescent="0.2">
      <c r="A15" s="108" t="s">
        <v>111</v>
      </c>
      <c r="B15" s="739" t="s">
        <v>1011</v>
      </c>
      <c r="C15" s="429">
        <v>15.209697997999999</v>
      </c>
      <c r="D15" s="429">
        <v>15.509821949000001</v>
      </c>
      <c r="E15" s="429">
        <v>16.104428474999999</v>
      </c>
      <c r="F15" s="429">
        <v>15.967478959999999</v>
      </c>
      <c r="G15" s="429">
        <v>16.852160796</v>
      </c>
      <c r="H15" s="429">
        <v>18.58295708</v>
      </c>
      <c r="I15" s="429">
        <v>18.981725665999999</v>
      </c>
      <c r="J15" s="429">
        <v>19.627558664999999</v>
      </c>
      <c r="K15" s="429">
        <v>19.630388455999999</v>
      </c>
      <c r="L15" s="429">
        <v>18.319043116</v>
      </c>
      <c r="M15" s="429">
        <v>16.849983108</v>
      </c>
      <c r="N15" s="429">
        <v>16.691889309</v>
      </c>
      <c r="O15" s="429">
        <v>17.524604200999999</v>
      </c>
      <c r="P15" s="429">
        <v>17.101313539</v>
      </c>
      <c r="Q15" s="429">
        <v>18.031266498000001</v>
      </c>
      <c r="R15" s="429">
        <v>17.614483024999998</v>
      </c>
      <c r="S15" s="429">
        <v>18.179329893999999</v>
      </c>
      <c r="T15" s="429">
        <v>19.581611435999999</v>
      </c>
      <c r="U15" s="429">
        <v>20.809290973</v>
      </c>
      <c r="V15" s="429">
        <v>21.781325893999998</v>
      </c>
      <c r="W15" s="429">
        <v>21.333930898999999</v>
      </c>
      <c r="X15" s="429">
        <v>20.233609574999999</v>
      </c>
      <c r="Y15" s="429">
        <v>18.629107211000001</v>
      </c>
      <c r="Z15" s="429">
        <v>18.111742920000001</v>
      </c>
      <c r="AA15" s="429">
        <v>19.01170475</v>
      </c>
      <c r="AB15" s="429">
        <v>19.143343693999999</v>
      </c>
      <c r="AC15" s="429">
        <v>19.347561622000001</v>
      </c>
      <c r="AD15" s="429">
        <v>19.510632190999999</v>
      </c>
      <c r="AE15" s="429">
        <v>20.099838051999999</v>
      </c>
      <c r="AF15" s="429">
        <v>21.538594791000001</v>
      </c>
      <c r="AG15" s="429">
        <v>23.684067259999999</v>
      </c>
      <c r="AH15" s="429">
        <v>22.923319357</v>
      </c>
      <c r="AI15" s="429">
        <v>22.936476840000001</v>
      </c>
      <c r="AJ15" s="429">
        <v>21.890018990000002</v>
      </c>
      <c r="AK15" s="429">
        <v>18.908334099000001</v>
      </c>
      <c r="AL15" s="429">
        <v>19.095594170999998</v>
      </c>
      <c r="AM15" s="429">
        <v>19.343417892000002</v>
      </c>
      <c r="AN15" s="429">
        <v>19.403813281000001</v>
      </c>
      <c r="AO15" s="429">
        <v>19.647696546999999</v>
      </c>
      <c r="AP15" s="429">
        <v>19.693705687000001</v>
      </c>
      <c r="AQ15" s="429">
        <v>20.43677611</v>
      </c>
      <c r="AR15" s="429">
        <v>21.879781646000001</v>
      </c>
      <c r="AS15" s="429">
        <v>23.295971367</v>
      </c>
      <c r="AT15" s="429">
        <v>23.069874601999999</v>
      </c>
      <c r="AU15" s="429">
        <v>23.812862001999999</v>
      </c>
      <c r="AV15" s="429">
        <v>22.151402792999999</v>
      </c>
      <c r="AW15" s="429">
        <v>20.043119441999998</v>
      </c>
      <c r="AX15" s="429">
        <v>20.994007858</v>
      </c>
      <c r="AY15" s="429">
        <v>19.694655389000001</v>
      </c>
      <c r="AZ15" s="871">
        <v>20.259504354000001</v>
      </c>
      <c r="BA15" s="871">
        <v>21.41</v>
      </c>
      <c r="BB15" s="871">
        <v>21</v>
      </c>
      <c r="BC15" s="871">
        <v>21.180499999999999</v>
      </c>
      <c r="BD15" s="871">
        <v>22.535430000000002</v>
      </c>
      <c r="BE15" s="352">
        <v>23.927309999999999</v>
      </c>
      <c r="BF15" s="352">
        <v>23.614879999999999</v>
      </c>
      <c r="BG15" s="352">
        <v>24.288989999999998</v>
      </c>
      <c r="BH15" s="352">
        <v>22.273289999999999</v>
      </c>
      <c r="BI15" s="352">
        <v>20.37107</v>
      </c>
      <c r="BJ15" s="352">
        <v>21.332650000000001</v>
      </c>
      <c r="BK15" s="352">
        <v>20.00919</v>
      </c>
      <c r="BL15" s="352">
        <v>20.549479999999999</v>
      </c>
      <c r="BM15" s="352">
        <v>21.751359999999998</v>
      </c>
      <c r="BN15" s="352">
        <v>21.725429999999999</v>
      </c>
      <c r="BO15" s="352">
        <v>21.60474</v>
      </c>
      <c r="BP15" s="352">
        <v>22.967610000000001</v>
      </c>
      <c r="BQ15" s="352">
        <v>24.39012</v>
      </c>
      <c r="BR15" s="352">
        <v>24.074929999999998</v>
      </c>
      <c r="BS15" s="352">
        <v>24.769380000000002</v>
      </c>
      <c r="BT15" s="352">
        <v>22.446950000000001</v>
      </c>
      <c r="BU15" s="352">
        <v>20.82769</v>
      </c>
      <c r="BV15" s="352">
        <v>21.851690000000001</v>
      </c>
    </row>
    <row r="16" spans="1:74" ht="11.1" customHeight="1" x14ac:dyDescent="0.2">
      <c r="A16" s="108"/>
      <c r="B16" s="739"/>
      <c r="C16" s="429"/>
      <c r="D16" s="429"/>
      <c r="E16" s="429"/>
      <c r="F16" s="429"/>
      <c r="G16" s="429"/>
      <c r="H16" s="429"/>
      <c r="I16" s="429"/>
      <c r="J16" s="429"/>
      <c r="K16" s="429"/>
      <c r="L16" s="429"/>
      <c r="M16" s="429"/>
      <c r="N16" s="429"/>
      <c r="O16" s="429"/>
      <c r="P16" s="429"/>
      <c r="Q16" s="429"/>
      <c r="R16" s="429"/>
      <c r="S16" s="429"/>
      <c r="T16" s="429"/>
      <c r="U16" s="429"/>
      <c r="V16" s="429"/>
      <c r="W16" s="429"/>
      <c r="X16" s="429"/>
      <c r="Y16" s="429"/>
      <c r="Z16" s="429"/>
      <c r="AA16" s="429"/>
      <c r="AB16" s="429"/>
      <c r="AC16" s="429"/>
      <c r="AD16" s="429"/>
      <c r="AE16" s="429"/>
      <c r="AF16" s="429"/>
      <c r="AG16" s="429"/>
      <c r="AH16" s="429"/>
      <c r="AI16" s="429"/>
      <c r="AJ16" s="429"/>
      <c r="AK16" s="429"/>
      <c r="AL16" s="429"/>
      <c r="AM16" s="429"/>
      <c r="AN16" s="429"/>
      <c r="AO16" s="429"/>
      <c r="AP16" s="429"/>
      <c r="AQ16" s="429"/>
      <c r="AR16" s="429"/>
      <c r="AS16" s="429"/>
      <c r="AT16" s="429"/>
      <c r="AU16" s="429"/>
      <c r="AV16" s="429"/>
      <c r="AW16" s="429"/>
      <c r="AX16" s="429"/>
      <c r="AY16" s="429"/>
      <c r="AZ16" s="871"/>
      <c r="BA16" s="871"/>
      <c r="BB16" s="871"/>
      <c r="BC16" s="871"/>
      <c r="BD16" s="871"/>
      <c r="BE16" s="352"/>
      <c r="BF16" s="352"/>
      <c r="BG16" s="352"/>
      <c r="BH16" s="352"/>
      <c r="BI16" s="352"/>
      <c r="BJ16" s="352"/>
      <c r="BK16" s="352"/>
      <c r="BL16" s="352"/>
      <c r="BM16" s="352"/>
      <c r="BN16" s="352"/>
      <c r="BO16" s="352"/>
      <c r="BP16" s="352"/>
      <c r="BQ16" s="352"/>
      <c r="BR16" s="352"/>
      <c r="BS16" s="352"/>
      <c r="BT16" s="352"/>
      <c r="BU16" s="352"/>
      <c r="BV16" s="352"/>
    </row>
    <row r="17" spans="1:74" ht="11.1" customHeight="1" x14ac:dyDescent="0.2">
      <c r="A17" s="58"/>
      <c r="B17" s="60" t="s">
        <v>1032</v>
      </c>
      <c r="C17" s="465"/>
      <c r="D17" s="465"/>
      <c r="E17" s="465"/>
      <c r="F17" s="465"/>
      <c r="G17" s="465"/>
      <c r="H17" s="465"/>
      <c r="I17" s="465"/>
      <c r="J17" s="465"/>
      <c r="K17" s="465"/>
      <c r="L17" s="465"/>
      <c r="M17" s="465"/>
      <c r="N17" s="465"/>
      <c r="O17" s="465"/>
      <c r="P17" s="465"/>
      <c r="Q17" s="465"/>
      <c r="R17" s="465"/>
      <c r="S17" s="465"/>
      <c r="T17" s="465"/>
      <c r="U17" s="465"/>
      <c r="V17" s="465"/>
      <c r="W17" s="465"/>
      <c r="X17" s="465"/>
      <c r="Y17" s="465"/>
      <c r="Z17" s="465"/>
      <c r="AA17" s="465"/>
      <c r="AB17" s="465"/>
      <c r="AC17" s="465"/>
      <c r="AD17" s="465"/>
      <c r="AE17" s="465"/>
      <c r="AF17" s="465"/>
      <c r="AG17" s="465"/>
      <c r="AH17" s="465"/>
      <c r="AI17" s="465"/>
      <c r="AJ17" s="465"/>
      <c r="AK17" s="465"/>
      <c r="AL17" s="465"/>
      <c r="AM17" s="465"/>
      <c r="AN17" s="465"/>
      <c r="AO17" s="465"/>
      <c r="AP17" s="465"/>
      <c r="AQ17" s="465"/>
      <c r="AR17" s="465"/>
      <c r="AS17" s="465"/>
      <c r="AT17" s="465"/>
      <c r="AU17" s="465"/>
      <c r="AV17" s="465"/>
      <c r="AW17" s="465"/>
      <c r="AX17" s="465"/>
      <c r="AY17" s="465"/>
      <c r="AZ17" s="919"/>
      <c r="BA17" s="919"/>
      <c r="BB17" s="919"/>
      <c r="BC17" s="919"/>
      <c r="BD17" s="962"/>
      <c r="BE17" s="865"/>
      <c r="BF17" s="865"/>
      <c r="BG17" s="865"/>
      <c r="BH17" s="865"/>
      <c r="BI17" s="865"/>
      <c r="BJ17" s="463"/>
      <c r="BK17" s="463"/>
      <c r="BL17" s="463"/>
      <c r="BM17" s="463"/>
      <c r="BN17" s="463"/>
      <c r="BO17" s="463"/>
      <c r="BP17" s="463"/>
      <c r="BQ17" s="463"/>
      <c r="BR17" s="463"/>
      <c r="BS17" s="463"/>
      <c r="BT17" s="463"/>
      <c r="BU17" s="463"/>
      <c r="BV17" s="463"/>
    </row>
    <row r="18" spans="1:74" s="539" customFormat="1" ht="11.1" customHeight="1" x14ac:dyDescent="0.2">
      <c r="A18" s="537" t="s">
        <v>331</v>
      </c>
      <c r="B18" s="578" t="s">
        <v>1147</v>
      </c>
      <c r="C18" s="429">
        <v>13.64</v>
      </c>
      <c r="D18" s="429">
        <v>13.76</v>
      </c>
      <c r="E18" s="429">
        <v>14.41</v>
      </c>
      <c r="F18" s="429">
        <v>14.57</v>
      </c>
      <c r="G18" s="429">
        <v>14.89</v>
      </c>
      <c r="H18" s="429">
        <v>15.3</v>
      </c>
      <c r="I18" s="429">
        <v>15.31</v>
      </c>
      <c r="J18" s="429">
        <v>15.82</v>
      </c>
      <c r="K18" s="429">
        <v>16.190000000000001</v>
      </c>
      <c r="L18" s="429">
        <v>15.99</v>
      </c>
      <c r="M18" s="429">
        <v>15.55</v>
      </c>
      <c r="N18" s="429">
        <v>14.94</v>
      </c>
      <c r="O18" s="429">
        <v>15.47</v>
      </c>
      <c r="P18" s="429">
        <v>15.98</v>
      </c>
      <c r="Q18" s="429">
        <v>16.04</v>
      </c>
      <c r="R18" s="429">
        <v>16.100000000000001</v>
      </c>
      <c r="S18" s="429">
        <v>16.14</v>
      </c>
      <c r="T18" s="429">
        <v>16.09</v>
      </c>
      <c r="U18" s="429">
        <v>15.86</v>
      </c>
      <c r="V18" s="429">
        <v>15.91</v>
      </c>
      <c r="W18" s="429">
        <v>16.27</v>
      </c>
      <c r="X18" s="429">
        <v>16.48</v>
      </c>
      <c r="Y18" s="429">
        <v>16.190000000000001</v>
      </c>
      <c r="Z18" s="429">
        <v>15.69</v>
      </c>
      <c r="AA18" s="429">
        <v>15.41</v>
      </c>
      <c r="AB18" s="429">
        <v>16.100000000000001</v>
      </c>
      <c r="AC18" s="429">
        <v>16.670000000000002</v>
      </c>
      <c r="AD18" s="429">
        <v>16.86</v>
      </c>
      <c r="AE18" s="429">
        <v>16.399999999999999</v>
      </c>
      <c r="AF18" s="429">
        <v>16.38</v>
      </c>
      <c r="AG18" s="429">
        <v>16.62</v>
      </c>
      <c r="AH18" s="429">
        <v>16.600000000000001</v>
      </c>
      <c r="AI18" s="429">
        <v>16.82</v>
      </c>
      <c r="AJ18" s="429">
        <v>17.09</v>
      </c>
      <c r="AK18" s="429">
        <v>16.850000000000001</v>
      </c>
      <c r="AL18" s="429">
        <v>16.27</v>
      </c>
      <c r="AM18" s="429">
        <v>15.94</v>
      </c>
      <c r="AN18" s="429">
        <v>16.43</v>
      </c>
      <c r="AO18" s="429">
        <v>17.09</v>
      </c>
      <c r="AP18" s="429">
        <v>17.55</v>
      </c>
      <c r="AQ18" s="429">
        <v>17.37</v>
      </c>
      <c r="AR18" s="429">
        <v>17.47</v>
      </c>
      <c r="AS18" s="429">
        <v>17.45</v>
      </c>
      <c r="AT18" s="429">
        <v>17.61</v>
      </c>
      <c r="AU18" s="429">
        <v>18.079999999999998</v>
      </c>
      <c r="AV18" s="429">
        <v>17.97</v>
      </c>
      <c r="AW18" s="429">
        <v>17.78</v>
      </c>
      <c r="AX18" s="429">
        <v>17.239999999999998</v>
      </c>
      <c r="AY18" s="429">
        <v>17.45</v>
      </c>
      <c r="AZ18" s="871">
        <v>17.649999999999999</v>
      </c>
      <c r="BA18" s="871">
        <v>18.559999999999999</v>
      </c>
      <c r="BB18" s="871">
        <v>18.829999999999998</v>
      </c>
      <c r="BC18" s="871">
        <v>18.48141</v>
      </c>
      <c r="BD18" s="871">
        <v>18.582450000000001</v>
      </c>
      <c r="BE18" s="352">
        <v>18.479410000000001</v>
      </c>
      <c r="BF18" s="352">
        <v>18.359120000000001</v>
      </c>
      <c r="BG18" s="352">
        <v>18.723230000000001</v>
      </c>
      <c r="BH18" s="352">
        <v>18.56183</v>
      </c>
      <c r="BI18" s="352">
        <v>18.309609999999999</v>
      </c>
      <c r="BJ18" s="352">
        <v>17.775169999999999</v>
      </c>
      <c r="BK18" s="352">
        <v>18.057480000000002</v>
      </c>
      <c r="BL18" s="352">
        <v>18.07882</v>
      </c>
      <c r="BM18" s="352">
        <v>18.870529999999999</v>
      </c>
      <c r="BN18" s="352">
        <v>19.334409999999998</v>
      </c>
      <c r="BO18" s="352">
        <v>18.896599999999999</v>
      </c>
      <c r="BP18" s="352">
        <v>18.94455</v>
      </c>
      <c r="BQ18" s="352">
        <v>18.773810000000001</v>
      </c>
      <c r="BR18" s="352">
        <v>18.690200000000001</v>
      </c>
      <c r="BS18" s="352">
        <v>19.118320000000001</v>
      </c>
      <c r="BT18" s="352">
        <v>18.863330000000001</v>
      </c>
      <c r="BU18" s="352">
        <v>18.737169999999999</v>
      </c>
      <c r="BV18" s="352">
        <v>18.210229999999999</v>
      </c>
    </row>
    <row r="19" spans="1:74" ht="11.1" customHeight="1" x14ac:dyDescent="0.2">
      <c r="A19" s="58" t="s">
        <v>322</v>
      </c>
      <c r="B19" s="739" t="s">
        <v>1001</v>
      </c>
      <c r="C19" s="429">
        <v>22.805612848999999</v>
      </c>
      <c r="D19" s="429">
        <v>24.600311744999999</v>
      </c>
      <c r="E19" s="429">
        <v>24.462370999000001</v>
      </c>
      <c r="F19" s="429">
        <v>24.433223773999998</v>
      </c>
      <c r="G19" s="429">
        <v>23.722754422000001</v>
      </c>
      <c r="H19" s="429">
        <v>24.470755981</v>
      </c>
      <c r="I19" s="429">
        <v>21.674408943</v>
      </c>
      <c r="J19" s="429">
        <v>25.440293565000001</v>
      </c>
      <c r="K19" s="429">
        <v>27.310041626</v>
      </c>
      <c r="L19" s="429">
        <v>25.574395273</v>
      </c>
      <c r="M19" s="429">
        <v>26.211034389000002</v>
      </c>
      <c r="N19" s="429">
        <v>26.947528978000001</v>
      </c>
      <c r="O19" s="429">
        <v>29.936602152999999</v>
      </c>
      <c r="P19" s="429">
        <v>31.271468134999999</v>
      </c>
      <c r="Q19" s="429">
        <v>31.242851565999999</v>
      </c>
      <c r="R19" s="429">
        <v>31.212225603</v>
      </c>
      <c r="S19" s="429">
        <v>29.474271260999998</v>
      </c>
      <c r="T19" s="429">
        <v>28.344339118000001</v>
      </c>
      <c r="U19" s="429">
        <v>26.837315829000001</v>
      </c>
      <c r="V19" s="429">
        <v>27.101922611999999</v>
      </c>
      <c r="W19" s="429">
        <v>27.376666774</v>
      </c>
      <c r="X19" s="429">
        <v>28.060926672000001</v>
      </c>
      <c r="Y19" s="429">
        <v>27.464295135</v>
      </c>
      <c r="Z19" s="429">
        <v>27.516080301999999</v>
      </c>
      <c r="AA19" s="429">
        <v>27.426710242999999</v>
      </c>
      <c r="AB19" s="429">
        <v>27.960678175999998</v>
      </c>
      <c r="AC19" s="429">
        <v>27.804660201000001</v>
      </c>
      <c r="AD19" s="429">
        <v>27.422685848</v>
      </c>
      <c r="AE19" s="429">
        <v>26.476145834</v>
      </c>
      <c r="AF19" s="429">
        <v>26.139964294999999</v>
      </c>
      <c r="AG19" s="429">
        <v>26.854761331999999</v>
      </c>
      <c r="AH19" s="429">
        <v>27.888846389000001</v>
      </c>
      <c r="AI19" s="429">
        <v>29.111633181999998</v>
      </c>
      <c r="AJ19" s="429">
        <v>28.252304734999999</v>
      </c>
      <c r="AK19" s="429">
        <v>28.910322655000002</v>
      </c>
      <c r="AL19" s="429">
        <v>28.227372923000001</v>
      </c>
      <c r="AM19" s="429">
        <v>28.660089056</v>
      </c>
      <c r="AN19" s="429">
        <v>29.648928494</v>
      </c>
      <c r="AO19" s="429">
        <v>29.519077249999999</v>
      </c>
      <c r="AP19" s="429">
        <v>29.589511160000001</v>
      </c>
      <c r="AQ19" s="429">
        <v>29.213840392000002</v>
      </c>
      <c r="AR19" s="429">
        <v>27.998185917000001</v>
      </c>
      <c r="AS19" s="429">
        <v>27.884260955999999</v>
      </c>
      <c r="AT19" s="429">
        <v>29.070526021999999</v>
      </c>
      <c r="AU19" s="429">
        <v>29.544582243000001</v>
      </c>
      <c r="AV19" s="429">
        <v>29.222200214000001</v>
      </c>
      <c r="AW19" s="429">
        <v>28.86182329</v>
      </c>
      <c r="AX19" s="429">
        <v>28.372145878000001</v>
      </c>
      <c r="AY19" s="429">
        <v>29.361850343</v>
      </c>
      <c r="AZ19" s="871">
        <v>29.903374252999999</v>
      </c>
      <c r="BA19" s="871">
        <v>29.42</v>
      </c>
      <c r="BB19" s="871">
        <v>29.49</v>
      </c>
      <c r="BC19" s="871">
        <v>29.296109999999999</v>
      </c>
      <c r="BD19" s="871">
        <v>28.347719999999999</v>
      </c>
      <c r="BE19" s="352">
        <v>28.456720000000001</v>
      </c>
      <c r="BF19" s="352">
        <v>29.401800000000001</v>
      </c>
      <c r="BG19" s="352">
        <v>30.058959999999999</v>
      </c>
      <c r="BH19" s="352">
        <v>30.03614</v>
      </c>
      <c r="BI19" s="352">
        <v>29.872039999999998</v>
      </c>
      <c r="BJ19" s="352">
        <v>29.54167</v>
      </c>
      <c r="BK19" s="352">
        <v>30.54917</v>
      </c>
      <c r="BL19" s="352">
        <v>31.052129999999998</v>
      </c>
      <c r="BM19" s="352">
        <v>30.386970000000002</v>
      </c>
      <c r="BN19" s="352">
        <v>30.357309999999998</v>
      </c>
      <c r="BO19" s="352">
        <v>30.11309</v>
      </c>
      <c r="BP19" s="352">
        <v>29.26707</v>
      </c>
      <c r="BQ19" s="352">
        <v>29.263349999999999</v>
      </c>
      <c r="BR19" s="352">
        <v>30.353439999999999</v>
      </c>
      <c r="BS19" s="352">
        <v>31.235939999999999</v>
      </c>
      <c r="BT19" s="352">
        <v>31.301439999999999</v>
      </c>
      <c r="BU19" s="352">
        <v>31.15155</v>
      </c>
      <c r="BV19" s="352">
        <v>30.794250000000002</v>
      </c>
    </row>
    <row r="20" spans="1:74" ht="11.1" customHeight="1" x14ac:dyDescent="0.2">
      <c r="A20" s="58" t="s">
        <v>323</v>
      </c>
      <c r="B20" s="609" t="s">
        <v>1002</v>
      </c>
      <c r="C20" s="429">
        <v>16.928622497999999</v>
      </c>
      <c r="D20" s="429">
        <v>17.305247576999999</v>
      </c>
      <c r="E20" s="429">
        <v>17.389437227999998</v>
      </c>
      <c r="F20" s="429">
        <v>17.660164633000001</v>
      </c>
      <c r="G20" s="429">
        <v>18.099217451000001</v>
      </c>
      <c r="H20" s="429">
        <v>18.788119759000001</v>
      </c>
      <c r="I20" s="429">
        <v>18.633474632999999</v>
      </c>
      <c r="J20" s="429">
        <v>18.426811381</v>
      </c>
      <c r="K20" s="429">
        <v>19.842108919000001</v>
      </c>
      <c r="L20" s="429">
        <v>19.605767094000001</v>
      </c>
      <c r="M20" s="429">
        <v>19.470607722</v>
      </c>
      <c r="N20" s="429">
        <v>19.283837267999999</v>
      </c>
      <c r="O20" s="429">
        <v>19.878542963000001</v>
      </c>
      <c r="P20" s="429">
        <v>20.265918099</v>
      </c>
      <c r="Q20" s="429">
        <v>19.085228913000002</v>
      </c>
      <c r="R20" s="429">
        <v>18.735850844000002</v>
      </c>
      <c r="S20" s="429">
        <v>18.958162172000002</v>
      </c>
      <c r="T20" s="429">
        <v>19.577013537999999</v>
      </c>
      <c r="U20" s="429">
        <v>19.691759780999998</v>
      </c>
      <c r="V20" s="429">
        <v>19.735143739000002</v>
      </c>
      <c r="W20" s="429">
        <v>20.112775617</v>
      </c>
      <c r="X20" s="429">
        <v>19.673522746</v>
      </c>
      <c r="Y20" s="429">
        <v>19.7558942</v>
      </c>
      <c r="Z20" s="429">
        <v>19.357947128999999</v>
      </c>
      <c r="AA20" s="429">
        <v>19.594716200000001</v>
      </c>
      <c r="AB20" s="429">
        <v>20.008297152000001</v>
      </c>
      <c r="AC20" s="429">
        <v>20.142490033000001</v>
      </c>
      <c r="AD20" s="429">
        <v>20.157754524000001</v>
      </c>
      <c r="AE20" s="429">
        <v>20.449204208000001</v>
      </c>
      <c r="AF20" s="429">
        <v>20.741226428000001</v>
      </c>
      <c r="AG20" s="429">
        <v>21.126796649999999</v>
      </c>
      <c r="AH20" s="429">
        <v>21.288822446000001</v>
      </c>
      <c r="AI20" s="429">
        <v>21.146330146</v>
      </c>
      <c r="AJ20" s="429">
        <v>21.297685463000001</v>
      </c>
      <c r="AK20" s="429">
        <v>20.890013059000001</v>
      </c>
      <c r="AL20" s="429">
        <v>20.431012016</v>
      </c>
      <c r="AM20" s="429">
        <v>20.750443686000001</v>
      </c>
      <c r="AN20" s="429">
        <v>21.402971998999998</v>
      </c>
      <c r="AO20" s="429">
        <v>21.373339447999999</v>
      </c>
      <c r="AP20" s="429">
        <v>21.822115257</v>
      </c>
      <c r="AQ20" s="429">
        <v>22.43226129</v>
      </c>
      <c r="AR20" s="429">
        <v>23.528714787999998</v>
      </c>
      <c r="AS20" s="429">
        <v>23.529102300000002</v>
      </c>
      <c r="AT20" s="429">
        <v>23.793773275</v>
      </c>
      <c r="AU20" s="429">
        <v>23.839485767999999</v>
      </c>
      <c r="AV20" s="429">
        <v>23.474462968000001</v>
      </c>
      <c r="AW20" s="429">
        <v>23.030672294999999</v>
      </c>
      <c r="AX20" s="429">
        <v>23.258715581000001</v>
      </c>
      <c r="AY20" s="429">
        <v>23.683004797999999</v>
      </c>
      <c r="AZ20" s="871">
        <v>24.470878433999999</v>
      </c>
      <c r="BA20" s="871">
        <v>24.35</v>
      </c>
      <c r="BB20" s="871">
        <v>25.09</v>
      </c>
      <c r="BC20" s="871">
        <v>25.55057</v>
      </c>
      <c r="BD20" s="871">
        <v>26.492270000000001</v>
      </c>
      <c r="BE20" s="352">
        <v>26.101120000000002</v>
      </c>
      <c r="BF20" s="352">
        <v>25.724209999999999</v>
      </c>
      <c r="BG20" s="352">
        <v>25.665320000000001</v>
      </c>
      <c r="BH20" s="352">
        <v>25.30002</v>
      </c>
      <c r="BI20" s="352">
        <v>24.55097</v>
      </c>
      <c r="BJ20" s="352">
        <v>24.76885</v>
      </c>
      <c r="BK20" s="352">
        <v>24.926860000000001</v>
      </c>
      <c r="BL20" s="352">
        <v>25.500080000000001</v>
      </c>
      <c r="BM20" s="352">
        <v>25.191379999999999</v>
      </c>
      <c r="BN20" s="352">
        <v>25.999849999999999</v>
      </c>
      <c r="BO20" s="352">
        <v>26.289909999999999</v>
      </c>
      <c r="BP20" s="352">
        <v>27.22174</v>
      </c>
      <c r="BQ20" s="352">
        <v>26.735040000000001</v>
      </c>
      <c r="BR20" s="352">
        <v>26.453289999999999</v>
      </c>
      <c r="BS20" s="352">
        <v>26.545629999999999</v>
      </c>
      <c r="BT20" s="352">
        <v>26.15954</v>
      </c>
      <c r="BU20" s="352">
        <v>25.331810000000001</v>
      </c>
      <c r="BV20" s="352">
        <v>25.498570000000001</v>
      </c>
    </row>
    <row r="21" spans="1:74" ht="11.1" customHeight="1" x14ac:dyDescent="0.2">
      <c r="A21" s="58" t="s">
        <v>324</v>
      </c>
      <c r="B21" s="739" t="s">
        <v>1003</v>
      </c>
      <c r="C21" s="429">
        <v>13.800294128999999</v>
      </c>
      <c r="D21" s="429">
        <v>14.04487297</v>
      </c>
      <c r="E21" s="429">
        <v>14.552275252999999</v>
      </c>
      <c r="F21" s="429">
        <v>14.924413162</v>
      </c>
      <c r="G21" s="429">
        <v>15.289976353</v>
      </c>
      <c r="H21" s="429">
        <v>15.80028059</v>
      </c>
      <c r="I21" s="429">
        <v>15.815191003000001</v>
      </c>
      <c r="J21" s="429">
        <v>16.066114754000001</v>
      </c>
      <c r="K21" s="429">
        <v>16.199366424000001</v>
      </c>
      <c r="L21" s="429">
        <v>16.567289508000002</v>
      </c>
      <c r="M21" s="429">
        <v>16.154338916</v>
      </c>
      <c r="N21" s="429">
        <v>15.494587165</v>
      </c>
      <c r="O21" s="429">
        <v>15.794526358000001</v>
      </c>
      <c r="P21" s="429">
        <v>16.283486642</v>
      </c>
      <c r="Q21" s="429">
        <v>16.448008318999999</v>
      </c>
      <c r="R21" s="429">
        <v>16.56342531</v>
      </c>
      <c r="S21" s="429">
        <v>16.865687727000001</v>
      </c>
      <c r="T21" s="429">
        <v>16.377372243</v>
      </c>
      <c r="U21" s="429">
        <v>16.094645740000001</v>
      </c>
      <c r="V21" s="429">
        <v>15.712304423000001</v>
      </c>
      <c r="W21" s="429">
        <v>15.995649698999999</v>
      </c>
      <c r="X21" s="429">
        <v>16.517973544</v>
      </c>
      <c r="Y21" s="429">
        <v>16.173279457</v>
      </c>
      <c r="Z21" s="429">
        <v>15.924988727000001</v>
      </c>
      <c r="AA21" s="429">
        <v>15.605494772</v>
      </c>
      <c r="AB21" s="429">
        <v>16.027252964999999</v>
      </c>
      <c r="AC21" s="429">
        <v>16.451574867000001</v>
      </c>
      <c r="AD21" s="429">
        <v>16.981192111999999</v>
      </c>
      <c r="AE21" s="429">
        <v>17.021050773999999</v>
      </c>
      <c r="AF21" s="429">
        <v>16.637484104999999</v>
      </c>
      <c r="AG21" s="429">
        <v>16.377949997999998</v>
      </c>
      <c r="AH21" s="429">
        <v>16.449926767000001</v>
      </c>
      <c r="AI21" s="429">
        <v>16.602810246000001</v>
      </c>
      <c r="AJ21" s="429">
        <v>17.002025982999999</v>
      </c>
      <c r="AK21" s="429">
        <v>17.087540454999999</v>
      </c>
      <c r="AL21" s="429">
        <v>16.111499163000001</v>
      </c>
      <c r="AM21" s="429">
        <v>16.119553677999999</v>
      </c>
      <c r="AN21" s="429">
        <v>16.452572228000001</v>
      </c>
      <c r="AO21" s="429">
        <v>17.285546238999999</v>
      </c>
      <c r="AP21" s="429">
        <v>17.795635790999999</v>
      </c>
      <c r="AQ21" s="429">
        <v>18.229736525</v>
      </c>
      <c r="AR21" s="429">
        <v>18.266006443999999</v>
      </c>
      <c r="AS21" s="429">
        <v>17.795983891999999</v>
      </c>
      <c r="AT21" s="429">
        <v>18.181692544000001</v>
      </c>
      <c r="AU21" s="429">
        <v>18.687650140999999</v>
      </c>
      <c r="AV21" s="429">
        <v>18.531978839000001</v>
      </c>
      <c r="AW21" s="429">
        <v>18.284842103999999</v>
      </c>
      <c r="AX21" s="429">
        <v>17.454330033000002</v>
      </c>
      <c r="AY21" s="429">
        <v>17.444898010999999</v>
      </c>
      <c r="AZ21" s="871">
        <v>17.837968317000001</v>
      </c>
      <c r="BA21" s="871">
        <v>19.09</v>
      </c>
      <c r="BB21" s="871">
        <v>19.78</v>
      </c>
      <c r="BC21" s="871">
        <v>20.116869999999999</v>
      </c>
      <c r="BD21" s="871">
        <v>20.137810000000002</v>
      </c>
      <c r="BE21" s="352">
        <v>19.452909999999999</v>
      </c>
      <c r="BF21" s="352">
        <v>19.461110000000001</v>
      </c>
      <c r="BG21" s="352">
        <v>19.968630000000001</v>
      </c>
      <c r="BH21" s="352">
        <v>19.669599999999999</v>
      </c>
      <c r="BI21" s="352">
        <v>19.340540000000001</v>
      </c>
      <c r="BJ21" s="352">
        <v>18.48085</v>
      </c>
      <c r="BK21" s="352">
        <v>18.40682</v>
      </c>
      <c r="BL21" s="352">
        <v>18.593309999999999</v>
      </c>
      <c r="BM21" s="352">
        <v>19.710660000000001</v>
      </c>
      <c r="BN21" s="352">
        <v>20.355519999999999</v>
      </c>
      <c r="BO21" s="352">
        <v>20.639959999999999</v>
      </c>
      <c r="BP21" s="352">
        <v>20.587309999999999</v>
      </c>
      <c r="BQ21" s="352">
        <v>19.879460000000002</v>
      </c>
      <c r="BR21" s="352">
        <v>19.839919999999999</v>
      </c>
      <c r="BS21" s="352">
        <v>20.384599999999999</v>
      </c>
      <c r="BT21" s="352">
        <v>20.081469999999999</v>
      </c>
      <c r="BU21" s="352">
        <v>19.74567</v>
      </c>
      <c r="BV21" s="352">
        <v>18.889970000000002</v>
      </c>
    </row>
    <row r="22" spans="1:74" ht="11.1" customHeight="1" x14ac:dyDescent="0.2">
      <c r="A22" s="58" t="s">
        <v>325</v>
      </c>
      <c r="B22" s="739" t="s">
        <v>1004</v>
      </c>
      <c r="C22" s="429">
        <v>10.828453132</v>
      </c>
      <c r="D22" s="429">
        <v>10.981086934</v>
      </c>
      <c r="E22" s="429">
        <v>11.636509472</v>
      </c>
      <c r="F22" s="429">
        <v>12.188325389999999</v>
      </c>
      <c r="G22" s="429">
        <v>12.868126659</v>
      </c>
      <c r="H22" s="429">
        <v>13.957844890000001</v>
      </c>
      <c r="I22" s="429">
        <v>14.156398726999999</v>
      </c>
      <c r="J22" s="429">
        <v>14.200544153999999</v>
      </c>
      <c r="K22" s="429">
        <v>13.983419676</v>
      </c>
      <c r="L22" s="429">
        <v>13.148305721</v>
      </c>
      <c r="M22" s="429">
        <v>12.440034045000001</v>
      </c>
      <c r="N22" s="429">
        <v>11.382503984</v>
      </c>
      <c r="O22" s="429">
        <v>11.336900793</v>
      </c>
      <c r="P22" s="429">
        <v>12.035061907999999</v>
      </c>
      <c r="Q22" s="429">
        <v>12.117253479</v>
      </c>
      <c r="R22" s="429">
        <v>12.645498608</v>
      </c>
      <c r="S22" s="429">
        <v>13.400879247000001</v>
      </c>
      <c r="T22" s="429">
        <v>14.163084550000001</v>
      </c>
      <c r="U22" s="429">
        <v>14.299662779</v>
      </c>
      <c r="V22" s="429">
        <v>14.202465977999999</v>
      </c>
      <c r="W22" s="429">
        <v>13.954066352</v>
      </c>
      <c r="X22" s="429">
        <v>13.221738267999999</v>
      </c>
      <c r="Y22" s="429">
        <v>12.668384038999999</v>
      </c>
      <c r="Z22" s="429">
        <v>12.054652406000001</v>
      </c>
      <c r="AA22" s="429">
        <v>11.66409397</v>
      </c>
      <c r="AB22" s="429">
        <v>12.259197799000001</v>
      </c>
      <c r="AC22" s="429">
        <v>12.963984391</v>
      </c>
      <c r="AD22" s="429">
        <v>13.207809261</v>
      </c>
      <c r="AE22" s="429">
        <v>13.643507511999999</v>
      </c>
      <c r="AF22" s="429">
        <v>14.6465736</v>
      </c>
      <c r="AG22" s="429">
        <v>14.703514437000001</v>
      </c>
      <c r="AH22" s="429">
        <v>14.662100518000001</v>
      </c>
      <c r="AI22" s="429">
        <v>14.662025943</v>
      </c>
      <c r="AJ22" s="429">
        <v>13.545476577000001</v>
      </c>
      <c r="AK22" s="429">
        <v>13.353590989000001</v>
      </c>
      <c r="AL22" s="429">
        <v>12.319532006999999</v>
      </c>
      <c r="AM22" s="429">
        <v>12.140945828</v>
      </c>
      <c r="AN22" s="429">
        <v>12.271225450999999</v>
      </c>
      <c r="AO22" s="429">
        <v>12.969363996</v>
      </c>
      <c r="AP22" s="429">
        <v>13.669368993999999</v>
      </c>
      <c r="AQ22" s="429">
        <v>14.125134345999999</v>
      </c>
      <c r="AR22" s="429">
        <v>15.53839228</v>
      </c>
      <c r="AS22" s="429">
        <v>15.254080638</v>
      </c>
      <c r="AT22" s="429">
        <v>15.294298083999999</v>
      </c>
      <c r="AU22" s="429">
        <v>15.544315101</v>
      </c>
      <c r="AV22" s="429">
        <v>14.152065862000001</v>
      </c>
      <c r="AW22" s="429">
        <v>13.896343254</v>
      </c>
      <c r="AX22" s="429">
        <v>12.887615723</v>
      </c>
      <c r="AY22" s="429">
        <v>12.923501091</v>
      </c>
      <c r="AZ22" s="871">
        <v>13.226010842000001</v>
      </c>
      <c r="BA22" s="871">
        <v>13.95</v>
      </c>
      <c r="BB22" s="871">
        <v>14.62</v>
      </c>
      <c r="BC22" s="871">
        <v>14.50568</v>
      </c>
      <c r="BD22" s="871">
        <v>15.79303</v>
      </c>
      <c r="BE22" s="352">
        <v>15.38496</v>
      </c>
      <c r="BF22" s="352">
        <v>15.187939999999999</v>
      </c>
      <c r="BG22" s="352">
        <v>15.54569</v>
      </c>
      <c r="BH22" s="352">
        <v>14.08329</v>
      </c>
      <c r="BI22" s="352">
        <v>13.77482</v>
      </c>
      <c r="BJ22" s="352">
        <v>12.874129999999999</v>
      </c>
      <c r="BK22" s="352">
        <v>12.981109999999999</v>
      </c>
      <c r="BL22" s="352">
        <v>13.0722</v>
      </c>
      <c r="BM22" s="352">
        <v>13.755879999999999</v>
      </c>
      <c r="BN22" s="352">
        <v>14.56246</v>
      </c>
      <c r="BO22" s="352">
        <v>14.518890000000001</v>
      </c>
      <c r="BP22" s="352">
        <v>15.88401</v>
      </c>
      <c r="BQ22" s="352">
        <v>15.425829999999999</v>
      </c>
      <c r="BR22" s="352">
        <v>15.242470000000001</v>
      </c>
      <c r="BS22" s="352">
        <v>15.659219999999999</v>
      </c>
      <c r="BT22" s="352">
        <v>14.19651</v>
      </c>
      <c r="BU22" s="352">
        <v>13.914289999999999</v>
      </c>
      <c r="BV22" s="352">
        <v>13.022460000000001</v>
      </c>
    </row>
    <row r="23" spans="1:74" ht="11.1" customHeight="1" x14ac:dyDescent="0.2">
      <c r="A23" s="58" t="s">
        <v>326</v>
      </c>
      <c r="B23" s="739" t="s">
        <v>1005</v>
      </c>
      <c r="C23" s="429">
        <v>12.203211230000001</v>
      </c>
      <c r="D23" s="429">
        <v>12.467644161999999</v>
      </c>
      <c r="E23" s="429">
        <v>12.975797344</v>
      </c>
      <c r="F23" s="429">
        <v>13.203788533999999</v>
      </c>
      <c r="G23" s="429">
        <v>13.320576236999999</v>
      </c>
      <c r="H23" s="429">
        <v>13.624796465999999</v>
      </c>
      <c r="I23" s="429">
        <v>13.870582092999999</v>
      </c>
      <c r="J23" s="429">
        <v>14.043938406000001</v>
      </c>
      <c r="K23" s="429">
        <v>14.287792576999999</v>
      </c>
      <c r="L23" s="429">
        <v>14.151834931</v>
      </c>
      <c r="M23" s="429">
        <v>13.697245366000001</v>
      </c>
      <c r="N23" s="429">
        <v>13.297549286000001</v>
      </c>
      <c r="O23" s="429">
        <v>13.899375685000001</v>
      </c>
      <c r="P23" s="429">
        <v>14.55945017</v>
      </c>
      <c r="Q23" s="429">
        <v>14.194351102000001</v>
      </c>
      <c r="R23" s="429">
        <v>14.635240134</v>
      </c>
      <c r="S23" s="429">
        <v>14.589987432999999</v>
      </c>
      <c r="T23" s="429">
        <v>14.701684695000001</v>
      </c>
      <c r="U23" s="429">
        <v>14.222386599</v>
      </c>
      <c r="V23" s="429">
        <v>14.273890532999999</v>
      </c>
      <c r="W23" s="429">
        <v>14.868749467000001</v>
      </c>
      <c r="X23" s="429">
        <v>15.006531347999999</v>
      </c>
      <c r="Y23" s="429">
        <v>14.54200522</v>
      </c>
      <c r="Z23" s="429">
        <v>14.139622006</v>
      </c>
      <c r="AA23" s="429">
        <v>13.833544712</v>
      </c>
      <c r="AB23" s="429">
        <v>14.661939286999999</v>
      </c>
      <c r="AC23" s="429">
        <v>14.912215307</v>
      </c>
      <c r="AD23" s="429">
        <v>14.875310567</v>
      </c>
      <c r="AE23" s="429">
        <v>14.350748169999999</v>
      </c>
      <c r="AF23" s="429">
        <v>14.525764175999999</v>
      </c>
      <c r="AG23" s="429">
        <v>14.345199965000001</v>
      </c>
      <c r="AH23" s="429">
        <v>14.354549542000001</v>
      </c>
      <c r="AI23" s="429">
        <v>14.609088906</v>
      </c>
      <c r="AJ23" s="429">
        <v>14.85974665</v>
      </c>
      <c r="AK23" s="429">
        <v>14.914774188000001</v>
      </c>
      <c r="AL23" s="429">
        <v>14.369714622</v>
      </c>
      <c r="AM23" s="429">
        <v>14.15296382</v>
      </c>
      <c r="AN23" s="429">
        <v>14.790800312</v>
      </c>
      <c r="AO23" s="429">
        <v>15.35648879</v>
      </c>
      <c r="AP23" s="429">
        <v>15.482005472000001</v>
      </c>
      <c r="AQ23" s="429">
        <v>15.267901211</v>
      </c>
      <c r="AR23" s="429">
        <v>15.400165433</v>
      </c>
      <c r="AS23" s="429">
        <v>15.280152619000001</v>
      </c>
      <c r="AT23" s="429">
        <v>15.621762883000001</v>
      </c>
      <c r="AU23" s="429">
        <v>16.055147802</v>
      </c>
      <c r="AV23" s="429">
        <v>15.965117719</v>
      </c>
      <c r="AW23" s="429">
        <v>15.862984043999999</v>
      </c>
      <c r="AX23" s="429">
        <v>15.028617647000001</v>
      </c>
      <c r="AY23" s="429">
        <v>15.638966398999999</v>
      </c>
      <c r="AZ23" s="871">
        <v>15.759616953</v>
      </c>
      <c r="BA23" s="871">
        <v>16.21</v>
      </c>
      <c r="BB23" s="871">
        <v>16.45</v>
      </c>
      <c r="BC23" s="871">
        <v>16.244039999999998</v>
      </c>
      <c r="BD23" s="871">
        <v>16.51172</v>
      </c>
      <c r="BE23" s="352">
        <v>16.52402</v>
      </c>
      <c r="BF23" s="352">
        <v>16.550229999999999</v>
      </c>
      <c r="BG23" s="352">
        <v>16.820740000000001</v>
      </c>
      <c r="BH23" s="352">
        <v>16.735679999999999</v>
      </c>
      <c r="BI23" s="352">
        <v>16.48535</v>
      </c>
      <c r="BJ23" s="352">
        <v>15.784179999999999</v>
      </c>
      <c r="BK23" s="352">
        <v>16.479849999999999</v>
      </c>
      <c r="BL23" s="352">
        <v>16.47064</v>
      </c>
      <c r="BM23" s="352">
        <v>16.706990000000001</v>
      </c>
      <c r="BN23" s="352">
        <v>16.882000000000001</v>
      </c>
      <c r="BO23" s="352">
        <v>16.721360000000001</v>
      </c>
      <c r="BP23" s="352">
        <v>16.88345</v>
      </c>
      <c r="BQ23" s="352">
        <v>16.670660000000002</v>
      </c>
      <c r="BR23" s="352">
        <v>16.610029999999998</v>
      </c>
      <c r="BS23" s="352">
        <v>16.937169999999998</v>
      </c>
      <c r="BT23" s="352">
        <v>16.828700000000001</v>
      </c>
      <c r="BU23" s="352">
        <v>16.720079999999999</v>
      </c>
      <c r="BV23" s="352">
        <v>16.053239999999999</v>
      </c>
    </row>
    <row r="24" spans="1:74" ht="11.1" customHeight="1" x14ac:dyDescent="0.2">
      <c r="A24" s="58" t="s">
        <v>327</v>
      </c>
      <c r="B24" s="739" t="s">
        <v>1006</v>
      </c>
      <c r="C24" s="429">
        <v>11.891343815000001</v>
      </c>
      <c r="D24" s="429">
        <v>11.592413538000001</v>
      </c>
      <c r="E24" s="429">
        <v>12.24015342</v>
      </c>
      <c r="F24" s="429">
        <v>12.769886565</v>
      </c>
      <c r="G24" s="429">
        <v>12.902625139</v>
      </c>
      <c r="H24" s="429">
        <v>13.145358893999999</v>
      </c>
      <c r="I24" s="429">
        <v>13.386823296999999</v>
      </c>
      <c r="J24" s="429">
        <v>13.952953554</v>
      </c>
      <c r="K24" s="429">
        <v>13.64250929</v>
      </c>
      <c r="L24" s="429">
        <v>13.767955533</v>
      </c>
      <c r="M24" s="429">
        <v>13.694752851000001</v>
      </c>
      <c r="N24" s="429">
        <v>12.646627938</v>
      </c>
      <c r="O24" s="429">
        <v>12.950655148999999</v>
      </c>
      <c r="P24" s="429">
        <v>13.395577302</v>
      </c>
      <c r="Q24" s="429">
        <v>13.164903444</v>
      </c>
      <c r="R24" s="429">
        <v>13.055723297</v>
      </c>
      <c r="S24" s="429">
        <v>13.257940298999999</v>
      </c>
      <c r="T24" s="429">
        <v>13.242012364000001</v>
      </c>
      <c r="U24" s="429">
        <v>13.024574761</v>
      </c>
      <c r="V24" s="429">
        <v>12.786222942</v>
      </c>
      <c r="W24" s="429">
        <v>12.972893755999999</v>
      </c>
      <c r="X24" s="429">
        <v>13.484840963</v>
      </c>
      <c r="Y24" s="429">
        <v>13.532590718</v>
      </c>
      <c r="Z24" s="429">
        <v>12.857111507000001</v>
      </c>
      <c r="AA24" s="429">
        <v>12.766062834</v>
      </c>
      <c r="AB24" s="429">
        <v>12.939634186999999</v>
      </c>
      <c r="AC24" s="429">
        <v>13.899370621999999</v>
      </c>
      <c r="AD24" s="429">
        <v>13.833018599000001</v>
      </c>
      <c r="AE24" s="429">
        <v>13.390726108999999</v>
      </c>
      <c r="AF24" s="429">
        <v>13.429438623999999</v>
      </c>
      <c r="AG24" s="429">
        <v>13.125300231000001</v>
      </c>
      <c r="AH24" s="429">
        <v>13.194430077</v>
      </c>
      <c r="AI24" s="429">
        <v>13.351238863000001</v>
      </c>
      <c r="AJ24" s="429">
        <v>13.802177346000001</v>
      </c>
      <c r="AK24" s="429">
        <v>14.260016329999999</v>
      </c>
      <c r="AL24" s="429">
        <v>13.600806714999999</v>
      </c>
      <c r="AM24" s="429">
        <v>13.265200939</v>
      </c>
      <c r="AN24" s="429">
        <v>13.496050574</v>
      </c>
      <c r="AO24" s="429">
        <v>14.285402091</v>
      </c>
      <c r="AP24" s="429">
        <v>14.83908462</v>
      </c>
      <c r="AQ24" s="429">
        <v>14.635599992</v>
      </c>
      <c r="AR24" s="429">
        <v>14.405807499</v>
      </c>
      <c r="AS24" s="429">
        <v>13.985900352</v>
      </c>
      <c r="AT24" s="429">
        <v>13.97457625</v>
      </c>
      <c r="AU24" s="429">
        <v>14.328568913</v>
      </c>
      <c r="AV24" s="429">
        <v>14.391252387</v>
      </c>
      <c r="AW24" s="429">
        <v>14.515121218999999</v>
      </c>
      <c r="AX24" s="429">
        <v>13.948617988000001</v>
      </c>
      <c r="AY24" s="429">
        <v>14.338264795000001</v>
      </c>
      <c r="AZ24" s="871">
        <v>13.988250259000001</v>
      </c>
      <c r="BA24" s="871">
        <v>15.74</v>
      </c>
      <c r="BB24" s="871">
        <v>15.88</v>
      </c>
      <c r="BC24" s="871">
        <v>15.32259</v>
      </c>
      <c r="BD24" s="871">
        <v>14.944599999999999</v>
      </c>
      <c r="BE24" s="352">
        <v>14.487539999999999</v>
      </c>
      <c r="BF24" s="352">
        <v>14.242000000000001</v>
      </c>
      <c r="BG24" s="352">
        <v>14.5732</v>
      </c>
      <c r="BH24" s="352">
        <v>14.77595</v>
      </c>
      <c r="BI24" s="352">
        <v>14.88415</v>
      </c>
      <c r="BJ24" s="352">
        <v>14.32995</v>
      </c>
      <c r="BK24" s="352">
        <v>14.74865</v>
      </c>
      <c r="BL24" s="352">
        <v>14.27216</v>
      </c>
      <c r="BM24" s="352">
        <v>15.76868</v>
      </c>
      <c r="BN24" s="352">
        <v>15.93538</v>
      </c>
      <c r="BO24" s="352">
        <v>15.61829</v>
      </c>
      <c r="BP24" s="352">
        <v>15.292310000000001</v>
      </c>
      <c r="BQ24" s="352">
        <v>14.823460000000001</v>
      </c>
      <c r="BR24" s="352">
        <v>14.606339999999999</v>
      </c>
      <c r="BS24" s="352">
        <v>14.95895</v>
      </c>
      <c r="BT24" s="352">
        <v>15.132759999999999</v>
      </c>
      <c r="BU24" s="352">
        <v>15.23654</v>
      </c>
      <c r="BV24" s="352">
        <v>14.665480000000001</v>
      </c>
    </row>
    <row r="25" spans="1:74" ht="11.1" customHeight="1" x14ac:dyDescent="0.2">
      <c r="A25" s="58" t="s">
        <v>328</v>
      </c>
      <c r="B25" s="739" t="s">
        <v>1007</v>
      </c>
      <c r="C25" s="429">
        <v>11.871385354999999</v>
      </c>
      <c r="D25" s="429">
        <v>11.818023882</v>
      </c>
      <c r="E25" s="429">
        <v>12.414181827</v>
      </c>
      <c r="F25" s="429">
        <v>12.951585608</v>
      </c>
      <c r="G25" s="429">
        <v>13.028294554</v>
      </c>
      <c r="H25" s="429">
        <v>13.342482153000001</v>
      </c>
      <c r="I25" s="429">
        <v>13.646429611</v>
      </c>
      <c r="J25" s="429">
        <v>14.045443099</v>
      </c>
      <c r="K25" s="429">
        <v>14.513162034</v>
      </c>
      <c r="L25" s="429">
        <v>14.628424007</v>
      </c>
      <c r="M25" s="429">
        <v>14.359073529</v>
      </c>
      <c r="N25" s="429">
        <v>13.572250834</v>
      </c>
      <c r="O25" s="429">
        <v>13.373588657000001</v>
      </c>
      <c r="P25" s="429">
        <v>13.894920999</v>
      </c>
      <c r="Q25" s="429">
        <v>13.750198834000001</v>
      </c>
      <c r="R25" s="429">
        <v>13.556049427</v>
      </c>
      <c r="S25" s="429">
        <v>13.805868539</v>
      </c>
      <c r="T25" s="429">
        <v>13.635468059999999</v>
      </c>
      <c r="U25" s="429">
        <v>13.335315407</v>
      </c>
      <c r="V25" s="429">
        <v>13.554706702000001</v>
      </c>
      <c r="W25" s="429">
        <v>13.962133024</v>
      </c>
      <c r="X25" s="429">
        <v>14.187821311</v>
      </c>
      <c r="Y25" s="429">
        <v>13.857976539999999</v>
      </c>
      <c r="Z25" s="429">
        <v>13.475074604</v>
      </c>
      <c r="AA25" s="429">
        <v>13.159248145999999</v>
      </c>
      <c r="AB25" s="429">
        <v>13.473860128</v>
      </c>
      <c r="AC25" s="429">
        <v>14.152834088000001</v>
      </c>
      <c r="AD25" s="429">
        <v>14.285408027000001</v>
      </c>
      <c r="AE25" s="429">
        <v>13.924353089</v>
      </c>
      <c r="AF25" s="429">
        <v>13.76984528</v>
      </c>
      <c r="AG25" s="429">
        <v>13.930904013999999</v>
      </c>
      <c r="AH25" s="429">
        <v>14.089405612</v>
      </c>
      <c r="AI25" s="429">
        <v>14.373081294</v>
      </c>
      <c r="AJ25" s="429">
        <v>14.836343599999999</v>
      </c>
      <c r="AK25" s="429">
        <v>14.700605357000001</v>
      </c>
      <c r="AL25" s="429">
        <v>14.140515818000001</v>
      </c>
      <c r="AM25" s="429">
        <v>13.473083667999999</v>
      </c>
      <c r="AN25" s="429">
        <v>13.82523864</v>
      </c>
      <c r="AO25" s="429">
        <v>14.463824088000001</v>
      </c>
      <c r="AP25" s="429">
        <v>14.929595115</v>
      </c>
      <c r="AQ25" s="429">
        <v>14.850229638</v>
      </c>
      <c r="AR25" s="429">
        <v>14.647476051</v>
      </c>
      <c r="AS25" s="429">
        <v>14.711657518999999</v>
      </c>
      <c r="AT25" s="429">
        <v>14.809593301</v>
      </c>
      <c r="AU25" s="429">
        <v>15.14079538</v>
      </c>
      <c r="AV25" s="429">
        <v>15.282762886</v>
      </c>
      <c r="AW25" s="429">
        <v>15.134076821000001</v>
      </c>
      <c r="AX25" s="429">
        <v>14.737902915999999</v>
      </c>
      <c r="AY25" s="429">
        <v>14.636945422</v>
      </c>
      <c r="AZ25" s="871">
        <v>14.530181077</v>
      </c>
      <c r="BA25" s="871">
        <v>15.6</v>
      </c>
      <c r="BB25" s="871">
        <v>16.12</v>
      </c>
      <c r="BC25" s="871">
        <v>16.041679999999999</v>
      </c>
      <c r="BD25" s="871">
        <v>15.63954</v>
      </c>
      <c r="BE25" s="352">
        <v>15.40602</v>
      </c>
      <c r="BF25" s="352">
        <v>15.286199999999999</v>
      </c>
      <c r="BG25" s="352">
        <v>15.56377</v>
      </c>
      <c r="BH25" s="352">
        <v>15.834149999999999</v>
      </c>
      <c r="BI25" s="352">
        <v>15.546290000000001</v>
      </c>
      <c r="BJ25" s="352">
        <v>15.019439999999999</v>
      </c>
      <c r="BK25" s="352">
        <v>15.07522</v>
      </c>
      <c r="BL25" s="352">
        <v>14.85046</v>
      </c>
      <c r="BM25" s="352">
        <v>15.941000000000001</v>
      </c>
      <c r="BN25" s="352">
        <v>16.686260000000001</v>
      </c>
      <c r="BO25" s="352">
        <v>16.52075</v>
      </c>
      <c r="BP25" s="352">
        <v>16.08156</v>
      </c>
      <c r="BQ25" s="352">
        <v>15.79082</v>
      </c>
      <c r="BR25" s="352">
        <v>15.72404</v>
      </c>
      <c r="BS25" s="352">
        <v>16.107420000000001</v>
      </c>
      <c r="BT25" s="352">
        <v>16.388179999999998</v>
      </c>
      <c r="BU25" s="352">
        <v>16.08184</v>
      </c>
      <c r="BV25" s="352">
        <v>15.511010000000001</v>
      </c>
    </row>
    <row r="26" spans="1:74" ht="11.1" customHeight="1" x14ac:dyDescent="0.2">
      <c r="A26" s="58" t="s">
        <v>329</v>
      </c>
      <c r="B26" s="739" t="s">
        <v>1008</v>
      </c>
      <c r="C26" s="429">
        <v>11.953608892</v>
      </c>
      <c r="D26" s="429">
        <v>12.086199806</v>
      </c>
      <c r="E26" s="429">
        <v>12.232923657000001</v>
      </c>
      <c r="F26" s="429">
        <v>12.558688740999999</v>
      </c>
      <c r="G26" s="429">
        <v>12.651478881999999</v>
      </c>
      <c r="H26" s="429">
        <v>13.030917793</v>
      </c>
      <c r="I26" s="429">
        <v>13.0953424</v>
      </c>
      <c r="J26" s="429">
        <v>13.159447291999999</v>
      </c>
      <c r="K26" s="429">
        <v>13.280743899999999</v>
      </c>
      <c r="L26" s="429">
        <v>13.348015489</v>
      </c>
      <c r="M26" s="429">
        <v>12.905590789</v>
      </c>
      <c r="N26" s="429">
        <v>12.56130564</v>
      </c>
      <c r="O26" s="429">
        <v>12.807230947000001</v>
      </c>
      <c r="P26" s="429">
        <v>13.006193482</v>
      </c>
      <c r="Q26" s="429">
        <v>13.032683533</v>
      </c>
      <c r="R26" s="429">
        <v>13.378870873</v>
      </c>
      <c r="S26" s="429">
        <v>13.88889356</v>
      </c>
      <c r="T26" s="429">
        <v>14.174943121</v>
      </c>
      <c r="U26" s="429">
        <v>14.023685649999999</v>
      </c>
      <c r="V26" s="429">
        <v>13.915298592999999</v>
      </c>
      <c r="W26" s="429">
        <v>14.348955352999999</v>
      </c>
      <c r="X26" s="429">
        <v>13.86156094</v>
      </c>
      <c r="Y26" s="429">
        <v>13.844027029999999</v>
      </c>
      <c r="Z26" s="429">
        <v>13.440254258</v>
      </c>
      <c r="AA26" s="429">
        <v>13.292109746</v>
      </c>
      <c r="AB26" s="429">
        <v>13.621328975999999</v>
      </c>
      <c r="AC26" s="429">
        <v>13.804716300999999</v>
      </c>
      <c r="AD26" s="429">
        <v>14.115973539000001</v>
      </c>
      <c r="AE26" s="429">
        <v>14.396579307</v>
      </c>
      <c r="AF26" s="429">
        <v>14.476017422</v>
      </c>
      <c r="AG26" s="429">
        <v>14.204606923</v>
      </c>
      <c r="AH26" s="429">
        <v>14.324915633</v>
      </c>
      <c r="AI26" s="429">
        <v>14.541214632999999</v>
      </c>
      <c r="AJ26" s="429">
        <v>14.412684334</v>
      </c>
      <c r="AK26" s="429">
        <v>13.999590957000001</v>
      </c>
      <c r="AL26" s="429">
        <v>13.858778819999999</v>
      </c>
      <c r="AM26" s="429">
        <v>13.500870845</v>
      </c>
      <c r="AN26" s="429">
        <v>13.729526141999999</v>
      </c>
      <c r="AO26" s="429">
        <v>13.99411901</v>
      </c>
      <c r="AP26" s="429">
        <v>14.347293347999999</v>
      </c>
      <c r="AQ26" s="429">
        <v>14.492457738000001</v>
      </c>
      <c r="AR26" s="429">
        <v>14.418837916999999</v>
      </c>
      <c r="AS26" s="429">
        <v>14.589690659</v>
      </c>
      <c r="AT26" s="429">
        <v>14.646696546999999</v>
      </c>
      <c r="AU26" s="429">
        <v>14.95226491</v>
      </c>
      <c r="AV26" s="429">
        <v>14.909278784</v>
      </c>
      <c r="AW26" s="429">
        <v>14.746169257</v>
      </c>
      <c r="AX26" s="429">
        <v>14.279545200999999</v>
      </c>
      <c r="AY26" s="429">
        <v>14.498740203000001</v>
      </c>
      <c r="AZ26" s="871">
        <v>14.918698997</v>
      </c>
      <c r="BA26" s="871">
        <v>14.9</v>
      </c>
      <c r="BB26" s="871">
        <v>14.92</v>
      </c>
      <c r="BC26" s="871">
        <v>15.02285</v>
      </c>
      <c r="BD26" s="871">
        <v>14.84613</v>
      </c>
      <c r="BE26" s="352">
        <v>14.956810000000001</v>
      </c>
      <c r="BF26" s="352">
        <v>14.913639999999999</v>
      </c>
      <c r="BG26" s="352">
        <v>15.068300000000001</v>
      </c>
      <c r="BH26" s="352">
        <v>14.90812</v>
      </c>
      <c r="BI26" s="352">
        <v>14.603960000000001</v>
      </c>
      <c r="BJ26" s="352">
        <v>14.035589999999999</v>
      </c>
      <c r="BK26" s="352">
        <v>14.19159</v>
      </c>
      <c r="BL26" s="352">
        <v>14.745430000000001</v>
      </c>
      <c r="BM26" s="352">
        <v>14.817030000000001</v>
      </c>
      <c r="BN26" s="352">
        <v>14.90943</v>
      </c>
      <c r="BO26" s="352">
        <v>15.047180000000001</v>
      </c>
      <c r="BP26" s="352">
        <v>14.94786</v>
      </c>
      <c r="BQ26" s="352">
        <v>15.15583</v>
      </c>
      <c r="BR26" s="352">
        <v>15.192600000000001</v>
      </c>
      <c r="BS26" s="352">
        <v>15.473140000000001</v>
      </c>
      <c r="BT26" s="352">
        <v>15.40061</v>
      </c>
      <c r="BU26" s="352">
        <v>15.168570000000001</v>
      </c>
      <c r="BV26" s="352">
        <v>14.64953</v>
      </c>
    </row>
    <row r="27" spans="1:74" ht="11.1" customHeight="1" x14ac:dyDescent="0.2">
      <c r="A27" s="58" t="s">
        <v>330</v>
      </c>
      <c r="B27" s="740" t="s">
        <v>1011</v>
      </c>
      <c r="C27" s="429">
        <v>17.256056719</v>
      </c>
      <c r="D27" s="429">
        <v>17.764186985999999</v>
      </c>
      <c r="E27" s="429">
        <v>18.818039101</v>
      </c>
      <c r="F27" s="429">
        <v>17.284427355999998</v>
      </c>
      <c r="G27" s="429">
        <v>20.517167500999999</v>
      </c>
      <c r="H27" s="429">
        <v>22.326088522999999</v>
      </c>
      <c r="I27" s="429">
        <v>21.082932651</v>
      </c>
      <c r="J27" s="429">
        <v>21.740904337</v>
      </c>
      <c r="K27" s="429">
        <v>21.900204666</v>
      </c>
      <c r="L27" s="429">
        <v>20.540959700999998</v>
      </c>
      <c r="M27" s="429">
        <v>18.734588581000001</v>
      </c>
      <c r="N27" s="429">
        <v>18.174492450999999</v>
      </c>
      <c r="O27" s="429">
        <v>19.474930306000001</v>
      </c>
      <c r="P27" s="429">
        <v>19.384591077</v>
      </c>
      <c r="Q27" s="429">
        <v>21.119849177999999</v>
      </c>
      <c r="R27" s="429">
        <v>21.322281409999999</v>
      </c>
      <c r="S27" s="429">
        <v>22.113359408000001</v>
      </c>
      <c r="T27" s="429">
        <v>23.634429515000001</v>
      </c>
      <c r="U27" s="429">
        <v>23.365560163000001</v>
      </c>
      <c r="V27" s="429">
        <v>24.212383999</v>
      </c>
      <c r="W27" s="429">
        <v>24.292060916000001</v>
      </c>
      <c r="X27" s="429">
        <v>23.842713842999999</v>
      </c>
      <c r="Y27" s="429">
        <v>21.566796350000001</v>
      </c>
      <c r="Z27" s="429">
        <v>20.703609612000001</v>
      </c>
      <c r="AA27" s="429">
        <v>21.164367815999999</v>
      </c>
      <c r="AB27" s="429">
        <v>22.377677726000002</v>
      </c>
      <c r="AC27" s="429">
        <v>22.947112463</v>
      </c>
      <c r="AD27" s="429">
        <v>24.601413687000001</v>
      </c>
      <c r="AE27" s="429">
        <v>25.184376189999998</v>
      </c>
      <c r="AF27" s="429">
        <v>26.020375495</v>
      </c>
      <c r="AG27" s="429">
        <v>26.399290294</v>
      </c>
      <c r="AH27" s="429">
        <v>25.741960536000001</v>
      </c>
      <c r="AI27" s="429">
        <v>26.202408392999999</v>
      </c>
      <c r="AJ27" s="429">
        <v>25.751671811000001</v>
      </c>
      <c r="AK27" s="429">
        <v>22.458281123999999</v>
      </c>
      <c r="AL27" s="429">
        <v>22.152456774000001</v>
      </c>
      <c r="AM27" s="429">
        <v>22.105078962</v>
      </c>
      <c r="AN27" s="429">
        <v>22.413787723999999</v>
      </c>
      <c r="AO27" s="429">
        <v>23.188635674</v>
      </c>
      <c r="AP27" s="429">
        <v>24.985913407999998</v>
      </c>
      <c r="AQ27" s="429">
        <v>25.559609421000001</v>
      </c>
      <c r="AR27" s="429">
        <v>26.193332097999999</v>
      </c>
      <c r="AS27" s="429">
        <v>25.984860690000001</v>
      </c>
      <c r="AT27" s="429">
        <v>25.748513801000001</v>
      </c>
      <c r="AU27" s="429">
        <v>26.759816883999999</v>
      </c>
      <c r="AV27" s="429">
        <v>26.377509698000001</v>
      </c>
      <c r="AW27" s="429">
        <v>24.070271242</v>
      </c>
      <c r="AX27" s="429">
        <v>24.207044123999999</v>
      </c>
      <c r="AY27" s="429">
        <v>23.268411197999999</v>
      </c>
      <c r="AZ27" s="871">
        <v>23.982538649999999</v>
      </c>
      <c r="BA27" s="871">
        <v>24.96</v>
      </c>
      <c r="BB27" s="871">
        <v>26.05</v>
      </c>
      <c r="BC27" s="871">
        <v>25.818989999999999</v>
      </c>
      <c r="BD27" s="871">
        <v>26.509969999999999</v>
      </c>
      <c r="BE27" s="352">
        <v>26.273029999999999</v>
      </c>
      <c r="BF27" s="352">
        <v>26.012080000000001</v>
      </c>
      <c r="BG27" s="352">
        <v>27.039359999999999</v>
      </c>
      <c r="BH27" s="352">
        <v>25.73704</v>
      </c>
      <c r="BI27" s="352">
        <v>24.324090000000002</v>
      </c>
      <c r="BJ27" s="352">
        <v>24.44528</v>
      </c>
      <c r="BK27" s="352">
        <v>23.539449999999999</v>
      </c>
      <c r="BL27" s="352">
        <v>24.251819999999999</v>
      </c>
      <c r="BM27" s="352">
        <v>25.260909999999999</v>
      </c>
      <c r="BN27" s="352">
        <v>27.409389999999998</v>
      </c>
      <c r="BO27" s="352">
        <v>26.198899999999998</v>
      </c>
      <c r="BP27" s="352">
        <v>26.886430000000001</v>
      </c>
      <c r="BQ27" s="352">
        <v>26.64648</v>
      </c>
      <c r="BR27" s="352">
        <v>26.41366</v>
      </c>
      <c r="BS27" s="352">
        <v>27.511990000000001</v>
      </c>
      <c r="BT27" s="352">
        <v>25.273579999999999</v>
      </c>
      <c r="BU27" s="352">
        <v>24.79354</v>
      </c>
      <c r="BV27" s="352">
        <v>24.950230000000001</v>
      </c>
    </row>
    <row r="28" spans="1:74" ht="11.1" customHeight="1" x14ac:dyDescent="0.2">
      <c r="A28" s="58"/>
      <c r="B28" s="538"/>
      <c r="C28" s="429"/>
      <c r="D28" s="429"/>
      <c r="E28" s="429"/>
      <c r="F28" s="429"/>
      <c r="G28" s="429"/>
      <c r="H28" s="429"/>
      <c r="I28" s="429"/>
      <c r="J28" s="429"/>
      <c r="K28" s="429"/>
      <c r="L28" s="429"/>
      <c r="M28" s="429"/>
      <c r="N28" s="429"/>
      <c r="O28" s="429"/>
      <c r="P28" s="429"/>
      <c r="Q28" s="429"/>
      <c r="R28" s="429"/>
      <c r="S28" s="429"/>
      <c r="T28" s="429"/>
      <c r="U28" s="429"/>
      <c r="V28" s="429"/>
      <c r="W28" s="429"/>
      <c r="X28" s="429"/>
      <c r="Y28" s="429"/>
      <c r="Z28" s="429"/>
      <c r="AA28" s="429"/>
      <c r="AB28" s="429"/>
      <c r="AC28" s="429"/>
      <c r="AD28" s="429"/>
      <c r="AE28" s="429"/>
      <c r="AF28" s="429"/>
      <c r="AG28" s="429"/>
      <c r="AH28" s="429"/>
      <c r="AI28" s="429"/>
      <c r="AJ28" s="429"/>
      <c r="AK28" s="429"/>
      <c r="AL28" s="429"/>
      <c r="AM28" s="429"/>
      <c r="AN28" s="429"/>
      <c r="AO28" s="429"/>
      <c r="AP28" s="429"/>
      <c r="AQ28" s="429"/>
      <c r="AR28" s="429"/>
      <c r="AS28" s="429"/>
      <c r="AT28" s="429"/>
      <c r="AU28" s="429"/>
      <c r="AV28" s="429"/>
      <c r="AW28" s="429"/>
      <c r="AX28" s="429"/>
      <c r="AY28" s="429"/>
      <c r="AZ28" s="871"/>
      <c r="BA28" s="871"/>
      <c r="BB28" s="871"/>
      <c r="BC28" s="871"/>
      <c r="BD28" s="871"/>
      <c r="BE28" s="352"/>
      <c r="BF28" s="352"/>
      <c r="BG28" s="352"/>
      <c r="BH28" s="352"/>
      <c r="BI28" s="352"/>
      <c r="BJ28" s="352"/>
      <c r="BK28" s="352"/>
      <c r="BL28" s="352"/>
      <c r="BM28" s="352"/>
      <c r="BN28" s="352"/>
      <c r="BO28" s="352"/>
      <c r="BP28" s="352"/>
      <c r="BQ28" s="352"/>
      <c r="BR28" s="352"/>
      <c r="BS28" s="352"/>
      <c r="BT28" s="352"/>
      <c r="BU28" s="352"/>
      <c r="BV28" s="352"/>
    </row>
    <row r="29" spans="1:74" ht="11.1" customHeight="1" x14ac:dyDescent="0.2">
      <c r="A29" s="58"/>
      <c r="B29" s="60" t="s">
        <v>986</v>
      </c>
      <c r="C29" s="466"/>
      <c r="D29" s="466"/>
      <c r="E29" s="466"/>
      <c r="F29" s="466"/>
      <c r="G29" s="466"/>
      <c r="H29" s="466"/>
      <c r="I29" s="466"/>
      <c r="J29" s="466"/>
      <c r="K29" s="466"/>
      <c r="L29" s="466"/>
      <c r="M29" s="466"/>
      <c r="N29" s="466"/>
      <c r="O29" s="466"/>
      <c r="P29" s="466"/>
      <c r="Q29" s="466"/>
      <c r="R29" s="466"/>
      <c r="S29" s="466"/>
      <c r="T29" s="466"/>
      <c r="U29" s="466"/>
      <c r="V29" s="466"/>
      <c r="W29" s="466"/>
      <c r="X29" s="466"/>
      <c r="Y29" s="466"/>
      <c r="Z29" s="466"/>
      <c r="AA29" s="466"/>
      <c r="AB29" s="466"/>
      <c r="AC29" s="466"/>
      <c r="AD29" s="466"/>
      <c r="AE29" s="466"/>
      <c r="AF29" s="466"/>
      <c r="AG29" s="466"/>
      <c r="AH29" s="466"/>
      <c r="AI29" s="466"/>
      <c r="AJ29" s="466"/>
      <c r="AK29" s="466"/>
      <c r="AL29" s="466"/>
      <c r="AM29" s="466"/>
      <c r="AN29" s="466"/>
      <c r="AO29" s="466"/>
      <c r="AP29" s="466"/>
      <c r="AQ29" s="466"/>
      <c r="AR29" s="466"/>
      <c r="AS29" s="466"/>
      <c r="AT29" s="466"/>
      <c r="AU29" s="466"/>
      <c r="AV29" s="466"/>
      <c r="AW29" s="466"/>
      <c r="AX29" s="466"/>
      <c r="AY29" s="466"/>
      <c r="AZ29" s="918"/>
      <c r="BA29" s="918"/>
      <c r="BB29" s="918"/>
      <c r="BC29" s="918"/>
      <c r="BD29" s="918"/>
      <c r="BE29" s="464"/>
      <c r="BF29" s="464"/>
      <c r="BG29" s="464"/>
      <c r="BH29" s="464"/>
      <c r="BI29" s="464"/>
      <c r="BJ29" s="464"/>
      <c r="BK29" s="464"/>
      <c r="BL29" s="464"/>
      <c r="BM29" s="464"/>
      <c r="BN29" s="464"/>
      <c r="BO29" s="464"/>
      <c r="BP29" s="464"/>
      <c r="BQ29" s="464"/>
      <c r="BR29" s="464"/>
      <c r="BS29" s="464"/>
      <c r="BT29" s="464"/>
      <c r="BU29" s="464"/>
      <c r="BV29" s="464"/>
    </row>
    <row r="30" spans="1:74" s="539" customFormat="1" ht="11.1" customHeight="1" x14ac:dyDescent="0.2">
      <c r="A30" s="537" t="s">
        <v>341</v>
      </c>
      <c r="B30" s="578" t="s">
        <v>1147</v>
      </c>
      <c r="C30" s="429">
        <v>11.26</v>
      </c>
      <c r="D30" s="429">
        <v>11.66</v>
      </c>
      <c r="E30" s="429">
        <v>11.65</v>
      </c>
      <c r="F30" s="429">
        <v>11.82</v>
      </c>
      <c r="G30" s="429">
        <v>12</v>
      </c>
      <c r="H30" s="429">
        <v>12.75</v>
      </c>
      <c r="I30" s="429">
        <v>13.02</v>
      </c>
      <c r="J30" s="429">
        <v>13.41</v>
      </c>
      <c r="K30" s="429">
        <v>13.28</v>
      </c>
      <c r="L30" s="429">
        <v>12.89</v>
      </c>
      <c r="M30" s="429">
        <v>12.33</v>
      </c>
      <c r="N30" s="429">
        <v>12.28</v>
      </c>
      <c r="O30" s="429">
        <v>12.61</v>
      </c>
      <c r="P30" s="429">
        <v>12.53</v>
      </c>
      <c r="Q30" s="429">
        <v>12.36</v>
      </c>
      <c r="R30" s="429">
        <v>12.08</v>
      </c>
      <c r="S30" s="429">
        <v>12.16</v>
      </c>
      <c r="T30" s="429">
        <v>12.63</v>
      </c>
      <c r="U30" s="429">
        <v>12.91</v>
      </c>
      <c r="V30" s="429">
        <v>13.08</v>
      </c>
      <c r="W30" s="429">
        <v>13.07</v>
      </c>
      <c r="X30" s="429">
        <v>12.73</v>
      </c>
      <c r="Y30" s="429">
        <v>12.43</v>
      </c>
      <c r="Z30" s="429">
        <v>12.24</v>
      </c>
      <c r="AA30" s="429">
        <v>12.5</v>
      </c>
      <c r="AB30" s="429">
        <v>12.53</v>
      </c>
      <c r="AC30" s="429">
        <v>12.47</v>
      </c>
      <c r="AD30" s="429">
        <v>12.35</v>
      </c>
      <c r="AE30" s="429">
        <v>12.32</v>
      </c>
      <c r="AF30" s="429">
        <v>12.89</v>
      </c>
      <c r="AG30" s="429">
        <v>13.37</v>
      </c>
      <c r="AH30" s="429">
        <v>13.16</v>
      </c>
      <c r="AI30" s="429">
        <v>13.23</v>
      </c>
      <c r="AJ30" s="429">
        <v>12.89</v>
      </c>
      <c r="AK30" s="429">
        <v>12.35</v>
      </c>
      <c r="AL30" s="429">
        <v>12.64</v>
      </c>
      <c r="AM30" s="429">
        <v>12.82</v>
      </c>
      <c r="AN30" s="429">
        <v>12.98</v>
      </c>
      <c r="AO30" s="429">
        <v>13.16</v>
      </c>
      <c r="AP30" s="429">
        <v>12.89</v>
      </c>
      <c r="AQ30" s="429">
        <v>12.93</v>
      </c>
      <c r="AR30" s="429">
        <v>13.54</v>
      </c>
      <c r="AS30" s="429">
        <v>14.05</v>
      </c>
      <c r="AT30" s="429">
        <v>13.93</v>
      </c>
      <c r="AU30" s="429">
        <v>13.99</v>
      </c>
      <c r="AV30" s="429">
        <v>13.49</v>
      </c>
      <c r="AW30" s="429">
        <v>13.19</v>
      </c>
      <c r="AX30" s="429">
        <v>13.63</v>
      </c>
      <c r="AY30" s="429">
        <v>13.64</v>
      </c>
      <c r="AZ30" s="871">
        <v>14.37</v>
      </c>
      <c r="BA30" s="871">
        <v>13.92</v>
      </c>
      <c r="BB30" s="871">
        <v>13.51</v>
      </c>
      <c r="BC30" s="871">
        <v>13.481310000000001</v>
      </c>
      <c r="BD30" s="871">
        <v>14.020910000000001</v>
      </c>
      <c r="BE30" s="352">
        <v>14.42902</v>
      </c>
      <c r="BF30" s="352">
        <v>14.228</v>
      </c>
      <c r="BG30" s="352">
        <v>14.260910000000001</v>
      </c>
      <c r="BH30" s="352">
        <v>13.71414</v>
      </c>
      <c r="BI30" s="352">
        <v>13.35718</v>
      </c>
      <c r="BJ30" s="352">
        <v>13.79359</v>
      </c>
      <c r="BK30" s="352">
        <v>13.74588</v>
      </c>
      <c r="BL30" s="352">
        <v>14.427849999999999</v>
      </c>
      <c r="BM30" s="352">
        <v>13.99654</v>
      </c>
      <c r="BN30" s="352">
        <v>13.63241</v>
      </c>
      <c r="BO30" s="352">
        <v>13.517749999999999</v>
      </c>
      <c r="BP30" s="352">
        <v>14.03509</v>
      </c>
      <c r="BQ30" s="352">
        <v>14.452819999999999</v>
      </c>
      <c r="BR30" s="352">
        <v>14.23799</v>
      </c>
      <c r="BS30" s="352">
        <v>14.278969999999999</v>
      </c>
      <c r="BT30" s="352">
        <v>13.77974</v>
      </c>
      <c r="BU30" s="352">
        <v>13.429169999999999</v>
      </c>
      <c r="BV30" s="352">
        <v>13.883940000000001</v>
      </c>
    </row>
    <row r="31" spans="1:74" ht="11.1" customHeight="1" x14ac:dyDescent="0.2">
      <c r="A31" s="58" t="s">
        <v>332</v>
      </c>
      <c r="B31" s="739" t="s">
        <v>1001</v>
      </c>
      <c r="C31" s="429">
        <v>18.125874498000002</v>
      </c>
      <c r="D31" s="429">
        <v>19.268902032</v>
      </c>
      <c r="E31" s="429">
        <v>17.879793089</v>
      </c>
      <c r="F31" s="429">
        <v>17.403876236999999</v>
      </c>
      <c r="G31" s="429">
        <v>16.965513538</v>
      </c>
      <c r="H31" s="429">
        <v>17.746126091000001</v>
      </c>
      <c r="I31" s="429">
        <v>17.097546510000001</v>
      </c>
      <c r="J31" s="429">
        <v>18.711378221</v>
      </c>
      <c r="K31" s="429">
        <v>19.054856979</v>
      </c>
      <c r="L31" s="429">
        <v>18.131795704000002</v>
      </c>
      <c r="M31" s="429">
        <v>18.093251480999999</v>
      </c>
      <c r="N31" s="429">
        <v>19.123153313</v>
      </c>
      <c r="O31" s="429">
        <v>20.633331511000002</v>
      </c>
      <c r="P31" s="429">
        <v>21.094832725</v>
      </c>
      <c r="Q31" s="429">
        <v>20.133567886000002</v>
      </c>
      <c r="R31" s="429">
        <v>20.359643344999999</v>
      </c>
      <c r="S31" s="429">
        <v>18.129798491999999</v>
      </c>
      <c r="T31" s="429">
        <v>18.936213318</v>
      </c>
      <c r="U31" s="429">
        <v>18.412735392999998</v>
      </c>
      <c r="V31" s="429">
        <v>18.941909133999999</v>
      </c>
      <c r="W31" s="429">
        <v>18.847244091</v>
      </c>
      <c r="X31" s="429">
        <v>19.186375826999999</v>
      </c>
      <c r="Y31" s="429">
        <v>19.179502554999999</v>
      </c>
      <c r="Z31" s="429">
        <v>19.620024752999999</v>
      </c>
      <c r="AA31" s="429">
        <v>20.612635344000001</v>
      </c>
      <c r="AB31" s="429">
        <v>20.666526203</v>
      </c>
      <c r="AC31" s="429">
        <v>19.995369179000001</v>
      </c>
      <c r="AD31" s="429">
        <v>19.584618833</v>
      </c>
      <c r="AE31" s="429">
        <v>19.869505950000001</v>
      </c>
      <c r="AF31" s="429">
        <v>19.775908763</v>
      </c>
      <c r="AG31" s="429">
        <v>20.016510993000001</v>
      </c>
      <c r="AH31" s="429">
        <v>20.634196854999999</v>
      </c>
      <c r="AI31" s="429">
        <v>21.077581856999998</v>
      </c>
      <c r="AJ31" s="429">
        <v>20.744221099000001</v>
      </c>
      <c r="AK31" s="429">
        <v>21.652766252999999</v>
      </c>
      <c r="AL31" s="429">
        <v>22.096361775999998</v>
      </c>
      <c r="AM31" s="429">
        <v>22.874088622999999</v>
      </c>
      <c r="AN31" s="429">
        <v>23.623276485000002</v>
      </c>
      <c r="AO31" s="429">
        <v>23.090197947</v>
      </c>
      <c r="AP31" s="429">
        <v>22.671732923</v>
      </c>
      <c r="AQ31" s="429">
        <v>22.200748395000002</v>
      </c>
      <c r="AR31" s="429">
        <v>21.938791687999998</v>
      </c>
      <c r="AS31" s="429">
        <v>22.481636026</v>
      </c>
      <c r="AT31" s="429">
        <v>22.650969060000001</v>
      </c>
      <c r="AU31" s="429">
        <v>21.789978851000001</v>
      </c>
      <c r="AV31" s="429">
        <v>21.597061578000002</v>
      </c>
      <c r="AW31" s="429">
        <v>22.465931219000002</v>
      </c>
      <c r="AX31" s="429">
        <v>23.523210194000001</v>
      </c>
      <c r="AY31" s="429">
        <v>24.217520370999999</v>
      </c>
      <c r="AZ31" s="871">
        <v>24.556857598000001</v>
      </c>
      <c r="BA31" s="871">
        <v>24.25</v>
      </c>
      <c r="BB31" s="871">
        <v>23.3</v>
      </c>
      <c r="BC31" s="871">
        <v>23.121469999999999</v>
      </c>
      <c r="BD31" s="871">
        <v>23.13064</v>
      </c>
      <c r="BE31" s="352">
        <v>23.789729999999999</v>
      </c>
      <c r="BF31" s="352">
        <v>23.65484</v>
      </c>
      <c r="BG31" s="352">
        <v>22.857559999999999</v>
      </c>
      <c r="BH31" s="352">
        <v>22.667860000000001</v>
      </c>
      <c r="BI31" s="352">
        <v>23.609269999999999</v>
      </c>
      <c r="BJ31" s="352">
        <v>24.750530000000001</v>
      </c>
      <c r="BK31" s="352">
        <v>25.40522</v>
      </c>
      <c r="BL31" s="352">
        <v>25.663689999999999</v>
      </c>
      <c r="BM31" s="352">
        <v>25.174150000000001</v>
      </c>
      <c r="BN31" s="352">
        <v>24.116890000000001</v>
      </c>
      <c r="BO31" s="352">
        <v>23.866199999999999</v>
      </c>
      <c r="BP31" s="352">
        <v>23.870899999999999</v>
      </c>
      <c r="BQ31" s="352">
        <v>24.303429999999999</v>
      </c>
      <c r="BR31" s="352">
        <v>24.18374</v>
      </c>
      <c r="BS31" s="352">
        <v>23.355869999999999</v>
      </c>
      <c r="BT31" s="352">
        <v>23.134540000000001</v>
      </c>
      <c r="BU31" s="352">
        <v>24.06073</v>
      </c>
      <c r="BV31" s="352">
        <v>25.191079999999999</v>
      </c>
    </row>
    <row r="32" spans="1:74" ht="11.1" customHeight="1" x14ac:dyDescent="0.2">
      <c r="A32" s="58" t="s">
        <v>333</v>
      </c>
      <c r="B32" s="609" t="s">
        <v>1002</v>
      </c>
      <c r="C32" s="429">
        <v>13.672746596</v>
      </c>
      <c r="D32" s="429">
        <v>14.399134441999999</v>
      </c>
      <c r="E32" s="429">
        <v>13.813785912</v>
      </c>
      <c r="F32" s="429">
        <v>14.01397064</v>
      </c>
      <c r="G32" s="429">
        <v>14.476708077</v>
      </c>
      <c r="H32" s="429">
        <v>16.024294593</v>
      </c>
      <c r="I32" s="429">
        <v>16.196400365999999</v>
      </c>
      <c r="J32" s="429">
        <v>16.570913084000001</v>
      </c>
      <c r="K32" s="429">
        <v>16.727833390000001</v>
      </c>
      <c r="L32" s="429">
        <v>15.582495845</v>
      </c>
      <c r="M32" s="429">
        <v>14.869710427999999</v>
      </c>
      <c r="N32" s="429">
        <v>15.057808309</v>
      </c>
      <c r="O32" s="429">
        <v>15.343494918999999</v>
      </c>
      <c r="P32" s="429">
        <v>14.429897285999999</v>
      </c>
      <c r="Q32" s="429">
        <v>14.572028916000001</v>
      </c>
      <c r="R32" s="429">
        <v>14.300528694</v>
      </c>
      <c r="S32" s="429">
        <v>14.374095267</v>
      </c>
      <c r="T32" s="429">
        <v>15.704989661000001</v>
      </c>
      <c r="U32" s="429">
        <v>16.333999515999999</v>
      </c>
      <c r="V32" s="429">
        <v>16.060496646000001</v>
      </c>
      <c r="W32" s="429">
        <v>16.562303104000001</v>
      </c>
      <c r="X32" s="429">
        <v>15.606576871</v>
      </c>
      <c r="Y32" s="429">
        <v>15.471247502000001</v>
      </c>
      <c r="Z32" s="429">
        <v>14.484219179</v>
      </c>
      <c r="AA32" s="429">
        <v>14.743285341</v>
      </c>
      <c r="AB32" s="429">
        <v>15.169215138</v>
      </c>
      <c r="AC32" s="429">
        <v>14.880082828000001</v>
      </c>
      <c r="AD32" s="429">
        <v>14.984807045</v>
      </c>
      <c r="AE32" s="429">
        <v>15.173032300999999</v>
      </c>
      <c r="AF32" s="429">
        <v>16.190511149999999</v>
      </c>
      <c r="AG32" s="429">
        <v>16.688313386000001</v>
      </c>
      <c r="AH32" s="429">
        <v>16.550595632</v>
      </c>
      <c r="AI32" s="429">
        <v>16.766669567000001</v>
      </c>
      <c r="AJ32" s="429">
        <v>15.674300581000001</v>
      </c>
      <c r="AK32" s="429">
        <v>15.22711458</v>
      </c>
      <c r="AL32" s="429">
        <v>15.649174145</v>
      </c>
      <c r="AM32" s="429">
        <v>16.691517081000001</v>
      </c>
      <c r="AN32" s="429">
        <v>17.228993453000001</v>
      </c>
      <c r="AO32" s="429">
        <v>16.939735874</v>
      </c>
      <c r="AP32" s="429">
        <v>16.337205226999998</v>
      </c>
      <c r="AQ32" s="429">
        <v>16.670690557</v>
      </c>
      <c r="AR32" s="429">
        <v>18.394863848</v>
      </c>
      <c r="AS32" s="429">
        <v>19.084007341</v>
      </c>
      <c r="AT32" s="429">
        <v>18.941155715000001</v>
      </c>
      <c r="AU32" s="429">
        <v>18.762980994999999</v>
      </c>
      <c r="AV32" s="429">
        <v>17.564615045</v>
      </c>
      <c r="AW32" s="429">
        <v>17.059116371999998</v>
      </c>
      <c r="AX32" s="429">
        <v>17.417955389999999</v>
      </c>
      <c r="AY32" s="429">
        <v>18.846374452999999</v>
      </c>
      <c r="AZ32" s="871">
        <v>19.677196669000001</v>
      </c>
      <c r="BA32" s="871">
        <v>18.75</v>
      </c>
      <c r="BB32" s="871">
        <v>18.420000000000002</v>
      </c>
      <c r="BC32" s="871">
        <v>18.515049999999999</v>
      </c>
      <c r="BD32" s="871">
        <v>20.004339999999999</v>
      </c>
      <c r="BE32" s="352">
        <v>20.526890000000002</v>
      </c>
      <c r="BF32" s="352">
        <v>20.256740000000001</v>
      </c>
      <c r="BG32" s="352">
        <v>19.8003</v>
      </c>
      <c r="BH32" s="352">
        <v>18.313120000000001</v>
      </c>
      <c r="BI32" s="352">
        <v>17.69284</v>
      </c>
      <c r="BJ32" s="352">
        <v>17.8566</v>
      </c>
      <c r="BK32" s="352">
        <v>19.253710000000002</v>
      </c>
      <c r="BL32" s="352">
        <v>20.005659999999999</v>
      </c>
      <c r="BM32" s="352">
        <v>19.085540000000002</v>
      </c>
      <c r="BN32" s="352">
        <v>18.679870000000001</v>
      </c>
      <c r="BO32" s="352">
        <v>18.757180000000002</v>
      </c>
      <c r="BP32" s="352">
        <v>20.321850000000001</v>
      </c>
      <c r="BQ32" s="352">
        <v>20.734580000000001</v>
      </c>
      <c r="BR32" s="352">
        <v>20.373360000000002</v>
      </c>
      <c r="BS32" s="352">
        <v>20.00582</v>
      </c>
      <c r="BT32" s="352">
        <v>18.563220000000001</v>
      </c>
      <c r="BU32" s="352">
        <v>17.96949</v>
      </c>
      <c r="BV32" s="352">
        <v>18.188500000000001</v>
      </c>
    </row>
    <row r="33" spans="1:74" ht="11.1" customHeight="1" x14ac:dyDescent="0.2">
      <c r="A33" s="58" t="s">
        <v>334</v>
      </c>
      <c r="B33" s="739" t="s">
        <v>1003</v>
      </c>
      <c r="C33" s="429">
        <v>10.680457487</v>
      </c>
      <c r="D33" s="429">
        <v>11.135856055</v>
      </c>
      <c r="E33" s="429">
        <v>11.071990433</v>
      </c>
      <c r="F33" s="429">
        <v>11.424174676</v>
      </c>
      <c r="G33" s="429">
        <v>11.703033331</v>
      </c>
      <c r="H33" s="429">
        <v>11.965536341</v>
      </c>
      <c r="I33" s="429">
        <v>11.928929661</v>
      </c>
      <c r="J33" s="429">
        <v>11.992981176000001</v>
      </c>
      <c r="K33" s="429">
        <v>11.976270777</v>
      </c>
      <c r="L33" s="429">
        <v>11.993845042</v>
      </c>
      <c r="M33" s="429">
        <v>11.653678414</v>
      </c>
      <c r="N33" s="429">
        <v>11.627800611</v>
      </c>
      <c r="O33" s="429">
        <v>12.039194037</v>
      </c>
      <c r="P33" s="429">
        <v>11.964351702</v>
      </c>
      <c r="Q33" s="429">
        <v>11.950278221</v>
      </c>
      <c r="R33" s="429">
        <v>11.998927279</v>
      </c>
      <c r="S33" s="429">
        <v>12.112541707</v>
      </c>
      <c r="T33" s="429">
        <v>11.997114499</v>
      </c>
      <c r="U33" s="429">
        <v>11.821864011000001</v>
      </c>
      <c r="V33" s="429">
        <v>11.960518705</v>
      </c>
      <c r="W33" s="429">
        <v>11.900235768</v>
      </c>
      <c r="X33" s="429">
        <v>11.939387893999999</v>
      </c>
      <c r="Y33" s="429">
        <v>11.934079978</v>
      </c>
      <c r="Z33" s="429">
        <v>11.655662356000001</v>
      </c>
      <c r="AA33" s="429">
        <v>11.839699797</v>
      </c>
      <c r="AB33" s="429">
        <v>12.119679969</v>
      </c>
      <c r="AC33" s="429">
        <v>12.056683295999999</v>
      </c>
      <c r="AD33" s="429">
        <v>11.932151481</v>
      </c>
      <c r="AE33" s="429">
        <v>12.378041876999999</v>
      </c>
      <c r="AF33" s="429">
        <v>12.355584445</v>
      </c>
      <c r="AG33" s="429">
        <v>12.310627652999999</v>
      </c>
      <c r="AH33" s="429">
        <v>12.202762784999999</v>
      </c>
      <c r="AI33" s="429">
        <v>12.262227620999999</v>
      </c>
      <c r="AJ33" s="429">
        <v>12.165330429999999</v>
      </c>
      <c r="AK33" s="429">
        <v>11.956542926999999</v>
      </c>
      <c r="AL33" s="429">
        <v>11.907322584999999</v>
      </c>
      <c r="AM33" s="429">
        <v>12.107212119</v>
      </c>
      <c r="AN33" s="429">
        <v>12.673745614</v>
      </c>
      <c r="AO33" s="429">
        <v>12.930895752</v>
      </c>
      <c r="AP33" s="429">
        <v>12.797277006</v>
      </c>
      <c r="AQ33" s="429">
        <v>12.787558548</v>
      </c>
      <c r="AR33" s="429">
        <v>12.976594861000001</v>
      </c>
      <c r="AS33" s="429">
        <v>13.297044071</v>
      </c>
      <c r="AT33" s="429">
        <v>13.327074016999999</v>
      </c>
      <c r="AU33" s="429">
        <v>13.419862913999999</v>
      </c>
      <c r="AV33" s="429">
        <v>13.341859917000001</v>
      </c>
      <c r="AW33" s="429">
        <v>13.395577882</v>
      </c>
      <c r="AX33" s="429">
        <v>12.928305406</v>
      </c>
      <c r="AY33" s="429">
        <v>13.261888885999999</v>
      </c>
      <c r="AZ33" s="871">
        <v>14.200494095</v>
      </c>
      <c r="BA33" s="871">
        <v>14.08</v>
      </c>
      <c r="BB33" s="871">
        <v>14.05</v>
      </c>
      <c r="BC33" s="871">
        <v>13.666309999999999</v>
      </c>
      <c r="BD33" s="871">
        <v>13.72716</v>
      </c>
      <c r="BE33" s="352">
        <v>13.978759999999999</v>
      </c>
      <c r="BF33" s="352">
        <v>13.87275</v>
      </c>
      <c r="BG33" s="352">
        <v>13.885479999999999</v>
      </c>
      <c r="BH33" s="352">
        <v>13.760199999999999</v>
      </c>
      <c r="BI33" s="352">
        <v>13.734209999999999</v>
      </c>
      <c r="BJ33" s="352">
        <v>13.203950000000001</v>
      </c>
      <c r="BK33" s="352">
        <v>13.467610000000001</v>
      </c>
      <c r="BL33" s="352">
        <v>14.38538</v>
      </c>
      <c r="BM33" s="352">
        <v>14.240130000000001</v>
      </c>
      <c r="BN33" s="352">
        <v>14.26219</v>
      </c>
      <c r="BO33" s="352">
        <v>13.775880000000001</v>
      </c>
      <c r="BP33" s="352">
        <v>13.846769999999999</v>
      </c>
      <c r="BQ33" s="352">
        <v>14.135350000000001</v>
      </c>
      <c r="BR33" s="352">
        <v>14.04279</v>
      </c>
      <c r="BS33" s="352">
        <v>14.08705</v>
      </c>
      <c r="BT33" s="352">
        <v>13.983599999999999</v>
      </c>
      <c r="BU33" s="352">
        <v>13.97518</v>
      </c>
      <c r="BV33" s="352">
        <v>13.453620000000001</v>
      </c>
    </row>
    <row r="34" spans="1:74" ht="11.1" customHeight="1" x14ac:dyDescent="0.2">
      <c r="A34" s="58" t="s">
        <v>335</v>
      </c>
      <c r="B34" s="739" t="s">
        <v>1004</v>
      </c>
      <c r="C34" s="429">
        <v>9.4235150620999999</v>
      </c>
      <c r="D34" s="429">
        <v>9.5559915677999996</v>
      </c>
      <c r="E34" s="429">
        <v>9.7401596336999994</v>
      </c>
      <c r="F34" s="429">
        <v>9.8432326455000005</v>
      </c>
      <c r="G34" s="429">
        <v>10.295449852000001</v>
      </c>
      <c r="H34" s="429">
        <v>11.482830742999999</v>
      </c>
      <c r="I34" s="429">
        <v>11.61598511</v>
      </c>
      <c r="J34" s="429">
        <v>11.674528905000001</v>
      </c>
      <c r="K34" s="429">
        <v>10.974541672999999</v>
      </c>
      <c r="L34" s="429">
        <v>10.368467434999999</v>
      </c>
      <c r="M34" s="429">
        <v>10.145949830999999</v>
      </c>
      <c r="N34" s="429">
        <v>9.6844366063000002</v>
      </c>
      <c r="O34" s="429">
        <v>9.5890062988999993</v>
      </c>
      <c r="P34" s="429">
        <v>9.8853898828000002</v>
      </c>
      <c r="Q34" s="429">
        <v>9.8736878921999995</v>
      </c>
      <c r="R34" s="429">
        <v>9.9025238315999999</v>
      </c>
      <c r="S34" s="429">
        <v>10.178676389</v>
      </c>
      <c r="T34" s="429">
        <v>11.142077671999999</v>
      </c>
      <c r="U34" s="429">
        <v>11.239412336999999</v>
      </c>
      <c r="V34" s="429">
        <v>11.254107779</v>
      </c>
      <c r="W34" s="429">
        <v>11.080365166</v>
      </c>
      <c r="X34" s="429">
        <v>9.9939569892000009</v>
      </c>
      <c r="Y34" s="429">
        <v>9.7193367381000009</v>
      </c>
      <c r="Z34" s="429">
        <v>9.4695268067999994</v>
      </c>
      <c r="AA34" s="429">
        <v>9.4986723113</v>
      </c>
      <c r="AB34" s="429">
        <v>9.8008169602000006</v>
      </c>
      <c r="AC34" s="429">
        <v>9.8736038786000009</v>
      </c>
      <c r="AD34" s="429">
        <v>9.7306237330999998</v>
      </c>
      <c r="AE34" s="429">
        <v>9.8517740056999994</v>
      </c>
      <c r="AF34" s="429">
        <v>11.165385121</v>
      </c>
      <c r="AG34" s="429">
        <v>11.368253026</v>
      </c>
      <c r="AH34" s="429">
        <v>11.250265183</v>
      </c>
      <c r="AI34" s="429">
        <v>10.937054082</v>
      </c>
      <c r="AJ34" s="429">
        <v>9.8348075105999992</v>
      </c>
      <c r="AK34" s="429">
        <v>9.6956483643000002</v>
      </c>
      <c r="AL34" s="429">
        <v>9.5960637537999993</v>
      </c>
      <c r="AM34" s="429">
        <v>9.6787894861999995</v>
      </c>
      <c r="AN34" s="429">
        <v>9.77291928</v>
      </c>
      <c r="AO34" s="429">
        <v>9.9218918018999993</v>
      </c>
      <c r="AP34" s="429">
        <v>9.7081192444000006</v>
      </c>
      <c r="AQ34" s="429">
        <v>10.213098854</v>
      </c>
      <c r="AR34" s="429">
        <v>11.790247329</v>
      </c>
      <c r="AS34" s="429">
        <v>11.706636817</v>
      </c>
      <c r="AT34" s="429">
        <v>11.696791666999999</v>
      </c>
      <c r="AU34" s="429">
        <v>11.578841175999999</v>
      </c>
      <c r="AV34" s="429">
        <v>10.172679378</v>
      </c>
      <c r="AW34" s="429">
        <v>10.190455433</v>
      </c>
      <c r="AX34" s="429">
        <v>9.8362609403000008</v>
      </c>
      <c r="AY34" s="429">
        <v>10.009669124</v>
      </c>
      <c r="AZ34" s="871">
        <v>10.615384379</v>
      </c>
      <c r="BA34" s="871">
        <v>10.27</v>
      </c>
      <c r="BB34" s="871">
        <v>10.34</v>
      </c>
      <c r="BC34" s="871">
        <v>10.50052</v>
      </c>
      <c r="BD34" s="871">
        <v>11.892860000000001</v>
      </c>
      <c r="BE34" s="352">
        <v>11.6426</v>
      </c>
      <c r="BF34" s="352">
        <v>11.52317</v>
      </c>
      <c r="BG34" s="352">
        <v>11.418699999999999</v>
      </c>
      <c r="BH34" s="352">
        <v>10.00245</v>
      </c>
      <c r="BI34" s="352">
        <v>10.009029999999999</v>
      </c>
      <c r="BJ34" s="352">
        <v>9.7016580000000001</v>
      </c>
      <c r="BK34" s="352">
        <v>9.9027890000000003</v>
      </c>
      <c r="BL34" s="352">
        <v>10.54218</v>
      </c>
      <c r="BM34" s="352">
        <v>10.21475</v>
      </c>
      <c r="BN34" s="352">
        <v>10.35554</v>
      </c>
      <c r="BO34" s="352">
        <v>10.570550000000001</v>
      </c>
      <c r="BP34" s="352">
        <v>12.04913</v>
      </c>
      <c r="BQ34" s="352">
        <v>11.80165</v>
      </c>
      <c r="BR34" s="352">
        <v>11.674060000000001</v>
      </c>
      <c r="BS34" s="352">
        <v>11.58398</v>
      </c>
      <c r="BT34" s="352">
        <v>10.15245</v>
      </c>
      <c r="BU34" s="352">
        <v>10.16352</v>
      </c>
      <c r="BV34" s="352">
        <v>9.8559830000000002</v>
      </c>
    </row>
    <row r="35" spans="1:74" ht="11.1" customHeight="1" x14ac:dyDescent="0.2">
      <c r="A35" s="58" t="s">
        <v>336</v>
      </c>
      <c r="B35" s="739" t="s">
        <v>1005</v>
      </c>
      <c r="C35" s="429">
        <v>9.8881265631000002</v>
      </c>
      <c r="D35" s="429">
        <v>10.270259912</v>
      </c>
      <c r="E35" s="429">
        <v>10.271440205999999</v>
      </c>
      <c r="F35" s="429">
        <v>10.217719263999999</v>
      </c>
      <c r="G35" s="429">
        <v>10.750687138</v>
      </c>
      <c r="H35" s="429">
        <v>11.031799016000001</v>
      </c>
      <c r="I35" s="429">
        <v>11.205812179</v>
      </c>
      <c r="J35" s="429">
        <v>11.412025117000001</v>
      </c>
      <c r="K35" s="429">
        <v>11.350068062</v>
      </c>
      <c r="L35" s="429">
        <v>11.179218843999999</v>
      </c>
      <c r="M35" s="429">
        <v>10.889618198999999</v>
      </c>
      <c r="N35" s="429">
        <v>11.056902314</v>
      </c>
      <c r="O35" s="429">
        <v>11.350165837</v>
      </c>
      <c r="P35" s="429">
        <v>11.200616926</v>
      </c>
      <c r="Q35" s="429">
        <v>10.785084506</v>
      </c>
      <c r="R35" s="429">
        <v>10.872711933</v>
      </c>
      <c r="S35" s="429">
        <v>10.662792607</v>
      </c>
      <c r="T35" s="429">
        <v>10.704602111</v>
      </c>
      <c r="U35" s="429">
        <v>10.701186833</v>
      </c>
      <c r="V35" s="429">
        <v>10.639912733999999</v>
      </c>
      <c r="W35" s="429">
        <v>10.718441343</v>
      </c>
      <c r="X35" s="429">
        <v>10.861849027</v>
      </c>
      <c r="Y35" s="429">
        <v>10.742239407</v>
      </c>
      <c r="Z35" s="429">
        <v>10.79631955</v>
      </c>
      <c r="AA35" s="429">
        <v>10.991078205000001</v>
      </c>
      <c r="AB35" s="429">
        <v>10.931662963999999</v>
      </c>
      <c r="AC35" s="429">
        <v>10.714811011</v>
      </c>
      <c r="AD35" s="429">
        <v>10.723113807000001</v>
      </c>
      <c r="AE35" s="429">
        <v>10.406099083999999</v>
      </c>
      <c r="AF35" s="429">
        <v>10.657616334</v>
      </c>
      <c r="AG35" s="429">
        <v>10.611057766</v>
      </c>
      <c r="AH35" s="429">
        <v>10.488373192999999</v>
      </c>
      <c r="AI35" s="429">
        <v>10.534230191000001</v>
      </c>
      <c r="AJ35" s="429">
        <v>10.73437152</v>
      </c>
      <c r="AK35" s="429">
        <v>10.64874081</v>
      </c>
      <c r="AL35" s="429">
        <v>10.932907692000001</v>
      </c>
      <c r="AM35" s="429">
        <v>11.022046804</v>
      </c>
      <c r="AN35" s="429">
        <v>11.139058994000001</v>
      </c>
      <c r="AO35" s="429">
        <v>11.217052614</v>
      </c>
      <c r="AP35" s="429">
        <v>11.064319121</v>
      </c>
      <c r="AQ35" s="429">
        <v>10.847362088000001</v>
      </c>
      <c r="AR35" s="429">
        <v>11.293199617999999</v>
      </c>
      <c r="AS35" s="429">
        <v>11.518036619</v>
      </c>
      <c r="AT35" s="429">
        <v>11.127449529</v>
      </c>
      <c r="AU35" s="429">
        <v>11.382893190000001</v>
      </c>
      <c r="AV35" s="429">
        <v>11.415964002999999</v>
      </c>
      <c r="AW35" s="429">
        <v>11.646315335000001</v>
      </c>
      <c r="AX35" s="429">
        <v>11.677070879</v>
      </c>
      <c r="AY35" s="429">
        <v>12.541213355</v>
      </c>
      <c r="AZ35" s="871">
        <v>13.135570228000001</v>
      </c>
      <c r="BA35" s="871">
        <v>11.8</v>
      </c>
      <c r="BB35" s="871">
        <v>11.54</v>
      </c>
      <c r="BC35" s="871">
        <v>11.4191</v>
      </c>
      <c r="BD35" s="871">
        <v>11.934620000000001</v>
      </c>
      <c r="BE35" s="352">
        <v>12.14157</v>
      </c>
      <c r="BF35" s="352">
        <v>11.728630000000001</v>
      </c>
      <c r="BG35" s="352">
        <v>11.87365</v>
      </c>
      <c r="BH35" s="352">
        <v>11.806950000000001</v>
      </c>
      <c r="BI35" s="352">
        <v>11.949199999999999</v>
      </c>
      <c r="BJ35" s="352">
        <v>11.97724</v>
      </c>
      <c r="BK35" s="352">
        <v>12.78138</v>
      </c>
      <c r="BL35" s="352">
        <v>13.357760000000001</v>
      </c>
      <c r="BM35" s="352">
        <v>11.965170000000001</v>
      </c>
      <c r="BN35" s="352">
        <v>11.69176</v>
      </c>
      <c r="BO35" s="352">
        <v>11.5427</v>
      </c>
      <c r="BP35" s="352">
        <v>12.01634</v>
      </c>
      <c r="BQ35" s="352">
        <v>12.182650000000001</v>
      </c>
      <c r="BR35" s="352">
        <v>11.659079999999999</v>
      </c>
      <c r="BS35" s="352">
        <v>11.8332</v>
      </c>
      <c r="BT35" s="352">
        <v>11.814260000000001</v>
      </c>
      <c r="BU35" s="352">
        <v>12.00752</v>
      </c>
      <c r="BV35" s="352">
        <v>12.088559999999999</v>
      </c>
    </row>
    <row r="36" spans="1:74" ht="11.1" customHeight="1" x14ac:dyDescent="0.2">
      <c r="A36" s="58" t="s">
        <v>337</v>
      </c>
      <c r="B36" s="739" t="s">
        <v>1006</v>
      </c>
      <c r="C36" s="429">
        <v>11.473170451</v>
      </c>
      <c r="D36" s="429">
        <v>11.435938083</v>
      </c>
      <c r="E36" s="429">
        <v>11.57340338</v>
      </c>
      <c r="F36" s="429">
        <v>11.721514609</v>
      </c>
      <c r="G36" s="429">
        <v>11.854674470000001</v>
      </c>
      <c r="H36" s="429">
        <v>12.339188286000001</v>
      </c>
      <c r="I36" s="429">
        <v>12.542936104000001</v>
      </c>
      <c r="J36" s="429">
        <v>13.08144892</v>
      </c>
      <c r="K36" s="429">
        <v>12.788700690000001</v>
      </c>
      <c r="L36" s="429">
        <v>12.489835169999999</v>
      </c>
      <c r="M36" s="429">
        <v>12.576025229000001</v>
      </c>
      <c r="N36" s="429">
        <v>12.071847363</v>
      </c>
      <c r="O36" s="429">
        <v>12.479850966000001</v>
      </c>
      <c r="P36" s="429">
        <v>12.817001411</v>
      </c>
      <c r="Q36" s="429">
        <v>12.188060038</v>
      </c>
      <c r="R36" s="429">
        <v>11.898159419000001</v>
      </c>
      <c r="S36" s="429">
        <v>11.952288547</v>
      </c>
      <c r="T36" s="429">
        <v>12.21190284</v>
      </c>
      <c r="U36" s="429">
        <v>12.113543934000001</v>
      </c>
      <c r="V36" s="429">
        <v>11.943364408000001</v>
      </c>
      <c r="W36" s="429">
        <v>11.971563123999999</v>
      </c>
      <c r="X36" s="429">
        <v>11.968653259</v>
      </c>
      <c r="Y36" s="429">
        <v>12.008618718999999</v>
      </c>
      <c r="Z36" s="429">
        <v>12.139885515</v>
      </c>
      <c r="AA36" s="429">
        <v>12.306356916</v>
      </c>
      <c r="AB36" s="429">
        <v>12.363591869</v>
      </c>
      <c r="AC36" s="429">
        <v>12.674874525</v>
      </c>
      <c r="AD36" s="429">
        <v>12.417603495</v>
      </c>
      <c r="AE36" s="429">
        <v>11.964138440999999</v>
      </c>
      <c r="AF36" s="429">
        <v>12.392918534</v>
      </c>
      <c r="AG36" s="429">
        <v>12.162947745</v>
      </c>
      <c r="AH36" s="429">
        <v>12.218562682</v>
      </c>
      <c r="AI36" s="429">
        <v>12.309411567</v>
      </c>
      <c r="AJ36" s="429">
        <v>12.299127836</v>
      </c>
      <c r="AK36" s="429">
        <v>12.64738706</v>
      </c>
      <c r="AL36" s="429">
        <v>12.727371171</v>
      </c>
      <c r="AM36" s="429">
        <v>12.740337630999999</v>
      </c>
      <c r="AN36" s="429">
        <v>12.996684936999999</v>
      </c>
      <c r="AO36" s="429">
        <v>13.505606425</v>
      </c>
      <c r="AP36" s="429">
        <v>13.282734525</v>
      </c>
      <c r="AQ36" s="429">
        <v>13.052744898</v>
      </c>
      <c r="AR36" s="429">
        <v>13.241844027000001</v>
      </c>
      <c r="AS36" s="429">
        <v>12.974221365</v>
      </c>
      <c r="AT36" s="429">
        <v>13.034308414</v>
      </c>
      <c r="AU36" s="429">
        <v>13.174121717</v>
      </c>
      <c r="AV36" s="429">
        <v>12.848879779000001</v>
      </c>
      <c r="AW36" s="429">
        <v>13.111827493</v>
      </c>
      <c r="AX36" s="429">
        <v>13.082912393999999</v>
      </c>
      <c r="AY36" s="429">
        <v>13.697330923999999</v>
      </c>
      <c r="AZ36" s="871">
        <v>13.684914693</v>
      </c>
      <c r="BA36" s="871">
        <v>14.4</v>
      </c>
      <c r="BB36" s="871">
        <v>13.95</v>
      </c>
      <c r="BC36" s="871">
        <v>13.616540000000001</v>
      </c>
      <c r="BD36" s="871">
        <v>13.7257</v>
      </c>
      <c r="BE36" s="352">
        <v>13.40326</v>
      </c>
      <c r="BF36" s="352">
        <v>13.32235</v>
      </c>
      <c r="BG36" s="352">
        <v>13.38214</v>
      </c>
      <c r="BH36" s="352">
        <v>13.019600000000001</v>
      </c>
      <c r="BI36" s="352">
        <v>13.22575</v>
      </c>
      <c r="BJ36" s="352">
        <v>13.21139</v>
      </c>
      <c r="BK36" s="352">
        <v>13.823320000000001</v>
      </c>
      <c r="BL36" s="352">
        <v>13.892799999999999</v>
      </c>
      <c r="BM36" s="352">
        <v>14.586180000000001</v>
      </c>
      <c r="BN36" s="352">
        <v>14.179539999999999</v>
      </c>
      <c r="BO36" s="352">
        <v>13.86844</v>
      </c>
      <c r="BP36" s="352">
        <v>13.98691</v>
      </c>
      <c r="BQ36" s="352">
        <v>13.62323</v>
      </c>
      <c r="BR36" s="352">
        <v>13.53777</v>
      </c>
      <c r="BS36" s="352">
        <v>13.65146</v>
      </c>
      <c r="BT36" s="352">
        <v>13.328810000000001</v>
      </c>
      <c r="BU36" s="352">
        <v>13.565009999999999</v>
      </c>
      <c r="BV36" s="352">
        <v>13.56997</v>
      </c>
    </row>
    <row r="37" spans="1:74" ht="11.1" customHeight="1" x14ac:dyDescent="0.2">
      <c r="A37" s="58" t="s">
        <v>338</v>
      </c>
      <c r="B37" s="739" t="s">
        <v>1007</v>
      </c>
      <c r="C37" s="429">
        <v>8.291551535</v>
      </c>
      <c r="D37" s="429">
        <v>8.6555377532000009</v>
      </c>
      <c r="E37" s="429">
        <v>8.6758032186000005</v>
      </c>
      <c r="F37" s="429">
        <v>8.7320153618000003</v>
      </c>
      <c r="G37" s="429">
        <v>9.5198749698</v>
      </c>
      <c r="H37" s="429">
        <v>10.038643678</v>
      </c>
      <c r="I37" s="429">
        <v>10.338756187</v>
      </c>
      <c r="J37" s="429">
        <v>10.515581811000001</v>
      </c>
      <c r="K37" s="429">
        <v>10.205997890000001</v>
      </c>
      <c r="L37" s="429">
        <v>9.9643920993999995</v>
      </c>
      <c r="M37" s="429">
        <v>9.4774648100000007</v>
      </c>
      <c r="N37" s="429">
        <v>9.3523852094999995</v>
      </c>
      <c r="O37" s="429">
        <v>9.2213372010000008</v>
      </c>
      <c r="P37" s="429">
        <v>9.4899689563000003</v>
      </c>
      <c r="Q37" s="429">
        <v>9.0433437288</v>
      </c>
      <c r="R37" s="429">
        <v>8.4654577649</v>
      </c>
      <c r="S37" s="429">
        <v>8.7392307010000003</v>
      </c>
      <c r="T37" s="429">
        <v>9.0036208892000005</v>
      </c>
      <c r="U37" s="429">
        <v>9.1591442770999993</v>
      </c>
      <c r="V37" s="429">
        <v>9.8385840548000001</v>
      </c>
      <c r="W37" s="429">
        <v>9.4433382194999993</v>
      </c>
      <c r="X37" s="429">
        <v>9.1490674678000001</v>
      </c>
      <c r="Y37" s="429">
        <v>8.8431517432</v>
      </c>
      <c r="Z37" s="429">
        <v>8.8185799496000001</v>
      </c>
      <c r="AA37" s="429">
        <v>8.9418031650999996</v>
      </c>
      <c r="AB37" s="429">
        <v>8.6202737078999991</v>
      </c>
      <c r="AC37" s="429">
        <v>8.6950125248999992</v>
      </c>
      <c r="AD37" s="429">
        <v>8.6609913040999995</v>
      </c>
      <c r="AE37" s="429">
        <v>8.6317438264999993</v>
      </c>
      <c r="AF37" s="429">
        <v>9.0661549887999993</v>
      </c>
      <c r="AG37" s="429">
        <v>9.1247591188000001</v>
      </c>
      <c r="AH37" s="429">
        <v>9.1341203190000009</v>
      </c>
      <c r="AI37" s="429">
        <v>9.0911519268000003</v>
      </c>
      <c r="AJ37" s="429">
        <v>8.9067901378999998</v>
      </c>
      <c r="AK37" s="429">
        <v>8.6841687247999992</v>
      </c>
      <c r="AL37" s="429">
        <v>8.8204387518999994</v>
      </c>
      <c r="AM37" s="429">
        <v>8.7671542592999998</v>
      </c>
      <c r="AN37" s="429">
        <v>8.7133008159000003</v>
      </c>
      <c r="AO37" s="429">
        <v>9.0770157104999996</v>
      </c>
      <c r="AP37" s="429">
        <v>9.0494895961000008</v>
      </c>
      <c r="AQ37" s="429">
        <v>9.0090985096999994</v>
      </c>
      <c r="AR37" s="429">
        <v>8.9908615476999998</v>
      </c>
      <c r="AS37" s="429">
        <v>9.3532306308000006</v>
      </c>
      <c r="AT37" s="429">
        <v>9.2995200657999995</v>
      </c>
      <c r="AU37" s="429">
        <v>9.2519727577000008</v>
      </c>
      <c r="AV37" s="429">
        <v>9.0625084550999997</v>
      </c>
      <c r="AW37" s="429">
        <v>8.6592876323999999</v>
      </c>
      <c r="AX37" s="429">
        <v>9.3209813009999998</v>
      </c>
      <c r="AY37" s="429">
        <v>9.1785877944000003</v>
      </c>
      <c r="AZ37" s="871">
        <v>9.3372730382999993</v>
      </c>
      <c r="BA37" s="871">
        <v>9.16</v>
      </c>
      <c r="BB37" s="871">
        <v>8.77</v>
      </c>
      <c r="BC37" s="871">
        <v>8.6746490000000005</v>
      </c>
      <c r="BD37" s="871">
        <v>8.6582019999999993</v>
      </c>
      <c r="BE37" s="352">
        <v>8.9854409999999998</v>
      </c>
      <c r="BF37" s="352">
        <v>9.0388780000000004</v>
      </c>
      <c r="BG37" s="352">
        <v>9.1221650000000007</v>
      </c>
      <c r="BH37" s="352">
        <v>9.0103380000000008</v>
      </c>
      <c r="BI37" s="352">
        <v>8.5331329999999994</v>
      </c>
      <c r="BJ37" s="352">
        <v>9.3081219999999991</v>
      </c>
      <c r="BK37" s="352">
        <v>9.2233540000000005</v>
      </c>
      <c r="BL37" s="352">
        <v>9.5767249999999997</v>
      </c>
      <c r="BM37" s="352">
        <v>9.3127390000000005</v>
      </c>
      <c r="BN37" s="352">
        <v>9.0607729999999993</v>
      </c>
      <c r="BO37" s="352">
        <v>8.8554759999999995</v>
      </c>
      <c r="BP37" s="352">
        <v>8.8134770000000007</v>
      </c>
      <c r="BQ37" s="352">
        <v>9.2121030000000008</v>
      </c>
      <c r="BR37" s="352">
        <v>9.2072760000000002</v>
      </c>
      <c r="BS37" s="352">
        <v>9.2413419999999995</v>
      </c>
      <c r="BT37" s="352">
        <v>9.1458449999999996</v>
      </c>
      <c r="BU37" s="352">
        <v>8.5874439999999996</v>
      </c>
      <c r="BV37" s="352">
        <v>9.2300450000000005</v>
      </c>
    </row>
    <row r="38" spans="1:74" ht="11.1" customHeight="1" x14ac:dyDescent="0.2">
      <c r="A38" s="58" t="s">
        <v>339</v>
      </c>
      <c r="B38" s="739" t="s">
        <v>1008</v>
      </c>
      <c r="C38" s="429">
        <v>9.4591673975999999</v>
      </c>
      <c r="D38" s="429">
        <v>9.6524554037999994</v>
      </c>
      <c r="E38" s="429">
        <v>9.5612622747000007</v>
      </c>
      <c r="F38" s="429">
        <v>9.9138509458000001</v>
      </c>
      <c r="G38" s="429">
        <v>10.118781483999999</v>
      </c>
      <c r="H38" s="429">
        <v>10.811387726</v>
      </c>
      <c r="I38" s="429">
        <v>11.070915004</v>
      </c>
      <c r="J38" s="429">
        <v>10.97741409</v>
      </c>
      <c r="K38" s="429">
        <v>11.185201531000001</v>
      </c>
      <c r="L38" s="429">
        <v>10.651465173</v>
      </c>
      <c r="M38" s="429">
        <v>10.455937801999999</v>
      </c>
      <c r="N38" s="429">
        <v>10.140872127</v>
      </c>
      <c r="O38" s="429">
        <v>10.282829132</v>
      </c>
      <c r="P38" s="429">
        <v>10.363442517999999</v>
      </c>
      <c r="Q38" s="429">
        <v>10.359977690999999</v>
      </c>
      <c r="R38" s="429">
        <v>10.656778975</v>
      </c>
      <c r="S38" s="429">
        <v>10.925979756</v>
      </c>
      <c r="T38" s="429">
        <v>11.42861197</v>
      </c>
      <c r="U38" s="429">
        <v>11.641740476000001</v>
      </c>
      <c r="V38" s="429">
        <v>11.548110014000001</v>
      </c>
      <c r="W38" s="429">
        <v>11.549832625000001</v>
      </c>
      <c r="X38" s="429">
        <v>10.82803908</v>
      </c>
      <c r="Y38" s="429">
        <v>10.760889153000001</v>
      </c>
      <c r="Z38" s="429">
        <v>10.432939312</v>
      </c>
      <c r="AA38" s="429">
        <v>10.428267996000001</v>
      </c>
      <c r="AB38" s="429">
        <v>10.482130357000001</v>
      </c>
      <c r="AC38" s="429">
        <v>10.521887357000001</v>
      </c>
      <c r="AD38" s="429">
        <v>10.770954626</v>
      </c>
      <c r="AE38" s="429">
        <v>11.051136039999999</v>
      </c>
      <c r="AF38" s="429">
        <v>11.567990033999999</v>
      </c>
      <c r="AG38" s="429">
        <v>11.752849517</v>
      </c>
      <c r="AH38" s="429">
        <v>11.479682480999999</v>
      </c>
      <c r="AI38" s="429">
        <v>11.562205843999999</v>
      </c>
      <c r="AJ38" s="429">
        <v>10.943898146</v>
      </c>
      <c r="AK38" s="429">
        <v>10.769056341000001</v>
      </c>
      <c r="AL38" s="429">
        <v>10.470126142</v>
      </c>
      <c r="AM38" s="429">
        <v>10.486633658000001</v>
      </c>
      <c r="AN38" s="429">
        <v>10.747546145999999</v>
      </c>
      <c r="AO38" s="429">
        <v>10.844823606</v>
      </c>
      <c r="AP38" s="429">
        <v>11.005106285</v>
      </c>
      <c r="AQ38" s="429">
        <v>11.194733702000001</v>
      </c>
      <c r="AR38" s="429">
        <v>11.707973486</v>
      </c>
      <c r="AS38" s="429">
        <v>12.133704843</v>
      </c>
      <c r="AT38" s="429">
        <v>11.965716193</v>
      </c>
      <c r="AU38" s="429">
        <v>11.983027531999999</v>
      </c>
      <c r="AV38" s="429">
        <v>11.194637854</v>
      </c>
      <c r="AW38" s="429">
        <v>10.949652407</v>
      </c>
      <c r="AX38" s="429">
        <v>10.831855832</v>
      </c>
      <c r="AY38" s="429">
        <v>10.835003019</v>
      </c>
      <c r="AZ38" s="871">
        <v>11.121182786</v>
      </c>
      <c r="BA38" s="871">
        <v>11.18</v>
      </c>
      <c r="BB38" s="871">
        <v>11.09</v>
      </c>
      <c r="BC38" s="871">
        <v>11.23527</v>
      </c>
      <c r="BD38" s="871">
        <v>11.63749</v>
      </c>
      <c r="BE38" s="352">
        <v>11.972300000000001</v>
      </c>
      <c r="BF38" s="352">
        <v>11.69323</v>
      </c>
      <c r="BG38" s="352">
        <v>11.601459999999999</v>
      </c>
      <c r="BH38" s="352">
        <v>10.77345</v>
      </c>
      <c r="BI38" s="352">
        <v>10.60371</v>
      </c>
      <c r="BJ38" s="352">
        <v>10.526669999999999</v>
      </c>
      <c r="BK38" s="352">
        <v>10.554399999999999</v>
      </c>
      <c r="BL38" s="352">
        <v>10.83413</v>
      </c>
      <c r="BM38" s="352">
        <v>10.924580000000001</v>
      </c>
      <c r="BN38" s="352">
        <v>10.870279999999999</v>
      </c>
      <c r="BO38" s="352">
        <v>11.064730000000001</v>
      </c>
      <c r="BP38" s="352">
        <v>11.54548</v>
      </c>
      <c r="BQ38" s="352">
        <v>11.93379</v>
      </c>
      <c r="BR38" s="352">
        <v>11.76393</v>
      </c>
      <c r="BS38" s="352">
        <v>11.748480000000001</v>
      </c>
      <c r="BT38" s="352">
        <v>10.970739999999999</v>
      </c>
      <c r="BU38" s="352">
        <v>10.81156</v>
      </c>
      <c r="BV38" s="352">
        <v>10.71693</v>
      </c>
    </row>
    <row r="39" spans="1:74" ht="11.1" customHeight="1" x14ac:dyDescent="0.2">
      <c r="A39" s="58" t="s">
        <v>340</v>
      </c>
      <c r="B39" s="740" t="s">
        <v>1011</v>
      </c>
      <c r="C39" s="429">
        <v>15.604853351999999</v>
      </c>
      <c r="D39" s="429">
        <v>16.215276934999999</v>
      </c>
      <c r="E39" s="429">
        <v>16.550589485</v>
      </c>
      <c r="F39" s="429">
        <v>17.599706805</v>
      </c>
      <c r="G39" s="429">
        <v>16.81739674</v>
      </c>
      <c r="H39" s="429">
        <v>18.931892635000001</v>
      </c>
      <c r="I39" s="429">
        <v>19.917856857</v>
      </c>
      <c r="J39" s="429">
        <v>20.684563583999999</v>
      </c>
      <c r="K39" s="429">
        <v>20.418603815000001</v>
      </c>
      <c r="L39" s="429">
        <v>19.332461085999999</v>
      </c>
      <c r="M39" s="429">
        <v>17.884993199</v>
      </c>
      <c r="N39" s="429">
        <v>17.365032397</v>
      </c>
      <c r="O39" s="429">
        <v>17.835271467999998</v>
      </c>
      <c r="P39" s="429">
        <v>17.398813296</v>
      </c>
      <c r="Q39" s="429">
        <v>17.830360937999998</v>
      </c>
      <c r="R39" s="429">
        <v>17.15883036</v>
      </c>
      <c r="S39" s="429">
        <v>17.981083484999999</v>
      </c>
      <c r="T39" s="429">
        <v>19.659091128</v>
      </c>
      <c r="U39" s="429">
        <v>21.538617336000002</v>
      </c>
      <c r="V39" s="429">
        <v>22.503528222</v>
      </c>
      <c r="W39" s="429">
        <v>22.192554941000001</v>
      </c>
      <c r="X39" s="429">
        <v>20.400911334</v>
      </c>
      <c r="Y39" s="429">
        <v>18.812066469000001</v>
      </c>
      <c r="Z39" s="429">
        <v>18.234753079000001</v>
      </c>
      <c r="AA39" s="429">
        <v>19.196932700000001</v>
      </c>
      <c r="AB39" s="429">
        <v>18.717260206999999</v>
      </c>
      <c r="AC39" s="429">
        <v>18.875005035000001</v>
      </c>
      <c r="AD39" s="429">
        <v>18.377432754000001</v>
      </c>
      <c r="AE39" s="429">
        <v>19.068334249999999</v>
      </c>
      <c r="AF39" s="429">
        <v>20.859415631000001</v>
      </c>
      <c r="AG39" s="429">
        <v>23.780208649999999</v>
      </c>
      <c r="AH39" s="429">
        <v>22.959561604000001</v>
      </c>
      <c r="AI39" s="429">
        <v>22.994233164000001</v>
      </c>
      <c r="AJ39" s="429">
        <v>21.356713126999999</v>
      </c>
      <c r="AK39" s="429">
        <v>18.139397805000002</v>
      </c>
      <c r="AL39" s="429">
        <v>18.521721082999999</v>
      </c>
      <c r="AM39" s="429">
        <v>18.905695096999999</v>
      </c>
      <c r="AN39" s="429">
        <v>18.994493172999999</v>
      </c>
      <c r="AO39" s="429">
        <v>19.238868364999998</v>
      </c>
      <c r="AP39" s="429">
        <v>18.902980886999998</v>
      </c>
      <c r="AQ39" s="429">
        <v>19.621202233999998</v>
      </c>
      <c r="AR39" s="429">
        <v>21.509074733999999</v>
      </c>
      <c r="AS39" s="429">
        <v>23.628534427000002</v>
      </c>
      <c r="AT39" s="429">
        <v>23.535391007000001</v>
      </c>
      <c r="AU39" s="429">
        <v>23.894887436000001</v>
      </c>
      <c r="AV39" s="429">
        <v>21.867233513999999</v>
      </c>
      <c r="AW39" s="429">
        <v>19.803013808999999</v>
      </c>
      <c r="AX39" s="429">
        <v>21.210321273999998</v>
      </c>
      <c r="AY39" s="429">
        <v>18.483188198000001</v>
      </c>
      <c r="AZ39" s="871">
        <v>19.991440229999998</v>
      </c>
      <c r="BA39" s="871">
        <v>21.59</v>
      </c>
      <c r="BB39" s="871">
        <v>20.34</v>
      </c>
      <c r="BC39" s="871">
        <v>20.608280000000001</v>
      </c>
      <c r="BD39" s="871">
        <v>22.255320000000001</v>
      </c>
      <c r="BE39" s="352">
        <v>24.218900000000001</v>
      </c>
      <c r="BF39" s="352">
        <v>24.000530000000001</v>
      </c>
      <c r="BG39" s="352">
        <v>24.26257</v>
      </c>
      <c r="BH39" s="352">
        <v>22.145430000000001</v>
      </c>
      <c r="BI39" s="352">
        <v>20.01904</v>
      </c>
      <c r="BJ39" s="352">
        <v>21.397130000000001</v>
      </c>
      <c r="BK39" s="352">
        <v>18.614170000000001</v>
      </c>
      <c r="BL39" s="352">
        <v>20.09826</v>
      </c>
      <c r="BM39" s="352">
        <v>21.701740000000001</v>
      </c>
      <c r="BN39" s="352">
        <v>20.428370000000001</v>
      </c>
      <c r="BO39" s="352">
        <v>20.733429999999998</v>
      </c>
      <c r="BP39" s="352">
        <v>22.42259</v>
      </c>
      <c r="BQ39" s="352">
        <v>24.449390000000001</v>
      </c>
      <c r="BR39" s="352">
        <v>24.278400000000001</v>
      </c>
      <c r="BS39" s="352">
        <v>24.594519999999999</v>
      </c>
      <c r="BT39" s="352">
        <v>22.508990000000001</v>
      </c>
      <c r="BU39" s="352">
        <v>20.406459999999999</v>
      </c>
      <c r="BV39" s="352">
        <v>21.888249999999999</v>
      </c>
    </row>
    <row r="40" spans="1:74" ht="11.1" customHeight="1" x14ac:dyDescent="0.2">
      <c r="A40" s="58"/>
      <c r="B40" s="538"/>
      <c r="C40" s="429"/>
      <c r="D40" s="429"/>
      <c r="E40" s="429"/>
      <c r="F40" s="429"/>
      <c r="G40" s="429"/>
      <c r="H40" s="429"/>
      <c r="I40" s="429"/>
      <c r="J40" s="429"/>
      <c r="K40" s="429"/>
      <c r="L40" s="429"/>
      <c r="M40" s="429"/>
      <c r="N40" s="429"/>
      <c r="O40" s="429"/>
      <c r="P40" s="429"/>
      <c r="Q40" s="429"/>
      <c r="R40" s="429"/>
      <c r="S40" s="429"/>
      <c r="T40" s="429"/>
      <c r="U40" s="429"/>
      <c r="V40" s="429"/>
      <c r="W40" s="429"/>
      <c r="X40" s="429"/>
      <c r="Y40" s="429"/>
      <c r="Z40" s="429"/>
      <c r="AA40" s="429"/>
      <c r="AB40" s="429"/>
      <c r="AC40" s="429"/>
      <c r="AD40" s="429"/>
      <c r="AE40" s="429"/>
      <c r="AF40" s="429"/>
      <c r="AG40" s="429"/>
      <c r="AH40" s="429"/>
      <c r="AI40" s="429"/>
      <c r="AJ40" s="429"/>
      <c r="AK40" s="429"/>
      <c r="AL40" s="429"/>
      <c r="AM40" s="429"/>
      <c r="AN40" s="429"/>
      <c r="AO40" s="429"/>
      <c r="AP40" s="429"/>
      <c r="AQ40" s="429"/>
      <c r="AR40" s="429"/>
      <c r="AS40" s="429"/>
      <c r="AT40" s="429"/>
      <c r="AU40" s="429"/>
      <c r="AV40" s="429"/>
      <c r="AW40" s="429"/>
      <c r="AX40" s="429"/>
      <c r="AY40" s="429"/>
      <c r="AZ40" s="871"/>
      <c r="BA40" s="871"/>
      <c r="BB40" s="871"/>
      <c r="BC40" s="871"/>
      <c r="BD40" s="871"/>
      <c r="BE40" s="352"/>
      <c r="BF40" s="352"/>
      <c r="BG40" s="352"/>
      <c r="BH40" s="352"/>
      <c r="BI40" s="352"/>
      <c r="BJ40" s="352"/>
      <c r="BK40" s="352"/>
      <c r="BL40" s="352"/>
      <c r="BM40" s="352"/>
      <c r="BN40" s="352"/>
      <c r="BO40" s="352"/>
      <c r="BP40" s="352"/>
      <c r="BQ40" s="352"/>
      <c r="BR40" s="352"/>
      <c r="BS40" s="352"/>
      <c r="BT40" s="352"/>
      <c r="BU40" s="352"/>
      <c r="BV40" s="352"/>
    </row>
    <row r="41" spans="1:74" ht="11.1" customHeight="1" x14ac:dyDescent="0.2">
      <c r="A41" s="58"/>
      <c r="B41" s="60" t="s">
        <v>985</v>
      </c>
      <c r="C41" s="466"/>
      <c r="D41" s="466"/>
      <c r="E41" s="466"/>
      <c r="F41" s="466"/>
      <c r="G41" s="466"/>
      <c r="H41" s="466"/>
      <c r="I41" s="466"/>
      <c r="J41" s="466"/>
      <c r="K41" s="466"/>
      <c r="L41" s="466"/>
      <c r="M41" s="466"/>
      <c r="N41" s="466"/>
      <c r="O41" s="466"/>
      <c r="P41" s="466"/>
      <c r="Q41" s="466"/>
      <c r="R41" s="466"/>
      <c r="S41" s="466"/>
      <c r="T41" s="466"/>
      <c r="U41" s="466"/>
      <c r="V41" s="466"/>
      <c r="W41" s="466"/>
      <c r="X41" s="466"/>
      <c r="Y41" s="466"/>
      <c r="Z41" s="466"/>
      <c r="AA41" s="466"/>
      <c r="AB41" s="466"/>
      <c r="AC41" s="466"/>
      <c r="AD41" s="466"/>
      <c r="AE41" s="466"/>
      <c r="AF41" s="466"/>
      <c r="AG41" s="466"/>
      <c r="AH41" s="466"/>
      <c r="AI41" s="466"/>
      <c r="AJ41" s="466"/>
      <c r="AK41" s="466"/>
      <c r="AL41" s="466"/>
      <c r="AM41" s="466"/>
      <c r="AN41" s="466"/>
      <c r="AO41" s="466"/>
      <c r="AP41" s="466"/>
      <c r="AQ41" s="466"/>
      <c r="AR41" s="466"/>
      <c r="AS41" s="466"/>
      <c r="AT41" s="466"/>
      <c r="AU41" s="466"/>
      <c r="AV41" s="466"/>
      <c r="AW41" s="466"/>
      <c r="AX41" s="466"/>
      <c r="AY41" s="466"/>
      <c r="AZ41" s="918"/>
      <c r="BA41" s="918"/>
      <c r="BB41" s="918"/>
      <c r="BC41" s="918"/>
      <c r="BD41" s="918"/>
      <c r="BE41" s="464"/>
      <c r="BF41" s="464"/>
      <c r="BG41" s="464"/>
      <c r="BH41" s="464"/>
      <c r="BI41" s="464"/>
      <c r="BJ41" s="464"/>
      <c r="BK41" s="464"/>
      <c r="BL41" s="464"/>
      <c r="BM41" s="464"/>
      <c r="BN41" s="464"/>
      <c r="BO41" s="464"/>
      <c r="BP41" s="464"/>
      <c r="BQ41" s="464"/>
      <c r="BR41" s="464"/>
      <c r="BS41" s="464"/>
      <c r="BT41" s="464"/>
      <c r="BU41" s="464"/>
      <c r="BV41" s="464"/>
    </row>
    <row r="42" spans="1:74" s="539" customFormat="1" ht="11.1" customHeight="1" x14ac:dyDescent="0.2">
      <c r="A42" s="537" t="s">
        <v>351</v>
      </c>
      <c r="B42" s="578" t="s">
        <v>1147</v>
      </c>
      <c r="C42" s="429">
        <v>7.19</v>
      </c>
      <c r="D42" s="429">
        <v>7.28</v>
      </c>
      <c r="E42" s="429">
        <v>7.37</v>
      </c>
      <c r="F42" s="429">
        <v>7.7</v>
      </c>
      <c r="G42" s="429">
        <v>8.25</v>
      </c>
      <c r="H42" s="429">
        <v>8.85</v>
      </c>
      <c r="I42" s="429">
        <v>9.31</v>
      </c>
      <c r="J42" s="429">
        <v>9.3800000000000008</v>
      </c>
      <c r="K42" s="429">
        <v>9.06</v>
      </c>
      <c r="L42" s="429">
        <v>8.4499999999999993</v>
      </c>
      <c r="M42" s="429">
        <v>8.14</v>
      </c>
      <c r="N42" s="429">
        <v>8.5</v>
      </c>
      <c r="O42" s="429">
        <v>8.18</v>
      </c>
      <c r="P42" s="429">
        <v>8.01</v>
      </c>
      <c r="Q42" s="429">
        <v>7.8</v>
      </c>
      <c r="R42" s="429">
        <v>7.51</v>
      </c>
      <c r="S42" s="429">
        <v>7.64</v>
      </c>
      <c r="T42" s="429">
        <v>8.11</v>
      </c>
      <c r="U42" s="429">
        <v>8.36</v>
      </c>
      <c r="V42" s="429">
        <v>8.9</v>
      </c>
      <c r="W42" s="429">
        <v>8.43</v>
      </c>
      <c r="X42" s="429">
        <v>8.01</v>
      </c>
      <c r="Y42" s="429">
        <v>7.79</v>
      </c>
      <c r="Z42" s="429">
        <v>7.61</v>
      </c>
      <c r="AA42" s="429">
        <v>8.07</v>
      </c>
      <c r="AB42" s="429">
        <v>7.76</v>
      </c>
      <c r="AC42" s="429">
        <v>7.68</v>
      </c>
      <c r="AD42" s="429">
        <v>7.79</v>
      </c>
      <c r="AE42" s="429">
        <v>7.87</v>
      </c>
      <c r="AF42" s="429">
        <v>8.41</v>
      </c>
      <c r="AG42" s="429">
        <v>8.73</v>
      </c>
      <c r="AH42" s="429">
        <v>8.67</v>
      </c>
      <c r="AI42" s="429">
        <v>8.4499999999999993</v>
      </c>
      <c r="AJ42" s="429">
        <v>8.11</v>
      </c>
      <c r="AK42" s="429">
        <v>7.85</v>
      </c>
      <c r="AL42" s="429">
        <v>7.96</v>
      </c>
      <c r="AM42" s="429">
        <v>8.34</v>
      </c>
      <c r="AN42" s="429">
        <v>8.24</v>
      </c>
      <c r="AO42" s="429">
        <v>8.26</v>
      </c>
      <c r="AP42" s="429">
        <v>8.2100000000000009</v>
      </c>
      <c r="AQ42" s="429">
        <v>8.2899999999999991</v>
      </c>
      <c r="AR42" s="429">
        <v>8.9</v>
      </c>
      <c r="AS42" s="429">
        <v>9.33</v>
      </c>
      <c r="AT42" s="429">
        <v>9.08</v>
      </c>
      <c r="AU42" s="429">
        <v>9.02</v>
      </c>
      <c r="AV42" s="429">
        <v>8.65</v>
      </c>
      <c r="AW42" s="429">
        <v>8.44</v>
      </c>
      <c r="AX42" s="429">
        <v>8.5299999999999994</v>
      </c>
      <c r="AY42" s="429">
        <v>9.2899999999999991</v>
      </c>
      <c r="AZ42" s="871">
        <v>8.9499999999999993</v>
      </c>
      <c r="BA42" s="871">
        <v>8.58</v>
      </c>
      <c r="BB42" s="871">
        <v>8.66</v>
      </c>
      <c r="BC42" s="871">
        <v>8.5299929999999993</v>
      </c>
      <c r="BD42" s="871">
        <v>9.1222259999999995</v>
      </c>
      <c r="BE42" s="352">
        <v>9.3544520000000002</v>
      </c>
      <c r="BF42" s="352">
        <v>9.2172180000000008</v>
      </c>
      <c r="BG42" s="352">
        <v>9.2073499999999999</v>
      </c>
      <c r="BH42" s="352">
        <v>8.7572690000000009</v>
      </c>
      <c r="BI42" s="352">
        <v>8.5162949999999995</v>
      </c>
      <c r="BJ42" s="352">
        <v>8.6896660000000008</v>
      </c>
      <c r="BK42" s="352">
        <v>9.0083230000000007</v>
      </c>
      <c r="BL42" s="352">
        <v>9.1818410000000004</v>
      </c>
      <c r="BM42" s="352">
        <v>8.7999860000000005</v>
      </c>
      <c r="BN42" s="352">
        <v>8.8746849999999995</v>
      </c>
      <c r="BO42" s="352">
        <v>8.5995799999999996</v>
      </c>
      <c r="BP42" s="352">
        <v>9.0918390000000002</v>
      </c>
      <c r="BQ42" s="352">
        <v>9.3810559999999992</v>
      </c>
      <c r="BR42" s="352">
        <v>9.2245550000000005</v>
      </c>
      <c r="BS42" s="352">
        <v>9.1726419999999997</v>
      </c>
      <c r="BT42" s="352">
        <v>8.7413860000000003</v>
      </c>
      <c r="BU42" s="352">
        <v>8.5204719999999998</v>
      </c>
      <c r="BV42" s="352">
        <v>8.6908999999999992</v>
      </c>
    </row>
    <row r="43" spans="1:74" ht="11.1" customHeight="1" x14ac:dyDescent="0.2">
      <c r="A43" s="58" t="s">
        <v>342</v>
      </c>
      <c r="B43" s="739" t="s">
        <v>1001</v>
      </c>
      <c r="C43" s="429">
        <v>14.908978846</v>
      </c>
      <c r="D43" s="429">
        <v>15.171336002</v>
      </c>
      <c r="E43" s="429">
        <v>14.481802047</v>
      </c>
      <c r="F43" s="429">
        <v>14.389690284</v>
      </c>
      <c r="G43" s="429">
        <v>14.632975843000001</v>
      </c>
      <c r="H43" s="429">
        <v>15.195911039</v>
      </c>
      <c r="I43" s="429">
        <v>15.346667663</v>
      </c>
      <c r="J43" s="429">
        <v>15.677703128999999</v>
      </c>
      <c r="K43" s="429">
        <v>15.387625308000001</v>
      </c>
      <c r="L43" s="429">
        <v>14.571207530000001</v>
      </c>
      <c r="M43" s="429">
        <v>14.458808072</v>
      </c>
      <c r="N43" s="429">
        <v>16.011839629000001</v>
      </c>
      <c r="O43" s="429">
        <v>16.594703284000001</v>
      </c>
      <c r="P43" s="429">
        <v>16.413030007</v>
      </c>
      <c r="Q43" s="429">
        <v>16.051500247</v>
      </c>
      <c r="R43" s="429">
        <v>15.191092877999999</v>
      </c>
      <c r="S43" s="429">
        <v>15.251041020000001</v>
      </c>
      <c r="T43" s="429">
        <v>15.234160251</v>
      </c>
      <c r="U43" s="429">
        <v>15.840576197000001</v>
      </c>
      <c r="V43" s="429">
        <v>15.709319896</v>
      </c>
      <c r="W43" s="429">
        <v>15.717870536</v>
      </c>
      <c r="X43" s="429">
        <v>15.783267110000001</v>
      </c>
      <c r="Y43" s="429">
        <v>15.745402648000001</v>
      </c>
      <c r="Z43" s="429">
        <v>16.223285243999999</v>
      </c>
      <c r="AA43" s="429">
        <v>16.78045101</v>
      </c>
      <c r="AB43" s="429">
        <v>16.479023217999998</v>
      </c>
      <c r="AC43" s="429">
        <v>15.842568361</v>
      </c>
      <c r="AD43" s="429">
        <v>15.688600548</v>
      </c>
      <c r="AE43" s="429">
        <v>15.457765247999999</v>
      </c>
      <c r="AF43" s="429">
        <v>15.093096633</v>
      </c>
      <c r="AG43" s="429">
        <v>16.309093109999999</v>
      </c>
      <c r="AH43" s="429">
        <v>16.259998278000001</v>
      </c>
      <c r="AI43" s="429">
        <v>16.545520604</v>
      </c>
      <c r="AJ43" s="429">
        <v>16.567369199000002</v>
      </c>
      <c r="AK43" s="429">
        <v>16.797085857999999</v>
      </c>
      <c r="AL43" s="429">
        <v>17.571541993</v>
      </c>
      <c r="AM43" s="429">
        <v>18.270868841999999</v>
      </c>
      <c r="AN43" s="429">
        <v>19.201444677000001</v>
      </c>
      <c r="AO43" s="429">
        <v>17.982466300999999</v>
      </c>
      <c r="AP43" s="429">
        <v>17.151127520999999</v>
      </c>
      <c r="AQ43" s="429">
        <v>17.008311654</v>
      </c>
      <c r="AR43" s="429">
        <v>17.674500593000001</v>
      </c>
      <c r="AS43" s="429">
        <v>18.100644300999999</v>
      </c>
      <c r="AT43" s="429">
        <v>18.053226308999999</v>
      </c>
      <c r="AU43" s="429">
        <v>17.120956074999999</v>
      </c>
      <c r="AV43" s="429">
        <v>16.276670979999999</v>
      </c>
      <c r="AW43" s="429">
        <v>17.621468403000002</v>
      </c>
      <c r="AX43" s="429">
        <v>18.793457437000001</v>
      </c>
      <c r="AY43" s="429">
        <v>20.287511764000001</v>
      </c>
      <c r="AZ43" s="871">
        <v>19.948782161</v>
      </c>
      <c r="BA43" s="871">
        <v>17.61</v>
      </c>
      <c r="BB43" s="871">
        <v>17.2</v>
      </c>
      <c r="BC43" s="871">
        <v>17.244669999999999</v>
      </c>
      <c r="BD43" s="871">
        <v>17.951899999999998</v>
      </c>
      <c r="BE43" s="352">
        <v>18.45955</v>
      </c>
      <c r="BF43" s="352">
        <v>18.480650000000001</v>
      </c>
      <c r="BG43" s="352">
        <v>17.593530000000001</v>
      </c>
      <c r="BH43" s="352">
        <v>16.77861</v>
      </c>
      <c r="BI43" s="352">
        <v>18.161069999999999</v>
      </c>
      <c r="BJ43" s="352">
        <v>19.360510000000001</v>
      </c>
      <c r="BK43" s="352">
        <v>20.9177</v>
      </c>
      <c r="BL43" s="352">
        <v>20.567419999999998</v>
      </c>
      <c r="BM43" s="352">
        <v>18.094909999999999</v>
      </c>
      <c r="BN43" s="352">
        <v>17.5975</v>
      </c>
      <c r="BO43" s="352">
        <v>17.5977</v>
      </c>
      <c r="BP43" s="352">
        <v>18.310880000000001</v>
      </c>
      <c r="BQ43" s="352">
        <v>18.809699999999999</v>
      </c>
      <c r="BR43" s="352">
        <v>18.790839999999999</v>
      </c>
      <c r="BS43" s="352">
        <v>17.83596</v>
      </c>
      <c r="BT43" s="352">
        <v>16.99719</v>
      </c>
      <c r="BU43" s="352">
        <v>18.427050000000001</v>
      </c>
      <c r="BV43" s="352">
        <v>19.590540000000001</v>
      </c>
    </row>
    <row r="44" spans="1:74" ht="11.1" customHeight="1" x14ac:dyDescent="0.2">
      <c r="A44" s="58" t="s">
        <v>343</v>
      </c>
      <c r="B44" s="609" t="s">
        <v>1002</v>
      </c>
      <c r="C44" s="429">
        <v>7.9314032747000001</v>
      </c>
      <c r="D44" s="429">
        <v>7.8641777908000003</v>
      </c>
      <c r="E44" s="429">
        <v>7.5817049504999998</v>
      </c>
      <c r="F44" s="429">
        <v>7.8086707592</v>
      </c>
      <c r="G44" s="429">
        <v>8.1989770983000003</v>
      </c>
      <c r="H44" s="429">
        <v>8.7105879702000006</v>
      </c>
      <c r="I44" s="429">
        <v>9.1837315897000007</v>
      </c>
      <c r="J44" s="429">
        <v>9.4516428053000006</v>
      </c>
      <c r="K44" s="429">
        <v>8.9872132330000003</v>
      </c>
      <c r="L44" s="429">
        <v>8.2300072918999998</v>
      </c>
      <c r="M44" s="429">
        <v>8.0932084025000002</v>
      </c>
      <c r="N44" s="429">
        <v>8.7473167956999998</v>
      </c>
      <c r="O44" s="429">
        <v>8.5849668979999993</v>
      </c>
      <c r="P44" s="429">
        <v>8.1490065123999997</v>
      </c>
      <c r="Q44" s="429">
        <v>7.8799242027999998</v>
      </c>
      <c r="R44" s="429">
        <v>7.8052256118000001</v>
      </c>
      <c r="S44" s="429">
        <v>7.7685141912000004</v>
      </c>
      <c r="T44" s="429">
        <v>7.8095769527999996</v>
      </c>
      <c r="U44" s="429">
        <v>7.9646367897000001</v>
      </c>
      <c r="V44" s="429">
        <v>7.8899699427999996</v>
      </c>
      <c r="W44" s="429">
        <v>7.7599517228000003</v>
      </c>
      <c r="X44" s="429">
        <v>7.7215963662</v>
      </c>
      <c r="Y44" s="429">
        <v>7.7734536962999998</v>
      </c>
      <c r="Z44" s="429">
        <v>7.7612444983</v>
      </c>
      <c r="AA44" s="429">
        <v>8.5386321802000005</v>
      </c>
      <c r="AB44" s="429">
        <v>8.6397219113000006</v>
      </c>
      <c r="AC44" s="429">
        <v>8.2207305220000002</v>
      </c>
      <c r="AD44" s="429">
        <v>7.9462371583999998</v>
      </c>
      <c r="AE44" s="429">
        <v>8.2795851240000005</v>
      </c>
      <c r="AF44" s="429">
        <v>8.5638390566999991</v>
      </c>
      <c r="AG44" s="429">
        <v>8.8203869837000006</v>
      </c>
      <c r="AH44" s="429">
        <v>8.9388024826999999</v>
      </c>
      <c r="AI44" s="429">
        <v>8.5799797074999997</v>
      </c>
      <c r="AJ44" s="429">
        <v>8.5195152161000003</v>
      </c>
      <c r="AK44" s="429">
        <v>8.3931800260999996</v>
      </c>
      <c r="AL44" s="429">
        <v>8.7954544621000004</v>
      </c>
      <c r="AM44" s="429">
        <v>9.9030467735999999</v>
      </c>
      <c r="AN44" s="429">
        <v>10.106840228999999</v>
      </c>
      <c r="AO44" s="429">
        <v>9.0190880750000009</v>
      </c>
      <c r="AP44" s="429">
        <v>8.8572361118000007</v>
      </c>
      <c r="AQ44" s="429">
        <v>8.8796449813000002</v>
      </c>
      <c r="AR44" s="429">
        <v>9.7954153454000004</v>
      </c>
      <c r="AS44" s="429">
        <v>10.35291658</v>
      </c>
      <c r="AT44" s="429">
        <v>10.224714848</v>
      </c>
      <c r="AU44" s="429">
        <v>9.4722252134999998</v>
      </c>
      <c r="AV44" s="429">
        <v>9.9878701314999994</v>
      </c>
      <c r="AW44" s="429">
        <v>10.211331828</v>
      </c>
      <c r="AX44" s="429">
        <v>10.741699219999999</v>
      </c>
      <c r="AY44" s="429">
        <v>13.340893320999999</v>
      </c>
      <c r="AZ44" s="871">
        <v>12.020564652999999</v>
      </c>
      <c r="BA44" s="871">
        <v>10.29</v>
      </c>
      <c r="BB44" s="871">
        <v>9.98</v>
      </c>
      <c r="BC44" s="871">
        <v>9.8693709999999992</v>
      </c>
      <c r="BD44" s="871">
        <v>10.524419999999999</v>
      </c>
      <c r="BE44" s="352">
        <v>10.71935</v>
      </c>
      <c r="BF44" s="352">
        <v>10.90339</v>
      </c>
      <c r="BG44" s="352">
        <v>9.9551549999999995</v>
      </c>
      <c r="BH44" s="352">
        <v>10.26506</v>
      </c>
      <c r="BI44" s="352">
        <v>10.41264</v>
      </c>
      <c r="BJ44" s="352">
        <v>10.780049999999999</v>
      </c>
      <c r="BK44" s="352">
        <v>12.74361</v>
      </c>
      <c r="BL44" s="352">
        <v>11.9579</v>
      </c>
      <c r="BM44" s="352">
        <v>10.499359999999999</v>
      </c>
      <c r="BN44" s="352">
        <v>10.089180000000001</v>
      </c>
      <c r="BO44" s="352">
        <v>9.8810680000000009</v>
      </c>
      <c r="BP44" s="352">
        <v>10.4855</v>
      </c>
      <c r="BQ44" s="352">
        <v>10.75371</v>
      </c>
      <c r="BR44" s="352">
        <v>10.94867</v>
      </c>
      <c r="BS44" s="352">
        <v>9.9569320000000001</v>
      </c>
      <c r="BT44" s="352">
        <v>10.271269999999999</v>
      </c>
      <c r="BU44" s="352">
        <v>10.40227</v>
      </c>
      <c r="BV44" s="352">
        <v>10.73667</v>
      </c>
    </row>
    <row r="45" spans="1:74" ht="11.1" customHeight="1" x14ac:dyDescent="0.2">
      <c r="A45" s="58" t="s">
        <v>344</v>
      </c>
      <c r="B45" s="739" t="s">
        <v>1003</v>
      </c>
      <c r="C45" s="429">
        <v>7.4423024396999997</v>
      </c>
      <c r="D45" s="429">
        <v>7.6354207839999999</v>
      </c>
      <c r="E45" s="429">
        <v>7.4951994691000001</v>
      </c>
      <c r="F45" s="429">
        <v>7.8827468553999998</v>
      </c>
      <c r="G45" s="429">
        <v>8.3858649539000005</v>
      </c>
      <c r="H45" s="429">
        <v>8.7535488104999999</v>
      </c>
      <c r="I45" s="429">
        <v>8.7969761858000002</v>
      </c>
      <c r="J45" s="429">
        <v>8.9437379590999999</v>
      </c>
      <c r="K45" s="429">
        <v>8.5451066675000007</v>
      </c>
      <c r="L45" s="429">
        <v>8.4634214650999997</v>
      </c>
      <c r="M45" s="429">
        <v>8.1296094663999998</v>
      </c>
      <c r="N45" s="429">
        <v>8.2563320495999992</v>
      </c>
      <c r="O45" s="429">
        <v>8.2691640669000002</v>
      </c>
      <c r="P45" s="429">
        <v>8.3066494593000009</v>
      </c>
      <c r="Q45" s="429">
        <v>8.0804115768999996</v>
      </c>
      <c r="R45" s="429">
        <v>7.8212898513000004</v>
      </c>
      <c r="S45" s="429">
        <v>7.8185341629999998</v>
      </c>
      <c r="T45" s="429">
        <v>7.8577209823</v>
      </c>
      <c r="U45" s="429">
        <v>7.9504749827000003</v>
      </c>
      <c r="V45" s="429">
        <v>8.0444041931000001</v>
      </c>
      <c r="W45" s="429">
        <v>7.8264463874999999</v>
      </c>
      <c r="X45" s="429">
        <v>7.8629280076999999</v>
      </c>
      <c r="Y45" s="429">
        <v>7.779849682</v>
      </c>
      <c r="Z45" s="429">
        <v>7.7232401708999996</v>
      </c>
      <c r="AA45" s="429">
        <v>8.1233933951000008</v>
      </c>
      <c r="AB45" s="429">
        <v>7.9357488183999996</v>
      </c>
      <c r="AC45" s="429">
        <v>7.6889524204999997</v>
      </c>
      <c r="AD45" s="429">
        <v>8.0030085488000005</v>
      </c>
      <c r="AE45" s="429">
        <v>7.9081903836</v>
      </c>
      <c r="AF45" s="429">
        <v>8.2188804492000003</v>
      </c>
      <c r="AG45" s="429">
        <v>8.4062374972999994</v>
      </c>
      <c r="AH45" s="429">
        <v>8.2382479517</v>
      </c>
      <c r="AI45" s="429">
        <v>8.2125846121000006</v>
      </c>
      <c r="AJ45" s="429">
        <v>8.1115903734000003</v>
      </c>
      <c r="AK45" s="429">
        <v>8.0238944248999999</v>
      </c>
      <c r="AL45" s="429">
        <v>8.0711431194000003</v>
      </c>
      <c r="AM45" s="429">
        <v>8.7538340945000002</v>
      </c>
      <c r="AN45" s="429">
        <v>8.8308313774999991</v>
      </c>
      <c r="AO45" s="429">
        <v>8.7337587709999998</v>
      </c>
      <c r="AP45" s="429">
        <v>8.7426585121000002</v>
      </c>
      <c r="AQ45" s="429">
        <v>8.4122118468</v>
      </c>
      <c r="AR45" s="429">
        <v>9.0245423166999998</v>
      </c>
      <c r="AS45" s="429">
        <v>9.5310196660000006</v>
      </c>
      <c r="AT45" s="429">
        <v>9.3350593531000001</v>
      </c>
      <c r="AU45" s="429">
        <v>9.3053901219000004</v>
      </c>
      <c r="AV45" s="429">
        <v>9.2579821171999992</v>
      </c>
      <c r="AW45" s="429">
        <v>9.1592641153999992</v>
      </c>
      <c r="AX45" s="429">
        <v>9.1877255941999998</v>
      </c>
      <c r="AY45" s="429">
        <v>10.084265132000001</v>
      </c>
      <c r="AZ45" s="871">
        <v>9.7799177960999994</v>
      </c>
      <c r="BA45" s="871">
        <v>9.24</v>
      </c>
      <c r="BB45" s="871">
        <v>9.36</v>
      </c>
      <c r="BC45" s="871">
        <v>8.8975620000000006</v>
      </c>
      <c r="BD45" s="871">
        <v>9.4084339999999997</v>
      </c>
      <c r="BE45" s="352">
        <v>9.6603110000000001</v>
      </c>
      <c r="BF45" s="352">
        <v>9.7721619999999998</v>
      </c>
      <c r="BG45" s="352">
        <v>9.63443</v>
      </c>
      <c r="BH45" s="352">
        <v>9.5100859999999994</v>
      </c>
      <c r="BI45" s="352">
        <v>9.4031500000000001</v>
      </c>
      <c r="BJ45" s="352">
        <v>9.3972420000000003</v>
      </c>
      <c r="BK45" s="352">
        <v>9.8657900000000005</v>
      </c>
      <c r="BL45" s="352">
        <v>10.04069</v>
      </c>
      <c r="BM45" s="352">
        <v>9.5309369999999998</v>
      </c>
      <c r="BN45" s="352">
        <v>9.6450530000000008</v>
      </c>
      <c r="BO45" s="352">
        <v>9.1016169999999992</v>
      </c>
      <c r="BP45" s="352">
        <v>9.4970719999999993</v>
      </c>
      <c r="BQ45" s="352">
        <v>9.8420100000000001</v>
      </c>
      <c r="BR45" s="352">
        <v>9.9541730000000008</v>
      </c>
      <c r="BS45" s="352">
        <v>9.7895099999999999</v>
      </c>
      <c r="BT45" s="352">
        <v>9.6697419999999994</v>
      </c>
      <c r="BU45" s="352">
        <v>9.5701370000000008</v>
      </c>
      <c r="BV45" s="352">
        <v>9.5445100000000007</v>
      </c>
    </row>
    <row r="46" spans="1:74" ht="11.1" customHeight="1" x14ac:dyDescent="0.2">
      <c r="A46" s="58" t="s">
        <v>345</v>
      </c>
      <c r="B46" s="739" t="s">
        <v>1004</v>
      </c>
      <c r="C46" s="429">
        <v>7.0697299444999997</v>
      </c>
      <c r="D46" s="429">
        <v>7.1843274207999999</v>
      </c>
      <c r="E46" s="429">
        <v>7.0633141728000002</v>
      </c>
      <c r="F46" s="429">
        <v>7.3094850137999998</v>
      </c>
      <c r="G46" s="429">
        <v>7.7037813721999999</v>
      </c>
      <c r="H46" s="429">
        <v>8.7449701041000001</v>
      </c>
      <c r="I46" s="429">
        <v>8.7349333631999997</v>
      </c>
      <c r="J46" s="429">
        <v>8.7221187454999995</v>
      </c>
      <c r="K46" s="429">
        <v>8.5248511838999992</v>
      </c>
      <c r="L46" s="429">
        <v>7.5772113161999997</v>
      </c>
      <c r="M46" s="429">
        <v>7.3810858010000002</v>
      </c>
      <c r="N46" s="429">
        <v>7.4567666406999997</v>
      </c>
      <c r="O46" s="429">
        <v>7.4571500224999996</v>
      </c>
      <c r="P46" s="429">
        <v>7.4547185177999999</v>
      </c>
      <c r="Q46" s="429">
        <v>7.3798671514</v>
      </c>
      <c r="R46" s="429">
        <v>7.4196507683000004</v>
      </c>
      <c r="S46" s="429">
        <v>7.4529019063000002</v>
      </c>
      <c r="T46" s="429">
        <v>8.6129269997000009</v>
      </c>
      <c r="U46" s="429">
        <v>8.5138368460000002</v>
      </c>
      <c r="V46" s="429">
        <v>8.6230633931000007</v>
      </c>
      <c r="W46" s="429">
        <v>8.3072812784999996</v>
      </c>
      <c r="X46" s="429">
        <v>7.4004393978999996</v>
      </c>
      <c r="Y46" s="429">
        <v>7.2776281762000004</v>
      </c>
      <c r="Z46" s="429">
        <v>7.1608621119000002</v>
      </c>
      <c r="AA46" s="429">
        <v>7.5398935289000004</v>
      </c>
      <c r="AB46" s="429">
        <v>7.2452405125999997</v>
      </c>
      <c r="AC46" s="429">
        <v>7.3320750329999997</v>
      </c>
      <c r="AD46" s="429">
        <v>7.4122505316999998</v>
      </c>
      <c r="AE46" s="429">
        <v>7.4393271051000003</v>
      </c>
      <c r="AF46" s="429">
        <v>8.4415836833999993</v>
      </c>
      <c r="AG46" s="429">
        <v>8.4719012927000001</v>
      </c>
      <c r="AH46" s="429">
        <v>8.3315385016000008</v>
      </c>
      <c r="AI46" s="429">
        <v>8.1946001138</v>
      </c>
      <c r="AJ46" s="429">
        <v>7.4584786432000003</v>
      </c>
      <c r="AK46" s="429">
        <v>7.2818894255000002</v>
      </c>
      <c r="AL46" s="429">
        <v>7.3050101177000002</v>
      </c>
      <c r="AM46" s="429">
        <v>7.5696091713999998</v>
      </c>
      <c r="AN46" s="429">
        <v>7.6631869624000002</v>
      </c>
      <c r="AO46" s="429">
        <v>7.4735306076999999</v>
      </c>
      <c r="AP46" s="429">
        <v>7.3501893457999996</v>
      </c>
      <c r="AQ46" s="429">
        <v>7.8150832033000004</v>
      </c>
      <c r="AR46" s="429">
        <v>8.7218772690000002</v>
      </c>
      <c r="AS46" s="429">
        <v>8.9517688808999996</v>
      </c>
      <c r="AT46" s="429">
        <v>8.7333842215999997</v>
      </c>
      <c r="AU46" s="429">
        <v>8.8092071417</v>
      </c>
      <c r="AV46" s="429">
        <v>7.6826441896000004</v>
      </c>
      <c r="AW46" s="429">
        <v>7.6483862949999999</v>
      </c>
      <c r="AX46" s="429">
        <v>7.5496253865999998</v>
      </c>
      <c r="AY46" s="429">
        <v>8.3202191602000006</v>
      </c>
      <c r="AZ46" s="871">
        <v>7.6773078685999998</v>
      </c>
      <c r="BA46" s="871">
        <v>7.73</v>
      </c>
      <c r="BB46" s="871">
        <v>7.96</v>
      </c>
      <c r="BC46" s="871">
        <v>8.1714549999999999</v>
      </c>
      <c r="BD46" s="871">
        <v>9.0258520000000004</v>
      </c>
      <c r="BE46" s="352">
        <v>9.0447500000000005</v>
      </c>
      <c r="BF46" s="352">
        <v>8.9020240000000008</v>
      </c>
      <c r="BG46" s="352">
        <v>8.9847350000000006</v>
      </c>
      <c r="BH46" s="352">
        <v>7.7407240000000002</v>
      </c>
      <c r="BI46" s="352">
        <v>7.704243</v>
      </c>
      <c r="BJ46" s="352">
        <v>7.6555980000000003</v>
      </c>
      <c r="BK46" s="352">
        <v>8.2074619999999996</v>
      </c>
      <c r="BL46" s="352">
        <v>7.9344250000000001</v>
      </c>
      <c r="BM46" s="352">
        <v>8.0168020000000002</v>
      </c>
      <c r="BN46" s="352">
        <v>8.2359369999999998</v>
      </c>
      <c r="BO46" s="352">
        <v>8.3122629999999997</v>
      </c>
      <c r="BP46" s="352">
        <v>9.1336349999999999</v>
      </c>
      <c r="BQ46" s="352">
        <v>9.1549980000000009</v>
      </c>
      <c r="BR46" s="352">
        <v>9.0122959999999992</v>
      </c>
      <c r="BS46" s="352">
        <v>9.0925670000000007</v>
      </c>
      <c r="BT46" s="352">
        <v>7.837701</v>
      </c>
      <c r="BU46" s="352">
        <v>7.8258869999999998</v>
      </c>
      <c r="BV46" s="352">
        <v>7.7852699999999997</v>
      </c>
    </row>
    <row r="47" spans="1:74" ht="11.1" customHeight="1" x14ac:dyDescent="0.2">
      <c r="A47" s="58" t="s">
        <v>346</v>
      </c>
      <c r="B47" s="739" t="s">
        <v>1005</v>
      </c>
      <c r="C47" s="429">
        <v>6.4826409815000003</v>
      </c>
      <c r="D47" s="429">
        <v>6.4598519705999999</v>
      </c>
      <c r="E47" s="429">
        <v>6.7764387645999999</v>
      </c>
      <c r="F47" s="429">
        <v>7.0373198672999999</v>
      </c>
      <c r="G47" s="429">
        <v>7.6839572647000001</v>
      </c>
      <c r="H47" s="429">
        <v>8.9371481737000007</v>
      </c>
      <c r="I47" s="429">
        <v>8.8777604150999991</v>
      </c>
      <c r="J47" s="429">
        <v>9.0875493835000007</v>
      </c>
      <c r="K47" s="429">
        <v>8.4838947354999998</v>
      </c>
      <c r="L47" s="429">
        <v>7.7145927936999996</v>
      </c>
      <c r="M47" s="429">
        <v>7.5433864682999996</v>
      </c>
      <c r="N47" s="429">
        <v>8.1532663414000002</v>
      </c>
      <c r="O47" s="429">
        <v>7.9072527124</v>
      </c>
      <c r="P47" s="429">
        <v>7.6350554262000001</v>
      </c>
      <c r="Q47" s="429">
        <v>7.2764454558000002</v>
      </c>
      <c r="R47" s="429">
        <v>7.2276741351</v>
      </c>
      <c r="S47" s="429">
        <v>7.2000662018000003</v>
      </c>
      <c r="T47" s="429">
        <v>7.4173951416000001</v>
      </c>
      <c r="U47" s="429">
        <v>8.0818904914999994</v>
      </c>
      <c r="V47" s="429">
        <v>8.0454649297999996</v>
      </c>
      <c r="W47" s="429">
        <v>7.8115812545000001</v>
      </c>
      <c r="X47" s="429">
        <v>7.4557354511999998</v>
      </c>
      <c r="Y47" s="429">
        <v>7.4339230423</v>
      </c>
      <c r="Z47" s="429">
        <v>7.4753378900999996</v>
      </c>
      <c r="AA47" s="429">
        <v>7.9364200046000004</v>
      </c>
      <c r="AB47" s="429">
        <v>7.4815475824000002</v>
      </c>
      <c r="AC47" s="429">
        <v>7.3200861243000004</v>
      </c>
      <c r="AD47" s="429">
        <v>7.3722926606000003</v>
      </c>
      <c r="AE47" s="429">
        <v>7.4016231204</v>
      </c>
      <c r="AF47" s="429">
        <v>8.1163993357000006</v>
      </c>
      <c r="AG47" s="429">
        <v>8.2701352862000004</v>
      </c>
      <c r="AH47" s="429">
        <v>8.3945288388999995</v>
      </c>
      <c r="AI47" s="429">
        <v>7.8569260783999999</v>
      </c>
      <c r="AJ47" s="429">
        <v>7.6951959208999998</v>
      </c>
      <c r="AK47" s="429">
        <v>7.4547843586000004</v>
      </c>
      <c r="AL47" s="429">
        <v>7.6626897644999996</v>
      </c>
      <c r="AM47" s="429">
        <v>8.4727260026</v>
      </c>
      <c r="AN47" s="429">
        <v>7.7927028855999998</v>
      </c>
      <c r="AO47" s="429">
        <v>7.8082323958000002</v>
      </c>
      <c r="AP47" s="429">
        <v>7.8395737075999996</v>
      </c>
      <c r="AQ47" s="429">
        <v>7.7485426147999998</v>
      </c>
      <c r="AR47" s="429">
        <v>8.6143832584000002</v>
      </c>
      <c r="AS47" s="429">
        <v>9.1377505198000009</v>
      </c>
      <c r="AT47" s="429">
        <v>8.2266842328000003</v>
      </c>
      <c r="AU47" s="429">
        <v>8.1105642822000004</v>
      </c>
      <c r="AV47" s="429">
        <v>7.9549910937000003</v>
      </c>
      <c r="AW47" s="429">
        <v>7.9166425465000003</v>
      </c>
      <c r="AX47" s="429">
        <v>8.2518185469999992</v>
      </c>
      <c r="AY47" s="429">
        <v>9.2276085161000001</v>
      </c>
      <c r="AZ47" s="871">
        <v>8.8867058726000003</v>
      </c>
      <c r="BA47" s="871">
        <v>8</v>
      </c>
      <c r="BB47" s="871">
        <v>8.1999999999999993</v>
      </c>
      <c r="BC47" s="871">
        <v>7.7938850000000004</v>
      </c>
      <c r="BD47" s="871">
        <v>8.6378620000000002</v>
      </c>
      <c r="BE47" s="352">
        <v>8.9459780000000002</v>
      </c>
      <c r="BF47" s="352">
        <v>8.4046950000000002</v>
      </c>
      <c r="BG47" s="352">
        <v>8.2838250000000002</v>
      </c>
      <c r="BH47" s="352">
        <v>7.9233880000000001</v>
      </c>
      <c r="BI47" s="352">
        <v>7.8076759999999998</v>
      </c>
      <c r="BJ47" s="352">
        <v>8.2676359999999995</v>
      </c>
      <c r="BK47" s="352">
        <v>8.5264589999999991</v>
      </c>
      <c r="BL47" s="352">
        <v>8.8190240000000006</v>
      </c>
      <c r="BM47" s="352">
        <v>8.0238329999999998</v>
      </c>
      <c r="BN47" s="352">
        <v>8.2149239999999999</v>
      </c>
      <c r="BO47" s="352">
        <v>7.8971600000000004</v>
      </c>
      <c r="BP47" s="352">
        <v>8.7304250000000003</v>
      </c>
      <c r="BQ47" s="352">
        <v>9.0149260000000009</v>
      </c>
      <c r="BR47" s="352">
        <v>8.448893</v>
      </c>
      <c r="BS47" s="352">
        <v>8.2965409999999995</v>
      </c>
      <c r="BT47" s="352">
        <v>7.9647290000000002</v>
      </c>
      <c r="BU47" s="352">
        <v>7.8548159999999996</v>
      </c>
      <c r="BV47" s="352">
        <v>8.2870120000000007</v>
      </c>
    </row>
    <row r="48" spans="1:74" ht="11.1" customHeight="1" x14ac:dyDescent="0.2">
      <c r="A48" s="58" t="s">
        <v>347</v>
      </c>
      <c r="B48" s="739" t="s">
        <v>1006</v>
      </c>
      <c r="C48" s="429">
        <v>6.4334290622000001</v>
      </c>
      <c r="D48" s="429">
        <v>6.0574071904000002</v>
      </c>
      <c r="E48" s="429">
        <v>5.9705374535000004</v>
      </c>
      <c r="F48" s="429">
        <v>6.6269019350000002</v>
      </c>
      <c r="G48" s="429">
        <v>6.9878694500999998</v>
      </c>
      <c r="H48" s="429">
        <v>7.7764275499000002</v>
      </c>
      <c r="I48" s="429">
        <v>8.0308405934000007</v>
      </c>
      <c r="J48" s="429">
        <v>8.5870602300000005</v>
      </c>
      <c r="K48" s="429">
        <v>7.8234963236999997</v>
      </c>
      <c r="L48" s="429">
        <v>7.1991602264000001</v>
      </c>
      <c r="M48" s="429">
        <v>7.4240153320999998</v>
      </c>
      <c r="N48" s="429">
        <v>7.3124088721999998</v>
      </c>
      <c r="O48" s="429">
        <v>6.9751485402000002</v>
      </c>
      <c r="P48" s="429">
        <v>7.1069914132000003</v>
      </c>
      <c r="Q48" s="429">
        <v>6.5590347520999996</v>
      </c>
      <c r="R48" s="429">
        <v>6.2925949116000002</v>
      </c>
      <c r="S48" s="429">
        <v>6.6190525795999999</v>
      </c>
      <c r="T48" s="429">
        <v>6.7802768365999997</v>
      </c>
      <c r="U48" s="429">
        <v>6.8915270835999998</v>
      </c>
      <c r="V48" s="429">
        <v>6.9007625248000002</v>
      </c>
      <c r="W48" s="429">
        <v>6.6186914106000003</v>
      </c>
      <c r="X48" s="429">
        <v>6.7011190679999997</v>
      </c>
      <c r="Y48" s="429">
        <v>6.6991516456999998</v>
      </c>
      <c r="Z48" s="429">
        <v>6.5096347623000002</v>
      </c>
      <c r="AA48" s="429">
        <v>6.8574877739</v>
      </c>
      <c r="AB48" s="429">
        <v>6.4293899307000002</v>
      </c>
      <c r="AC48" s="429">
        <v>6.7404170143000002</v>
      </c>
      <c r="AD48" s="429">
        <v>6.6972959600999999</v>
      </c>
      <c r="AE48" s="429">
        <v>6.4150410350999998</v>
      </c>
      <c r="AF48" s="429">
        <v>6.8083037300999996</v>
      </c>
      <c r="AG48" s="429">
        <v>6.8203185450000001</v>
      </c>
      <c r="AH48" s="429">
        <v>6.8045506118999999</v>
      </c>
      <c r="AI48" s="429">
        <v>6.6902416670999996</v>
      </c>
      <c r="AJ48" s="429">
        <v>6.7529027271000004</v>
      </c>
      <c r="AK48" s="429">
        <v>6.6984536587000001</v>
      </c>
      <c r="AL48" s="429">
        <v>6.9471556750000003</v>
      </c>
      <c r="AM48" s="429">
        <v>7.0482611684999998</v>
      </c>
      <c r="AN48" s="429">
        <v>7.0644682509000001</v>
      </c>
      <c r="AO48" s="429">
        <v>7.1320685160000004</v>
      </c>
      <c r="AP48" s="429">
        <v>7.2762105591999999</v>
      </c>
      <c r="AQ48" s="429">
        <v>7.1184300345000002</v>
      </c>
      <c r="AR48" s="429">
        <v>7.5699022239999998</v>
      </c>
      <c r="AS48" s="429">
        <v>7.6052322197000004</v>
      </c>
      <c r="AT48" s="429">
        <v>7.3756953662000004</v>
      </c>
      <c r="AU48" s="429">
        <v>7.2083196150999997</v>
      </c>
      <c r="AV48" s="429">
        <v>6.9861506222000003</v>
      </c>
      <c r="AW48" s="429">
        <v>7.0896831167999999</v>
      </c>
      <c r="AX48" s="429">
        <v>7.1365564585000003</v>
      </c>
      <c r="AY48" s="429">
        <v>7.7670010758999997</v>
      </c>
      <c r="AZ48" s="871">
        <v>7.3734364376999997</v>
      </c>
      <c r="BA48" s="871">
        <v>7.41</v>
      </c>
      <c r="BB48" s="871">
        <v>7.41</v>
      </c>
      <c r="BC48" s="871">
        <v>7.1500839999999997</v>
      </c>
      <c r="BD48" s="871">
        <v>7.5482680000000002</v>
      </c>
      <c r="BE48" s="352">
        <v>7.5409220000000001</v>
      </c>
      <c r="BF48" s="352">
        <v>7.5613469999999996</v>
      </c>
      <c r="BG48" s="352">
        <v>7.3756560000000002</v>
      </c>
      <c r="BH48" s="352">
        <v>7.0285479999999998</v>
      </c>
      <c r="BI48" s="352">
        <v>7.1189010000000001</v>
      </c>
      <c r="BJ48" s="352">
        <v>7.2583719999999996</v>
      </c>
      <c r="BK48" s="352">
        <v>7.3851430000000002</v>
      </c>
      <c r="BL48" s="352">
        <v>7.4454320000000003</v>
      </c>
      <c r="BM48" s="352">
        <v>7.5155409999999998</v>
      </c>
      <c r="BN48" s="352">
        <v>7.4653590000000003</v>
      </c>
      <c r="BO48" s="352">
        <v>7.30497</v>
      </c>
      <c r="BP48" s="352">
        <v>7.7357969999999998</v>
      </c>
      <c r="BQ48" s="352">
        <v>7.6525270000000001</v>
      </c>
      <c r="BR48" s="352">
        <v>7.6676310000000001</v>
      </c>
      <c r="BS48" s="352">
        <v>7.4456160000000002</v>
      </c>
      <c r="BT48" s="352">
        <v>7.1086260000000001</v>
      </c>
      <c r="BU48" s="352">
        <v>7.2032689999999997</v>
      </c>
      <c r="BV48" s="352">
        <v>7.3346619999999998</v>
      </c>
    </row>
    <row r="49" spans="1:74" ht="11.1" customHeight="1" x14ac:dyDescent="0.2">
      <c r="A49" s="58" t="s">
        <v>348</v>
      </c>
      <c r="B49" s="739" t="s">
        <v>1007</v>
      </c>
      <c r="C49" s="429">
        <v>5.9521204727999999</v>
      </c>
      <c r="D49" s="429">
        <v>6.0527928467000001</v>
      </c>
      <c r="E49" s="429">
        <v>6.2638458658999996</v>
      </c>
      <c r="F49" s="429">
        <v>6.6060261669999996</v>
      </c>
      <c r="G49" s="429">
        <v>7.5515022987</v>
      </c>
      <c r="H49" s="429">
        <v>7.5164522445999999</v>
      </c>
      <c r="I49" s="429">
        <v>8.6176112499999995</v>
      </c>
      <c r="J49" s="429">
        <v>8.0096406492999996</v>
      </c>
      <c r="K49" s="429">
        <v>7.7668885367999998</v>
      </c>
      <c r="L49" s="429">
        <v>7.3270076301999998</v>
      </c>
      <c r="M49" s="429">
        <v>7.1419396679</v>
      </c>
      <c r="N49" s="429">
        <v>7.2893665729999997</v>
      </c>
      <c r="O49" s="429">
        <v>6.6181676343999998</v>
      </c>
      <c r="P49" s="429">
        <v>6.5289601033000002</v>
      </c>
      <c r="Q49" s="429">
        <v>6.2273772816999999</v>
      </c>
      <c r="R49" s="429">
        <v>5.6263214485999997</v>
      </c>
      <c r="S49" s="429">
        <v>5.8256836681999999</v>
      </c>
      <c r="T49" s="429">
        <v>6.4022329821000001</v>
      </c>
      <c r="U49" s="429">
        <v>6.4564773698</v>
      </c>
      <c r="V49" s="429">
        <v>8.2663762521000006</v>
      </c>
      <c r="W49" s="429">
        <v>7.1686817313000004</v>
      </c>
      <c r="X49" s="429">
        <v>6.3832824726000004</v>
      </c>
      <c r="Y49" s="429">
        <v>6.0511666583999997</v>
      </c>
      <c r="Z49" s="429">
        <v>5.7985992689000003</v>
      </c>
      <c r="AA49" s="429">
        <v>6.2529555041</v>
      </c>
      <c r="AB49" s="429">
        <v>5.8316374071999997</v>
      </c>
      <c r="AC49" s="429">
        <v>5.7951971903999997</v>
      </c>
      <c r="AD49" s="429">
        <v>5.9434563446000004</v>
      </c>
      <c r="AE49" s="429">
        <v>6.0106498726000002</v>
      </c>
      <c r="AF49" s="429">
        <v>6.2000664607999996</v>
      </c>
      <c r="AG49" s="429">
        <v>6.2272965528000004</v>
      </c>
      <c r="AH49" s="429">
        <v>6.3414959426999999</v>
      </c>
      <c r="AI49" s="429">
        <v>6.1204327851000002</v>
      </c>
      <c r="AJ49" s="429">
        <v>5.8982444715</v>
      </c>
      <c r="AK49" s="429">
        <v>5.907921172</v>
      </c>
      <c r="AL49" s="429">
        <v>6.0433924553000002</v>
      </c>
      <c r="AM49" s="429">
        <v>6.3262871464000003</v>
      </c>
      <c r="AN49" s="429">
        <v>6.0123690990999998</v>
      </c>
      <c r="AO49" s="429">
        <v>6.4153924837999998</v>
      </c>
      <c r="AP49" s="429">
        <v>6.4990527098999999</v>
      </c>
      <c r="AQ49" s="429">
        <v>6.5549876009999997</v>
      </c>
      <c r="AR49" s="429">
        <v>6.4313239277000003</v>
      </c>
      <c r="AS49" s="429">
        <v>6.7194348315000001</v>
      </c>
      <c r="AT49" s="429">
        <v>6.6154920469</v>
      </c>
      <c r="AU49" s="429">
        <v>6.6723773411999998</v>
      </c>
      <c r="AV49" s="429">
        <v>6.4678970313999997</v>
      </c>
      <c r="AW49" s="429">
        <v>6.4473193755000002</v>
      </c>
      <c r="AX49" s="429">
        <v>6.4690967444999998</v>
      </c>
      <c r="AY49" s="429">
        <v>7.0345924466999996</v>
      </c>
      <c r="AZ49" s="871">
        <v>6.8919413744</v>
      </c>
      <c r="BA49" s="871">
        <v>6.4</v>
      </c>
      <c r="BB49" s="871">
        <v>6.43</v>
      </c>
      <c r="BC49" s="871">
        <v>6.3053030000000003</v>
      </c>
      <c r="BD49" s="871">
        <v>6.3102270000000003</v>
      </c>
      <c r="BE49" s="352">
        <v>6.3647939999999998</v>
      </c>
      <c r="BF49" s="352">
        <v>6.2575459999999996</v>
      </c>
      <c r="BG49" s="352">
        <v>6.6073789999999999</v>
      </c>
      <c r="BH49" s="352">
        <v>6.3382339999999999</v>
      </c>
      <c r="BI49" s="352">
        <v>6.3463609999999999</v>
      </c>
      <c r="BJ49" s="352">
        <v>6.5777369999999999</v>
      </c>
      <c r="BK49" s="352">
        <v>6.5964159999999996</v>
      </c>
      <c r="BL49" s="352">
        <v>7.3155150000000004</v>
      </c>
      <c r="BM49" s="352">
        <v>6.5898839999999996</v>
      </c>
      <c r="BN49" s="352">
        <v>6.4944069999999998</v>
      </c>
      <c r="BO49" s="352">
        <v>6.034948</v>
      </c>
      <c r="BP49" s="352">
        <v>5.9863410000000004</v>
      </c>
      <c r="BQ49" s="352">
        <v>6.1951150000000004</v>
      </c>
      <c r="BR49" s="352">
        <v>6.1012940000000002</v>
      </c>
      <c r="BS49" s="352">
        <v>6.3388960000000001</v>
      </c>
      <c r="BT49" s="352">
        <v>6.1040029999999996</v>
      </c>
      <c r="BU49" s="352">
        <v>6.1448689999999999</v>
      </c>
      <c r="BV49" s="352">
        <v>6.3996630000000003</v>
      </c>
    </row>
    <row r="50" spans="1:74" ht="11.1" customHeight="1" x14ac:dyDescent="0.2">
      <c r="A50" s="58" t="s">
        <v>349</v>
      </c>
      <c r="B50" s="739" t="s">
        <v>1008</v>
      </c>
      <c r="C50" s="429">
        <v>6.4751116883000002</v>
      </c>
      <c r="D50" s="429">
        <v>6.5611300379999999</v>
      </c>
      <c r="E50" s="429">
        <v>6.6008459177000001</v>
      </c>
      <c r="F50" s="429">
        <v>6.9490500014999999</v>
      </c>
      <c r="G50" s="429">
        <v>7.0815223437999997</v>
      </c>
      <c r="H50" s="429">
        <v>7.6462824157</v>
      </c>
      <c r="I50" s="429">
        <v>8.1058411166000006</v>
      </c>
      <c r="J50" s="429">
        <v>8.5497605766000007</v>
      </c>
      <c r="K50" s="429">
        <v>8.6886644089999994</v>
      </c>
      <c r="L50" s="429">
        <v>7.5300955960999998</v>
      </c>
      <c r="M50" s="429">
        <v>7.4288249898999998</v>
      </c>
      <c r="N50" s="429">
        <v>8.575188313</v>
      </c>
      <c r="O50" s="429">
        <v>8.0516073247000008</v>
      </c>
      <c r="P50" s="429">
        <v>7.4506369221000002</v>
      </c>
      <c r="Q50" s="429">
        <v>7.4600389363000001</v>
      </c>
      <c r="R50" s="429">
        <v>7.4975533570000001</v>
      </c>
      <c r="S50" s="429">
        <v>7.2634405704000002</v>
      </c>
      <c r="T50" s="429">
        <v>8.2254742825000005</v>
      </c>
      <c r="U50" s="429">
        <v>8.5323755134999999</v>
      </c>
      <c r="V50" s="429">
        <v>8.6848988209000009</v>
      </c>
      <c r="W50" s="429">
        <v>8.3297154278000001</v>
      </c>
      <c r="X50" s="429">
        <v>7.5287930095000002</v>
      </c>
      <c r="Y50" s="429">
        <v>7.5366580814999997</v>
      </c>
      <c r="Z50" s="429">
        <v>7.1551280954000003</v>
      </c>
      <c r="AA50" s="429">
        <v>7.8086368511000002</v>
      </c>
      <c r="AB50" s="429">
        <v>7.4795393158000003</v>
      </c>
      <c r="AC50" s="429">
        <v>7.1982344750999996</v>
      </c>
      <c r="AD50" s="429">
        <v>7.2281097276999997</v>
      </c>
      <c r="AE50" s="429">
        <v>7.3650401100999998</v>
      </c>
      <c r="AF50" s="429">
        <v>8.3446010159000004</v>
      </c>
      <c r="AG50" s="429">
        <v>8.3594791449999999</v>
      </c>
      <c r="AH50" s="429">
        <v>8.411078152</v>
      </c>
      <c r="AI50" s="429">
        <v>8.1774312197000008</v>
      </c>
      <c r="AJ50" s="429">
        <v>7.3526141863000003</v>
      </c>
      <c r="AK50" s="429">
        <v>7.1511433616</v>
      </c>
      <c r="AL50" s="429">
        <v>7.1991857894000004</v>
      </c>
      <c r="AM50" s="429">
        <v>7.2873267845000003</v>
      </c>
      <c r="AN50" s="429">
        <v>7.4428274405000003</v>
      </c>
      <c r="AO50" s="429">
        <v>7.6175230008000003</v>
      </c>
      <c r="AP50" s="429">
        <v>7.7969630476000003</v>
      </c>
      <c r="AQ50" s="429">
        <v>7.7066726291999998</v>
      </c>
      <c r="AR50" s="429">
        <v>8.5689811888000005</v>
      </c>
      <c r="AS50" s="429">
        <v>8.5748636588</v>
      </c>
      <c r="AT50" s="429">
        <v>8.6764999788000008</v>
      </c>
      <c r="AU50" s="429">
        <v>8.5212824700999992</v>
      </c>
      <c r="AV50" s="429">
        <v>7.5551149642000004</v>
      </c>
      <c r="AW50" s="429">
        <v>7.5383329250999997</v>
      </c>
      <c r="AX50" s="429">
        <v>7.2132177123999996</v>
      </c>
      <c r="AY50" s="429">
        <v>7.6203642743</v>
      </c>
      <c r="AZ50" s="871">
        <v>7.5890946167999997</v>
      </c>
      <c r="BA50" s="871">
        <v>7.64</v>
      </c>
      <c r="BB50" s="871">
        <v>7.69</v>
      </c>
      <c r="BC50" s="871">
        <v>7.5650890000000004</v>
      </c>
      <c r="BD50" s="871">
        <v>8.4760399999999994</v>
      </c>
      <c r="BE50" s="352">
        <v>8.6561540000000008</v>
      </c>
      <c r="BF50" s="352">
        <v>8.7536889999999996</v>
      </c>
      <c r="BG50" s="352">
        <v>8.5692690000000002</v>
      </c>
      <c r="BH50" s="352">
        <v>7.6668609999999999</v>
      </c>
      <c r="BI50" s="352">
        <v>7.5791300000000001</v>
      </c>
      <c r="BJ50" s="352">
        <v>7.3463240000000001</v>
      </c>
      <c r="BK50" s="352">
        <v>7.8029549999999999</v>
      </c>
      <c r="BL50" s="352">
        <v>7.8094760000000001</v>
      </c>
      <c r="BM50" s="352">
        <v>7.9214640000000003</v>
      </c>
      <c r="BN50" s="352">
        <v>8.2365519999999997</v>
      </c>
      <c r="BO50" s="352">
        <v>8.0012589999999992</v>
      </c>
      <c r="BP50" s="352">
        <v>8.7567360000000001</v>
      </c>
      <c r="BQ50" s="352">
        <v>8.8178850000000004</v>
      </c>
      <c r="BR50" s="352">
        <v>8.867502</v>
      </c>
      <c r="BS50" s="352">
        <v>8.6847139999999996</v>
      </c>
      <c r="BT50" s="352">
        <v>7.7448189999999997</v>
      </c>
      <c r="BU50" s="352">
        <v>7.6710469999999997</v>
      </c>
      <c r="BV50" s="352">
        <v>7.427511</v>
      </c>
    </row>
    <row r="51" spans="1:74" s="539" customFormat="1" ht="11.1" customHeight="1" x14ac:dyDescent="0.2">
      <c r="A51" s="108" t="s">
        <v>350</v>
      </c>
      <c r="B51" s="741" t="s">
        <v>1011</v>
      </c>
      <c r="C51" s="431">
        <v>9.7656399244000003</v>
      </c>
      <c r="D51" s="431">
        <v>10.159812126</v>
      </c>
      <c r="E51" s="431">
        <v>10.858365727000001</v>
      </c>
      <c r="F51" s="431">
        <v>11.160845533</v>
      </c>
      <c r="G51" s="431">
        <v>11.672558184</v>
      </c>
      <c r="H51" s="431">
        <v>12.593171904</v>
      </c>
      <c r="I51" s="431">
        <v>13.7817401</v>
      </c>
      <c r="J51" s="431">
        <v>13.942163294</v>
      </c>
      <c r="K51" s="431">
        <v>14.069939803</v>
      </c>
      <c r="L51" s="431">
        <v>13.299305448</v>
      </c>
      <c r="M51" s="431">
        <v>11.722324325000001</v>
      </c>
      <c r="N51" s="431">
        <v>12.371943885</v>
      </c>
      <c r="O51" s="431">
        <v>12.068874031</v>
      </c>
      <c r="P51" s="431">
        <v>11.671845427999999</v>
      </c>
      <c r="Q51" s="431">
        <v>12.198131534</v>
      </c>
      <c r="R51" s="431">
        <v>11.734918455000001</v>
      </c>
      <c r="S51" s="431">
        <v>12.635522259</v>
      </c>
      <c r="T51" s="431">
        <v>13.589027700000001</v>
      </c>
      <c r="U51" s="431">
        <v>14.723194606</v>
      </c>
      <c r="V51" s="431">
        <v>15.582561696999999</v>
      </c>
      <c r="W51" s="431">
        <v>14.858130428999999</v>
      </c>
      <c r="X51" s="431">
        <v>14.549808603000001</v>
      </c>
      <c r="Y51" s="431">
        <v>13.077131165999999</v>
      </c>
      <c r="Z51" s="431">
        <v>12.617541348</v>
      </c>
      <c r="AA51" s="431">
        <v>13.193732482</v>
      </c>
      <c r="AB51" s="431">
        <v>13.271094822</v>
      </c>
      <c r="AC51" s="431">
        <v>13.398209129</v>
      </c>
      <c r="AD51" s="431">
        <v>13.690301196</v>
      </c>
      <c r="AE51" s="431">
        <v>14.907109908000001</v>
      </c>
      <c r="AF51" s="431">
        <v>16.055056403999998</v>
      </c>
      <c r="AG51" s="431">
        <v>18.265433943000001</v>
      </c>
      <c r="AH51" s="431">
        <v>17.517530417</v>
      </c>
      <c r="AI51" s="431">
        <v>17.154925122000002</v>
      </c>
      <c r="AJ51" s="431">
        <v>16.617610756000001</v>
      </c>
      <c r="AK51" s="431">
        <v>14.454376622</v>
      </c>
      <c r="AL51" s="431">
        <v>13.951668656000001</v>
      </c>
      <c r="AM51" s="431">
        <v>13.51145483</v>
      </c>
      <c r="AN51" s="431">
        <v>13.601043734999999</v>
      </c>
      <c r="AO51" s="431">
        <v>13.809997982000001</v>
      </c>
      <c r="AP51" s="431">
        <v>12.841759045</v>
      </c>
      <c r="AQ51" s="431">
        <v>14.532526718</v>
      </c>
      <c r="AR51" s="431">
        <v>15.947551149000001</v>
      </c>
      <c r="AS51" s="431">
        <v>17.749634124</v>
      </c>
      <c r="AT51" s="431">
        <v>17.254661857999999</v>
      </c>
      <c r="AU51" s="431">
        <v>18.016271804999999</v>
      </c>
      <c r="AV51" s="431">
        <v>16.252049378999999</v>
      </c>
      <c r="AW51" s="431">
        <v>13.730943815</v>
      </c>
      <c r="AX51" s="431">
        <v>14.052809738000001</v>
      </c>
      <c r="AY51" s="431">
        <v>13.409397295</v>
      </c>
      <c r="AZ51" s="885">
        <v>13.457582487</v>
      </c>
      <c r="BA51" s="885">
        <v>14.14</v>
      </c>
      <c r="BB51" s="885">
        <v>14.35</v>
      </c>
      <c r="BC51" s="885">
        <v>15.813650000000001</v>
      </c>
      <c r="BD51" s="885">
        <v>17.182200000000002</v>
      </c>
      <c r="BE51" s="378">
        <v>19.099509999999999</v>
      </c>
      <c r="BF51" s="378">
        <v>18.398440000000001</v>
      </c>
      <c r="BG51" s="378">
        <v>19.06907</v>
      </c>
      <c r="BH51" s="378">
        <v>17.19763</v>
      </c>
      <c r="BI51" s="378">
        <v>14.39913</v>
      </c>
      <c r="BJ51" s="378">
        <v>14.781929999999999</v>
      </c>
      <c r="BK51" s="378">
        <v>14.13409</v>
      </c>
      <c r="BL51" s="378">
        <v>14.20814</v>
      </c>
      <c r="BM51" s="378">
        <v>14.97885</v>
      </c>
      <c r="BN51" s="378">
        <v>15.485250000000001</v>
      </c>
      <c r="BO51" s="378">
        <v>16.98207</v>
      </c>
      <c r="BP51" s="378">
        <v>18.159079999999999</v>
      </c>
      <c r="BQ51" s="378">
        <v>20.02392</v>
      </c>
      <c r="BR51" s="378">
        <v>19.216699999999999</v>
      </c>
      <c r="BS51" s="378">
        <v>19.920780000000001</v>
      </c>
      <c r="BT51" s="378">
        <v>17.929960000000001</v>
      </c>
      <c r="BU51" s="378">
        <v>15.02833</v>
      </c>
      <c r="BV51" s="378">
        <v>15.41872</v>
      </c>
    </row>
    <row r="52" spans="1:74" s="336" customFormat="1" ht="12" customHeight="1" x14ac:dyDescent="0.2">
      <c r="A52" s="335"/>
      <c r="B52" s="1057" t="s">
        <v>1421</v>
      </c>
      <c r="C52" s="1057"/>
      <c r="D52" s="1057"/>
      <c r="E52" s="1057"/>
      <c r="F52" s="1057"/>
      <c r="G52" s="1057"/>
      <c r="H52" s="1057"/>
      <c r="I52" s="1057"/>
      <c r="J52" s="1057"/>
      <c r="K52" s="1057"/>
      <c r="L52" s="1057"/>
      <c r="M52" s="1057"/>
      <c r="N52" s="1057"/>
      <c r="O52" s="1057"/>
      <c r="P52" s="1057"/>
      <c r="Q52" s="1057"/>
      <c r="R52" s="778"/>
      <c r="AY52" s="339"/>
      <c r="AZ52" s="339"/>
      <c r="BA52" s="339"/>
      <c r="BB52" s="339"/>
      <c r="BC52" s="339"/>
      <c r="BD52" s="339"/>
      <c r="BE52" s="339"/>
      <c r="BF52" s="339"/>
      <c r="BG52" s="339"/>
      <c r="BH52" s="339"/>
      <c r="BI52" s="339"/>
    </row>
    <row r="53" spans="1:74" s="186" customFormat="1" x14ac:dyDescent="0.2">
      <c r="A53" s="185"/>
      <c r="B53" s="773" t="s">
        <v>808</v>
      </c>
      <c r="C53" s="773"/>
      <c r="D53" s="773"/>
      <c r="E53" s="773"/>
      <c r="F53" s="773"/>
      <c r="G53" s="773"/>
      <c r="H53" s="774"/>
      <c r="I53" s="773"/>
      <c r="J53" s="773"/>
      <c r="K53" s="773"/>
      <c r="L53" s="773"/>
      <c r="M53" s="773"/>
      <c r="N53" s="773"/>
      <c r="O53" s="773"/>
      <c r="P53" s="773"/>
      <c r="Q53" s="773"/>
      <c r="R53" s="775"/>
      <c r="AY53" s="832"/>
      <c r="AZ53" s="832"/>
      <c r="BA53" s="832"/>
      <c r="BB53" s="832"/>
      <c r="BC53" s="832"/>
      <c r="BD53" s="676"/>
      <c r="BE53" s="676"/>
      <c r="BF53" s="676"/>
      <c r="BG53" s="832"/>
      <c r="BH53" s="832"/>
      <c r="BI53" s="832"/>
      <c r="BJ53" s="204"/>
    </row>
    <row r="54" spans="1:74" s="186" customFormat="1" ht="12.75" x14ac:dyDescent="0.2">
      <c r="A54" s="185"/>
      <c r="B54" s="988" t="str">
        <f>Dates!$G$2</f>
        <v>EIA completed modeling and analysis for this report on Wednesday, July 1, 2026.</v>
      </c>
      <c r="C54" s="975"/>
      <c r="D54" s="975"/>
      <c r="E54" s="975"/>
      <c r="F54" s="975"/>
      <c r="G54" s="975"/>
      <c r="H54" s="975"/>
      <c r="I54" s="975"/>
      <c r="J54" s="975"/>
      <c r="K54" s="975"/>
      <c r="L54" s="975"/>
      <c r="M54" s="975"/>
      <c r="N54" s="975"/>
      <c r="O54" s="975"/>
      <c r="P54" s="975"/>
      <c r="Q54" s="975"/>
      <c r="R54" s="776"/>
      <c r="AY54" s="832"/>
      <c r="AZ54" s="832"/>
      <c r="BA54" s="832"/>
      <c r="BB54" s="832"/>
      <c r="BC54" s="832"/>
      <c r="BD54" s="676"/>
      <c r="BE54" s="676"/>
      <c r="BF54" s="676"/>
      <c r="BG54" s="832"/>
      <c r="BH54" s="832"/>
      <c r="BI54" s="832"/>
      <c r="BJ54" s="204"/>
    </row>
    <row r="55" spans="1:74" s="186" customFormat="1" ht="12.75" x14ac:dyDescent="0.2">
      <c r="A55" s="185"/>
      <c r="B55" s="997" t="s">
        <v>1402</v>
      </c>
      <c r="C55" s="984"/>
      <c r="D55" s="984"/>
      <c r="E55" s="984"/>
      <c r="F55" s="984"/>
      <c r="G55" s="984"/>
      <c r="H55" s="984"/>
      <c r="I55" s="984"/>
      <c r="J55" s="984"/>
      <c r="K55" s="984"/>
      <c r="L55" s="984"/>
      <c r="M55" s="984"/>
      <c r="N55" s="984"/>
      <c r="O55" s="984"/>
      <c r="P55" s="984"/>
      <c r="Q55" s="984"/>
      <c r="R55" s="778"/>
      <c r="AY55" s="832"/>
      <c r="AZ55" s="832"/>
      <c r="BA55" s="832"/>
      <c r="BB55" s="832"/>
      <c r="BC55" s="832"/>
      <c r="BD55" s="676"/>
      <c r="BE55" s="676"/>
      <c r="BF55" s="676"/>
      <c r="BG55" s="832"/>
      <c r="BH55" s="832"/>
      <c r="BI55" s="832"/>
      <c r="BJ55" s="204"/>
    </row>
    <row r="56" spans="1:74" s="186" customFormat="1" ht="23.1" customHeight="1" x14ac:dyDescent="0.2">
      <c r="A56" s="185"/>
      <c r="B56" s="1067" t="s">
        <v>1420</v>
      </c>
      <c r="C56" s="1065"/>
      <c r="D56" s="1065"/>
      <c r="E56" s="1065"/>
      <c r="F56" s="1065"/>
      <c r="G56" s="1065"/>
      <c r="H56" s="1065"/>
      <c r="I56" s="1065"/>
      <c r="J56" s="1065"/>
      <c r="K56" s="1065"/>
      <c r="L56" s="1065"/>
      <c r="M56" s="1065"/>
      <c r="N56" s="1065"/>
      <c r="O56" s="1065"/>
      <c r="P56" s="1065"/>
      <c r="Q56" s="1065"/>
      <c r="R56" s="778"/>
      <c r="AY56" s="832"/>
      <c r="AZ56" s="832"/>
      <c r="BA56" s="832"/>
      <c r="BB56" s="832"/>
      <c r="BC56" s="832"/>
      <c r="BD56" s="676"/>
      <c r="BE56" s="676"/>
      <c r="BF56" s="676"/>
      <c r="BG56" s="832"/>
      <c r="BH56" s="832"/>
      <c r="BI56" s="832"/>
      <c r="BJ56" s="204"/>
    </row>
    <row r="57" spans="1:74" s="186" customFormat="1" ht="10.5" customHeight="1" x14ac:dyDescent="0.2">
      <c r="A57" s="185"/>
      <c r="B57" s="983" t="s">
        <v>66</v>
      </c>
      <c r="C57" s="984"/>
      <c r="D57" s="984"/>
      <c r="E57" s="984"/>
      <c r="F57" s="984"/>
      <c r="G57" s="984"/>
      <c r="H57" s="984"/>
      <c r="I57" s="984"/>
      <c r="J57" s="984"/>
      <c r="K57" s="984"/>
      <c r="L57" s="984"/>
      <c r="M57" s="984"/>
      <c r="N57" s="984"/>
      <c r="O57" s="984"/>
      <c r="P57" s="984"/>
      <c r="Q57" s="984"/>
      <c r="R57" s="778"/>
      <c r="AY57" s="832"/>
      <c r="AZ57" s="832"/>
      <c r="BA57" s="832"/>
      <c r="BB57" s="832"/>
      <c r="BC57" s="832"/>
      <c r="BD57" s="676"/>
      <c r="BE57" s="676"/>
      <c r="BF57" s="676"/>
      <c r="BG57" s="832"/>
      <c r="BH57" s="832"/>
      <c r="BI57" s="832"/>
      <c r="BJ57" s="204"/>
    </row>
    <row r="58" spans="1:74" s="186" customFormat="1" ht="10.5" customHeight="1" x14ac:dyDescent="0.2">
      <c r="A58" s="185"/>
      <c r="B58" s="1067" t="s">
        <v>801</v>
      </c>
      <c r="C58" s="1067"/>
      <c r="D58" s="1067"/>
      <c r="E58" s="1067"/>
      <c r="F58" s="1067"/>
      <c r="G58" s="1067"/>
      <c r="H58" s="1067"/>
      <c r="I58" s="1067"/>
      <c r="J58" s="1067"/>
      <c r="K58" s="1067"/>
      <c r="L58" s="1067"/>
      <c r="M58" s="1067"/>
      <c r="N58" s="1067"/>
      <c r="O58" s="1067"/>
      <c r="P58" s="1067"/>
      <c r="Q58" s="1067"/>
      <c r="R58" s="778"/>
      <c r="AY58" s="832"/>
      <c r="AZ58" s="832"/>
      <c r="BA58" s="832"/>
      <c r="BB58" s="832"/>
      <c r="BC58" s="832"/>
      <c r="BD58" s="676"/>
      <c r="BE58" s="676"/>
      <c r="BF58" s="676"/>
      <c r="BG58" s="832"/>
      <c r="BH58" s="832"/>
      <c r="BI58" s="832"/>
      <c r="BJ58" s="204"/>
    </row>
    <row r="59" spans="1:74" s="186" customFormat="1" ht="12.6" customHeight="1" x14ac:dyDescent="0.2">
      <c r="A59" s="185"/>
      <c r="B59" s="989" t="s">
        <v>821</v>
      </c>
      <c r="C59" s="989"/>
      <c r="D59" s="989"/>
      <c r="E59" s="989"/>
      <c r="F59" s="989"/>
      <c r="G59" s="989"/>
      <c r="H59" s="989"/>
      <c r="I59" s="989"/>
      <c r="J59" s="989"/>
      <c r="K59" s="989"/>
      <c r="L59" s="989"/>
      <c r="M59" s="989"/>
      <c r="N59" s="989"/>
      <c r="O59" s="989"/>
      <c r="P59" s="989"/>
      <c r="Q59" s="989"/>
      <c r="R59" s="989"/>
      <c r="AY59" s="832"/>
      <c r="AZ59" s="832"/>
      <c r="BA59" s="832"/>
      <c r="BB59" s="832"/>
      <c r="BC59" s="832"/>
      <c r="BD59" s="676"/>
      <c r="BE59" s="676"/>
      <c r="BF59" s="676"/>
      <c r="BG59" s="832"/>
      <c r="BH59" s="832"/>
      <c r="BI59" s="832"/>
      <c r="BJ59" s="204"/>
    </row>
    <row r="60" spans="1:74" s="186" customFormat="1" ht="12.75" customHeight="1" x14ac:dyDescent="0.2">
      <c r="A60" s="185"/>
      <c r="B60" s="1067" t="s">
        <v>1600</v>
      </c>
      <c r="C60" s="993"/>
      <c r="D60" s="993"/>
      <c r="E60" s="993"/>
      <c r="F60" s="993"/>
      <c r="G60" s="993"/>
      <c r="H60" s="993"/>
      <c r="I60" s="993"/>
      <c r="J60" s="993"/>
      <c r="K60" s="993"/>
      <c r="L60" s="993"/>
      <c r="M60" s="993"/>
      <c r="N60" s="993"/>
      <c r="O60" s="993"/>
      <c r="P60" s="993"/>
      <c r="Q60" s="994"/>
      <c r="R60" s="778"/>
      <c r="AY60" s="832"/>
      <c r="AZ60" s="832"/>
      <c r="BA60" s="832"/>
      <c r="BB60" s="832"/>
      <c r="BC60" s="832"/>
      <c r="BD60" s="676"/>
      <c r="BE60" s="676"/>
      <c r="BF60" s="676"/>
      <c r="BG60" s="832"/>
      <c r="BH60" s="832"/>
      <c r="BI60" s="832"/>
      <c r="BJ60" s="204"/>
    </row>
    <row r="61" spans="1:74" s="186" customFormat="1" ht="14.25" x14ac:dyDescent="0.2">
      <c r="A61" s="185"/>
      <c r="B61" s="992" t="s">
        <v>799</v>
      </c>
      <c r="C61" s="994"/>
      <c r="D61" s="994"/>
      <c r="E61" s="994"/>
      <c r="F61" s="994"/>
      <c r="G61" s="994"/>
      <c r="H61" s="994"/>
      <c r="I61" s="994"/>
      <c r="J61" s="994"/>
      <c r="K61" s="994"/>
      <c r="L61" s="994"/>
      <c r="M61" s="994"/>
      <c r="N61" s="994"/>
      <c r="O61" s="994"/>
      <c r="P61" s="994"/>
      <c r="Q61" s="1068"/>
      <c r="R61" s="778"/>
      <c r="AY61" s="832"/>
      <c r="AZ61" s="832"/>
      <c r="BA61" s="832"/>
      <c r="BB61" s="832"/>
      <c r="BC61" s="832"/>
      <c r="BD61" s="676"/>
      <c r="BE61" s="676"/>
      <c r="BF61" s="676"/>
      <c r="BG61" s="832"/>
      <c r="BH61" s="832"/>
      <c r="BI61" s="832"/>
      <c r="BJ61" s="204"/>
    </row>
    <row r="62" spans="1:74" s="182" customFormat="1" ht="12" customHeight="1" x14ac:dyDescent="0.2">
      <c r="A62" s="185"/>
      <c r="B62" s="1069" t="s">
        <v>1418</v>
      </c>
      <c r="C62" s="994"/>
      <c r="D62" s="994"/>
      <c r="E62" s="994"/>
      <c r="F62" s="994"/>
      <c r="G62" s="994"/>
      <c r="H62" s="994"/>
      <c r="I62" s="994"/>
      <c r="J62" s="994"/>
      <c r="K62" s="994"/>
      <c r="L62" s="994"/>
      <c r="M62" s="994"/>
      <c r="N62" s="994"/>
      <c r="O62" s="994"/>
      <c r="P62" s="994"/>
      <c r="Q62" s="994"/>
      <c r="R62" s="778"/>
      <c r="AY62" s="829"/>
      <c r="AZ62" s="829"/>
      <c r="BA62" s="829"/>
      <c r="BB62" s="829"/>
      <c r="BC62" s="829"/>
      <c r="BD62" s="671"/>
      <c r="BE62" s="671"/>
      <c r="BF62" s="671"/>
      <c r="BG62" s="829"/>
      <c r="BH62" s="829"/>
      <c r="BI62" s="829"/>
      <c r="BJ62" s="203"/>
    </row>
    <row r="63" spans="1:74" x14ac:dyDescent="0.2">
      <c r="A63" s="61"/>
      <c r="C63" s="62"/>
      <c r="D63" s="62"/>
      <c r="E63" s="62"/>
      <c r="F63" s="62"/>
      <c r="G63" s="62"/>
      <c r="H63" s="62"/>
      <c r="I63" s="62"/>
      <c r="J63" s="62"/>
      <c r="K63" s="62"/>
      <c r="L63" s="62"/>
      <c r="M63" s="62"/>
      <c r="N63" s="62"/>
      <c r="O63" s="62"/>
      <c r="P63" s="62"/>
      <c r="Q63" s="62"/>
      <c r="R63" s="62"/>
      <c r="S63" s="62"/>
      <c r="T63" s="62"/>
      <c r="U63" s="62"/>
      <c r="V63" s="62"/>
      <c r="W63" s="62"/>
      <c r="X63" s="62"/>
      <c r="Y63" s="62"/>
      <c r="Z63" s="62"/>
      <c r="AA63" s="62"/>
      <c r="AB63" s="62"/>
      <c r="AC63" s="62"/>
      <c r="AD63" s="62"/>
      <c r="AE63" s="62"/>
      <c r="AF63" s="62"/>
      <c r="AG63" s="62"/>
      <c r="AH63" s="62"/>
      <c r="AI63" s="62"/>
      <c r="AJ63" s="62"/>
      <c r="AK63" s="62"/>
      <c r="AL63" s="62"/>
      <c r="AM63" s="62"/>
      <c r="AN63" s="62"/>
      <c r="AO63" s="62"/>
      <c r="AP63" s="62"/>
      <c r="AQ63" s="62"/>
      <c r="AR63" s="62"/>
      <c r="AS63" s="62"/>
      <c r="AT63" s="62"/>
      <c r="AU63" s="62"/>
      <c r="AV63" s="62"/>
      <c r="AW63" s="62"/>
      <c r="AX63" s="62"/>
      <c r="AY63" s="833"/>
      <c r="AZ63" s="833"/>
      <c r="BA63" s="833"/>
      <c r="BB63" s="833"/>
      <c r="BC63" s="833"/>
      <c r="BD63" s="677"/>
      <c r="BE63" s="677"/>
      <c r="BF63" s="677"/>
      <c r="BG63" s="833"/>
      <c r="BH63" s="833"/>
      <c r="BI63" s="833"/>
      <c r="BJ63" s="136"/>
      <c r="BK63" s="136"/>
      <c r="BL63" s="136"/>
      <c r="BM63" s="136"/>
      <c r="BN63" s="136"/>
      <c r="BO63" s="136"/>
      <c r="BP63" s="136"/>
      <c r="BQ63" s="136"/>
      <c r="BR63" s="136"/>
      <c r="BS63" s="136"/>
      <c r="BT63" s="136"/>
      <c r="BU63" s="136"/>
      <c r="BV63" s="136"/>
    </row>
    <row r="64" spans="1:74" x14ac:dyDescent="0.2">
      <c r="A64" s="61"/>
      <c r="C64" s="62"/>
      <c r="D64" s="62"/>
      <c r="E64" s="62"/>
      <c r="F64" s="62"/>
      <c r="G64" s="62"/>
      <c r="H64" s="62"/>
      <c r="I64" s="62"/>
      <c r="J64" s="62"/>
      <c r="K64" s="62"/>
      <c r="L64" s="62"/>
      <c r="M64" s="62"/>
      <c r="N64" s="62"/>
      <c r="O64" s="62"/>
      <c r="P64" s="62"/>
      <c r="Q64" s="62"/>
      <c r="R64" s="62"/>
      <c r="S64" s="62"/>
      <c r="T64" s="62"/>
      <c r="U64" s="62"/>
      <c r="V64" s="62"/>
      <c r="W64" s="62"/>
      <c r="X64" s="62"/>
      <c r="Y64" s="62"/>
      <c r="Z64" s="62"/>
      <c r="AA64" s="62"/>
      <c r="AB64" s="62"/>
      <c r="AC64" s="62"/>
      <c r="AD64" s="62"/>
      <c r="AE64" s="62"/>
      <c r="AF64" s="62"/>
      <c r="AG64" s="62"/>
      <c r="AH64" s="62"/>
      <c r="AI64" s="62"/>
      <c r="AJ64" s="62"/>
      <c r="AK64" s="62"/>
      <c r="AL64" s="62"/>
      <c r="AM64" s="62"/>
      <c r="AN64" s="62"/>
      <c r="AO64" s="62"/>
      <c r="AP64" s="62"/>
      <c r="AQ64" s="62"/>
      <c r="AR64" s="62"/>
      <c r="AS64" s="62"/>
      <c r="AT64" s="62"/>
      <c r="AU64" s="62"/>
      <c r="AV64" s="62"/>
      <c r="AW64" s="62"/>
      <c r="AX64" s="62"/>
      <c r="AY64" s="833"/>
      <c r="AZ64" s="833"/>
      <c r="BA64" s="833"/>
      <c r="BB64" s="833"/>
      <c r="BC64" s="833"/>
      <c r="BD64" s="677"/>
      <c r="BE64" s="677"/>
      <c r="BF64" s="677"/>
      <c r="BG64" s="833"/>
      <c r="BH64" s="833"/>
      <c r="BI64" s="833"/>
      <c r="BJ64" s="136"/>
      <c r="BK64" s="136"/>
      <c r="BL64" s="136"/>
      <c r="BM64" s="136"/>
      <c r="BN64" s="136"/>
      <c r="BO64" s="136"/>
      <c r="BP64" s="136"/>
      <c r="BQ64" s="136"/>
      <c r="BR64" s="136"/>
      <c r="BS64" s="136"/>
      <c r="BT64" s="136"/>
      <c r="BU64" s="136"/>
      <c r="BV64" s="136"/>
    </row>
    <row r="65" spans="1:74" x14ac:dyDescent="0.2">
      <c r="A65" s="61"/>
      <c r="C65" s="62"/>
      <c r="D65" s="62"/>
      <c r="E65" s="62"/>
      <c r="F65" s="62"/>
      <c r="G65" s="62"/>
      <c r="H65" s="62"/>
      <c r="I65" s="62"/>
      <c r="J65" s="62"/>
      <c r="K65" s="62"/>
      <c r="L65" s="62"/>
      <c r="M65" s="62"/>
      <c r="N65" s="62"/>
      <c r="O65" s="62"/>
      <c r="P65" s="62"/>
      <c r="Q65" s="62"/>
      <c r="R65" s="62"/>
      <c r="S65" s="62"/>
      <c r="T65" s="62"/>
      <c r="U65" s="62"/>
      <c r="V65" s="62"/>
      <c r="W65" s="62"/>
      <c r="X65" s="62"/>
      <c r="Y65" s="62"/>
      <c r="Z65" s="62"/>
      <c r="AA65" s="62"/>
      <c r="AB65" s="62"/>
      <c r="AC65" s="62"/>
      <c r="AD65" s="62"/>
      <c r="AE65" s="62"/>
      <c r="AF65" s="62"/>
      <c r="AG65" s="62"/>
      <c r="AH65" s="62"/>
      <c r="AI65" s="62"/>
      <c r="AJ65" s="62"/>
      <c r="AK65" s="62"/>
      <c r="AL65" s="62"/>
      <c r="AM65" s="62"/>
      <c r="AN65" s="62"/>
      <c r="AO65" s="62"/>
      <c r="AP65" s="62"/>
      <c r="AQ65" s="62"/>
      <c r="AR65" s="62"/>
      <c r="AS65" s="62"/>
      <c r="AT65" s="62"/>
      <c r="AU65" s="62"/>
      <c r="AV65" s="62"/>
      <c r="AW65" s="62"/>
      <c r="AX65" s="62"/>
      <c r="AY65" s="833"/>
      <c r="AZ65" s="833"/>
      <c r="BA65" s="833"/>
      <c r="BB65" s="833"/>
      <c r="BC65" s="833"/>
      <c r="BD65" s="677"/>
      <c r="BE65" s="677"/>
      <c r="BF65" s="677"/>
      <c r="BG65" s="833"/>
      <c r="BH65" s="833"/>
      <c r="BI65" s="833"/>
      <c r="BJ65" s="136"/>
      <c r="BK65" s="136"/>
      <c r="BL65" s="136"/>
      <c r="BM65" s="136"/>
      <c r="BN65" s="136"/>
      <c r="BO65" s="136"/>
      <c r="BP65" s="136"/>
      <c r="BQ65" s="136"/>
      <c r="BR65" s="136"/>
      <c r="BS65" s="136"/>
      <c r="BT65" s="136"/>
      <c r="BU65" s="136"/>
      <c r="BV65" s="136"/>
    </row>
    <row r="66" spans="1:74" x14ac:dyDescent="0.2">
      <c r="A66" s="61"/>
      <c r="C66" s="62"/>
      <c r="D66" s="62"/>
      <c r="E66" s="62"/>
      <c r="F66" s="62"/>
      <c r="G66" s="62"/>
      <c r="H66" s="62"/>
      <c r="I66" s="62"/>
      <c r="J66" s="62"/>
      <c r="K66" s="62"/>
      <c r="L66" s="62"/>
      <c r="M66" s="62"/>
      <c r="N66" s="62"/>
      <c r="O66" s="62"/>
      <c r="P66" s="62"/>
      <c r="Q66" s="62"/>
      <c r="R66" s="62"/>
      <c r="S66" s="62"/>
      <c r="T66" s="62"/>
      <c r="U66" s="62"/>
      <c r="V66" s="62"/>
      <c r="W66" s="62"/>
      <c r="X66" s="62"/>
      <c r="Y66" s="62"/>
      <c r="Z66" s="62"/>
      <c r="AA66" s="62"/>
      <c r="AB66" s="62"/>
      <c r="AC66" s="62"/>
      <c r="AD66" s="62"/>
      <c r="AE66" s="62"/>
      <c r="AF66" s="62"/>
      <c r="AG66" s="62"/>
      <c r="AH66" s="62"/>
      <c r="AI66" s="62"/>
      <c r="AJ66" s="62"/>
      <c r="AK66" s="62"/>
      <c r="AL66" s="62"/>
      <c r="AM66" s="62"/>
      <c r="AN66" s="62"/>
      <c r="AO66" s="62"/>
      <c r="AP66" s="62"/>
      <c r="AQ66" s="62"/>
      <c r="AR66" s="62"/>
      <c r="AS66" s="62"/>
      <c r="AT66" s="62"/>
      <c r="AU66" s="62"/>
      <c r="AV66" s="62"/>
      <c r="AW66" s="62"/>
      <c r="AX66" s="62"/>
      <c r="AY66" s="833"/>
      <c r="AZ66" s="833"/>
      <c r="BA66" s="833"/>
      <c r="BB66" s="833"/>
      <c r="BC66" s="833"/>
      <c r="BD66" s="677"/>
      <c r="BE66" s="677"/>
      <c r="BF66" s="677"/>
      <c r="BG66" s="833"/>
      <c r="BH66" s="833"/>
      <c r="BI66" s="833"/>
      <c r="BJ66" s="136"/>
      <c r="BK66" s="136"/>
      <c r="BL66" s="136"/>
      <c r="BM66" s="136"/>
      <c r="BN66" s="136"/>
      <c r="BO66" s="136"/>
      <c r="BP66" s="136"/>
      <c r="BQ66" s="136"/>
      <c r="BR66" s="136"/>
      <c r="BS66" s="136"/>
      <c r="BT66" s="136"/>
      <c r="BU66" s="136"/>
      <c r="BV66" s="136"/>
    </row>
    <row r="67" spans="1:74" x14ac:dyDescent="0.2">
      <c r="A67" s="61"/>
      <c r="C67" s="62"/>
      <c r="D67" s="62"/>
      <c r="E67" s="62"/>
      <c r="F67" s="62"/>
      <c r="G67" s="62"/>
      <c r="H67" s="62"/>
      <c r="I67" s="62"/>
      <c r="J67" s="62"/>
      <c r="K67" s="62"/>
      <c r="L67" s="62"/>
      <c r="M67" s="62"/>
      <c r="N67" s="62"/>
      <c r="O67" s="62"/>
      <c r="P67" s="62"/>
      <c r="Q67" s="62"/>
      <c r="R67" s="62"/>
      <c r="S67" s="62"/>
      <c r="T67" s="62"/>
      <c r="U67" s="62"/>
      <c r="V67" s="62"/>
      <c r="W67" s="62"/>
      <c r="X67" s="62"/>
      <c r="Y67" s="62"/>
      <c r="Z67" s="62"/>
      <c r="AA67" s="62"/>
      <c r="AB67" s="62"/>
      <c r="AC67" s="62"/>
      <c r="AD67" s="62"/>
      <c r="AE67" s="62"/>
      <c r="AF67" s="62"/>
      <c r="AG67" s="62"/>
      <c r="AH67" s="62"/>
      <c r="AI67" s="62"/>
      <c r="AJ67" s="62"/>
      <c r="AK67" s="62"/>
      <c r="AL67" s="62"/>
      <c r="AM67" s="62"/>
      <c r="AN67" s="62"/>
      <c r="AO67" s="62"/>
      <c r="AP67" s="62"/>
      <c r="AQ67" s="62"/>
      <c r="AR67" s="62"/>
      <c r="AS67" s="62"/>
      <c r="AT67" s="62"/>
      <c r="AU67" s="62"/>
      <c r="AV67" s="62"/>
      <c r="AW67" s="62"/>
      <c r="AX67" s="62"/>
      <c r="AY67" s="833"/>
      <c r="AZ67" s="833"/>
      <c r="BA67" s="833"/>
      <c r="BB67" s="833"/>
      <c r="BC67" s="833"/>
      <c r="BD67" s="677"/>
      <c r="BE67" s="677"/>
      <c r="BF67" s="677"/>
      <c r="BG67" s="833"/>
      <c r="BH67" s="833"/>
      <c r="BI67" s="833"/>
      <c r="BJ67" s="136"/>
      <c r="BK67" s="136"/>
      <c r="BL67" s="136"/>
      <c r="BM67" s="136"/>
      <c r="BN67" s="136"/>
      <c r="BO67" s="136"/>
      <c r="BP67" s="136"/>
      <c r="BQ67" s="136"/>
      <c r="BR67" s="136"/>
      <c r="BS67" s="136"/>
      <c r="BT67" s="136"/>
      <c r="BU67" s="136"/>
      <c r="BV67" s="136"/>
    </row>
    <row r="68" spans="1:74" x14ac:dyDescent="0.2">
      <c r="A68" s="61"/>
      <c r="C68" s="62"/>
      <c r="D68" s="62"/>
      <c r="E68" s="62"/>
      <c r="F68" s="62"/>
      <c r="G68" s="62"/>
      <c r="H68" s="62"/>
      <c r="I68" s="62"/>
      <c r="J68" s="62"/>
      <c r="K68" s="62"/>
      <c r="L68" s="62"/>
      <c r="M68" s="62"/>
      <c r="N68" s="62"/>
      <c r="O68" s="62"/>
      <c r="P68" s="62"/>
      <c r="Q68" s="62"/>
      <c r="R68" s="62"/>
      <c r="S68" s="62"/>
      <c r="T68" s="62"/>
      <c r="U68" s="62"/>
      <c r="V68" s="62"/>
      <c r="W68" s="62"/>
      <c r="X68" s="62"/>
      <c r="Y68" s="62"/>
      <c r="Z68" s="62"/>
      <c r="AA68" s="62"/>
      <c r="AB68" s="62"/>
      <c r="AC68" s="62"/>
      <c r="AD68" s="62"/>
      <c r="AE68" s="62"/>
      <c r="AF68" s="62"/>
      <c r="AG68" s="62"/>
      <c r="AH68" s="62"/>
      <c r="AI68" s="62"/>
      <c r="AJ68" s="62"/>
      <c r="AK68" s="62"/>
      <c r="AL68" s="62"/>
      <c r="AM68" s="62"/>
      <c r="AN68" s="62"/>
      <c r="AO68" s="62"/>
      <c r="AP68" s="62"/>
      <c r="AQ68" s="62"/>
      <c r="AR68" s="62"/>
      <c r="AS68" s="62"/>
      <c r="AT68" s="62"/>
      <c r="AU68" s="62"/>
      <c r="AV68" s="62"/>
      <c r="AW68" s="62"/>
      <c r="AX68" s="62"/>
      <c r="AY68" s="833"/>
      <c r="AZ68" s="833"/>
      <c r="BA68" s="833"/>
      <c r="BB68" s="833"/>
      <c r="BC68" s="833"/>
      <c r="BD68" s="677"/>
      <c r="BE68" s="677"/>
      <c r="BF68" s="677"/>
      <c r="BG68" s="833"/>
      <c r="BH68" s="833"/>
      <c r="BI68" s="833"/>
      <c r="BJ68" s="136"/>
      <c r="BK68" s="136"/>
      <c r="BL68" s="136"/>
      <c r="BM68" s="136"/>
      <c r="BN68" s="136"/>
      <c r="BO68" s="136"/>
      <c r="BP68" s="136"/>
      <c r="BQ68" s="136"/>
      <c r="BR68" s="136"/>
      <c r="BS68" s="136"/>
      <c r="BT68" s="136"/>
      <c r="BU68" s="136"/>
      <c r="BV68" s="136"/>
    </row>
    <row r="69" spans="1:74" x14ac:dyDescent="0.2">
      <c r="A69" s="61"/>
      <c r="C69" s="62"/>
      <c r="D69" s="62"/>
      <c r="E69" s="62"/>
      <c r="F69" s="62"/>
      <c r="G69" s="62"/>
      <c r="H69" s="62"/>
      <c r="I69" s="62"/>
      <c r="J69" s="62"/>
      <c r="K69" s="62"/>
      <c r="L69" s="62"/>
      <c r="M69" s="62"/>
      <c r="N69" s="62"/>
      <c r="O69" s="62"/>
      <c r="P69" s="62"/>
      <c r="Q69" s="62"/>
      <c r="R69" s="62"/>
      <c r="S69" s="62"/>
      <c r="T69" s="62"/>
      <c r="U69" s="62"/>
      <c r="V69" s="62"/>
      <c r="W69" s="62"/>
      <c r="X69" s="62"/>
      <c r="Y69" s="62"/>
      <c r="Z69" s="62"/>
      <c r="AA69" s="62"/>
      <c r="AB69" s="62"/>
      <c r="AC69" s="62"/>
      <c r="AD69" s="62"/>
      <c r="AE69" s="62"/>
      <c r="AF69" s="62"/>
      <c r="AG69" s="62"/>
      <c r="AH69" s="62"/>
      <c r="AI69" s="62"/>
      <c r="AJ69" s="62"/>
      <c r="AK69" s="62"/>
      <c r="AL69" s="62"/>
      <c r="AM69" s="62"/>
      <c r="AN69" s="62"/>
      <c r="AO69" s="62"/>
      <c r="AP69" s="62"/>
      <c r="AQ69" s="62"/>
      <c r="AR69" s="62"/>
      <c r="AS69" s="62"/>
      <c r="AT69" s="62"/>
      <c r="AU69" s="62"/>
      <c r="AV69" s="62"/>
      <c r="AW69" s="62"/>
      <c r="AX69" s="62"/>
      <c r="AY69" s="833"/>
      <c r="AZ69" s="833"/>
      <c r="BA69" s="833"/>
      <c r="BB69" s="833"/>
      <c r="BC69" s="833"/>
      <c r="BD69" s="677"/>
      <c r="BE69" s="677"/>
      <c r="BF69" s="677"/>
      <c r="BG69" s="833"/>
      <c r="BH69" s="833"/>
      <c r="BI69" s="833"/>
      <c r="BJ69" s="136"/>
      <c r="BK69" s="136"/>
      <c r="BL69" s="136"/>
      <c r="BM69" s="136"/>
      <c r="BN69" s="136"/>
      <c r="BO69" s="136"/>
      <c r="BP69" s="136"/>
      <c r="BQ69" s="136"/>
      <c r="BR69" s="136"/>
      <c r="BS69" s="136"/>
      <c r="BT69" s="136"/>
      <c r="BU69" s="136"/>
      <c r="BV69" s="136"/>
    </row>
    <row r="70" spans="1:74" x14ac:dyDescent="0.2">
      <c r="A70" s="61"/>
      <c r="C70" s="62"/>
      <c r="D70" s="62"/>
      <c r="E70" s="62"/>
      <c r="F70" s="62"/>
      <c r="G70" s="62"/>
      <c r="H70" s="62"/>
      <c r="I70" s="62"/>
      <c r="J70" s="62"/>
      <c r="K70" s="62"/>
      <c r="L70" s="62"/>
      <c r="M70" s="62"/>
      <c r="N70" s="62"/>
      <c r="O70" s="62"/>
      <c r="P70" s="62"/>
      <c r="Q70" s="62"/>
      <c r="R70" s="62"/>
      <c r="S70" s="62"/>
      <c r="T70" s="62"/>
      <c r="U70" s="62"/>
      <c r="V70" s="62"/>
      <c r="W70" s="62"/>
      <c r="X70" s="62"/>
      <c r="Y70" s="62"/>
      <c r="Z70" s="62"/>
      <c r="AA70" s="62"/>
      <c r="AB70" s="62"/>
      <c r="AC70" s="62"/>
      <c r="AD70" s="62"/>
      <c r="AE70" s="62"/>
      <c r="AF70" s="62"/>
      <c r="AG70" s="62"/>
      <c r="AH70" s="62"/>
      <c r="AI70" s="62"/>
      <c r="AJ70" s="62"/>
      <c r="AK70" s="62"/>
      <c r="AL70" s="62"/>
      <c r="AM70" s="62"/>
      <c r="AN70" s="62"/>
      <c r="AO70" s="62"/>
      <c r="AP70" s="62"/>
      <c r="AQ70" s="62"/>
      <c r="AR70" s="62"/>
      <c r="AS70" s="62"/>
      <c r="AT70" s="62"/>
      <c r="AU70" s="62"/>
      <c r="AV70" s="62"/>
      <c r="AW70" s="62"/>
      <c r="AX70" s="62"/>
      <c r="AY70" s="833"/>
      <c r="AZ70" s="833"/>
      <c r="BA70" s="833"/>
      <c r="BB70" s="833"/>
      <c r="BC70" s="833"/>
      <c r="BD70" s="677"/>
      <c r="BE70" s="677"/>
      <c r="BF70" s="677"/>
      <c r="BG70" s="833"/>
      <c r="BH70" s="833"/>
      <c r="BI70" s="833"/>
      <c r="BJ70" s="136"/>
      <c r="BK70" s="136"/>
      <c r="BL70" s="136"/>
      <c r="BM70" s="136"/>
      <c r="BN70" s="136"/>
      <c r="BO70" s="136"/>
      <c r="BP70" s="136"/>
      <c r="BQ70" s="136"/>
      <c r="BR70" s="136"/>
      <c r="BS70" s="136"/>
      <c r="BT70" s="136"/>
      <c r="BU70" s="136"/>
      <c r="BV70" s="136"/>
    </row>
    <row r="71" spans="1:74" x14ac:dyDescent="0.2">
      <c r="A71" s="61"/>
      <c r="C71" s="62"/>
      <c r="D71" s="62"/>
      <c r="E71" s="62"/>
      <c r="F71" s="62"/>
      <c r="G71" s="62"/>
      <c r="H71" s="62"/>
      <c r="I71" s="62"/>
      <c r="J71" s="62"/>
      <c r="K71" s="62"/>
      <c r="L71" s="62"/>
      <c r="M71" s="62"/>
      <c r="N71" s="62"/>
      <c r="O71" s="62"/>
      <c r="P71" s="62"/>
      <c r="Q71" s="62"/>
      <c r="R71" s="62"/>
      <c r="S71" s="62"/>
      <c r="T71" s="62"/>
      <c r="U71" s="62"/>
      <c r="V71" s="62"/>
      <c r="W71" s="62"/>
      <c r="X71" s="62"/>
      <c r="Y71" s="62"/>
      <c r="Z71" s="62"/>
      <c r="AA71" s="62"/>
      <c r="AB71" s="62"/>
      <c r="AC71" s="62"/>
      <c r="AD71" s="62"/>
      <c r="AE71" s="62"/>
      <c r="AF71" s="62"/>
      <c r="AG71" s="62"/>
      <c r="AH71" s="62"/>
      <c r="AI71" s="62"/>
      <c r="AJ71" s="62"/>
      <c r="AK71" s="62"/>
      <c r="AL71" s="62"/>
      <c r="AM71" s="62"/>
      <c r="AN71" s="62"/>
      <c r="AO71" s="62"/>
      <c r="AP71" s="62"/>
      <c r="AQ71" s="62"/>
      <c r="AR71" s="62"/>
      <c r="AS71" s="62"/>
      <c r="AT71" s="62"/>
      <c r="AU71" s="62"/>
      <c r="AV71" s="62"/>
      <c r="AW71" s="62"/>
      <c r="AX71" s="62"/>
      <c r="AY71" s="833"/>
      <c r="AZ71" s="833"/>
      <c r="BA71" s="833"/>
      <c r="BB71" s="833"/>
      <c r="BC71" s="833"/>
      <c r="BD71" s="677"/>
      <c r="BE71" s="677"/>
      <c r="BF71" s="677"/>
      <c r="BG71" s="833"/>
      <c r="BH71" s="833"/>
      <c r="BI71" s="833"/>
      <c r="BJ71" s="136"/>
      <c r="BK71" s="136"/>
      <c r="BL71" s="136"/>
      <c r="BM71" s="136"/>
      <c r="BN71" s="136"/>
      <c r="BO71" s="136"/>
      <c r="BP71" s="136"/>
      <c r="BQ71" s="136"/>
      <c r="BR71" s="136"/>
      <c r="BS71" s="136"/>
      <c r="BT71" s="136"/>
      <c r="BU71" s="136"/>
      <c r="BV71" s="136"/>
    </row>
    <row r="72" spans="1:74" x14ac:dyDescent="0.2">
      <c r="BK72" s="137"/>
      <c r="BL72" s="137"/>
      <c r="BM72" s="137"/>
      <c r="BN72" s="137"/>
      <c r="BO72" s="137"/>
      <c r="BP72" s="137"/>
      <c r="BQ72" s="137"/>
      <c r="BR72" s="137"/>
      <c r="BS72" s="137"/>
      <c r="BT72" s="137"/>
      <c r="BU72" s="137"/>
      <c r="BV72" s="137"/>
    </row>
    <row r="73" spans="1:74" x14ac:dyDescent="0.2">
      <c r="A73" s="61"/>
      <c r="C73" s="62"/>
      <c r="D73" s="62"/>
      <c r="E73" s="62"/>
      <c r="F73" s="62"/>
      <c r="G73" s="62"/>
      <c r="H73" s="62"/>
      <c r="I73" s="62"/>
      <c r="J73" s="62"/>
      <c r="K73" s="62"/>
      <c r="L73" s="62"/>
      <c r="M73" s="62"/>
      <c r="N73" s="62"/>
      <c r="O73" s="62"/>
      <c r="P73" s="62"/>
      <c r="Q73" s="62"/>
      <c r="R73" s="62"/>
      <c r="S73" s="62"/>
      <c r="T73" s="62"/>
      <c r="U73" s="62"/>
      <c r="V73" s="62"/>
      <c r="W73" s="62"/>
      <c r="X73" s="62"/>
      <c r="Y73" s="62"/>
      <c r="Z73" s="62"/>
      <c r="AA73" s="62"/>
      <c r="AB73" s="62"/>
      <c r="AC73" s="62"/>
      <c r="AD73" s="62"/>
      <c r="AE73" s="62"/>
      <c r="AF73" s="62"/>
      <c r="AG73" s="62"/>
      <c r="AH73" s="62"/>
      <c r="AI73" s="62"/>
      <c r="AJ73" s="62"/>
      <c r="AK73" s="62"/>
      <c r="AL73" s="62"/>
      <c r="AM73" s="62"/>
      <c r="AN73" s="62"/>
      <c r="AO73" s="62"/>
      <c r="AP73" s="62"/>
      <c r="AQ73" s="62"/>
      <c r="AR73" s="62"/>
      <c r="AS73" s="62"/>
      <c r="AT73" s="62"/>
      <c r="AU73" s="62"/>
      <c r="AV73" s="62"/>
      <c r="AW73" s="62"/>
      <c r="AX73" s="62"/>
      <c r="AY73" s="833"/>
      <c r="AZ73" s="833"/>
      <c r="BA73" s="833"/>
      <c r="BB73" s="833"/>
      <c r="BC73" s="833"/>
      <c r="BD73" s="677"/>
      <c r="BE73" s="677"/>
      <c r="BF73" s="677"/>
      <c r="BG73" s="833"/>
      <c r="BH73" s="833"/>
      <c r="BI73" s="833"/>
      <c r="BJ73" s="136"/>
      <c r="BK73" s="136"/>
      <c r="BL73" s="136"/>
      <c r="BM73" s="136"/>
      <c r="BN73" s="136"/>
      <c r="BO73" s="136"/>
      <c r="BP73" s="136"/>
      <c r="BQ73" s="136"/>
      <c r="BR73" s="136"/>
      <c r="BS73" s="136"/>
      <c r="BT73" s="136"/>
      <c r="BU73" s="136"/>
      <c r="BV73" s="136"/>
    </row>
    <row r="74" spans="1:74" x14ac:dyDescent="0.2">
      <c r="A74" s="61"/>
      <c r="C74" s="62"/>
      <c r="D74" s="62"/>
      <c r="E74" s="62"/>
      <c r="F74" s="62"/>
      <c r="G74" s="62"/>
      <c r="H74" s="62"/>
      <c r="I74" s="62"/>
      <c r="J74" s="62"/>
      <c r="K74" s="62"/>
      <c r="L74" s="62"/>
      <c r="M74" s="62"/>
      <c r="N74" s="62"/>
      <c r="O74" s="62"/>
      <c r="P74" s="62"/>
      <c r="Q74" s="62"/>
      <c r="R74" s="62"/>
      <c r="S74" s="62"/>
      <c r="T74" s="62"/>
      <c r="U74" s="62"/>
      <c r="V74" s="62"/>
      <c r="W74" s="62"/>
      <c r="X74" s="62"/>
      <c r="Y74" s="62"/>
      <c r="Z74" s="62"/>
      <c r="AA74" s="62"/>
      <c r="AB74" s="62"/>
      <c r="AC74" s="62"/>
      <c r="AD74" s="62"/>
      <c r="AE74" s="62"/>
      <c r="AF74" s="62"/>
      <c r="AG74" s="62"/>
      <c r="AH74" s="62"/>
      <c r="AI74" s="62"/>
      <c r="AJ74" s="62"/>
      <c r="AK74" s="62"/>
      <c r="AL74" s="62"/>
      <c r="AM74" s="62"/>
      <c r="AN74" s="62"/>
      <c r="AO74" s="62"/>
      <c r="AP74" s="62"/>
      <c r="AQ74" s="62"/>
      <c r="AR74" s="62"/>
      <c r="AS74" s="62"/>
      <c r="AT74" s="62"/>
      <c r="AU74" s="62"/>
      <c r="AV74" s="62"/>
      <c r="AW74" s="62"/>
      <c r="AX74" s="62"/>
      <c r="AY74" s="833"/>
      <c r="AZ74" s="833"/>
      <c r="BA74" s="833"/>
      <c r="BB74" s="833"/>
      <c r="BC74" s="833"/>
      <c r="BD74" s="677"/>
      <c r="BE74" s="677"/>
      <c r="BF74" s="677"/>
      <c r="BG74" s="833"/>
      <c r="BH74" s="833"/>
      <c r="BI74" s="833"/>
      <c r="BJ74" s="136"/>
      <c r="BK74" s="136"/>
      <c r="BL74" s="136"/>
      <c r="BM74" s="136"/>
      <c r="BN74" s="136"/>
      <c r="BO74" s="136"/>
      <c r="BP74" s="136"/>
      <c r="BQ74" s="136"/>
      <c r="BR74" s="136"/>
      <c r="BS74" s="136"/>
      <c r="BT74" s="136"/>
      <c r="BU74" s="136"/>
      <c r="BV74" s="136"/>
    </row>
    <row r="75" spans="1:74" x14ac:dyDescent="0.2">
      <c r="A75" s="61"/>
      <c r="C75" s="62"/>
      <c r="D75" s="62"/>
      <c r="E75" s="62"/>
      <c r="F75" s="62"/>
      <c r="G75" s="62"/>
      <c r="H75" s="62"/>
      <c r="I75" s="62"/>
      <c r="J75" s="62"/>
      <c r="K75" s="62"/>
      <c r="L75" s="62"/>
      <c r="M75" s="62"/>
      <c r="N75" s="62"/>
      <c r="O75" s="62"/>
      <c r="P75" s="62"/>
      <c r="Q75" s="62"/>
      <c r="R75" s="62"/>
      <c r="S75" s="62"/>
      <c r="T75" s="62"/>
      <c r="U75" s="62"/>
      <c r="V75" s="62"/>
      <c r="W75" s="62"/>
      <c r="X75" s="62"/>
      <c r="Y75" s="62"/>
      <c r="Z75" s="62"/>
      <c r="AA75" s="62"/>
      <c r="AB75" s="62"/>
      <c r="AC75" s="62"/>
      <c r="AD75" s="62"/>
      <c r="AE75" s="62"/>
      <c r="AF75" s="62"/>
      <c r="AG75" s="62"/>
      <c r="AH75" s="62"/>
      <c r="AI75" s="62"/>
      <c r="AJ75" s="62"/>
      <c r="AK75" s="62"/>
      <c r="AL75" s="62"/>
      <c r="AM75" s="62"/>
      <c r="AN75" s="62"/>
      <c r="AO75" s="62"/>
      <c r="AP75" s="62"/>
      <c r="AQ75" s="62"/>
      <c r="AR75" s="62"/>
      <c r="AS75" s="62"/>
      <c r="AT75" s="62"/>
      <c r="AU75" s="62"/>
      <c r="AV75" s="62"/>
      <c r="AW75" s="62"/>
      <c r="AX75" s="62"/>
      <c r="AY75" s="833"/>
      <c r="AZ75" s="833"/>
      <c r="BA75" s="833"/>
      <c r="BB75" s="833"/>
      <c r="BC75" s="833"/>
      <c r="BD75" s="677"/>
      <c r="BE75" s="677"/>
      <c r="BF75" s="677"/>
      <c r="BG75" s="833"/>
      <c r="BH75" s="833"/>
      <c r="BI75" s="833"/>
      <c r="BJ75" s="136"/>
      <c r="BK75" s="136"/>
      <c r="BL75" s="136"/>
      <c r="BM75" s="136"/>
      <c r="BN75" s="136"/>
      <c r="BO75" s="136"/>
      <c r="BP75" s="136"/>
      <c r="BQ75" s="136"/>
      <c r="BR75" s="136"/>
      <c r="BS75" s="136"/>
      <c r="BT75" s="136"/>
      <c r="BU75" s="136"/>
      <c r="BV75" s="136"/>
    </row>
    <row r="76" spans="1:74" x14ac:dyDescent="0.2">
      <c r="A76" s="61"/>
      <c r="C76" s="62"/>
      <c r="D76" s="62"/>
      <c r="E76" s="62"/>
      <c r="F76" s="62"/>
      <c r="G76" s="62"/>
      <c r="H76" s="62"/>
      <c r="I76" s="62"/>
      <c r="J76" s="62"/>
      <c r="K76" s="62"/>
      <c r="L76" s="62"/>
      <c r="M76" s="62"/>
      <c r="N76" s="62"/>
      <c r="O76" s="62"/>
      <c r="P76" s="62"/>
      <c r="Q76" s="62"/>
      <c r="R76" s="62"/>
      <c r="S76" s="62"/>
      <c r="T76" s="62"/>
      <c r="U76" s="62"/>
      <c r="V76" s="62"/>
      <c r="W76" s="62"/>
      <c r="X76" s="62"/>
      <c r="Y76" s="62"/>
      <c r="Z76" s="62"/>
      <c r="AA76" s="62"/>
      <c r="AB76" s="62"/>
      <c r="AC76" s="62"/>
      <c r="AD76" s="62"/>
      <c r="AE76" s="62"/>
      <c r="AF76" s="62"/>
      <c r="AG76" s="62"/>
      <c r="AH76" s="62"/>
      <c r="AI76" s="62"/>
      <c r="AJ76" s="62"/>
      <c r="AK76" s="62"/>
      <c r="AL76" s="62"/>
      <c r="AM76" s="62"/>
      <c r="AN76" s="62"/>
      <c r="AO76" s="62"/>
      <c r="AP76" s="62"/>
      <c r="AQ76" s="62"/>
      <c r="AR76" s="62"/>
      <c r="AS76" s="62"/>
      <c r="AT76" s="62"/>
      <c r="AU76" s="62"/>
      <c r="AV76" s="62"/>
      <c r="AW76" s="62"/>
      <c r="AX76" s="62"/>
      <c r="AY76" s="833"/>
      <c r="AZ76" s="833"/>
      <c r="BA76" s="833"/>
      <c r="BB76" s="833"/>
      <c r="BC76" s="833"/>
      <c r="BD76" s="677"/>
      <c r="BE76" s="677"/>
      <c r="BF76" s="677"/>
      <c r="BG76" s="833"/>
      <c r="BH76" s="833"/>
      <c r="BI76" s="833"/>
      <c r="BJ76" s="136"/>
      <c r="BK76" s="136"/>
      <c r="BL76" s="136"/>
      <c r="BM76" s="136"/>
      <c r="BN76" s="136"/>
      <c r="BO76" s="136"/>
      <c r="BP76" s="136"/>
      <c r="BQ76" s="136"/>
      <c r="BR76" s="136"/>
      <c r="BS76" s="136"/>
      <c r="BT76" s="136"/>
      <c r="BU76" s="136"/>
      <c r="BV76" s="136"/>
    </row>
    <row r="77" spans="1:74" x14ac:dyDescent="0.2">
      <c r="A77" s="61"/>
      <c r="C77" s="62"/>
      <c r="D77" s="62"/>
      <c r="E77" s="62"/>
      <c r="F77" s="62"/>
      <c r="G77" s="62"/>
      <c r="H77" s="62"/>
      <c r="I77" s="62"/>
      <c r="J77" s="62"/>
      <c r="K77" s="62"/>
      <c r="L77" s="62"/>
      <c r="M77" s="62"/>
      <c r="N77" s="62"/>
      <c r="O77" s="62"/>
      <c r="P77" s="62"/>
      <c r="Q77" s="62"/>
      <c r="R77" s="62"/>
      <c r="S77" s="62"/>
      <c r="T77" s="62"/>
      <c r="U77" s="62"/>
      <c r="V77" s="62"/>
      <c r="W77" s="62"/>
      <c r="X77" s="62"/>
      <c r="Y77" s="62"/>
      <c r="Z77" s="62"/>
      <c r="AA77" s="62"/>
      <c r="AB77" s="62"/>
      <c r="AC77" s="62"/>
      <c r="AD77" s="62"/>
      <c r="AE77" s="62"/>
      <c r="AF77" s="62"/>
      <c r="AG77" s="62"/>
      <c r="AH77" s="62"/>
      <c r="AI77" s="62"/>
      <c r="AJ77" s="62"/>
      <c r="AK77" s="62"/>
      <c r="AL77" s="62"/>
      <c r="AM77" s="62"/>
      <c r="AN77" s="62"/>
      <c r="AO77" s="62"/>
      <c r="AP77" s="62"/>
      <c r="AQ77" s="62"/>
      <c r="AR77" s="62"/>
      <c r="AS77" s="62"/>
      <c r="AT77" s="62"/>
      <c r="AU77" s="62"/>
      <c r="AV77" s="62"/>
      <c r="AW77" s="62"/>
      <c r="AX77" s="62"/>
      <c r="AY77" s="833"/>
      <c r="AZ77" s="833"/>
      <c r="BA77" s="833"/>
      <c r="BB77" s="833"/>
      <c r="BC77" s="833"/>
      <c r="BD77" s="677"/>
      <c r="BE77" s="677"/>
      <c r="BF77" s="677"/>
      <c r="BG77" s="833"/>
      <c r="BH77" s="833"/>
      <c r="BI77" s="833"/>
      <c r="BJ77" s="136"/>
      <c r="BK77" s="136"/>
      <c r="BL77" s="136"/>
      <c r="BM77" s="136"/>
      <c r="BN77" s="136"/>
      <c r="BO77" s="136"/>
      <c r="BP77" s="136"/>
      <c r="BQ77" s="136"/>
      <c r="BR77" s="136"/>
      <c r="BS77" s="136"/>
      <c r="BT77" s="136"/>
      <c r="BU77" s="136"/>
      <c r="BV77" s="136"/>
    </row>
    <row r="78" spans="1:74" x14ac:dyDescent="0.2">
      <c r="A78" s="61"/>
      <c r="C78" s="62"/>
      <c r="D78" s="62"/>
      <c r="E78" s="62"/>
      <c r="F78" s="62"/>
      <c r="G78" s="62"/>
      <c r="H78" s="62"/>
      <c r="I78" s="62"/>
      <c r="J78" s="62"/>
      <c r="K78" s="62"/>
      <c r="L78" s="62"/>
      <c r="M78" s="62"/>
      <c r="N78" s="62"/>
      <c r="O78" s="62"/>
      <c r="P78" s="62"/>
      <c r="Q78" s="62"/>
      <c r="R78" s="62"/>
      <c r="S78" s="62"/>
      <c r="T78" s="62"/>
      <c r="U78" s="62"/>
      <c r="V78" s="62"/>
      <c r="W78" s="62"/>
      <c r="X78" s="62"/>
      <c r="Y78" s="62"/>
      <c r="Z78" s="62"/>
      <c r="AA78" s="62"/>
      <c r="AB78" s="62"/>
      <c r="AC78" s="62"/>
      <c r="AD78" s="62"/>
      <c r="AE78" s="62"/>
      <c r="AF78" s="62"/>
      <c r="AG78" s="62"/>
      <c r="AH78" s="62"/>
      <c r="AI78" s="62"/>
      <c r="AJ78" s="62"/>
      <c r="AK78" s="62"/>
      <c r="AL78" s="62"/>
      <c r="AM78" s="62"/>
      <c r="AN78" s="62"/>
      <c r="AO78" s="62"/>
      <c r="AP78" s="62"/>
      <c r="AQ78" s="62"/>
      <c r="AR78" s="62"/>
      <c r="AS78" s="62"/>
      <c r="AT78" s="62"/>
      <c r="AU78" s="62"/>
      <c r="AV78" s="62"/>
      <c r="AW78" s="62"/>
      <c r="AX78" s="62"/>
      <c r="AY78" s="833"/>
      <c r="AZ78" s="833"/>
      <c r="BA78" s="833"/>
      <c r="BB78" s="833"/>
      <c r="BC78" s="833"/>
      <c r="BD78" s="677"/>
      <c r="BE78" s="677"/>
      <c r="BF78" s="677"/>
      <c r="BG78" s="833"/>
      <c r="BH78" s="833"/>
      <c r="BI78" s="833"/>
      <c r="BJ78" s="136"/>
      <c r="BK78" s="136"/>
      <c r="BL78" s="136"/>
      <c r="BM78" s="136"/>
      <c r="BN78" s="136"/>
      <c r="BO78" s="136"/>
      <c r="BP78" s="136"/>
      <c r="BQ78" s="136"/>
      <c r="BR78" s="136"/>
      <c r="BS78" s="136"/>
      <c r="BT78" s="136"/>
      <c r="BU78" s="136"/>
      <c r="BV78" s="136"/>
    </row>
    <row r="79" spans="1:74" x14ac:dyDescent="0.2">
      <c r="A79" s="61"/>
      <c r="C79" s="62"/>
      <c r="D79" s="62"/>
      <c r="E79" s="62"/>
      <c r="F79" s="62"/>
      <c r="G79" s="62"/>
      <c r="H79" s="62"/>
      <c r="I79" s="62"/>
      <c r="J79" s="62"/>
      <c r="K79" s="62"/>
      <c r="L79" s="62"/>
      <c r="M79" s="62"/>
      <c r="N79" s="62"/>
      <c r="O79" s="62"/>
      <c r="P79" s="62"/>
      <c r="Q79" s="62"/>
      <c r="R79" s="62"/>
      <c r="S79" s="62"/>
      <c r="T79" s="62"/>
      <c r="U79" s="62"/>
      <c r="V79" s="62"/>
      <c r="W79" s="62"/>
      <c r="X79" s="62"/>
      <c r="Y79" s="62"/>
      <c r="Z79" s="62"/>
      <c r="AA79" s="62"/>
      <c r="AB79" s="62"/>
      <c r="AC79" s="62"/>
      <c r="AD79" s="62"/>
      <c r="AE79" s="62"/>
      <c r="AF79" s="62"/>
      <c r="AG79" s="62"/>
      <c r="AH79" s="62"/>
      <c r="AI79" s="62"/>
      <c r="AJ79" s="62"/>
      <c r="AK79" s="62"/>
      <c r="AL79" s="62"/>
      <c r="AM79" s="62"/>
      <c r="AN79" s="62"/>
      <c r="AO79" s="62"/>
      <c r="AP79" s="62"/>
      <c r="AQ79" s="62"/>
      <c r="AR79" s="62"/>
      <c r="AS79" s="62"/>
      <c r="AT79" s="62"/>
      <c r="AU79" s="62"/>
      <c r="AV79" s="62"/>
      <c r="AW79" s="62"/>
      <c r="AX79" s="62"/>
      <c r="AY79" s="833"/>
      <c r="AZ79" s="833"/>
      <c r="BA79" s="833"/>
      <c r="BB79" s="833"/>
      <c r="BC79" s="833"/>
      <c r="BD79" s="677"/>
      <c r="BE79" s="677"/>
      <c r="BF79" s="677"/>
      <c r="BG79" s="833"/>
      <c r="BH79" s="833"/>
      <c r="BI79" s="833"/>
      <c r="BJ79" s="136"/>
      <c r="BK79" s="136"/>
      <c r="BL79" s="136"/>
      <c r="BM79" s="136"/>
      <c r="BN79" s="136"/>
      <c r="BO79" s="136"/>
      <c r="BP79" s="136"/>
      <c r="BQ79" s="136"/>
      <c r="BR79" s="136"/>
      <c r="BS79" s="136"/>
      <c r="BT79" s="136"/>
      <c r="BU79" s="136"/>
      <c r="BV79" s="136"/>
    </row>
    <row r="80" spans="1:74" x14ac:dyDescent="0.2">
      <c r="A80" s="61"/>
      <c r="C80" s="62"/>
      <c r="D80" s="62"/>
      <c r="E80" s="62"/>
      <c r="F80" s="62"/>
      <c r="G80" s="62"/>
      <c r="H80" s="62"/>
      <c r="I80" s="62"/>
      <c r="J80" s="62"/>
      <c r="K80" s="62"/>
      <c r="L80" s="62"/>
      <c r="M80" s="62"/>
      <c r="N80" s="62"/>
      <c r="O80" s="62"/>
      <c r="P80" s="62"/>
      <c r="Q80" s="62"/>
      <c r="R80" s="62"/>
      <c r="S80" s="62"/>
      <c r="T80" s="62"/>
      <c r="U80" s="62"/>
      <c r="V80" s="62"/>
      <c r="W80" s="62"/>
      <c r="X80" s="62"/>
      <c r="Y80" s="62"/>
      <c r="Z80" s="62"/>
      <c r="AA80" s="62"/>
      <c r="AB80" s="62"/>
      <c r="AC80" s="62"/>
      <c r="AD80" s="62"/>
      <c r="AE80" s="62"/>
      <c r="AF80" s="62"/>
      <c r="AG80" s="62"/>
      <c r="AH80" s="62"/>
      <c r="AI80" s="62"/>
      <c r="AJ80" s="62"/>
      <c r="AK80" s="62"/>
      <c r="AL80" s="62"/>
      <c r="AM80" s="62"/>
      <c r="AN80" s="62"/>
      <c r="AO80" s="62"/>
      <c r="AP80" s="62"/>
      <c r="AQ80" s="62"/>
      <c r="AR80" s="62"/>
      <c r="AS80" s="62"/>
      <c r="AT80" s="62"/>
      <c r="AU80" s="62"/>
      <c r="AV80" s="62"/>
      <c r="AW80" s="62"/>
      <c r="AX80" s="62"/>
      <c r="AY80" s="833"/>
      <c r="AZ80" s="833"/>
      <c r="BA80" s="833"/>
      <c r="BB80" s="833"/>
      <c r="BC80" s="833"/>
      <c r="BD80" s="677"/>
      <c r="BE80" s="677"/>
      <c r="BF80" s="677"/>
      <c r="BG80" s="833"/>
      <c r="BH80" s="833"/>
      <c r="BI80" s="833"/>
      <c r="BJ80" s="136"/>
      <c r="BK80" s="136"/>
      <c r="BL80" s="136"/>
      <c r="BM80" s="136"/>
      <c r="BN80" s="136"/>
      <c r="BO80" s="136"/>
      <c r="BP80" s="136"/>
      <c r="BQ80" s="136"/>
      <c r="BR80" s="136"/>
      <c r="BS80" s="136"/>
      <c r="BT80" s="136"/>
      <c r="BU80" s="136"/>
      <c r="BV80" s="136"/>
    </row>
    <row r="81" spans="1:74" x14ac:dyDescent="0.2">
      <c r="A81" s="61"/>
      <c r="C81" s="62"/>
      <c r="D81" s="62"/>
      <c r="E81" s="62"/>
      <c r="F81" s="62"/>
      <c r="G81" s="62"/>
      <c r="H81" s="62"/>
      <c r="I81" s="62"/>
      <c r="J81" s="62"/>
      <c r="K81" s="62"/>
      <c r="L81" s="62"/>
      <c r="M81" s="62"/>
      <c r="N81" s="62"/>
      <c r="O81" s="62"/>
      <c r="P81" s="62"/>
      <c r="Q81" s="62"/>
      <c r="R81" s="62"/>
      <c r="S81" s="62"/>
      <c r="T81" s="62"/>
      <c r="U81" s="62"/>
      <c r="V81" s="62"/>
      <c r="W81" s="62"/>
      <c r="X81" s="62"/>
      <c r="Y81" s="62"/>
      <c r="Z81" s="62"/>
      <c r="AA81" s="62"/>
      <c r="AB81" s="62"/>
      <c r="AC81" s="62"/>
      <c r="AD81" s="62"/>
      <c r="AE81" s="62"/>
      <c r="AF81" s="62"/>
      <c r="AG81" s="62"/>
      <c r="AH81" s="62"/>
      <c r="AI81" s="62"/>
      <c r="AJ81" s="62"/>
      <c r="AK81" s="62"/>
      <c r="AL81" s="62"/>
      <c r="AM81" s="62"/>
      <c r="AN81" s="62"/>
      <c r="AO81" s="62"/>
      <c r="AP81" s="62"/>
      <c r="AQ81" s="62"/>
      <c r="AR81" s="62"/>
      <c r="AS81" s="62"/>
      <c r="AT81" s="62"/>
      <c r="AU81" s="62"/>
      <c r="AV81" s="62"/>
      <c r="AW81" s="62"/>
      <c r="AX81" s="62"/>
      <c r="AY81" s="833"/>
      <c r="AZ81" s="833"/>
      <c r="BA81" s="833"/>
      <c r="BB81" s="833"/>
      <c r="BC81" s="833"/>
      <c r="BD81" s="677"/>
      <c r="BE81" s="677"/>
      <c r="BF81" s="677"/>
      <c r="BG81" s="833"/>
      <c r="BH81" s="833"/>
      <c r="BI81" s="833"/>
      <c r="BJ81" s="136"/>
      <c r="BK81" s="136"/>
      <c r="BL81" s="136"/>
      <c r="BM81" s="136"/>
      <c r="BN81" s="136"/>
      <c r="BO81" s="136"/>
      <c r="BP81" s="136"/>
      <c r="BQ81" s="136"/>
      <c r="BR81" s="136"/>
      <c r="BS81" s="136"/>
      <c r="BT81" s="136"/>
      <c r="BU81" s="136"/>
      <c r="BV81" s="136"/>
    </row>
    <row r="82" spans="1:74" x14ac:dyDescent="0.2">
      <c r="BK82" s="137"/>
      <c r="BL82" s="137"/>
      <c r="BM82" s="137"/>
      <c r="BN82" s="137"/>
      <c r="BO82" s="137"/>
      <c r="BP82" s="137"/>
      <c r="BQ82" s="137"/>
      <c r="BR82" s="137"/>
      <c r="BS82" s="137"/>
      <c r="BT82" s="137"/>
      <c r="BU82" s="137"/>
      <c r="BV82" s="137"/>
    </row>
    <row r="83" spans="1:74" x14ac:dyDescent="0.2">
      <c r="BK83" s="137"/>
      <c r="BL83" s="137"/>
      <c r="BM83" s="137"/>
      <c r="BN83" s="137"/>
      <c r="BO83" s="137"/>
      <c r="BP83" s="137"/>
      <c r="BQ83" s="137"/>
      <c r="BR83" s="137"/>
      <c r="BS83" s="137"/>
      <c r="BT83" s="137"/>
      <c r="BU83" s="137"/>
      <c r="BV83" s="137"/>
    </row>
    <row r="84" spans="1:74" x14ac:dyDescent="0.2">
      <c r="C84" s="63"/>
      <c r="D84" s="63"/>
      <c r="E84" s="63"/>
      <c r="F84" s="63"/>
      <c r="G84" s="63"/>
      <c r="H84" s="63"/>
      <c r="I84" s="63"/>
      <c r="J84" s="63"/>
      <c r="K84" s="63"/>
      <c r="L84" s="63"/>
      <c r="M84" s="63"/>
      <c r="N84" s="63"/>
      <c r="O84" s="63"/>
      <c r="P84" s="63"/>
      <c r="Q84" s="63"/>
      <c r="R84" s="63"/>
      <c r="S84" s="63"/>
      <c r="T84" s="63"/>
      <c r="U84" s="63"/>
      <c r="V84" s="63"/>
      <c r="W84" s="63"/>
      <c r="X84" s="63"/>
      <c r="Y84" s="63"/>
      <c r="Z84" s="63"/>
      <c r="AA84" s="63"/>
      <c r="AB84" s="63"/>
      <c r="AC84" s="63"/>
      <c r="AD84" s="63"/>
      <c r="AE84" s="63"/>
      <c r="AF84" s="63"/>
      <c r="AG84" s="63"/>
      <c r="AH84" s="63"/>
      <c r="AI84" s="63"/>
      <c r="AJ84" s="63"/>
      <c r="AK84" s="63"/>
      <c r="AL84" s="63"/>
      <c r="AM84" s="63"/>
      <c r="AN84" s="63"/>
      <c r="AO84" s="63"/>
      <c r="AP84" s="63"/>
      <c r="AQ84" s="63"/>
      <c r="AR84" s="63"/>
      <c r="AS84" s="63"/>
      <c r="AT84" s="63"/>
      <c r="AU84" s="63"/>
      <c r="AV84" s="63"/>
      <c r="AW84" s="63"/>
      <c r="AX84" s="63"/>
      <c r="AY84" s="834"/>
      <c r="AZ84" s="834"/>
      <c r="BA84" s="834"/>
      <c r="BB84" s="834"/>
      <c r="BC84" s="834"/>
      <c r="BD84" s="678"/>
      <c r="BE84" s="678"/>
      <c r="BF84" s="678"/>
      <c r="BG84" s="834"/>
      <c r="BH84" s="834"/>
      <c r="BI84" s="834"/>
      <c r="BJ84" s="138"/>
      <c r="BK84" s="138"/>
      <c r="BL84" s="138"/>
      <c r="BM84" s="138"/>
      <c r="BN84" s="138"/>
      <c r="BO84" s="138"/>
      <c r="BP84" s="138"/>
      <c r="BQ84" s="138"/>
      <c r="BR84" s="138"/>
      <c r="BS84" s="138"/>
      <c r="BT84" s="138"/>
      <c r="BU84" s="138"/>
      <c r="BV84" s="138"/>
    </row>
    <row r="85" spans="1:74" x14ac:dyDescent="0.2">
      <c r="BK85" s="137"/>
      <c r="BL85" s="137"/>
      <c r="BM85" s="137"/>
      <c r="BN85" s="137"/>
      <c r="BO85" s="137"/>
      <c r="BP85" s="137"/>
      <c r="BQ85" s="137"/>
      <c r="BR85" s="137"/>
      <c r="BS85" s="137"/>
      <c r="BT85" s="137"/>
      <c r="BU85" s="137"/>
      <c r="BV85" s="137"/>
    </row>
    <row r="86" spans="1:74" x14ac:dyDescent="0.2">
      <c r="BK86" s="137"/>
      <c r="BL86" s="137"/>
      <c r="BM86" s="137"/>
      <c r="BN86" s="137"/>
      <c r="BO86" s="137"/>
      <c r="BP86" s="137"/>
      <c r="BQ86" s="137"/>
      <c r="BR86" s="137"/>
      <c r="BS86" s="137"/>
      <c r="BT86" s="137"/>
      <c r="BU86" s="137"/>
      <c r="BV86" s="137"/>
    </row>
    <row r="87" spans="1:74" x14ac:dyDescent="0.2">
      <c r="BK87" s="137"/>
      <c r="BL87" s="137"/>
      <c r="BM87" s="137"/>
      <c r="BN87" s="137"/>
      <c r="BO87" s="137"/>
      <c r="BP87" s="137"/>
      <c r="BQ87" s="137"/>
      <c r="BR87" s="137"/>
      <c r="BS87" s="137"/>
      <c r="BT87" s="137"/>
      <c r="BU87" s="137"/>
      <c r="BV87" s="137"/>
    </row>
    <row r="88" spans="1:74" x14ac:dyDescent="0.2">
      <c r="BK88" s="137"/>
      <c r="BL88" s="137"/>
      <c r="BM88" s="137"/>
      <c r="BN88" s="137"/>
      <c r="BO88" s="137"/>
      <c r="BP88" s="137"/>
      <c r="BQ88" s="137"/>
      <c r="BR88" s="137"/>
      <c r="BS88" s="137"/>
      <c r="BT88" s="137"/>
      <c r="BU88" s="137"/>
      <c r="BV88" s="137"/>
    </row>
    <row r="89" spans="1:74" x14ac:dyDescent="0.2">
      <c r="BK89" s="137"/>
      <c r="BL89" s="137"/>
      <c r="BM89" s="137"/>
      <c r="BN89" s="137"/>
      <c r="BO89" s="137"/>
      <c r="BP89" s="137"/>
      <c r="BQ89" s="137"/>
      <c r="BR89" s="137"/>
      <c r="BS89" s="137"/>
      <c r="BT89" s="137"/>
      <c r="BU89" s="137"/>
      <c r="BV89" s="137"/>
    </row>
    <row r="90" spans="1:74" x14ac:dyDescent="0.2">
      <c r="BK90" s="137"/>
      <c r="BL90" s="137"/>
      <c r="BM90" s="137"/>
      <c r="BN90" s="137"/>
      <c r="BO90" s="137"/>
      <c r="BP90" s="137"/>
      <c r="BQ90" s="137"/>
      <c r="BR90" s="137"/>
      <c r="BS90" s="137"/>
      <c r="BT90" s="137"/>
      <c r="BU90" s="137"/>
      <c r="BV90" s="137"/>
    </row>
    <row r="91" spans="1:74" x14ac:dyDescent="0.2">
      <c r="BK91" s="137"/>
      <c r="BL91" s="137"/>
      <c r="BM91" s="137"/>
      <c r="BN91" s="137"/>
      <c r="BO91" s="137"/>
      <c r="BP91" s="137"/>
      <c r="BQ91" s="137"/>
      <c r="BR91" s="137"/>
      <c r="BS91" s="137"/>
      <c r="BT91" s="137"/>
      <c r="BU91" s="137"/>
      <c r="BV91" s="137"/>
    </row>
    <row r="92" spans="1:74" x14ac:dyDescent="0.2">
      <c r="BK92" s="137"/>
      <c r="BL92" s="137"/>
      <c r="BM92" s="137"/>
      <c r="BN92" s="137"/>
      <c r="BO92" s="137"/>
      <c r="BP92" s="137"/>
      <c r="BQ92" s="137"/>
      <c r="BR92" s="137"/>
      <c r="BS92" s="137"/>
      <c r="BT92" s="137"/>
      <c r="BU92" s="137"/>
      <c r="BV92" s="137"/>
    </row>
    <row r="93" spans="1:74" x14ac:dyDescent="0.2">
      <c r="BK93" s="137"/>
      <c r="BL93" s="137"/>
      <c r="BM93" s="137"/>
      <c r="BN93" s="137"/>
      <c r="BO93" s="137"/>
      <c r="BP93" s="137"/>
      <c r="BQ93" s="137"/>
      <c r="BR93" s="137"/>
      <c r="BS93" s="137"/>
      <c r="BT93" s="137"/>
      <c r="BU93" s="137"/>
      <c r="BV93" s="137"/>
    </row>
    <row r="94" spans="1:74" x14ac:dyDescent="0.2">
      <c r="C94" s="64"/>
      <c r="D94" s="64"/>
      <c r="E94" s="64"/>
      <c r="F94" s="64"/>
      <c r="G94" s="64"/>
      <c r="H94" s="64"/>
      <c r="I94" s="64"/>
      <c r="J94" s="64"/>
      <c r="K94" s="64"/>
      <c r="L94" s="64"/>
      <c r="M94" s="64"/>
      <c r="N94" s="64"/>
      <c r="O94" s="64"/>
      <c r="P94" s="64"/>
      <c r="Q94" s="64"/>
      <c r="R94" s="64"/>
      <c r="S94" s="64"/>
      <c r="T94" s="64"/>
      <c r="U94" s="64"/>
      <c r="V94" s="64"/>
      <c r="W94" s="64"/>
      <c r="X94" s="64"/>
      <c r="Y94" s="64"/>
      <c r="Z94" s="64"/>
      <c r="AA94" s="64"/>
      <c r="AB94" s="64"/>
      <c r="AC94" s="64"/>
      <c r="AD94" s="64"/>
      <c r="AE94" s="64"/>
      <c r="AF94" s="64"/>
      <c r="AG94" s="64"/>
      <c r="AH94" s="64"/>
      <c r="AI94" s="64"/>
      <c r="AJ94" s="64"/>
      <c r="AK94" s="64"/>
      <c r="AL94" s="64"/>
      <c r="AM94" s="64"/>
      <c r="AN94" s="64"/>
      <c r="AO94" s="64"/>
      <c r="AP94" s="64"/>
      <c r="AQ94" s="64"/>
      <c r="AR94" s="64"/>
      <c r="AS94" s="64"/>
      <c r="AT94" s="64"/>
      <c r="AU94" s="64"/>
      <c r="AV94" s="64"/>
      <c r="AW94" s="64"/>
      <c r="AX94" s="64"/>
      <c r="AY94" s="835"/>
      <c r="AZ94" s="835"/>
      <c r="BA94" s="835"/>
      <c r="BB94" s="835"/>
      <c r="BC94" s="835"/>
      <c r="BD94" s="679"/>
      <c r="BE94" s="679"/>
      <c r="BF94" s="679"/>
      <c r="BG94" s="835"/>
      <c r="BH94" s="835"/>
      <c r="BI94" s="835"/>
      <c r="BJ94" s="139"/>
      <c r="BK94" s="139"/>
      <c r="BL94" s="139"/>
      <c r="BM94" s="139"/>
      <c r="BN94" s="139"/>
      <c r="BO94" s="139"/>
      <c r="BP94" s="139"/>
      <c r="BQ94" s="139"/>
      <c r="BR94" s="139"/>
      <c r="BS94" s="139"/>
      <c r="BT94" s="139"/>
      <c r="BU94" s="139"/>
      <c r="BV94" s="139"/>
    </row>
    <row r="95" spans="1:74" x14ac:dyDescent="0.2">
      <c r="C95" s="64"/>
      <c r="D95" s="64"/>
      <c r="E95" s="64"/>
      <c r="F95" s="64"/>
      <c r="G95" s="64"/>
      <c r="H95" s="64"/>
      <c r="I95" s="64"/>
      <c r="J95" s="64"/>
      <c r="K95" s="64"/>
      <c r="L95" s="64"/>
      <c r="M95" s="64"/>
      <c r="N95" s="64"/>
      <c r="O95" s="64"/>
      <c r="P95" s="64"/>
      <c r="Q95" s="64"/>
      <c r="R95" s="64"/>
      <c r="S95" s="64"/>
      <c r="T95" s="64"/>
      <c r="U95" s="64"/>
      <c r="V95" s="64"/>
      <c r="W95" s="64"/>
      <c r="X95" s="64"/>
      <c r="Y95" s="64"/>
      <c r="Z95" s="64"/>
      <c r="AA95" s="64"/>
      <c r="AB95" s="64"/>
      <c r="AC95" s="64"/>
      <c r="AD95" s="64"/>
      <c r="AE95" s="64"/>
      <c r="AF95" s="64"/>
      <c r="AG95" s="64"/>
      <c r="AH95" s="64"/>
      <c r="AI95" s="64"/>
      <c r="AJ95" s="64"/>
      <c r="AK95" s="64"/>
      <c r="AL95" s="64"/>
      <c r="AM95" s="64"/>
      <c r="AN95" s="64"/>
      <c r="AO95" s="64"/>
      <c r="AP95" s="64"/>
      <c r="AQ95" s="64"/>
      <c r="AR95" s="64"/>
      <c r="AS95" s="64"/>
      <c r="AT95" s="64"/>
      <c r="AU95" s="64"/>
      <c r="AV95" s="64"/>
      <c r="AW95" s="64"/>
      <c r="AX95" s="64"/>
      <c r="AY95" s="835"/>
      <c r="AZ95" s="835"/>
      <c r="BA95" s="835"/>
      <c r="BB95" s="835"/>
      <c r="BC95" s="835"/>
      <c r="BD95" s="679"/>
      <c r="BE95" s="679"/>
      <c r="BF95" s="679"/>
      <c r="BG95" s="835"/>
      <c r="BH95" s="835"/>
      <c r="BI95" s="835"/>
      <c r="BJ95" s="139"/>
      <c r="BK95" s="139"/>
      <c r="BL95" s="139"/>
      <c r="BM95" s="139"/>
      <c r="BN95" s="139"/>
      <c r="BO95" s="139"/>
      <c r="BP95" s="139"/>
      <c r="BQ95" s="139"/>
      <c r="BR95" s="139"/>
      <c r="BS95" s="139"/>
      <c r="BT95" s="139"/>
      <c r="BU95" s="139"/>
      <c r="BV95" s="139"/>
    </row>
    <row r="96" spans="1:74" x14ac:dyDescent="0.2">
      <c r="C96" s="64"/>
      <c r="D96" s="64"/>
      <c r="E96" s="64"/>
      <c r="F96" s="64"/>
      <c r="G96" s="64"/>
      <c r="H96" s="64"/>
      <c r="I96" s="64"/>
      <c r="J96" s="64"/>
      <c r="K96" s="64"/>
      <c r="L96" s="64"/>
      <c r="M96" s="64"/>
      <c r="N96" s="64"/>
      <c r="O96" s="64"/>
      <c r="P96" s="64"/>
      <c r="Q96" s="64"/>
      <c r="R96" s="64"/>
      <c r="S96" s="64"/>
      <c r="T96" s="64"/>
      <c r="U96" s="64"/>
      <c r="V96" s="64"/>
      <c r="W96" s="64"/>
      <c r="X96" s="64"/>
      <c r="Y96" s="64"/>
      <c r="Z96" s="64"/>
      <c r="AA96" s="64"/>
      <c r="AB96" s="64"/>
      <c r="AC96" s="64"/>
      <c r="AD96" s="64"/>
      <c r="AE96" s="64"/>
      <c r="AF96" s="64"/>
      <c r="AG96" s="64"/>
      <c r="AH96" s="64"/>
      <c r="AI96" s="64"/>
      <c r="AJ96" s="64"/>
      <c r="AK96" s="64"/>
      <c r="AL96" s="64"/>
      <c r="AM96" s="64"/>
      <c r="AN96" s="64"/>
      <c r="AO96" s="64"/>
      <c r="AP96" s="64"/>
      <c r="AQ96" s="64"/>
      <c r="AR96" s="64"/>
      <c r="AS96" s="64"/>
      <c r="AT96" s="64"/>
      <c r="AU96" s="64"/>
      <c r="AV96" s="64"/>
      <c r="AW96" s="64"/>
      <c r="AX96" s="64"/>
      <c r="AY96" s="835"/>
      <c r="AZ96" s="835"/>
      <c r="BA96" s="835"/>
      <c r="BB96" s="835"/>
      <c r="BC96" s="835"/>
      <c r="BD96" s="679"/>
      <c r="BE96" s="679"/>
      <c r="BF96" s="679"/>
      <c r="BG96" s="835"/>
      <c r="BH96" s="835"/>
      <c r="BI96" s="835"/>
      <c r="BJ96" s="139"/>
      <c r="BK96" s="139"/>
      <c r="BL96" s="139"/>
      <c r="BM96" s="139"/>
      <c r="BN96" s="139"/>
      <c r="BO96" s="139"/>
      <c r="BP96" s="139"/>
      <c r="BQ96" s="139"/>
      <c r="BR96" s="139"/>
      <c r="BS96" s="139"/>
      <c r="BT96" s="139"/>
      <c r="BU96" s="139"/>
      <c r="BV96" s="139"/>
    </row>
    <row r="97" spans="3:74" x14ac:dyDescent="0.2">
      <c r="C97" s="64"/>
      <c r="D97" s="64"/>
      <c r="E97" s="64"/>
      <c r="F97" s="64"/>
      <c r="G97" s="64"/>
      <c r="H97" s="64"/>
      <c r="I97" s="64"/>
      <c r="J97" s="64"/>
      <c r="K97" s="64"/>
      <c r="L97" s="64"/>
      <c r="M97" s="64"/>
      <c r="N97" s="64"/>
      <c r="O97" s="64"/>
      <c r="P97" s="64"/>
      <c r="Q97" s="64"/>
      <c r="R97" s="64"/>
      <c r="S97" s="64"/>
      <c r="T97" s="64"/>
      <c r="U97" s="64"/>
      <c r="V97" s="64"/>
      <c r="W97" s="64"/>
      <c r="X97" s="64"/>
      <c r="Y97" s="64"/>
      <c r="Z97" s="64"/>
      <c r="AA97" s="64"/>
      <c r="AB97" s="64"/>
      <c r="AC97" s="64"/>
      <c r="AD97" s="64"/>
      <c r="AE97" s="64"/>
      <c r="AF97" s="64"/>
      <c r="AG97" s="64"/>
      <c r="AH97" s="64"/>
      <c r="AI97" s="64"/>
      <c r="AJ97" s="64"/>
      <c r="AK97" s="64"/>
      <c r="AL97" s="64"/>
      <c r="AM97" s="64"/>
      <c r="AN97" s="64"/>
      <c r="AO97" s="64"/>
      <c r="AP97" s="64"/>
      <c r="AQ97" s="64"/>
      <c r="AR97" s="64"/>
      <c r="AS97" s="64"/>
      <c r="AT97" s="64"/>
      <c r="AU97" s="64"/>
      <c r="AV97" s="64"/>
      <c r="AW97" s="64"/>
      <c r="AX97" s="64"/>
      <c r="AY97" s="835"/>
      <c r="AZ97" s="835"/>
      <c r="BA97" s="835"/>
      <c r="BB97" s="835"/>
      <c r="BC97" s="835"/>
      <c r="BD97" s="679"/>
      <c r="BE97" s="679"/>
      <c r="BF97" s="679"/>
      <c r="BG97" s="835"/>
      <c r="BH97" s="835"/>
      <c r="BI97" s="835"/>
      <c r="BJ97" s="139"/>
      <c r="BK97" s="139"/>
      <c r="BL97" s="139"/>
      <c r="BM97" s="139"/>
      <c r="BN97" s="139"/>
      <c r="BO97" s="139"/>
      <c r="BP97" s="139"/>
      <c r="BQ97" s="139"/>
      <c r="BR97" s="139"/>
      <c r="BS97" s="139"/>
      <c r="BT97" s="139"/>
      <c r="BU97" s="139"/>
      <c r="BV97" s="139"/>
    </row>
    <row r="98" spans="3:74" x14ac:dyDescent="0.2">
      <c r="C98" s="64"/>
      <c r="D98" s="64"/>
      <c r="E98" s="64"/>
      <c r="F98" s="64"/>
      <c r="G98" s="64"/>
      <c r="H98" s="64"/>
      <c r="I98" s="64"/>
      <c r="J98" s="64"/>
      <c r="K98" s="64"/>
      <c r="L98" s="64"/>
      <c r="M98" s="64"/>
      <c r="N98" s="64"/>
      <c r="O98" s="64"/>
      <c r="P98" s="64"/>
      <c r="Q98" s="64"/>
      <c r="R98" s="64"/>
      <c r="S98" s="64"/>
      <c r="T98" s="64"/>
      <c r="U98" s="64"/>
      <c r="V98" s="64"/>
      <c r="W98" s="64"/>
      <c r="X98" s="64"/>
      <c r="Y98" s="64"/>
      <c r="Z98" s="64"/>
      <c r="AA98" s="64"/>
      <c r="AB98" s="64"/>
      <c r="AC98" s="64"/>
      <c r="AD98" s="64"/>
      <c r="AE98" s="64"/>
      <c r="AF98" s="64"/>
      <c r="AG98" s="64"/>
      <c r="AH98" s="64"/>
      <c r="AI98" s="64"/>
      <c r="AJ98" s="64"/>
      <c r="AK98" s="64"/>
      <c r="AL98" s="64"/>
      <c r="AM98" s="64"/>
      <c r="AN98" s="64"/>
      <c r="AO98" s="64"/>
      <c r="AP98" s="64"/>
      <c r="AQ98" s="64"/>
      <c r="AR98" s="64"/>
      <c r="AS98" s="64"/>
      <c r="AT98" s="64"/>
      <c r="AU98" s="64"/>
      <c r="AV98" s="64"/>
      <c r="AW98" s="64"/>
      <c r="AX98" s="64"/>
      <c r="AY98" s="835"/>
      <c r="AZ98" s="835"/>
      <c r="BA98" s="835"/>
      <c r="BB98" s="835"/>
      <c r="BC98" s="835"/>
      <c r="BD98" s="679"/>
      <c r="BE98" s="679"/>
      <c r="BF98" s="679"/>
      <c r="BG98" s="835"/>
      <c r="BH98" s="835"/>
      <c r="BI98" s="835"/>
      <c r="BJ98" s="139"/>
      <c r="BK98" s="139"/>
      <c r="BL98" s="139"/>
      <c r="BM98" s="139"/>
      <c r="BN98" s="139"/>
      <c r="BO98" s="139"/>
      <c r="BP98" s="139"/>
      <c r="BQ98" s="139"/>
      <c r="BR98" s="139"/>
      <c r="BS98" s="139"/>
      <c r="BT98" s="139"/>
      <c r="BU98" s="139"/>
      <c r="BV98" s="139"/>
    </row>
    <row r="99" spans="3:74" x14ac:dyDescent="0.2">
      <c r="C99" s="64"/>
      <c r="D99" s="64"/>
      <c r="E99" s="64"/>
      <c r="F99" s="64"/>
      <c r="G99" s="64"/>
      <c r="H99" s="64"/>
      <c r="I99" s="64"/>
      <c r="J99" s="64"/>
      <c r="K99" s="64"/>
      <c r="L99" s="64"/>
      <c r="M99" s="64"/>
      <c r="N99" s="64"/>
      <c r="O99" s="64"/>
      <c r="P99" s="64"/>
      <c r="Q99" s="64"/>
      <c r="R99" s="64"/>
      <c r="S99" s="64"/>
      <c r="T99" s="64"/>
      <c r="U99" s="64"/>
      <c r="V99" s="64"/>
      <c r="W99" s="64"/>
      <c r="X99" s="64"/>
      <c r="Y99" s="64"/>
      <c r="Z99" s="64"/>
      <c r="AA99" s="64"/>
      <c r="AB99" s="64"/>
      <c r="AC99" s="64"/>
      <c r="AD99" s="64"/>
      <c r="AE99" s="64"/>
      <c r="AF99" s="64"/>
      <c r="AG99" s="64"/>
      <c r="AH99" s="64"/>
      <c r="AI99" s="64"/>
      <c r="AJ99" s="64"/>
      <c r="AK99" s="64"/>
      <c r="AL99" s="64"/>
      <c r="AM99" s="64"/>
      <c r="AN99" s="64"/>
      <c r="AO99" s="64"/>
      <c r="AP99" s="64"/>
      <c r="AQ99" s="64"/>
      <c r="AR99" s="64"/>
      <c r="AS99" s="64"/>
      <c r="AT99" s="64"/>
      <c r="AU99" s="64"/>
      <c r="AV99" s="64"/>
      <c r="AW99" s="64"/>
      <c r="AX99" s="64"/>
      <c r="AY99" s="835"/>
      <c r="AZ99" s="835"/>
      <c r="BA99" s="835"/>
      <c r="BB99" s="835"/>
      <c r="BC99" s="835"/>
      <c r="BD99" s="679"/>
      <c r="BE99" s="679"/>
      <c r="BF99" s="679"/>
      <c r="BG99" s="835"/>
      <c r="BH99" s="835"/>
      <c r="BI99" s="835"/>
      <c r="BJ99" s="139"/>
      <c r="BK99" s="139"/>
      <c r="BL99" s="139"/>
      <c r="BM99" s="139"/>
      <c r="BN99" s="139"/>
      <c r="BO99" s="139"/>
      <c r="BP99" s="139"/>
      <c r="BQ99" s="139"/>
      <c r="BR99" s="139"/>
      <c r="BS99" s="139"/>
      <c r="BT99" s="139"/>
      <c r="BU99" s="139"/>
      <c r="BV99" s="139"/>
    </row>
    <row r="100" spans="3:74" x14ac:dyDescent="0.2">
      <c r="C100" s="64"/>
      <c r="D100" s="64"/>
      <c r="E100" s="64"/>
      <c r="F100" s="64"/>
      <c r="G100" s="64"/>
      <c r="H100" s="64"/>
      <c r="I100" s="64"/>
      <c r="J100" s="64"/>
      <c r="K100" s="64"/>
      <c r="L100" s="64"/>
      <c r="M100" s="64"/>
      <c r="N100" s="64"/>
      <c r="O100" s="64"/>
      <c r="P100" s="64"/>
      <c r="Q100" s="64"/>
      <c r="R100" s="64"/>
      <c r="S100" s="64"/>
      <c r="T100" s="64"/>
      <c r="U100" s="64"/>
      <c r="V100" s="64"/>
      <c r="W100" s="64"/>
      <c r="X100" s="64"/>
      <c r="Y100" s="64"/>
      <c r="Z100" s="64"/>
      <c r="AA100" s="64"/>
      <c r="AB100" s="64"/>
      <c r="AC100" s="64"/>
      <c r="AD100" s="64"/>
      <c r="AE100" s="64"/>
      <c r="AF100" s="64"/>
      <c r="AG100" s="64"/>
      <c r="AH100" s="64"/>
      <c r="AI100" s="64"/>
      <c r="AJ100" s="64"/>
      <c r="AK100" s="64"/>
      <c r="AL100" s="64"/>
      <c r="AM100" s="64"/>
      <c r="AN100" s="64"/>
      <c r="AO100" s="64"/>
      <c r="AP100" s="64"/>
      <c r="AQ100" s="64"/>
      <c r="AR100" s="64"/>
      <c r="AS100" s="64"/>
      <c r="AT100" s="64"/>
      <c r="AU100" s="64"/>
      <c r="AV100" s="64"/>
      <c r="AW100" s="64"/>
      <c r="AX100" s="64"/>
      <c r="AY100" s="835"/>
      <c r="AZ100" s="835"/>
      <c r="BA100" s="835"/>
      <c r="BB100" s="835"/>
      <c r="BC100" s="835"/>
      <c r="BD100" s="679"/>
      <c r="BE100" s="679"/>
      <c r="BF100" s="679"/>
      <c r="BG100" s="835"/>
      <c r="BH100" s="835"/>
      <c r="BI100" s="835"/>
      <c r="BJ100" s="139"/>
      <c r="BK100" s="139"/>
      <c r="BL100" s="139"/>
      <c r="BM100" s="139"/>
      <c r="BN100" s="139"/>
      <c r="BO100" s="139"/>
      <c r="BP100" s="139"/>
      <c r="BQ100" s="139"/>
      <c r="BR100" s="139"/>
      <c r="BS100" s="139"/>
      <c r="BT100" s="139"/>
      <c r="BU100" s="139"/>
      <c r="BV100" s="139"/>
    </row>
    <row r="101" spans="3:74" x14ac:dyDescent="0.2">
      <c r="C101" s="64"/>
      <c r="D101" s="64"/>
      <c r="E101" s="64"/>
      <c r="F101" s="64"/>
      <c r="G101" s="64"/>
      <c r="H101" s="64"/>
      <c r="I101" s="64"/>
      <c r="J101" s="64"/>
      <c r="K101" s="64"/>
      <c r="L101" s="64"/>
      <c r="M101" s="64"/>
      <c r="N101" s="64"/>
      <c r="O101" s="64"/>
      <c r="P101" s="64"/>
      <c r="Q101" s="64"/>
      <c r="R101" s="64"/>
      <c r="S101" s="64"/>
      <c r="T101" s="64"/>
      <c r="U101" s="64"/>
      <c r="V101" s="64"/>
      <c r="W101" s="64"/>
      <c r="X101" s="64"/>
      <c r="Y101" s="64"/>
      <c r="Z101" s="64"/>
      <c r="AA101" s="64"/>
      <c r="AB101" s="64"/>
      <c r="AC101" s="64"/>
      <c r="AD101" s="64"/>
      <c r="AE101" s="64"/>
      <c r="AF101" s="64"/>
      <c r="AG101" s="64"/>
      <c r="AH101" s="64"/>
      <c r="AI101" s="64"/>
      <c r="AJ101" s="64"/>
      <c r="AK101" s="64"/>
      <c r="AL101" s="64"/>
      <c r="AM101" s="64"/>
      <c r="AN101" s="64"/>
      <c r="AO101" s="64"/>
      <c r="AP101" s="64"/>
      <c r="AQ101" s="64"/>
      <c r="AR101" s="64"/>
      <c r="AS101" s="64"/>
      <c r="AT101" s="64"/>
      <c r="AU101" s="64"/>
      <c r="AV101" s="64"/>
      <c r="AW101" s="64"/>
      <c r="AX101" s="64"/>
      <c r="AY101" s="835"/>
      <c r="AZ101" s="835"/>
      <c r="BA101" s="835"/>
      <c r="BB101" s="835"/>
      <c r="BC101" s="835"/>
      <c r="BD101" s="679"/>
      <c r="BE101" s="679"/>
      <c r="BF101" s="679"/>
      <c r="BG101" s="835"/>
      <c r="BH101" s="835"/>
      <c r="BI101" s="835"/>
      <c r="BJ101" s="139"/>
      <c r="BK101" s="139"/>
      <c r="BL101" s="139"/>
      <c r="BM101" s="139"/>
      <c r="BN101" s="139"/>
      <c r="BO101" s="139"/>
      <c r="BP101" s="139"/>
      <c r="BQ101" s="139"/>
      <c r="BR101" s="139"/>
      <c r="BS101" s="139"/>
      <c r="BT101" s="139"/>
      <c r="BU101" s="139"/>
      <c r="BV101" s="139"/>
    </row>
    <row r="102" spans="3:74" x14ac:dyDescent="0.2">
      <c r="C102" s="64"/>
      <c r="D102" s="64"/>
      <c r="E102" s="64"/>
      <c r="F102" s="64"/>
      <c r="G102" s="64"/>
      <c r="H102" s="64"/>
      <c r="I102" s="64"/>
      <c r="J102" s="64"/>
      <c r="K102" s="64"/>
      <c r="L102" s="64"/>
      <c r="M102" s="64"/>
      <c r="N102" s="64"/>
      <c r="O102" s="64"/>
      <c r="P102" s="64"/>
      <c r="Q102" s="64"/>
      <c r="R102" s="64"/>
      <c r="S102" s="64"/>
      <c r="T102" s="64"/>
      <c r="U102" s="64"/>
      <c r="V102" s="64"/>
      <c r="W102" s="64"/>
      <c r="X102" s="64"/>
      <c r="Y102" s="64"/>
      <c r="Z102" s="64"/>
      <c r="AA102" s="64"/>
      <c r="AB102" s="64"/>
      <c r="AC102" s="64"/>
      <c r="AD102" s="64"/>
      <c r="AE102" s="64"/>
      <c r="AF102" s="64"/>
      <c r="AG102" s="64"/>
      <c r="AH102" s="64"/>
      <c r="AI102" s="64"/>
      <c r="AJ102" s="64"/>
      <c r="AK102" s="64"/>
      <c r="AL102" s="64"/>
      <c r="AM102" s="64"/>
      <c r="AN102" s="64"/>
      <c r="AO102" s="64"/>
      <c r="AP102" s="64"/>
      <c r="AQ102" s="64"/>
      <c r="AR102" s="64"/>
      <c r="AS102" s="64"/>
      <c r="AT102" s="64"/>
      <c r="AU102" s="64"/>
      <c r="AV102" s="64"/>
      <c r="AW102" s="64"/>
      <c r="AX102" s="64"/>
      <c r="AY102" s="835"/>
      <c r="AZ102" s="835"/>
      <c r="BA102" s="835"/>
      <c r="BB102" s="835"/>
      <c r="BC102" s="835"/>
      <c r="BD102" s="679"/>
      <c r="BE102" s="679"/>
      <c r="BF102" s="679"/>
      <c r="BG102" s="835"/>
      <c r="BH102" s="835"/>
      <c r="BI102" s="835"/>
      <c r="BJ102" s="139"/>
      <c r="BK102" s="139"/>
      <c r="BL102" s="139"/>
      <c r="BM102" s="139"/>
      <c r="BN102" s="139"/>
      <c r="BO102" s="139"/>
      <c r="BP102" s="139"/>
      <c r="BQ102" s="139"/>
      <c r="BR102" s="139"/>
      <c r="BS102" s="139"/>
      <c r="BT102" s="139"/>
      <c r="BU102" s="139"/>
      <c r="BV102" s="139"/>
    </row>
    <row r="103" spans="3:74" x14ac:dyDescent="0.2">
      <c r="BK103" s="137"/>
      <c r="BL103" s="137"/>
      <c r="BM103" s="137"/>
      <c r="BN103" s="137"/>
      <c r="BO103" s="137"/>
      <c r="BP103" s="137"/>
      <c r="BQ103" s="137"/>
      <c r="BR103" s="137"/>
      <c r="BS103" s="137"/>
      <c r="BT103" s="137"/>
      <c r="BU103" s="137"/>
      <c r="BV103" s="137"/>
    </row>
    <row r="104" spans="3:74" x14ac:dyDescent="0.2">
      <c r="C104" s="65"/>
      <c r="D104" s="65"/>
      <c r="E104" s="65"/>
      <c r="F104" s="65"/>
      <c r="G104" s="65"/>
      <c r="H104" s="65"/>
      <c r="I104" s="65"/>
      <c r="J104" s="65"/>
      <c r="K104" s="65"/>
      <c r="L104" s="65"/>
      <c r="M104" s="65"/>
      <c r="N104" s="65"/>
      <c r="O104" s="65"/>
      <c r="P104" s="65"/>
      <c r="Q104" s="65"/>
      <c r="R104" s="65"/>
      <c r="S104" s="65"/>
      <c r="T104" s="65"/>
      <c r="U104" s="65"/>
      <c r="V104" s="65"/>
      <c r="W104" s="65"/>
      <c r="X104" s="65"/>
      <c r="Y104" s="65"/>
      <c r="Z104" s="65"/>
      <c r="AA104" s="65"/>
      <c r="AB104" s="65"/>
      <c r="AC104" s="65"/>
      <c r="AD104" s="65"/>
      <c r="AE104" s="65"/>
      <c r="AF104" s="65"/>
      <c r="AG104" s="65"/>
      <c r="AH104" s="65"/>
      <c r="AI104" s="65"/>
      <c r="AJ104" s="65"/>
      <c r="AK104" s="65"/>
      <c r="AL104" s="65"/>
      <c r="AM104" s="65"/>
      <c r="AN104" s="65"/>
      <c r="AO104" s="65"/>
      <c r="AP104" s="65"/>
      <c r="AQ104" s="65"/>
      <c r="AR104" s="65"/>
      <c r="AS104" s="65"/>
      <c r="AT104" s="65"/>
      <c r="AU104" s="65"/>
      <c r="AV104" s="65"/>
      <c r="AW104" s="65"/>
      <c r="AX104" s="65"/>
      <c r="AY104" s="836"/>
      <c r="AZ104" s="836"/>
      <c r="BA104" s="836"/>
      <c r="BB104" s="836"/>
      <c r="BC104" s="836"/>
      <c r="BD104" s="680"/>
      <c r="BE104" s="680"/>
      <c r="BF104" s="680"/>
      <c r="BG104" s="836"/>
      <c r="BH104" s="836"/>
      <c r="BI104" s="836"/>
      <c r="BJ104" s="140"/>
      <c r="BK104" s="140"/>
      <c r="BL104" s="140"/>
      <c r="BM104" s="140"/>
      <c r="BN104" s="140"/>
      <c r="BO104" s="140"/>
      <c r="BP104" s="140"/>
      <c r="BQ104" s="140"/>
      <c r="BR104" s="140"/>
      <c r="BS104" s="140"/>
      <c r="BT104" s="140"/>
      <c r="BU104" s="140"/>
      <c r="BV104" s="140"/>
    </row>
    <row r="105" spans="3:74" x14ac:dyDescent="0.2">
      <c r="BK105" s="137"/>
      <c r="BL105" s="137"/>
      <c r="BM105" s="137"/>
      <c r="BN105" s="137"/>
      <c r="BO105" s="137"/>
      <c r="BP105" s="137"/>
      <c r="BQ105" s="137"/>
      <c r="BR105" s="137"/>
      <c r="BS105" s="137"/>
      <c r="BT105" s="137"/>
      <c r="BU105" s="137"/>
      <c r="BV105" s="137"/>
    </row>
    <row r="106" spans="3:74" x14ac:dyDescent="0.2">
      <c r="BK106" s="137"/>
      <c r="BL106" s="137"/>
      <c r="BM106" s="137"/>
      <c r="BN106" s="137"/>
      <c r="BO106" s="137"/>
      <c r="BP106" s="137"/>
      <c r="BQ106" s="137"/>
      <c r="BR106" s="137"/>
      <c r="BS106" s="137"/>
      <c r="BT106" s="137"/>
      <c r="BU106" s="137"/>
      <c r="BV106" s="137"/>
    </row>
    <row r="107" spans="3:74" x14ac:dyDescent="0.2">
      <c r="BK107" s="137"/>
      <c r="BL107" s="137"/>
      <c r="BM107" s="137"/>
      <c r="BN107" s="137"/>
      <c r="BO107" s="137"/>
      <c r="BP107" s="137"/>
      <c r="BQ107" s="137"/>
      <c r="BR107" s="137"/>
      <c r="BS107" s="137"/>
      <c r="BT107" s="137"/>
      <c r="BU107" s="137"/>
      <c r="BV107" s="137"/>
    </row>
    <row r="108" spans="3:74" x14ac:dyDescent="0.2">
      <c r="BK108" s="137"/>
      <c r="BL108" s="137"/>
      <c r="BM108" s="137"/>
      <c r="BN108" s="137"/>
      <c r="BO108" s="137"/>
      <c r="BP108" s="137"/>
      <c r="BQ108" s="137"/>
      <c r="BR108" s="137"/>
      <c r="BS108" s="137"/>
      <c r="BT108" s="137"/>
      <c r="BU108" s="137"/>
      <c r="BV108" s="137"/>
    </row>
    <row r="109" spans="3:74" x14ac:dyDescent="0.2">
      <c r="BK109" s="137"/>
      <c r="BL109" s="137"/>
      <c r="BM109" s="137"/>
      <c r="BN109" s="137"/>
      <c r="BO109" s="137"/>
      <c r="BP109" s="137"/>
      <c r="BQ109" s="137"/>
      <c r="BR109" s="137"/>
      <c r="BS109" s="137"/>
      <c r="BT109" s="137"/>
      <c r="BU109" s="137"/>
      <c r="BV109" s="137"/>
    </row>
    <row r="110" spans="3:74" x14ac:dyDescent="0.2">
      <c r="BK110" s="137"/>
      <c r="BL110" s="137"/>
      <c r="BM110" s="137"/>
      <c r="BN110" s="137"/>
      <c r="BO110" s="137"/>
      <c r="BP110" s="137"/>
      <c r="BQ110" s="137"/>
      <c r="BR110" s="137"/>
      <c r="BS110" s="137"/>
      <c r="BT110" s="137"/>
      <c r="BU110" s="137"/>
      <c r="BV110" s="137"/>
    </row>
    <row r="111" spans="3:74" x14ac:dyDescent="0.2">
      <c r="BK111" s="137"/>
      <c r="BL111" s="137"/>
      <c r="BM111" s="137"/>
      <c r="BN111" s="137"/>
      <c r="BO111" s="137"/>
      <c r="BP111" s="137"/>
      <c r="BQ111" s="137"/>
      <c r="BR111" s="137"/>
      <c r="BS111" s="137"/>
      <c r="BT111" s="137"/>
      <c r="BU111" s="137"/>
      <c r="BV111" s="137"/>
    </row>
    <row r="112" spans="3:74" x14ac:dyDescent="0.2">
      <c r="BK112" s="137"/>
      <c r="BL112" s="137"/>
      <c r="BM112" s="137"/>
      <c r="BN112" s="137"/>
      <c r="BO112" s="137"/>
      <c r="BP112" s="137"/>
      <c r="BQ112" s="137"/>
      <c r="BR112" s="137"/>
      <c r="BS112" s="137"/>
      <c r="BT112" s="137"/>
      <c r="BU112" s="137"/>
      <c r="BV112" s="137"/>
    </row>
    <row r="113" spans="63:74" x14ac:dyDescent="0.2">
      <c r="BK113" s="137"/>
      <c r="BL113" s="137"/>
      <c r="BM113" s="137"/>
      <c r="BN113" s="137"/>
      <c r="BO113" s="137"/>
      <c r="BP113" s="137"/>
      <c r="BQ113" s="137"/>
      <c r="BR113" s="137"/>
      <c r="BS113" s="137"/>
      <c r="BT113" s="137"/>
      <c r="BU113" s="137"/>
      <c r="BV113" s="137"/>
    </row>
    <row r="114" spans="63:74" x14ac:dyDescent="0.2">
      <c r="BK114" s="137"/>
      <c r="BL114" s="137"/>
      <c r="BM114" s="137"/>
      <c r="BN114" s="137"/>
      <c r="BO114" s="137"/>
      <c r="BP114" s="137"/>
      <c r="BQ114" s="137"/>
      <c r="BR114" s="137"/>
      <c r="BS114" s="137"/>
      <c r="BT114" s="137"/>
      <c r="BU114" s="137"/>
      <c r="BV114" s="137"/>
    </row>
    <row r="115" spans="63:74" x14ac:dyDescent="0.2">
      <c r="BK115" s="137"/>
      <c r="BL115" s="137"/>
      <c r="BM115" s="137"/>
      <c r="BN115" s="137"/>
      <c r="BO115" s="137"/>
      <c r="BP115" s="137"/>
      <c r="BQ115" s="137"/>
      <c r="BR115" s="137"/>
      <c r="BS115" s="137"/>
      <c r="BT115" s="137"/>
      <c r="BU115" s="137"/>
      <c r="BV115" s="137"/>
    </row>
    <row r="116" spans="63:74" x14ac:dyDescent="0.2">
      <c r="BK116" s="137"/>
      <c r="BL116" s="137"/>
      <c r="BM116" s="137"/>
      <c r="BN116" s="137"/>
      <c r="BO116" s="137"/>
      <c r="BP116" s="137"/>
      <c r="BQ116" s="137"/>
      <c r="BR116" s="137"/>
      <c r="BS116" s="137"/>
      <c r="BT116" s="137"/>
      <c r="BU116" s="137"/>
      <c r="BV116" s="137"/>
    </row>
    <row r="117" spans="63:74" x14ac:dyDescent="0.2">
      <c r="BK117" s="137"/>
      <c r="BL117" s="137"/>
      <c r="BM117" s="137"/>
      <c r="BN117" s="137"/>
      <c r="BO117" s="137"/>
      <c r="BP117" s="137"/>
      <c r="BQ117" s="137"/>
      <c r="BR117" s="137"/>
      <c r="BS117" s="137"/>
      <c r="BT117" s="137"/>
      <c r="BU117" s="137"/>
      <c r="BV117" s="137"/>
    </row>
    <row r="118" spans="63:74" x14ac:dyDescent="0.2">
      <c r="BK118" s="137"/>
      <c r="BL118" s="137"/>
      <c r="BM118" s="137"/>
      <c r="BN118" s="137"/>
      <c r="BO118" s="137"/>
      <c r="BP118" s="137"/>
      <c r="BQ118" s="137"/>
      <c r="BR118" s="137"/>
      <c r="BS118" s="137"/>
      <c r="BT118" s="137"/>
      <c r="BU118" s="137"/>
      <c r="BV118" s="137"/>
    </row>
    <row r="119" spans="63:74" x14ac:dyDescent="0.2">
      <c r="BK119" s="137"/>
      <c r="BL119" s="137"/>
      <c r="BM119" s="137"/>
      <c r="BN119" s="137"/>
      <c r="BO119" s="137"/>
      <c r="BP119" s="137"/>
      <c r="BQ119" s="137"/>
      <c r="BR119" s="137"/>
      <c r="BS119" s="137"/>
      <c r="BT119" s="137"/>
      <c r="BU119" s="137"/>
      <c r="BV119" s="137"/>
    </row>
    <row r="120" spans="63:74" x14ac:dyDescent="0.2">
      <c r="BK120" s="137"/>
      <c r="BL120" s="137"/>
      <c r="BM120" s="137"/>
      <c r="BN120" s="137"/>
      <c r="BO120" s="137"/>
      <c r="BP120" s="137"/>
      <c r="BQ120" s="137"/>
      <c r="BR120" s="137"/>
      <c r="BS120" s="137"/>
      <c r="BT120" s="137"/>
      <c r="BU120" s="137"/>
      <c r="BV120" s="137"/>
    </row>
    <row r="121" spans="63:74" x14ac:dyDescent="0.2">
      <c r="BK121" s="137"/>
      <c r="BL121" s="137"/>
      <c r="BM121" s="137"/>
      <c r="BN121" s="137"/>
      <c r="BO121" s="137"/>
      <c r="BP121" s="137"/>
      <c r="BQ121" s="137"/>
      <c r="BR121" s="137"/>
      <c r="BS121" s="137"/>
      <c r="BT121" s="137"/>
      <c r="BU121" s="137"/>
      <c r="BV121" s="137"/>
    </row>
    <row r="122" spans="63:74" x14ac:dyDescent="0.2">
      <c r="BK122" s="137"/>
      <c r="BL122" s="137"/>
      <c r="BM122" s="137"/>
      <c r="BN122" s="137"/>
      <c r="BO122" s="137"/>
      <c r="BP122" s="137"/>
      <c r="BQ122" s="137"/>
      <c r="BR122" s="137"/>
      <c r="BS122" s="137"/>
      <c r="BT122" s="137"/>
      <c r="BU122" s="137"/>
      <c r="BV122" s="137"/>
    </row>
    <row r="123" spans="63:74" x14ac:dyDescent="0.2">
      <c r="BK123" s="137"/>
      <c r="BL123" s="137"/>
      <c r="BM123" s="137"/>
      <c r="BN123" s="137"/>
      <c r="BO123" s="137"/>
      <c r="BP123" s="137"/>
      <c r="BQ123" s="137"/>
      <c r="BR123" s="137"/>
      <c r="BS123" s="137"/>
      <c r="BT123" s="137"/>
      <c r="BU123" s="137"/>
      <c r="BV123" s="137"/>
    </row>
    <row r="124" spans="63:74" x14ac:dyDescent="0.2">
      <c r="BK124" s="137"/>
      <c r="BL124" s="137"/>
      <c r="BM124" s="137"/>
      <c r="BN124" s="137"/>
      <c r="BO124" s="137"/>
      <c r="BP124" s="137"/>
      <c r="BQ124" s="137"/>
      <c r="BR124" s="137"/>
      <c r="BS124" s="137"/>
      <c r="BT124" s="137"/>
      <c r="BU124" s="137"/>
      <c r="BV124" s="137"/>
    </row>
    <row r="125" spans="63:74" x14ac:dyDescent="0.2">
      <c r="BK125" s="137"/>
      <c r="BL125" s="137"/>
      <c r="BM125" s="137"/>
      <c r="BN125" s="137"/>
      <c r="BO125" s="137"/>
      <c r="BP125" s="137"/>
      <c r="BQ125" s="137"/>
      <c r="BR125" s="137"/>
      <c r="BS125" s="137"/>
      <c r="BT125" s="137"/>
      <c r="BU125" s="137"/>
      <c r="BV125" s="137"/>
    </row>
    <row r="126" spans="63:74" x14ac:dyDescent="0.2">
      <c r="BK126" s="137"/>
      <c r="BL126" s="137"/>
      <c r="BM126" s="137"/>
      <c r="BN126" s="137"/>
      <c r="BO126" s="137"/>
      <c r="BP126" s="137"/>
      <c r="BQ126" s="137"/>
      <c r="BR126" s="137"/>
      <c r="BS126" s="137"/>
      <c r="BT126" s="137"/>
      <c r="BU126" s="137"/>
      <c r="BV126" s="137"/>
    </row>
    <row r="127" spans="63:74" x14ac:dyDescent="0.2">
      <c r="BK127" s="137"/>
      <c r="BL127" s="137"/>
      <c r="BM127" s="137"/>
      <c r="BN127" s="137"/>
      <c r="BO127" s="137"/>
      <c r="BP127" s="137"/>
      <c r="BQ127" s="137"/>
      <c r="BR127" s="137"/>
      <c r="BS127" s="137"/>
      <c r="BT127" s="137"/>
      <c r="BU127" s="137"/>
      <c r="BV127" s="137"/>
    </row>
    <row r="128" spans="63:74" x14ac:dyDescent="0.2">
      <c r="BK128" s="137"/>
      <c r="BL128" s="137"/>
      <c r="BM128" s="137"/>
      <c r="BN128" s="137"/>
      <c r="BO128" s="137"/>
      <c r="BP128" s="137"/>
      <c r="BQ128" s="137"/>
      <c r="BR128" s="137"/>
      <c r="BS128" s="137"/>
      <c r="BT128" s="137"/>
      <c r="BU128" s="137"/>
      <c r="BV128" s="137"/>
    </row>
    <row r="129" spans="63:74" x14ac:dyDescent="0.2">
      <c r="BK129" s="137"/>
      <c r="BL129" s="137"/>
      <c r="BM129" s="137"/>
      <c r="BN129" s="137"/>
      <c r="BO129" s="137"/>
      <c r="BP129" s="137"/>
      <c r="BQ129" s="137"/>
      <c r="BR129" s="137"/>
      <c r="BS129" s="137"/>
      <c r="BT129" s="137"/>
      <c r="BU129" s="137"/>
      <c r="BV129" s="137"/>
    </row>
    <row r="130" spans="63:74" x14ac:dyDescent="0.2">
      <c r="BK130" s="137"/>
      <c r="BL130" s="137"/>
      <c r="BM130" s="137"/>
      <c r="BN130" s="137"/>
      <c r="BO130" s="137"/>
      <c r="BP130" s="137"/>
      <c r="BQ130" s="137"/>
      <c r="BR130" s="137"/>
      <c r="BS130" s="137"/>
      <c r="BT130" s="137"/>
      <c r="BU130" s="137"/>
      <c r="BV130" s="137"/>
    </row>
    <row r="131" spans="63:74" x14ac:dyDescent="0.2">
      <c r="BK131" s="137"/>
      <c r="BL131" s="137"/>
      <c r="BM131" s="137"/>
      <c r="BN131" s="137"/>
      <c r="BO131" s="137"/>
      <c r="BP131" s="137"/>
      <c r="BQ131" s="137"/>
      <c r="BR131" s="137"/>
      <c r="BS131" s="137"/>
      <c r="BT131" s="137"/>
      <c r="BU131" s="137"/>
      <c r="BV131" s="137"/>
    </row>
    <row r="132" spans="63:74" x14ac:dyDescent="0.2">
      <c r="BK132" s="137"/>
      <c r="BL132" s="137"/>
      <c r="BM132" s="137"/>
      <c r="BN132" s="137"/>
      <c r="BO132" s="137"/>
      <c r="BP132" s="137"/>
      <c r="BQ132" s="137"/>
      <c r="BR132" s="137"/>
      <c r="BS132" s="137"/>
      <c r="BT132" s="137"/>
      <c r="BU132" s="137"/>
      <c r="BV132" s="137"/>
    </row>
    <row r="133" spans="63:74" x14ac:dyDescent="0.2">
      <c r="BK133" s="137"/>
      <c r="BL133" s="137"/>
      <c r="BM133" s="137"/>
      <c r="BN133" s="137"/>
      <c r="BO133" s="137"/>
      <c r="BP133" s="137"/>
      <c r="BQ133" s="137"/>
      <c r="BR133" s="137"/>
      <c r="BS133" s="137"/>
      <c r="BT133" s="137"/>
      <c r="BU133" s="137"/>
      <c r="BV133" s="137"/>
    </row>
    <row r="134" spans="63:74" x14ac:dyDescent="0.2">
      <c r="BK134" s="137"/>
      <c r="BL134" s="137"/>
      <c r="BM134" s="137"/>
      <c r="BN134" s="137"/>
      <c r="BO134" s="137"/>
      <c r="BP134" s="137"/>
      <c r="BQ134" s="137"/>
      <c r="BR134" s="137"/>
      <c r="BS134" s="137"/>
      <c r="BT134" s="137"/>
      <c r="BU134" s="137"/>
      <c r="BV134" s="137"/>
    </row>
    <row r="135" spans="63:74" x14ac:dyDescent="0.2">
      <c r="BK135" s="137"/>
      <c r="BL135" s="137"/>
      <c r="BM135" s="137"/>
      <c r="BN135" s="137"/>
      <c r="BO135" s="137"/>
      <c r="BP135" s="137"/>
      <c r="BQ135" s="137"/>
      <c r="BR135" s="137"/>
      <c r="BS135" s="137"/>
      <c r="BT135" s="137"/>
      <c r="BU135" s="137"/>
      <c r="BV135" s="137"/>
    </row>
    <row r="136" spans="63:74" x14ac:dyDescent="0.2">
      <c r="BK136" s="137"/>
      <c r="BL136" s="137"/>
      <c r="BM136" s="137"/>
      <c r="BN136" s="137"/>
      <c r="BO136" s="137"/>
      <c r="BP136" s="137"/>
      <c r="BQ136" s="137"/>
      <c r="BR136" s="137"/>
      <c r="BS136" s="137"/>
      <c r="BT136" s="137"/>
      <c r="BU136" s="137"/>
      <c r="BV136" s="137"/>
    </row>
    <row r="137" spans="63:74" x14ac:dyDescent="0.2">
      <c r="BK137" s="137"/>
      <c r="BL137" s="137"/>
      <c r="BM137" s="137"/>
      <c r="BN137" s="137"/>
      <c r="BO137" s="137"/>
      <c r="BP137" s="137"/>
      <c r="BQ137" s="137"/>
      <c r="BR137" s="137"/>
      <c r="BS137" s="137"/>
      <c r="BT137" s="137"/>
      <c r="BU137" s="137"/>
      <c r="BV137" s="137"/>
    </row>
    <row r="138" spans="63:74" x14ac:dyDescent="0.2">
      <c r="BK138" s="137"/>
      <c r="BL138" s="137"/>
      <c r="BM138" s="137"/>
      <c r="BN138" s="137"/>
      <c r="BO138" s="137"/>
      <c r="BP138" s="137"/>
      <c r="BQ138" s="137"/>
      <c r="BR138" s="137"/>
      <c r="BS138" s="137"/>
      <c r="BT138" s="137"/>
      <c r="BU138" s="137"/>
      <c r="BV138" s="137"/>
    </row>
    <row r="139" spans="63:74" x14ac:dyDescent="0.2">
      <c r="BK139" s="137"/>
      <c r="BL139" s="137"/>
      <c r="BM139" s="137"/>
      <c r="BN139" s="137"/>
      <c r="BO139" s="137"/>
      <c r="BP139" s="137"/>
      <c r="BQ139" s="137"/>
      <c r="BR139" s="137"/>
      <c r="BS139" s="137"/>
      <c r="BT139" s="137"/>
      <c r="BU139" s="137"/>
      <c r="BV139" s="137"/>
    </row>
    <row r="140" spans="63:74" x14ac:dyDescent="0.2">
      <c r="BK140" s="137"/>
      <c r="BL140" s="137"/>
      <c r="BM140" s="137"/>
      <c r="BN140" s="137"/>
      <c r="BO140" s="137"/>
      <c r="BP140" s="137"/>
      <c r="BQ140" s="137"/>
      <c r="BR140" s="137"/>
      <c r="BS140" s="137"/>
      <c r="BT140" s="137"/>
      <c r="BU140" s="137"/>
      <c r="BV140" s="137"/>
    </row>
    <row r="141" spans="63:74" x14ac:dyDescent="0.2">
      <c r="BK141" s="137"/>
      <c r="BL141" s="137"/>
      <c r="BM141" s="137"/>
      <c r="BN141" s="137"/>
      <c r="BO141" s="137"/>
      <c r="BP141" s="137"/>
      <c r="BQ141" s="137"/>
      <c r="BR141" s="137"/>
      <c r="BS141" s="137"/>
      <c r="BT141" s="137"/>
      <c r="BU141" s="137"/>
      <c r="BV141" s="137"/>
    </row>
    <row r="142" spans="63:74" x14ac:dyDescent="0.2">
      <c r="BK142" s="137"/>
      <c r="BL142" s="137"/>
      <c r="BM142" s="137"/>
      <c r="BN142" s="137"/>
      <c r="BO142" s="137"/>
      <c r="BP142" s="137"/>
      <c r="BQ142" s="137"/>
      <c r="BR142" s="137"/>
      <c r="BS142" s="137"/>
      <c r="BT142" s="137"/>
      <c r="BU142" s="137"/>
      <c r="BV142" s="137"/>
    </row>
    <row r="143" spans="63:74" x14ac:dyDescent="0.2">
      <c r="BK143" s="137"/>
      <c r="BL143" s="137"/>
      <c r="BM143" s="137"/>
      <c r="BN143" s="137"/>
      <c r="BO143" s="137"/>
      <c r="BP143" s="137"/>
      <c r="BQ143" s="137"/>
      <c r="BR143" s="137"/>
      <c r="BS143" s="137"/>
      <c r="BT143" s="137"/>
      <c r="BU143" s="137"/>
      <c r="BV143" s="137"/>
    </row>
    <row r="144" spans="63:74" x14ac:dyDescent="0.2">
      <c r="BK144" s="137"/>
      <c r="BL144" s="137"/>
      <c r="BM144" s="137"/>
      <c r="BN144" s="137"/>
      <c r="BO144" s="137"/>
      <c r="BP144" s="137"/>
      <c r="BQ144" s="137"/>
      <c r="BR144" s="137"/>
      <c r="BS144" s="137"/>
      <c r="BT144" s="137"/>
      <c r="BU144" s="137"/>
      <c r="BV144" s="137"/>
    </row>
    <row r="145" spans="63:74" x14ac:dyDescent="0.2">
      <c r="BK145" s="137"/>
      <c r="BL145" s="137"/>
      <c r="BM145" s="137"/>
      <c r="BN145" s="137"/>
      <c r="BO145" s="137"/>
      <c r="BP145" s="137"/>
      <c r="BQ145" s="137"/>
      <c r="BR145" s="137"/>
      <c r="BS145" s="137"/>
      <c r="BT145" s="137"/>
      <c r="BU145" s="137"/>
      <c r="BV145" s="137"/>
    </row>
    <row r="146" spans="63:74" x14ac:dyDescent="0.2">
      <c r="BK146" s="137"/>
      <c r="BL146" s="137"/>
      <c r="BM146" s="137"/>
      <c r="BN146" s="137"/>
      <c r="BO146" s="137"/>
      <c r="BP146" s="137"/>
      <c r="BQ146" s="137"/>
      <c r="BR146" s="137"/>
      <c r="BS146" s="137"/>
      <c r="BT146" s="137"/>
      <c r="BU146" s="137"/>
      <c r="BV146" s="137"/>
    </row>
    <row r="147" spans="63:74" x14ac:dyDescent="0.2">
      <c r="BK147" s="137"/>
      <c r="BL147" s="137"/>
      <c r="BM147" s="137"/>
      <c r="BN147" s="137"/>
      <c r="BO147" s="137"/>
      <c r="BP147" s="137"/>
      <c r="BQ147" s="137"/>
      <c r="BR147" s="137"/>
      <c r="BS147" s="137"/>
      <c r="BT147" s="137"/>
      <c r="BU147" s="137"/>
      <c r="BV147" s="137"/>
    </row>
    <row r="148" spans="63:74" x14ac:dyDescent="0.2">
      <c r="BK148" s="137"/>
      <c r="BL148" s="137"/>
      <c r="BM148" s="137"/>
      <c r="BN148" s="137"/>
      <c r="BO148" s="137"/>
      <c r="BP148" s="137"/>
      <c r="BQ148" s="137"/>
      <c r="BR148" s="137"/>
      <c r="BS148" s="137"/>
      <c r="BT148" s="137"/>
      <c r="BU148" s="137"/>
      <c r="BV148" s="137"/>
    </row>
  </sheetData>
  <mergeCells count="18">
    <mergeCell ref="BK3:BV3"/>
    <mergeCell ref="B1:AL1"/>
    <mergeCell ref="C3:N3"/>
    <mergeCell ref="O3:Z3"/>
    <mergeCell ref="AA3:AL3"/>
    <mergeCell ref="AM3:AX3"/>
    <mergeCell ref="AY3:BJ3"/>
    <mergeCell ref="B60:Q60"/>
    <mergeCell ref="B61:Q61"/>
    <mergeCell ref="B62:Q62"/>
    <mergeCell ref="A1:A2"/>
    <mergeCell ref="B54:Q54"/>
    <mergeCell ref="B55:Q55"/>
    <mergeCell ref="B58:Q58"/>
    <mergeCell ref="B57:Q57"/>
    <mergeCell ref="B56:Q56"/>
    <mergeCell ref="B52:Q52"/>
    <mergeCell ref="B59:R59"/>
  </mergeCells>
  <phoneticPr fontId="7" type="noConversion"/>
  <conditionalFormatting sqref="C52:P52">
    <cfRule type="cellIs" dxfId="3" priority="1" stopIfTrue="1" operator="notEqual">
      <formula>0</formula>
    </cfRule>
  </conditionalFormatting>
  <hyperlinks>
    <hyperlink ref="A1:A2" location="Contents!A1" display="Table of Contents" xr:uid="{00000000-0004-0000-1000-000000000000}"/>
  </hyperlinks>
  <pageMargins left="0.25" right="0.25" top="0.25" bottom="0.25" header="0.5" footer="0.5"/>
  <pageSetup scale="87" orientation="portrait" horizontalDpi="300" verticalDpi="300" r:id="rId1"/>
  <headerFooter alignWithMargins="0">
    <oddFooter>&amp;L&amp;"Courier,Bold"&amp;14&amp;F&amp;C&amp;6&amp;P&amp;R&amp;"Courier,Bold"&amp;14&amp;D  &amp;T</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R33"/>
  <sheetViews>
    <sheetView workbookViewId="0">
      <selection activeCell="A2" sqref="A2"/>
    </sheetView>
  </sheetViews>
  <sheetFormatPr defaultColWidth="8.5703125" defaultRowHeight="12.75" x14ac:dyDescent="0.2"/>
  <cols>
    <col min="1" max="1" width="13.42578125" style="118" customWidth="1"/>
    <col min="2" max="2" width="90" style="118" customWidth="1"/>
    <col min="3" max="16384" width="8.5703125" style="118"/>
  </cols>
  <sheetData>
    <row r="1" spans="1:18" x14ac:dyDescent="0.2">
      <c r="A1" s="118" t="s">
        <v>235</v>
      </c>
    </row>
    <row r="6" spans="1:18" ht="15.75" x14ac:dyDescent="0.25">
      <c r="B6" s="119" t="str">
        <f>"Short-Term Energy Outlook, "&amp;Dates!D1</f>
        <v>Short-Term Energy Outlook, July 2026</v>
      </c>
    </row>
    <row r="8" spans="1:18" ht="15" customHeight="1" x14ac:dyDescent="0.2">
      <c r="A8" s="120"/>
      <c r="B8" s="121" t="s">
        <v>141</v>
      </c>
      <c r="C8" s="120"/>
      <c r="D8" s="120"/>
      <c r="E8" s="120"/>
      <c r="F8" s="120"/>
      <c r="G8" s="120"/>
      <c r="H8" s="120"/>
      <c r="I8" s="120"/>
      <c r="J8" s="120"/>
      <c r="K8" s="120"/>
      <c r="L8" s="120"/>
      <c r="M8" s="120"/>
      <c r="N8" s="120"/>
      <c r="O8" s="120"/>
      <c r="P8" s="120"/>
      <c r="Q8" s="120"/>
      <c r="R8" s="120"/>
    </row>
    <row r="9" spans="1:18" ht="15" customHeight="1" x14ac:dyDescent="0.2">
      <c r="A9" s="120"/>
      <c r="B9" s="121" t="s">
        <v>760</v>
      </c>
      <c r="C9" s="120"/>
      <c r="D9" s="120"/>
      <c r="E9" s="120"/>
      <c r="F9" s="120"/>
      <c r="G9" s="120"/>
      <c r="H9" s="120"/>
      <c r="I9" s="120"/>
      <c r="J9" s="120"/>
      <c r="K9" s="120"/>
      <c r="L9" s="120"/>
      <c r="M9" s="120"/>
      <c r="N9" s="120"/>
      <c r="O9" s="120"/>
      <c r="P9" s="120"/>
      <c r="Q9" s="120"/>
      <c r="R9" s="120"/>
    </row>
    <row r="10" spans="1:18" ht="15" customHeight="1" x14ac:dyDescent="0.2">
      <c r="A10" s="120"/>
      <c r="B10" s="121" t="s">
        <v>886</v>
      </c>
      <c r="C10" s="122"/>
      <c r="D10" s="122"/>
      <c r="E10" s="122"/>
      <c r="F10" s="122"/>
      <c r="G10" s="122"/>
      <c r="H10" s="122"/>
      <c r="I10" s="122"/>
      <c r="J10" s="122"/>
      <c r="K10" s="122"/>
      <c r="L10" s="122"/>
      <c r="M10" s="122"/>
      <c r="N10" s="122"/>
      <c r="O10" s="122"/>
      <c r="P10" s="122"/>
      <c r="Q10" s="122"/>
      <c r="R10" s="122"/>
    </row>
    <row r="11" spans="1:18" ht="15" customHeight="1" x14ac:dyDescent="0.2">
      <c r="A11" s="120"/>
      <c r="B11" s="121" t="s">
        <v>895</v>
      </c>
      <c r="C11" s="122"/>
      <c r="D11" s="122"/>
      <c r="E11" s="122"/>
      <c r="F11" s="122"/>
      <c r="G11" s="122"/>
      <c r="H11" s="122"/>
      <c r="I11" s="122"/>
      <c r="J11" s="122"/>
      <c r="K11" s="122"/>
      <c r="L11" s="122"/>
      <c r="M11" s="122"/>
      <c r="N11" s="122"/>
      <c r="O11" s="122"/>
      <c r="P11" s="122"/>
      <c r="Q11" s="122"/>
      <c r="R11" s="122"/>
    </row>
    <row r="12" spans="1:18" ht="15" customHeight="1" x14ac:dyDescent="0.2">
      <c r="A12" s="120"/>
      <c r="B12" s="121" t="s">
        <v>894</v>
      </c>
      <c r="C12" s="122"/>
      <c r="D12" s="122"/>
      <c r="E12" s="122"/>
      <c r="F12" s="122"/>
      <c r="G12" s="122"/>
      <c r="H12" s="122"/>
      <c r="I12" s="122"/>
      <c r="J12" s="122"/>
      <c r="K12" s="122"/>
      <c r="L12" s="122"/>
      <c r="M12" s="122"/>
      <c r="N12" s="122"/>
      <c r="O12" s="122"/>
      <c r="P12" s="122"/>
      <c r="Q12" s="122"/>
      <c r="R12" s="122"/>
    </row>
    <row r="13" spans="1:18" ht="15" customHeight="1" x14ac:dyDescent="0.2">
      <c r="A13" s="120"/>
      <c r="B13" s="121" t="s">
        <v>893</v>
      </c>
      <c r="C13" s="122"/>
      <c r="D13" s="122"/>
      <c r="E13" s="122"/>
      <c r="F13" s="122"/>
      <c r="G13" s="122"/>
      <c r="H13" s="122"/>
      <c r="I13" s="122"/>
      <c r="J13" s="122"/>
      <c r="K13" s="122"/>
      <c r="L13" s="122"/>
      <c r="M13" s="122"/>
      <c r="N13" s="122"/>
      <c r="O13" s="122"/>
      <c r="P13" s="122"/>
      <c r="Q13" s="122"/>
      <c r="R13" s="122"/>
    </row>
    <row r="14" spans="1:18" ht="15" customHeight="1" x14ac:dyDescent="0.2">
      <c r="A14" s="120"/>
      <c r="B14" s="121" t="s">
        <v>892</v>
      </c>
      <c r="C14" s="122"/>
      <c r="D14" s="122"/>
      <c r="E14" s="122"/>
      <c r="F14" s="122"/>
      <c r="G14" s="122"/>
      <c r="H14" s="122"/>
      <c r="I14" s="122"/>
      <c r="J14" s="122"/>
      <c r="K14" s="122"/>
      <c r="L14" s="122"/>
      <c r="M14" s="122"/>
      <c r="N14" s="122"/>
      <c r="O14" s="122"/>
      <c r="P14" s="122"/>
      <c r="Q14" s="122"/>
      <c r="R14" s="122"/>
    </row>
    <row r="15" spans="1:18" ht="15" customHeight="1" x14ac:dyDescent="0.2">
      <c r="A15" s="120"/>
      <c r="B15" s="121" t="s">
        <v>885</v>
      </c>
      <c r="C15" s="84"/>
      <c r="D15" s="84"/>
      <c r="E15" s="84"/>
      <c r="F15" s="84"/>
      <c r="G15" s="84"/>
      <c r="H15" s="84"/>
      <c r="I15" s="84"/>
      <c r="J15" s="84"/>
      <c r="K15" s="84"/>
      <c r="L15" s="84"/>
      <c r="M15" s="84"/>
      <c r="N15" s="84"/>
      <c r="O15" s="84"/>
      <c r="P15" s="84"/>
      <c r="Q15" s="84"/>
      <c r="R15" s="84"/>
    </row>
    <row r="16" spans="1:18" ht="15" customHeight="1" x14ac:dyDescent="0.2">
      <c r="A16" s="120"/>
      <c r="B16" s="121" t="s">
        <v>535</v>
      </c>
      <c r="C16" s="123"/>
      <c r="D16" s="123"/>
      <c r="E16" s="123"/>
      <c r="F16" s="123"/>
      <c r="G16" s="123"/>
      <c r="H16" s="123"/>
      <c r="I16" s="123"/>
      <c r="J16" s="123"/>
      <c r="K16" s="123"/>
      <c r="L16" s="123"/>
      <c r="M16" s="123"/>
      <c r="N16" s="123"/>
      <c r="O16" s="123"/>
      <c r="P16" s="123"/>
      <c r="Q16" s="123"/>
      <c r="R16" s="123"/>
    </row>
    <row r="17" spans="1:18" ht="15" customHeight="1" x14ac:dyDescent="0.2">
      <c r="A17" s="120"/>
      <c r="B17" s="121" t="s">
        <v>896</v>
      </c>
      <c r="C17" s="122"/>
      <c r="D17" s="122"/>
      <c r="E17" s="122"/>
      <c r="F17" s="122"/>
      <c r="G17" s="122"/>
      <c r="H17" s="122"/>
      <c r="I17" s="122"/>
      <c r="J17" s="122"/>
      <c r="K17" s="122"/>
      <c r="L17" s="122"/>
      <c r="M17" s="122"/>
      <c r="N17" s="122"/>
      <c r="O17" s="122"/>
      <c r="P17" s="122"/>
      <c r="Q17" s="122"/>
      <c r="R17" s="122"/>
    </row>
    <row r="18" spans="1:18" ht="15" customHeight="1" x14ac:dyDescent="0.2">
      <c r="A18" s="120"/>
      <c r="B18" s="121" t="s">
        <v>1532</v>
      </c>
      <c r="C18" s="122"/>
      <c r="D18" s="122"/>
      <c r="E18" s="122"/>
      <c r="F18" s="122"/>
      <c r="G18" s="122"/>
      <c r="H18" s="122"/>
      <c r="I18" s="122"/>
      <c r="J18" s="122"/>
      <c r="K18" s="122"/>
      <c r="L18" s="122"/>
      <c r="M18" s="122"/>
      <c r="N18" s="122"/>
      <c r="O18" s="122"/>
      <c r="P18" s="122"/>
      <c r="Q18" s="122"/>
      <c r="R18" s="122"/>
    </row>
    <row r="19" spans="1:18" ht="15" customHeight="1" x14ac:dyDescent="0.2">
      <c r="A19" s="120"/>
      <c r="B19" s="121" t="s">
        <v>142</v>
      </c>
      <c r="C19" s="114"/>
      <c r="D19" s="114"/>
      <c r="E19" s="114"/>
      <c r="F19" s="114"/>
      <c r="G19" s="114"/>
      <c r="H19" s="114"/>
      <c r="I19" s="114"/>
      <c r="J19" s="114"/>
      <c r="K19" s="114"/>
      <c r="L19" s="114"/>
      <c r="M19" s="114"/>
      <c r="N19" s="114"/>
      <c r="O19" s="114"/>
      <c r="P19" s="114"/>
      <c r="Q19" s="114"/>
      <c r="R19" s="114"/>
    </row>
    <row r="20" spans="1:18" ht="15" customHeight="1" x14ac:dyDescent="0.2">
      <c r="A20" s="120"/>
      <c r="B20" s="121" t="s">
        <v>897</v>
      </c>
      <c r="C20" s="122"/>
      <c r="D20" s="122"/>
      <c r="E20" s="122"/>
      <c r="F20" s="122"/>
      <c r="G20" s="122"/>
      <c r="H20" s="122"/>
      <c r="I20" s="122"/>
      <c r="J20" s="122"/>
      <c r="K20" s="122"/>
      <c r="L20" s="122"/>
      <c r="M20" s="122"/>
      <c r="N20" s="122"/>
      <c r="O20" s="122"/>
      <c r="P20" s="122"/>
      <c r="Q20" s="122"/>
      <c r="R20" s="122"/>
    </row>
    <row r="21" spans="1:18" ht="15" customHeight="1" x14ac:dyDescent="0.2">
      <c r="A21" s="120"/>
      <c r="B21" s="121" t="s">
        <v>143</v>
      </c>
      <c r="C21" s="125"/>
      <c r="D21" s="125"/>
      <c r="E21" s="125"/>
      <c r="F21" s="125"/>
      <c r="G21" s="125"/>
      <c r="H21" s="125"/>
      <c r="I21" s="125"/>
      <c r="J21" s="125"/>
      <c r="K21" s="125"/>
      <c r="L21" s="125"/>
      <c r="M21" s="125"/>
      <c r="N21" s="125"/>
      <c r="O21" s="125"/>
      <c r="P21" s="125"/>
      <c r="Q21" s="125"/>
      <c r="R21" s="125"/>
    </row>
    <row r="22" spans="1:18" ht="15" customHeight="1" x14ac:dyDescent="0.2">
      <c r="A22" s="120"/>
      <c r="B22" s="121" t="s">
        <v>479</v>
      </c>
      <c r="C22" s="122"/>
      <c r="D22" s="122"/>
      <c r="E22" s="122"/>
      <c r="F22" s="122"/>
      <c r="G22" s="122"/>
      <c r="H22" s="122"/>
      <c r="I22" s="122"/>
      <c r="J22" s="122"/>
      <c r="K22" s="122"/>
      <c r="L22" s="122"/>
      <c r="M22" s="122"/>
      <c r="N22" s="122"/>
      <c r="O22" s="122"/>
      <c r="P22" s="122"/>
      <c r="Q22" s="122"/>
      <c r="R22" s="122"/>
    </row>
    <row r="23" spans="1:18" ht="15" customHeight="1" x14ac:dyDescent="0.2">
      <c r="A23" s="120"/>
      <c r="B23" s="124" t="s">
        <v>898</v>
      </c>
      <c r="C23" s="126"/>
      <c r="D23" s="126"/>
      <c r="E23" s="126"/>
      <c r="F23" s="126"/>
      <c r="G23" s="126"/>
      <c r="H23" s="126"/>
      <c r="I23" s="126"/>
      <c r="J23" s="126"/>
      <c r="K23" s="126"/>
      <c r="L23" s="126"/>
      <c r="M23" s="126"/>
      <c r="N23" s="126"/>
      <c r="O23" s="126"/>
      <c r="P23" s="126"/>
      <c r="Q23" s="126"/>
      <c r="R23" s="126"/>
    </row>
    <row r="24" spans="1:18" ht="15" customHeight="1" x14ac:dyDescent="0.2">
      <c r="A24" s="120"/>
      <c r="B24" s="124" t="s">
        <v>899</v>
      </c>
      <c r="C24" s="122"/>
      <c r="D24" s="122"/>
      <c r="E24" s="122"/>
      <c r="F24" s="122"/>
      <c r="G24" s="122"/>
      <c r="H24" s="122"/>
      <c r="I24" s="122"/>
      <c r="J24" s="122"/>
      <c r="K24" s="122"/>
      <c r="L24" s="122"/>
      <c r="M24" s="122"/>
      <c r="N24" s="122"/>
      <c r="O24" s="122"/>
      <c r="P24" s="122"/>
      <c r="Q24" s="122"/>
      <c r="R24" s="122"/>
    </row>
    <row r="25" spans="1:18" ht="15" customHeight="1" x14ac:dyDescent="0.2">
      <c r="A25" s="120"/>
      <c r="B25" s="124" t="s">
        <v>900</v>
      </c>
      <c r="C25" s="122"/>
      <c r="D25" s="122"/>
      <c r="E25" s="122"/>
      <c r="F25" s="122"/>
      <c r="G25" s="122"/>
      <c r="H25" s="122"/>
      <c r="I25" s="122"/>
      <c r="J25" s="122"/>
      <c r="K25" s="122"/>
      <c r="L25" s="122"/>
      <c r="M25" s="122"/>
      <c r="N25" s="122"/>
      <c r="O25" s="122"/>
      <c r="P25" s="122"/>
      <c r="Q25" s="122"/>
      <c r="R25" s="122"/>
    </row>
    <row r="26" spans="1:18" ht="15" customHeight="1" x14ac:dyDescent="0.2">
      <c r="A26" s="120"/>
      <c r="B26" s="124" t="s">
        <v>901</v>
      </c>
      <c r="C26" s="122"/>
      <c r="D26" s="122"/>
      <c r="E26" s="122"/>
      <c r="F26" s="122"/>
      <c r="G26" s="122"/>
      <c r="H26" s="122"/>
      <c r="I26" s="122"/>
      <c r="J26" s="122"/>
      <c r="K26" s="122"/>
      <c r="L26" s="122"/>
      <c r="M26" s="122"/>
      <c r="N26" s="122"/>
      <c r="O26" s="122"/>
      <c r="P26" s="122"/>
      <c r="Q26" s="122"/>
      <c r="R26" s="122"/>
    </row>
    <row r="27" spans="1:18" ht="15" customHeight="1" x14ac:dyDescent="0.2">
      <c r="A27" s="120"/>
      <c r="B27" s="124" t="s">
        <v>902</v>
      </c>
      <c r="C27" s="122"/>
      <c r="D27" s="122"/>
      <c r="E27" s="122"/>
      <c r="F27" s="122"/>
      <c r="G27" s="122"/>
      <c r="H27" s="122"/>
      <c r="I27" s="122"/>
      <c r="J27" s="122"/>
      <c r="K27" s="122"/>
      <c r="L27" s="122"/>
      <c r="M27" s="122"/>
      <c r="N27" s="122"/>
      <c r="O27" s="122"/>
      <c r="P27" s="122"/>
      <c r="Q27" s="122"/>
      <c r="R27" s="122"/>
    </row>
    <row r="28" spans="1:18" ht="15" customHeight="1" x14ac:dyDescent="0.2">
      <c r="A28" s="120"/>
      <c r="B28" s="124" t="s">
        <v>903</v>
      </c>
      <c r="C28" s="127"/>
      <c r="D28" s="127"/>
      <c r="E28" s="127"/>
      <c r="F28" s="127"/>
      <c r="G28" s="127"/>
      <c r="H28" s="127"/>
      <c r="I28" s="127"/>
      <c r="J28" s="122"/>
      <c r="K28" s="122"/>
      <c r="L28" s="122"/>
      <c r="M28" s="122"/>
      <c r="N28" s="122"/>
      <c r="O28" s="122"/>
      <c r="P28" s="122"/>
      <c r="Q28" s="122"/>
      <c r="R28" s="122"/>
    </row>
    <row r="29" spans="1:18" ht="15" customHeight="1" x14ac:dyDescent="0.3">
      <c r="A29" s="120"/>
      <c r="B29" s="121" t="s">
        <v>59</v>
      </c>
      <c r="C29" s="122"/>
      <c r="D29" s="122"/>
      <c r="E29" s="122"/>
      <c r="F29" s="122"/>
      <c r="G29" s="122"/>
      <c r="H29" s="122"/>
      <c r="I29" s="122"/>
      <c r="J29" s="122"/>
      <c r="K29" s="122"/>
      <c r="L29" s="122"/>
      <c r="M29" s="122"/>
      <c r="N29" s="122"/>
      <c r="O29" s="122"/>
      <c r="P29" s="122"/>
      <c r="Q29" s="122"/>
      <c r="R29" s="122"/>
    </row>
    <row r="30" spans="1:18" ht="15" customHeight="1" x14ac:dyDescent="0.2">
      <c r="A30" s="120"/>
      <c r="B30" s="124" t="s">
        <v>743</v>
      </c>
      <c r="C30" s="122"/>
      <c r="D30" s="122"/>
      <c r="E30" s="122"/>
      <c r="F30" s="122"/>
      <c r="G30" s="122"/>
      <c r="H30" s="122"/>
      <c r="I30" s="122"/>
      <c r="J30" s="122"/>
      <c r="K30" s="122"/>
      <c r="L30" s="122"/>
      <c r="M30" s="122"/>
      <c r="N30" s="122"/>
      <c r="O30" s="122"/>
      <c r="P30" s="122"/>
      <c r="Q30" s="122"/>
      <c r="R30" s="122"/>
    </row>
    <row r="31" spans="1:18" ht="15" customHeight="1" x14ac:dyDescent="0.2">
      <c r="A31" s="120"/>
      <c r="B31" s="124" t="s">
        <v>744</v>
      </c>
      <c r="C31" s="128"/>
      <c r="D31" s="128"/>
      <c r="E31" s="128"/>
      <c r="F31" s="128"/>
      <c r="G31" s="128"/>
      <c r="H31" s="128"/>
      <c r="I31" s="128"/>
      <c r="J31" s="128"/>
      <c r="K31" s="128"/>
      <c r="L31" s="128"/>
      <c r="M31" s="128"/>
      <c r="N31" s="128"/>
      <c r="O31" s="128"/>
      <c r="P31" s="128"/>
      <c r="Q31" s="128"/>
      <c r="R31" s="128"/>
    </row>
    <row r="32" spans="1:18" ht="15" customHeight="1" x14ac:dyDescent="0.2">
      <c r="B32" s="121" t="s">
        <v>1220</v>
      </c>
    </row>
    <row r="33" spans="2:2" ht="15" customHeight="1" x14ac:dyDescent="0.2">
      <c r="B33" s="121" t="s">
        <v>1296</v>
      </c>
    </row>
  </sheetData>
  <phoneticPr fontId="4" type="noConversion"/>
  <hyperlinks>
    <hyperlink ref="B8" location="'1tab'!A1" display="Table 1.  U.S. Energy Markets Summary: Base Case " xr:uid="{00000000-0004-0000-0100-000000000000}"/>
    <hyperlink ref="B9" location="'2tab'!A1" display="Table 2.  Nominal Energy Prices" xr:uid="{00000000-0004-0000-0100-000001000000}"/>
    <hyperlink ref="B10" location="'3atab'!A1" display="Table 3a.  World Petroleum and Other Liquid Fuels Production, Consumption, and Inventories" xr:uid="{00000000-0004-0000-0100-000002000000}"/>
    <hyperlink ref="B11" location="'3btab'!A1" display="Table 3b. Non-OPEC Petroleum and Other Liquid Fuels Production" xr:uid="{00000000-0004-0000-0100-000003000000}"/>
    <hyperlink ref="B12" location="'3ctab'!A1" display="Table 3c. World Petroleum and Other Liquid Fuels Production" xr:uid="{00000000-0004-0000-0100-000004000000}"/>
    <hyperlink ref="B15" location="'4atab'!A1" display="Table 4a.  U.S. Petroleum and Other Liquid Fuels Supply, Consumption, and Inventories" xr:uid="{00000000-0004-0000-0100-000005000000}"/>
    <hyperlink ref="B16" location="'4btab'!A1" display="Table 4b.  U.S. Hydrocarbon Gas Liquids (HGL) and Petroleum Refinery Balances" xr:uid="{00000000-0004-0000-0100-000006000000}"/>
    <hyperlink ref="B17" location="'4ctab'!A1" display="Table 4c. U.S. Regional Motor Gasoline Prices and Inventories" xr:uid="{00000000-0004-0000-0100-000007000000}"/>
    <hyperlink ref="B19" location="'5atab'!A1" display="Table 5a.  U.S. Natural Gas Supply, Consumption, and Inventories: Base Case" xr:uid="{00000000-0004-0000-0100-000008000000}"/>
    <hyperlink ref="B21" location="'6tab'!A1" display="Table 6.  U.S. Coal Supply, Consumption, and Inventories: Base Case" xr:uid="{00000000-0004-0000-0100-000009000000}"/>
    <hyperlink ref="B22" location="'7atab'!A1" display="Table 7a.  U.S. Electricity Industry Overview" xr:uid="{00000000-0004-0000-0100-00000A000000}"/>
    <hyperlink ref="B23" location="'7btab'!A1" display="Table 7b. U.S. Regional Electricity Retail Sales" xr:uid="{00000000-0004-0000-0100-00000B000000}"/>
    <hyperlink ref="B24" location="'7ctab'!A1" display="Table 7c. U.S. Regional Electricity Prices" xr:uid="{00000000-0004-0000-0100-00000C000000}"/>
    <hyperlink ref="B25" location="'7d(1)tab'!A1" display="Table 7d(1). U.S. Regional Electricity Generation, Electric Power Sector (part 1)" xr:uid="{00000000-0004-0000-0100-00000D000000}"/>
    <hyperlink ref="B29" location="'9atab'!A1" display="Table 9a.  U.S. Macroeconomic Indicators and CO2 Emissions " xr:uid="{00000000-0004-0000-0100-00000F000000}"/>
    <hyperlink ref="B30" location="'9btab'!A1" display="Table 9b. U.S. Regional Macroeconomic Data: Base Case" xr:uid="{00000000-0004-0000-0100-000010000000}"/>
    <hyperlink ref="B31" location="'9ctab'!A1" display="Table 9c. U.S. Regional Weather Data: Base Case" xr:uid="{00000000-0004-0000-0100-000011000000}"/>
    <hyperlink ref="B13" location="'3dtab'!A1" display="Table 3d. Total Crude Oil Production" xr:uid="{00000000-0004-0000-0100-000012000000}"/>
    <hyperlink ref="B20" location="'5btab'!A1" display="Table 5b. U.S. Regional Natural Gas Prices" xr:uid="{00000000-0004-0000-0100-000013000000}"/>
    <hyperlink ref="B26" location="'7d(2)tab'!A1" display="Table 7d(2). U.S. Regional Electricity Generation, Electric Power Sector (part 2)" xr:uid="{00000000-0004-0000-0100-000015000000}"/>
    <hyperlink ref="B27" location="'7etab'!A1" display="Table 7e.  U.S. Electric Generating Capacity" xr:uid="{00000000-0004-0000-0100-000016000000}"/>
    <hyperlink ref="B28" location="'8tab'!A1" display="Table 8. U.S. Renewable Energy Consumption" xr:uid="{00000000-0004-0000-0100-00000E000000}"/>
    <hyperlink ref="B14" location="'3etab'!Print_Area" display="Table 3e. World Petroleum and Other Liquid Fuels Consumption" xr:uid="{ABC05E1A-613B-4D68-B5B5-9AB92F0E5BD1}"/>
    <hyperlink ref="B32" location="'10atab'!A1" display="Table 10a.  Drilling Productivity Metrics" xr:uid="{263B7D86-A4E2-4911-826B-BE367E3C28C7}"/>
    <hyperlink ref="B33" location="'10btab'!A1" display="Table 10b. Crude Oil and Natural Gas Production from Shale and Tight Formations" xr:uid="{EE4E04B6-BD36-414C-9663-1D5911D2EEBB}"/>
    <hyperlink ref="B18" location="'4dtab'!A1" display="Table 4d. U.S. Biofuel Supply, Consumption, and Inventories" xr:uid="{2B9322AD-11CF-4060-8309-A3DD51D1072A}"/>
  </hyperlinks>
  <pageMargins left="0.75" right="0.75" top="1" bottom="1" header="0.5" footer="0.5"/>
  <pageSetup scale="37"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ransitionEvaluation="1" transitionEntry="1" codeName="Sheet10">
    <pageSetUpPr fitToPage="1"/>
  </sheetPr>
  <dimension ref="A1:BV105"/>
  <sheetViews>
    <sheetView showGridLines="0" zoomScaleNormal="100" workbookViewId="0">
      <pane xSplit="2" ySplit="4" topLeftCell="AL5" activePane="bottomRight" state="frozen"/>
      <selection activeCell="BF63" sqref="BF63"/>
      <selection pane="topRight" activeCell="BF63" sqref="BF63"/>
      <selection pane="bottomLeft" activeCell="BF63" sqref="BF63"/>
      <selection pane="bottomRight" activeCell="B1" sqref="B1"/>
    </sheetView>
  </sheetViews>
  <sheetFormatPr defaultColWidth="11" defaultRowHeight="11.25" x14ac:dyDescent="0.2"/>
  <cols>
    <col min="1" max="1" width="10.5703125" style="227" customWidth="1"/>
    <col min="2" max="2" width="27" style="227" customWidth="1"/>
    <col min="3" max="50" width="6.5703125" style="227" customWidth="1"/>
    <col min="51" max="55" width="6.5703125" style="701" customWidth="1"/>
    <col min="56" max="58" width="6.5703125" style="690" customWidth="1"/>
    <col min="59" max="61" width="6.5703125" style="701" customWidth="1"/>
    <col min="62" max="74" width="6.5703125" style="227" customWidth="1"/>
    <col min="75" max="238" width="11" style="227"/>
    <col min="239" max="239" width="1.5703125" style="227" customWidth="1"/>
    <col min="240" max="16384" width="11" style="227"/>
  </cols>
  <sheetData>
    <row r="1" spans="1:74" ht="12.75" customHeight="1" x14ac:dyDescent="0.2">
      <c r="A1" s="972" t="s">
        <v>477</v>
      </c>
      <c r="B1" s="226" t="s">
        <v>736</v>
      </c>
      <c r="C1" s="226"/>
      <c r="D1" s="226"/>
      <c r="E1" s="226"/>
      <c r="F1" s="226"/>
      <c r="G1" s="226"/>
      <c r="H1" s="226"/>
      <c r="I1" s="226"/>
      <c r="J1" s="226"/>
      <c r="K1" s="226"/>
      <c r="L1" s="226"/>
      <c r="M1" s="226"/>
      <c r="N1" s="226"/>
      <c r="O1" s="226"/>
      <c r="P1" s="226"/>
      <c r="Q1" s="226"/>
      <c r="R1" s="226"/>
      <c r="S1" s="226"/>
      <c r="T1" s="226"/>
      <c r="U1" s="226"/>
      <c r="V1" s="226"/>
      <c r="W1" s="226"/>
      <c r="X1" s="226"/>
      <c r="Y1" s="226"/>
      <c r="Z1" s="226"/>
      <c r="AA1" s="226"/>
      <c r="AB1" s="226"/>
      <c r="AC1" s="226"/>
      <c r="AD1" s="226"/>
      <c r="AE1" s="226"/>
      <c r="AF1" s="226"/>
      <c r="AG1" s="226"/>
      <c r="AH1" s="226"/>
      <c r="AI1" s="226"/>
      <c r="AJ1" s="226"/>
      <c r="AK1" s="226"/>
      <c r="AL1" s="226"/>
      <c r="AM1" s="226"/>
      <c r="AN1" s="226"/>
      <c r="AO1" s="226"/>
      <c r="AP1" s="226"/>
      <c r="AQ1" s="226"/>
      <c r="AR1" s="226"/>
      <c r="AS1" s="226"/>
      <c r="AT1" s="226"/>
      <c r="AU1" s="226"/>
      <c r="AV1" s="226"/>
      <c r="AW1" s="226"/>
      <c r="AX1" s="226"/>
      <c r="AY1" s="681"/>
      <c r="AZ1" s="681"/>
      <c r="BA1" s="681"/>
      <c r="BB1" s="681"/>
      <c r="BC1" s="681"/>
      <c r="BD1" s="681"/>
      <c r="BE1" s="681"/>
      <c r="BF1" s="681"/>
      <c r="BG1" s="681"/>
      <c r="BH1" s="681"/>
      <c r="BI1" s="681"/>
      <c r="BJ1" s="226"/>
      <c r="BK1" s="226"/>
      <c r="BL1" s="226"/>
      <c r="BM1" s="226"/>
      <c r="BN1" s="226"/>
      <c r="BO1" s="226"/>
      <c r="BP1" s="226"/>
      <c r="BQ1" s="226"/>
      <c r="BR1" s="226"/>
      <c r="BS1" s="226"/>
      <c r="BT1" s="226"/>
      <c r="BU1" s="226"/>
      <c r="BV1" s="226"/>
    </row>
    <row r="2" spans="1:74" ht="12.75" customHeight="1" x14ac:dyDescent="0.2">
      <c r="A2" s="973"/>
      <c r="B2" s="222" t="str">
        <f>"U.S. Energy Information Administration  |  Short-Term Energy Outlook  - "&amp;Dates!D1</f>
        <v>U.S. Energy Information Administration  |  Short-Term Energy Outlook  - July 2026</v>
      </c>
      <c r="C2" s="228"/>
      <c r="D2" s="228"/>
      <c r="E2" s="228"/>
      <c r="F2" s="228"/>
      <c r="G2" s="228"/>
      <c r="H2" s="228"/>
      <c r="I2" s="228"/>
      <c r="J2" s="228"/>
      <c r="K2" s="228"/>
      <c r="L2" s="228"/>
      <c r="M2" s="228"/>
      <c r="N2" s="228"/>
      <c r="O2" s="228"/>
      <c r="P2" s="228"/>
      <c r="Q2" s="228"/>
      <c r="R2" s="228"/>
      <c r="S2" s="228"/>
      <c r="T2" s="228"/>
      <c r="U2" s="228"/>
      <c r="V2" s="228"/>
      <c r="W2" s="228"/>
      <c r="X2" s="228"/>
      <c r="Y2" s="228"/>
      <c r="Z2" s="228"/>
      <c r="AA2" s="228"/>
      <c r="AB2" s="228"/>
      <c r="AC2" s="228"/>
      <c r="AD2" s="228"/>
      <c r="AE2" s="228"/>
      <c r="AF2" s="228"/>
      <c r="AG2" s="228"/>
      <c r="AH2" s="228"/>
      <c r="AI2" s="228"/>
      <c r="AJ2" s="228"/>
      <c r="AK2" s="228"/>
      <c r="AL2" s="228"/>
      <c r="AM2" s="228"/>
      <c r="AN2" s="228"/>
      <c r="AO2" s="228"/>
      <c r="AP2" s="228"/>
      <c r="AQ2" s="228"/>
      <c r="AR2" s="228"/>
      <c r="AS2" s="228"/>
      <c r="AT2" s="228"/>
      <c r="AU2" s="228"/>
      <c r="AV2" s="228"/>
      <c r="AW2" s="228"/>
      <c r="AX2" s="228"/>
      <c r="AY2" s="692"/>
      <c r="AZ2" s="692"/>
      <c r="BA2" s="692"/>
      <c r="BB2" s="692"/>
      <c r="BC2" s="692"/>
      <c r="BD2" s="682"/>
      <c r="BE2" s="682"/>
      <c r="BF2" s="682"/>
      <c r="BG2" s="692"/>
      <c r="BH2" s="692"/>
      <c r="BI2" s="692"/>
      <c r="BJ2" s="228"/>
      <c r="BK2" s="228"/>
      <c r="BL2" s="228"/>
      <c r="BM2" s="228"/>
      <c r="BN2" s="228"/>
      <c r="BO2" s="228"/>
      <c r="BP2" s="228"/>
      <c r="BQ2" s="228"/>
      <c r="BR2" s="228"/>
      <c r="BS2" s="228"/>
      <c r="BT2" s="228"/>
      <c r="BU2" s="228"/>
      <c r="BV2" s="228"/>
    </row>
    <row r="3" spans="1:74" ht="12.75" customHeight="1" x14ac:dyDescent="0.2">
      <c r="A3" s="316" t="s">
        <v>759</v>
      </c>
      <c r="B3" s="230"/>
      <c r="C3" s="1078">
        <f>Dates!D3</f>
        <v>2022</v>
      </c>
      <c r="D3" s="979"/>
      <c r="E3" s="979"/>
      <c r="F3" s="979"/>
      <c r="G3" s="979"/>
      <c r="H3" s="979"/>
      <c r="I3" s="979"/>
      <c r="J3" s="979"/>
      <c r="K3" s="979"/>
      <c r="L3" s="979"/>
      <c r="M3" s="979"/>
      <c r="N3" s="1079"/>
      <c r="O3" s="976">
        <f>C3+1</f>
        <v>2023</v>
      </c>
      <c r="P3" s="979"/>
      <c r="Q3" s="979"/>
      <c r="R3" s="979"/>
      <c r="S3" s="979"/>
      <c r="T3" s="979"/>
      <c r="U3" s="979"/>
      <c r="V3" s="979"/>
      <c r="W3" s="979"/>
      <c r="X3" s="979"/>
      <c r="Y3" s="979"/>
      <c r="Z3" s="1079"/>
      <c r="AA3" s="976">
        <f>O3+1</f>
        <v>2024</v>
      </c>
      <c r="AB3" s="979"/>
      <c r="AC3" s="979"/>
      <c r="AD3" s="979"/>
      <c r="AE3" s="979"/>
      <c r="AF3" s="979"/>
      <c r="AG3" s="979"/>
      <c r="AH3" s="979"/>
      <c r="AI3" s="979"/>
      <c r="AJ3" s="979"/>
      <c r="AK3" s="979"/>
      <c r="AL3" s="1079"/>
      <c r="AM3" s="976">
        <f>AA3+1</f>
        <v>2025</v>
      </c>
      <c r="AN3" s="979"/>
      <c r="AO3" s="979"/>
      <c r="AP3" s="979"/>
      <c r="AQ3" s="979"/>
      <c r="AR3" s="979"/>
      <c r="AS3" s="979"/>
      <c r="AT3" s="979"/>
      <c r="AU3" s="979"/>
      <c r="AV3" s="979"/>
      <c r="AW3" s="979"/>
      <c r="AX3" s="1079"/>
      <c r="AY3" s="976">
        <f>AM3+1</f>
        <v>2026</v>
      </c>
      <c r="AZ3" s="979"/>
      <c r="BA3" s="979"/>
      <c r="BB3" s="979"/>
      <c r="BC3" s="979"/>
      <c r="BD3" s="979"/>
      <c r="BE3" s="979"/>
      <c r="BF3" s="979"/>
      <c r="BG3" s="979"/>
      <c r="BH3" s="979"/>
      <c r="BI3" s="979"/>
      <c r="BJ3" s="1079"/>
      <c r="BK3" s="976">
        <f>AY3+1</f>
        <v>2027</v>
      </c>
      <c r="BL3" s="979"/>
      <c r="BM3" s="979"/>
      <c r="BN3" s="979"/>
      <c r="BO3" s="979"/>
      <c r="BP3" s="979"/>
      <c r="BQ3" s="979"/>
      <c r="BR3" s="979"/>
      <c r="BS3" s="979"/>
      <c r="BT3" s="979"/>
      <c r="BU3" s="979"/>
      <c r="BV3" s="1079"/>
    </row>
    <row r="4" spans="1:74" ht="12.75" customHeight="1" x14ac:dyDescent="0.2">
      <c r="A4" s="322" t="str">
        <f>TEXT(Dates!$D$2,"dddd, mmmm d, yyyy")</f>
        <v>Wednesday, July 1, 2026</v>
      </c>
      <c r="B4" s="231"/>
      <c r="C4" s="12" t="s">
        <v>213</v>
      </c>
      <c r="D4" s="12" t="s">
        <v>214</v>
      </c>
      <c r="E4" s="12" t="s">
        <v>215</v>
      </c>
      <c r="F4" s="12" t="s">
        <v>216</v>
      </c>
      <c r="G4" s="12" t="s">
        <v>217</v>
      </c>
      <c r="H4" s="12" t="s">
        <v>218</v>
      </c>
      <c r="I4" s="12" t="s">
        <v>219</v>
      </c>
      <c r="J4" s="12" t="s">
        <v>220</v>
      </c>
      <c r="K4" s="12" t="s">
        <v>221</v>
      </c>
      <c r="L4" s="12" t="s">
        <v>222</v>
      </c>
      <c r="M4" s="12" t="s">
        <v>223</v>
      </c>
      <c r="N4" s="12" t="s">
        <v>224</v>
      </c>
      <c r="O4" s="12" t="s">
        <v>213</v>
      </c>
      <c r="P4" s="12" t="s">
        <v>214</v>
      </c>
      <c r="Q4" s="12" t="s">
        <v>215</v>
      </c>
      <c r="R4" s="12" t="s">
        <v>216</v>
      </c>
      <c r="S4" s="12" t="s">
        <v>217</v>
      </c>
      <c r="T4" s="12" t="s">
        <v>218</v>
      </c>
      <c r="U4" s="12" t="s">
        <v>219</v>
      </c>
      <c r="V4" s="12" t="s">
        <v>220</v>
      </c>
      <c r="W4" s="12" t="s">
        <v>221</v>
      </c>
      <c r="X4" s="12" t="s">
        <v>222</v>
      </c>
      <c r="Y4" s="12" t="s">
        <v>223</v>
      </c>
      <c r="Z4" s="12" t="s">
        <v>224</v>
      </c>
      <c r="AA4" s="12" t="s">
        <v>213</v>
      </c>
      <c r="AB4" s="12" t="s">
        <v>214</v>
      </c>
      <c r="AC4" s="12" t="s">
        <v>215</v>
      </c>
      <c r="AD4" s="12" t="s">
        <v>216</v>
      </c>
      <c r="AE4" s="12" t="s">
        <v>217</v>
      </c>
      <c r="AF4" s="12" t="s">
        <v>218</v>
      </c>
      <c r="AG4" s="12" t="s">
        <v>219</v>
      </c>
      <c r="AH4" s="12" t="s">
        <v>220</v>
      </c>
      <c r="AI4" s="12" t="s">
        <v>221</v>
      </c>
      <c r="AJ4" s="12" t="s">
        <v>222</v>
      </c>
      <c r="AK4" s="12" t="s">
        <v>223</v>
      </c>
      <c r="AL4" s="12" t="s">
        <v>224</v>
      </c>
      <c r="AM4" s="12" t="s">
        <v>213</v>
      </c>
      <c r="AN4" s="12" t="s">
        <v>214</v>
      </c>
      <c r="AO4" s="12" t="s">
        <v>215</v>
      </c>
      <c r="AP4" s="12" t="s">
        <v>216</v>
      </c>
      <c r="AQ4" s="12" t="s">
        <v>217</v>
      </c>
      <c r="AR4" s="12" t="s">
        <v>218</v>
      </c>
      <c r="AS4" s="12" t="s">
        <v>219</v>
      </c>
      <c r="AT4" s="12" t="s">
        <v>220</v>
      </c>
      <c r="AU4" s="12" t="s">
        <v>221</v>
      </c>
      <c r="AV4" s="12" t="s">
        <v>222</v>
      </c>
      <c r="AW4" s="12" t="s">
        <v>223</v>
      </c>
      <c r="AX4" s="12" t="s">
        <v>224</v>
      </c>
      <c r="AY4" s="630" t="s">
        <v>213</v>
      </c>
      <c r="AZ4" s="630" t="s">
        <v>214</v>
      </c>
      <c r="BA4" s="630" t="s">
        <v>215</v>
      </c>
      <c r="BB4" s="630" t="s">
        <v>216</v>
      </c>
      <c r="BC4" s="630" t="s">
        <v>217</v>
      </c>
      <c r="BD4" s="630" t="s">
        <v>218</v>
      </c>
      <c r="BE4" s="630" t="s">
        <v>219</v>
      </c>
      <c r="BF4" s="630" t="s">
        <v>220</v>
      </c>
      <c r="BG4" s="630" t="s">
        <v>221</v>
      </c>
      <c r="BH4" s="630" t="s">
        <v>222</v>
      </c>
      <c r="BI4" s="630" t="s">
        <v>223</v>
      </c>
      <c r="BJ4" s="12" t="s">
        <v>224</v>
      </c>
      <c r="BK4" s="12" t="s">
        <v>213</v>
      </c>
      <c r="BL4" s="12" t="s">
        <v>214</v>
      </c>
      <c r="BM4" s="12" t="s">
        <v>215</v>
      </c>
      <c r="BN4" s="12" t="s">
        <v>216</v>
      </c>
      <c r="BO4" s="12" t="s">
        <v>217</v>
      </c>
      <c r="BP4" s="12" t="s">
        <v>218</v>
      </c>
      <c r="BQ4" s="12" t="s">
        <v>219</v>
      </c>
      <c r="BR4" s="12" t="s">
        <v>220</v>
      </c>
      <c r="BS4" s="12" t="s">
        <v>221</v>
      </c>
      <c r="BT4" s="12" t="s">
        <v>222</v>
      </c>
      <c r="BU4" s="12" t="s">
        <v>223</v>
      </c>
      <c r="BV4" s="12" t="s">
        <v>224</v>
      </c>
    </row>
    <row r="5" spans="1:74" ht="11.1" customHeight="1" x14ac:dyDescent="0.2">
      <c r="A5" s="229"/>
      <c r="B5" s="66" t="s">
        <v>194</v>
      </c>
      <c r="C5" s="232"/>
      <c r="D5" s="467"/>
      <c r="E5" s="467"/>
      <c r="F5" s="467"/>
      <c r="G5" s="467"/>
      <c r="H5" s="467"/>
      <c r="I5" s="467"/>
      <c r="J5" s="467"/>
      <c r="K5" s="467"/>
      <c r="L5" s="467"/>
      <c r="M5" s="467"/>
      <c r="N5" s="233"/>
      <c r="O5" s="232"/>
      <c r="P5" s="467"/>
      <c r="Q5" s="467"/>
      <c r="R5" s="467"/>
      <c r="S5" s="467"/>
      <c r="T5" s="467"/>
      <c r="U5" s="467"/>
      <c r="V5" s="467"/>
      <c r="W5" s="467"/>
      <c r="X5" s="467"/>
      <c r="Y5" s="467"/>
      <c r="Z5" s="233"/>
      <c r="AA5" s="232"/>
      <c r="AB5" s="467"/>
      <c r="AC5" s="467"/>
      <c r="AD5" s="467"/>
      <c r="AE5" s="467"/>
      <c r="AF5" s="467"/>
      <c r="AG5" s="467"/>
      <c r="AH5" s="467"/>
      <c r="AI5" s="467"/>
      <c r="AJ5" s="467"/>
      <c r="AK5" s="467"/>
      <c r="AL5" s="233"/>
      <c r="AM5" s="232"/>
      <c r="AN5" s="467"/>
      <c r="AO5" s="467"/>
      <c r="AP5" s="467"/>
      <c r="AQ5" s="467"/>
      <c r="AR5" s="467"/>
      <c r="AS5" s="467"/>
      <c r="AT5" s="467"/>
      <c r="AU5" s="467"/>
      <c r="AV5" s="467"/>
      <c r="AW5" s="467"/>
      <c r="AX5" s="233"/>
      <c r="AY5" s="233"/>
      <c r="AZ5" s="920"/>
      <c r="BA5" s="920"/>
      <c r="BB5" s="920"/>
      <c r="BC5" s="920"/>
      <c r="BD5" s="963"/>
      <c r="BE5" s="471"/>
      <c r="BF5" s="471"/>
      <c r="BG5" s="471"/>
      <c r="BH5" s="471"/>
      <c r="BI5" s="471"/>
      <c r="BJ5" s="472"/>
      <c r="BK5" s="473"/>
      <c r="BL5" s="471"/>
      <c r="BM5" s="471"/>
      <c r="BN5" s="471"/>
      <c r="BO5" s="471"/>
      <c r="BP5" s="471"/>
      <c r="BQ5" s="471"/>
      <c r="BR5" s="471"/>
      <c r="BS5" s="471"/>
      <c r="BT5" s="471"/>
      <c r="BU5" s="471"/>
      <c r="BV5" s="472"/>
    </row>
    <row r="6" spans="1:74" s="285" customFormat="1" ht="11.1" customHeight="1" x14ac:dyDescent="0.2">
      <c r="A6" s="475" t="s">
        <v>648</v>
      </c>
      <c r="B6" s="477" t="s">
        <v>1024</v>
      </c>
      <c r="C6" s="301">
        <v>359.85543841999998</v>
      </c>
      <c r="D6" s="301">
        <v>312.15774931999999</v>
      </c>
      <c r="E6" s="301">
        <v>311.52967386</v>
      </c>
      <c r="F6" s="301">
        <v>291.81409103999999</v>
      </c>
      <c r="G6" s="301">
        <v>329.31709563999999</v>
      </c>
      <c r="H6" s="301">
        <v>366.01754354000002</v>
      </c>
      <c r="I6" s="301">
        <v>408.87359122999999</v>
      </c>
      <c r="J6" s="301">
        <v>398.04063981000002</v>
      </c>
      <c r="K6" s="301">
        <v>338.96594067000001</v>
      </c>
      <c r="L6" s="301">
        <v>301.41901762999998</v>
      </c>
      <c r="M6" s="301">
        <v>308.81544488999998</v>
      </c>
      <c r="N6" s="301">
        <v>347.08131000999998</v>
      </c>
      <c r="O6" s="301">
        <v>335.03725342000001</v>
      </c>
      <c r="P6" s="301">
        <v>298.90362916999999</v>
      </c>
      <c r="Q6" s="301">
        <v>318.82473413000002</v>
      </c>
      <c r="R6" s="301">
        <v>290.51308064</v>
      </c>
      <c r="S6" s="301">
        <v>314.97722920000001</v>
      </c>
      <c r="T6" s="301">
        <v>346.19245711000002</v>
      </c>
      <c r="U6" s="301">
        <v>411.66990398000002</v>
      </c>
      <c r="V6" s="301">
        <v>409.02357010999998</v>
      </c>
      <c r="W6" s="301">
        <v>347.35987820999998</v>
      </c>
      <c r="X6" s="301">
        <v>314.03734979000001</v>
      </c>
      <c r="Y6" s="301">
        <v>307.85433535999999</v>
      </c>
      <c r="Z6" s="301">
        <v>334.14766953999998</v>
      </c>
      <c r="AA6" s="301">
        <v>367.31484388000001</v>
      </c>
      <c r="AB6" s="301">
        <v>309.83025851999997</v>
      </c>
      <c r="AC6" s="301">
        <v>312.45440238999998</v>
      </c>
      <c r="AD6" s="301">
        <v>298.66757063</v>
      </c>
      <c r="AE6" s="301">
        <v>336.01687774999999</v>
      </c>
      <c r="AF6" s="301">
        <v>379.20231093000001</v>
      </c>
      <c r="AG6" s="301">
        <v>415.92142017999998</v>
      </c>
      <c r="AH6" s="301">
        <v>409.36335055000001</v>
      </c>
      <c r="AI6" s="301">
        <v>346.98635159999998</v>
      </c>
      <c r="AJ6" s="301">
        <v>322.42691843</v>
      </c>
      <c r="AK6" s="301">
        <v>310.28924977999998</v>
      </c>
      <c r="AL6" s="301">
        <v>348.15347838999998</v>
      </c>
      <c r="AM6" s="301">
        <v>388.52012231999998</v>
      </c>
      <c r="AN6" s="301">
        <v>326.48208726000001</v>
      </c>
      <c r="AO6" s="301">
        <v>320.79919817000001</v>
      </c>
      <c r="AP6" s="301">
        <v>308.59466626</v>
      </c>
      <c r="AQ6" s="301">
        <v>331.85171044999998</v>
      </c>
      <c r="AR6" s="301">
        <v>380.60529723000002</v>
      </c>
      <c r="AS6" s="301">
        <v>432.85234416999998</v>
      </c>
      <c r="AT6" s="301">
        <v>406.68914964999999</v>
      </c>
      <c r="AU6" s="301">
        <v>355.22335672000003</v>
      </c>
      <c r="AV6" s="301">
        <v>332.46975752999998</v>
      </c>
      <c r="AW6" s="301">
        <v>322.20103220999999</v>
      </c>
      <c r="AX6" s="301">
        <v>368.91282808</v>
      </c>
      <c r="AY6" s="301">
        <v>386.21136704999998</v>
      </c>
      <c r="AZ6" s="891">
        <v>331.11160672</v>
      </c>
      <c r="BA6" s="891">
        <v>336.28777568999999</v>
      </c>
      <c r="BB6" s="891">
        <v>318.83814633999998</v>
      </c>
      <c r="BC6" s="891">
        <v>332.98701332000002</v>
      </c>
      <c r="BD6" s="891">
        <v>373.67615784999998</v>
      </c>
      <c r="BE6" s="462">
        <v>427.98140000000001</v>
      </c>
      <c r="BF6" s="462">
        <v>428.79430000000002</v>
      </c>
      <c r="BG6" s="462">
        <v>370.5016</v>
      </c>
      <c r="BH6" s="462">
        <v>338.98930000000001</v>
      </c>
      <c r="BI6" s="462">
        <v>330.27699999999999</v>
      </c>
      <c r="BJ6" s="462">
        <v>369.8023</v>
      </c>
      <c r="BK6" s="462">
        <v>382.46030000000002</v>
      </c>
      <c r="BL6" s="462">
        <v>333.03390000000002</v>
      </c>
      <c r="BM6" s="462">
        <v>346.88670000000002</v>
      </c>
      <c r="BN6" s="462">
        <v>323.99650000000003</v>
      </c>
      <c r="BO6" s="462">
        <v>346.14249999999998</v>
      </c>
      <c r="BP6" s="462">
        <v>392.0951</v>
      </c>
      <c r="BQ6" s="462">
        <v>451.17770000000002</v>
      </c>
      <c r="BR6" s="462">
        <v>446.58049999999997</v>
      </c>
      <c r="BS6" s="462">
        <v>382.78660000000002</v>
      </c>
      <c r="BT6" s="462">
        <v>350.20249999999999</v>
      </c>
      <c r="BU6" s="462">
        <v>341.18009999999998</v>
      </c>
      <c r="BV6" s="462">
        <v>381.2955</v>
      </c>
    </row>
    <row r="7" spans="1:74" ht="11.1" customHeight="1" x14ac:dyDescent="0.2">
      <c r="A7" s="234" t="s">
        <v>637</v>
      </c>
      <c r="B7" s="478" t="s">
        <v>1018</v>
      </c>
      <c r="C7" s="468">
        <v>125.60921385</v>
      </c>
      <c r="D7" s="468">
        <v>106.94234478</v>
      </c>
      <c r="E7" s="468">
        <v>103.94080399000001</v>
      </c>
      <c r="F7" s="468">
        <v>97.597024454000007</v>
      </c>
      <c r="G7" s="468">
        <v>118.69030687</v>
      </c>
      <c r="H7" s="468">
        <v>146.88079712999999</v>
      </c>
      <c r="I7" s="468">
        <v>179.5687442</v>
      </c>
      <c r="J7" s="468">
        <v>179.27903583</v>
      </c>
      <c r="K7" s="468">
        <v>148.41017607000001</v>
      </c>
      <c r="L7" s="468">
        <v>125.01715412999999</v>
      </c>
      <c r="M7" s="468">
        <v>118.77826106000001</v>
      </c>
      <c r="N7" s="468">
        <v>131.97310861</v>
      </c>
      <c r="O7" s="468">
        <v>129.82597304999999</v>
      </c>
      <c r="P7" s="468">
        <v>116.8667514</v>
      </c>
      <c r="Q7" s="468">
        <v>124.96183738000001</v>
      </c>
      <c r="R7" s="468">
        <v>112.42687662</v>
      </c>
      <c r="S7" s="468">
        <v>129.00889429</v>
      </c>
      <c r="T7" s="468">
        <v>152.88903137</v>
      </c>
      <c r="U7" s="468">
        <v>189.88408594000001</v>
      </c>
      <c r="V7" s="468">
        <v>189.54469064</v>
      </c>
      <c r="W7" s="468">
        <v>157.09405415000001</v>
      </c>
      <c r="X7" s="468">
        <v>132.02704395999999</v>
      </c>
      <c r="Y7" s="468">
        <v>126.62947991</v>
      </c>
      <c r="Z7" s="468">
        <v>138.69662586999999</v>
      </c>
      <c r="AA7" s="468">
        <v>152.12222843999999</v>
      </c>
      <c r="AB7" s="468">
        <v>123.41807348</v>
      </c>
      <c r="AC7" s="468">
        <v>122.71947156</v>
      </c>
      <c r="AD7" s="468">
        <v>113.31223099</v>
      </c>
      <c r="AE7" s="468">
        <v>135.63434348000001</v>
      </c>
      <c r="AF7" s="468">
        <v>160.74702037</v>
      </c>
      <c r="AG7" s="468">
        <v>196.7554384</v>
      </c>
      <c r="AH7" s="468">
        <v>193.30221752</v>
      </c>
      <c r="AI7" s="468">
        <v>161.04238303</v>
      </c>
      <c r="AJ7" s="468">
        <v>138.81829705000001</v>
      </c>
      <c r="AK7" s="468">
        <v>129.52858781</v>
      </c>
      <c r="AL7" s="468">
        <v>138.57380053</v>
      </c>
      <c r="AM7" s="468">
        <v>147.40814791</v>
      </c>
      <c r="AN7" s="468">
        <v>123.17719461</v>
      </c>
      <c r="AO7" s="468">
        <v>109.30808893</v>
      </c>
      <c r="AP7" s="468">
        <v>106.49490776</v>
      </c>
      <c r="AQ7" s="468">
        <v>126.69149689</v>
      </c>
      <c r="AR7" s="468">
        <v>156.29386789</v>
      </c>
      <c r="AS7" s="468">
        <v>192.81746401999999</v>
      </c>
      <c r="AT7" s="468">
        <v>183.66153346999999</v>
      </c>
      <c r="AU7" s="468">
        <v>159.15017533</v>
      </c>
      <c r="AV7" s="468">
        <v>135.44213112</v>
      </c>
      <c r="AW7" s="468">
        <v>122.75754525000001</v>
      </c>
      <c r="AX7" s="468">
        <v>138.75994316000001</v>
      </c>
      <c r="AY7" s="468">
        <v>142.52171663999999</v>
      </c>
      <c r="AZ7" s="892">
        <v>124.15927972999999</v>
      </c>
      <c r="BA7" s="892">
        <v>118.93942994</v>
      </c>
      <c r="BB7" s="892">
        <v>116.29372176</v>
      </c>
      <c r="BC7" s="892">
        <v>124.1606</v>
      </c>
      <c r="BD7" s="892">
        <v>148.88489999999999</v>
      </c>
      <c r="BE7" s="456">
        <v>188.23849999999999</v>
      </c>
      <c r="BF7" s="456">
        <v>192.61429999999999</v>
      </c>
      <c r="BG7" s="456">
        <v>164.68379999999999</v>
      </c>
      <c r="BH7" s="456">
        <v>136.1009</v>
      </c>
      <c r="BI7" s="456">
        <v>127.7941</v>
      </c>
      <c r="BJ7" s="456">
        <v>147.571</v>
      </c>
      <c r="BK7" s="456">
        <v>153.19550000000001</v>
      </c>
      <c r="BL7" s="456">
        <v>126.74630000000001</v>
      </c>
      <c r="BM7" s="456">
        <v>120.7885</v>
      </c>
      <c r="BN7" s="456">
        <v>114.3591</v>
      </c>
      <c r="BO7" s="456">
        <v>123.2705</v>
      </c>
      <c r="BP7" s="456">
        <v>153.3578</v>
      </c>
      <c r="BQ7" s="456">
        <v>198.16929999999999</v>
      </c>
      <c r="BR7" s="456">
        <v>200.0213</v>
      </c>
      <c r="BS7" s="456">
        <v>169.744</v>
      </c>
      <c r="BT7" s="456">
        <v>141.3322</v>
      </c>
      <c r="BU7" s="456">
        <v>134.1027</v>
      </c>
      <c r="BV7" s="456">
        <v>153.50749999999999</v>
      </c>
    </row>
    <row r="8" spans="1:74" ht="11.1" customHeight="1" x14ac:dyDescent="0.2">
      <c r="A8" s="234" t="s">
        <v>638</v>
      </c>
      <c r="B8" s="478" t="s">
        <v>472</v>
      </c>
      <c r="C8" s="468">
        <v>87.114373004000001</v>
      </c>
      <c r="D8" s="468">
        <v>70.537893866999994</v>
      </c>
      <c r="E8" s="468">
        <v>60.541362083999999</v>
      </c>
      <c r="F8" s="468">
        <v>54.914721806000003</v>
      </c>
      <c r="G8" s="468">
        <v>62.060548316000002</v>
      </c>
      <c r="H8" s="468">
        <v>72.986044285999995</v>
      </c>
      <c r="I8" s="468">
        <v>85.936298085000004</v>
      </c>
      <c r="J8" s="468">
        <v>84.733372063999994</v>
      </c>
      <c r="K8" s="468">
        <v>64.563982151999994</v>
      </c>
      <c r="L8" s="468">
        <v>53.804784716999997</v>
      </c>
      <c r="M8" s="468">
        <v>55.977670740999997</v>
      </c>
      <c r="N8" s="468">
        <v>72.925466881999995</v>
      </c>
      <c r="O8" s="468">
        <v>60.915283737999999</v>
      </c>
      <c r="P8" s="468">
        <v>45.994623335999997</v>
      </c>
      <c r="Q8" s="468">
        <v>49.732761232999998</v>
      </c>
      <c r="R8" s="468">
        <v>39.877326361999998</v>
      </c>
      <c r="S8" s="468">
        <v>43.427061698000003</v>
      </c>
      <c r="T8" s="468">
        <v>57.400232672999998</v>
      </c>
      <c r="U8" s="468">
        <v>78.504150812999995</v>
      </c>
      <c r="V8" s="468">
        <v>77.734041091999998</v>
      </c>
      <c r="W8" s="468">
        <v>59.586006408000003</v>
      </c>
      <c r="X8" s="468">
        <v>50.575069808999999</v>
      </c>
      <c r="Y8" s="468">
        <v>50.850967163</v>
      </c>
      <c r="Z8" s="468">
        <v>55.971041712999998</v>
      </c>
      <c r="AA8" s="468">
        <v>75.201019610000003</v>
      </c>
      <c r="AB8" s="468">
        <v>43.767924643000001</v>
      </c>
      <c r="AC8" s="468">
        <v>38.106669609999997</v>
      </c>
      <c r="AD8" s="468">
        <v>36.938524626000003</v>
      </c>
      <c r="AE8" s="468">
        <v>45.464813864</v>
      </c>
      <c r="AF8" s="468">
        <v>60.980607943000003</v>
      </c>
      <c r="AG8" s="468">
        <v>71.163373480000004</v>
      </c>
      <c r="AH8" s="468">
        <v>68.374322995</v>
      </c>
      <c r="AI8" s="468">
        <v>54.196411331</v>
      </c>
      <c r="AJ8" s="468">
        <v>46.531548673000003</v>
      </c>
      <c r="AK8" s="468">
        <v>44.555103842999998</v>
      </c>
      <c r="AL8" s="468">
        <v>62.395939925999997</v>
      </c>
      <c r="AM8" s="468">
        <v>82.714658051000001</v>
      </c>
      <c r="AN8" s="468">
        <v>61.925055180999998</v>
      </c>
      <c r="AO8" s="468">
        <v>48.811078967999997</v>
      </c>
      <c r="AP8" s="468">
        <v>45.162633691000003</v>
      </c>
      <c r="AQ8" s="468">
        <v>48.454669537999997</v>
      </c>
      <c r="AR8" s="468">
        <v>64.126402104999997</v>
      </c>
      <c r="AS8" s="468">
        <v>79.852057431000006</v>
      </c>
      <c r="AT8" s="468">
        <v>69.350551483999993</v>
      </c>
      <c r="AU8" s="468">
        <v>57.947300833</v>
      </c>
      <c r="AV8" s="468">
        <v>53.669358828</v>
      </c>
      <c r="AW8" s="468">
        <v>54.147585266</v>
      </c>
      <c r="AX8" s="468">
        <v>66.517267110999995</v>
      </c>
      <c r="AY8" s="468">
        <v>72.112735169999993</v>
      </c>
      <c r="AZ8" s="892">
        <v>55.508533016999998</v>
      </c>
      <c r="BA8" s="892">
        <v>43.795193593999997</v>
      </c>
      <c r="BB8" s="892">
        <v>39.486085490999997</v>
      </c>
      <c r="BC8" s="892">
        <v>42.486939999999997</v>
      </c>
      <c r="BD8" s="892">
        <v>54.936079999999997</v>
      </c>
      <c r="BE8" s="456">
        <v>70.088570000000004</v>
      </c>
      <c r="BF8" s="456">
        <v>72.302109999999999</v>
      </c>
      <c r="BG8" s="456">
        <v>58.31476</v>
      </c>
      <c r="BH8" s="456">
        <v>50.02496</v>
      </c>
      <c r="BI8" s="456">
        <v>51.688940000000002</v>
      </c>
      <c r="BJ8" s="456">
        <v>60.512799999999999</v>
      </c>
      <c r="BK8" s="456">
        <v>60.959099999999999</v>
      </c>
      <c r="BL8" s="456">
        <v>50.78537</v>
      </c>
      <c r="BM8" s="456">
        <v>46.67257</v>
      </c>
      <c r="BN8" s="456">
        <v>38.76052</v>
      </c>
      <c r="BO8" s="456">
        <v>42.150559999999999</v>
      </c>
      <c r="BP8" s="456">
        <v>54.656640000000003</v>
      </c>
      <c r="BQ8" s="456">
        <v>71.819850000000002</v>
      </c>
      <c r="BR8" s="456">
        <v>72.889020000000002</v>
      </c>
      <c r="BS8" s="456">
        <v>57.187959999999997</v>
      </c>
      <c r="BT8" s="456">
        <v>49.123939999999997</v>
      </c>
      <c r="BU8" s="456">
        <v>50.093620000000001</v>
      </c>
      <c r="BV8" s="456">
        <v>58.487870000000001</v>
      </c>
    </row>
    <row r="9" spans="1:74" ht="11.1" customHeight="1" x14ac:dyDescent="0.2">
      <c r="A9" s="235" t="s">
        <v>639</v>
      </c>
      <c r="B9" s="446" t="s">
        <v>1019</v>
      </c>
      <c r="C9" s="468">
        <v>70.576875000000001</v>
      </c>
      <c r="D9" s="468">
        <v>61.852176999999998</v>
      </c>
      <c r="E9" s="468">
        <v>63.153700999999998</v>
      </c>
      <c r="F9" s="468">
        <v>55.289540000000002</v>
      </c>
      <c r="G9" s="468">
        <v>63.38162449</v>
      </c>
      <c r="H9" s="468">
        <v>65.715419999999995</v>
      </c>
      <c r="I9" s="468">
        <v>68.856919000000005</v>
      </c>
      <c r="J9" s="468">
        <v>68.896917000000002</v>
      </c>
      <c r="K9" s="468">
        <v>63.733186000000003</v>
      </c>
      <c r="L9" s="468">
        <v>58.945383</v>
      </c>
      <c r="M9" s="468">
        <v>62.041286999999997</v>
      </c>
      <c r="N9" s="468">
        <v>69.094147000000007</v>
      </c>
      <c r="O9" s="468">
        <v>70.870080000000002</v>
      </c>
      <c r="P9" s="468">
        <v>60.806857000000001</v>
      </c>
      <c r="Q9" s="468">
        <v>62.820442999999997</v>
      </c>
      <c r="R9" s="468">
        <v>56.662458000000001</v>
      </c>
      <c r="S9" s="468">
        <v>61.155192999999997</v>
      </c>
      <c r="T9" s="468">
        <v>64.819194999999993</v>
      </c>
      <c r="U9" s="468">
        <v>69.887587999999994</v>
      </c>
      <c r="V9" s="468">
        <v>69.744022999999999</v>
      </c>
      <c r="W9" s="468">
        <v>65.559709999999995</v>
      </c>
      <c r="X9" s="468">
        <v>61.435631999999998</v>
      </c>
      <c r="Y9" s="468">
        <v>62.257643999999999</v>
      </c>
      <c r="Z9" s="468">
        <v>68.854346000000007</v>
      </c>
      <c r="AA9" s="468">
        <v>69.079734999999999</v>
      </c>
      <c r="AB9" s="468">
        <v>64.583811999999995</v>
      </c>
      <c r="AC9" s="468">
        <v>63.345768999999997</v>
      </c>
      <c r="AD9" s="468">
        <v>57.541876000000002</v>
      </c>
      <c r="AE9" s="468">
        <v>64.972965000000002</v>
      </c>
      <c r="AF9" s="468">
        <v>68.192147000000006</v>
      </c>
      <c r="AG9" s="468">
        <v>69.850752</v>
      </c>
      <c r="AH9" s="468">
        <v>69.760288000000003</v>
      </c>
      <c r="AI9" s="468">
        <v>62.660468000000002</v>
      </c>
      <c r="AJ9" s="468">
        <v>58.773349000000003</v>
      </c>
      <c r="AK9" s="468">
        <v>61.904051000000003</v>
      </c>
      <c r="AL9" s="468">
        <v>71.200097999999997</v>
      </c>
      <c r="AM9" s="468">
        <v>71.738938000000005</v>
      </c>
      <c r="AN9" s="468">
        <v>61.828502</v>
      </c>
      <c r="AO9" s="468">
        <v>62.456660999999997</v>
      </c>
      <c r="AP9" s="468">
        <v>57.892519</v>
      </c>
      <c r="AQ9" s="468">
        <v>62.144818000000001</v>
      </c>
      <c r="AR9" s="468">
        <v>66.222275999999994</v>
      </c>
      <c r="AS9" s="468">
        <v>70.781329999999997</v>
      </c>
      <c r="AT9" s="468">
        <v>70.705130999999994</v>
      </c>
      <c r="AU9" s="468">
        <v>65.457825999999997</v>
      </c>
      <c r="AV9" s="468">
        <v>59.222248</v>
      </c>
      <c r="AW9" s="468">
        <v>63.809356999999999</v>
      </c>
      <c r="AX9" s="468">
        <v>72.521112000000002</v>
      </c>
      <c r="AY9" s="468">
        <v>73.250911000000002</v>
      </c>
      <c r="AZ9" s="892">
        <v>62.384185000000002</v>
      </c>
      <c r="BA9" s="892">
        <v>62.095885000000003</v>
      </c>
      <c r="BB9" s="892">
        <v>57.373010000000001</v>
      </c>
      <c r="BC9" s="892">
        <v>63.94415</v>
      </c>
      <c r="BD9" s="892">
        <v>67.556579999999997</v>
      </c>
      <c r="BE9" s="456">
        <v>71.312939999999998</v>
      </c>
      <c r="BF9" s="456">
        <v>71.304739999999995</v>
      </c>
      <c r="BG9" s="456">
        <v>65.166589999999999</v>
      </c>
      <c r="BH9" s="456">
        <v>61.573680000000003</v>
      </c>
      <c r="BI9" s="456">
        <v>64.377539999999996</v>
      </c>
      <c r="BJ9" s="456">
        <v>71.357159999999993</v>
      </c>
      <c r="BK9" s="456">
        <v>71.681619999999995</v>
      </c>
      <c r="BL9" s="456">
        <v>63.062280000000001</v>
      </c>
      <c r="BM9" s="456">
        <v>64.026430000000005</v>
      </c>
      <c r="BN9" s="456">
        <v>56.970120000000001</v>
      </c>
      <c r="BO9" s="456">
        <v>67.345249999999993</v>
      </c>
      <c r="BP9" s="456">
        <v>69.321060000000003</v>
      </c>
      <c r="BQ9" s="456">
        <v>71.651560000000003</v>
      </c>
      <c r="BR9" s="456">
        <v>71.643360000000001</v>
      </c>
      <c r="BS9" s="456">
        <v>65.68038</v>
      </c>
      <c r="BT9" s="456">
        <v>60.074730000000002</v>
      </c>
      <c r="BU9" s="456">
        <v>63.686950000000003</v>
      </c>
      <c r="BV9" s="456">
        <v>71.324439999999996</v>
      </c>
    </row>
    <row r="10" spans="1:74" ht="11.1" customHeight="1" x14ac:dyDescent="0.2">
      <c r="A10" s="235" t="s">
        <v>640</v>
      </c>
      <c r="B10" s="446" t="s">
        <v>1020</v>
      </c>
      <c r="C10" s="468">
        <v>72.798587875999999</v>
      </c>
      <c r="D10" s="468">
        <v>71.007748602000007</v>
      </c>
      <c r="E10" s="468">
        <v>82.198511132999997</v>
      </c>
      <c r="F10" s="468">
        <v>82.447529009999997</v>
      </c>
      <c r="G10" s="468">
        <v>83.595809133000003</v>
      </c>
      <c r="H10" s="468">
        <v>78.897043050999997</v>
      </c>
      <c r="I10" s="468">
        <v>73.138130607999997</v>
      </c>
      <c r="J10" s="468">
        <v>63.659733369000001</v>
      </c>
      <c r="K10" s="468">
        <v>60.732232865999997</v>
      </c>
      <c r="L10" s="468">
        <v>62.028537172999997</v>
      </c>
      <c r="M10" s="468">
        <v>70.594220762999996</v>
      </c>
      <c r="N10" s="468">
        <v>69.197665810000004</v>
      </c>
      <c r="O10" s="468">
        <v>72.128614998000003</v>
      </c>
      <c r="P10" s="468">
        <v>73.651532758000002</v>
      </c>
      <c r="Q10" s="468">
        <v>80.121936493000007</v>
      </c>
      <c r="R10" s="468">
        <v>80.268459628000002</v>
      </c>
      <c r="S10" s="468">
        <v>80.070375424000005</v>
      </c>
      <c r="T10" s="468">
        <v>69.851003759999998</v>
      </c>
      <c r="U10" s="468">
        <v>71.908514694999994</v>
      </c>
      <c r="V10" s="468">
        <v>70.478823711000004</v>
      </c>
      <c r="W10" s="468">
        <v>63.714922115</v>
      </c>
      <c r="X10" s="468">
        <v>68.638808228000002</v>
      </c>
      <c r="Y10" s="468">
        <v>66.906905504999997</v>
      </c>
      <c r="Z10" s="468">
        <v>69.363068826000003</v>
      </c>
      <c r="AA10" s="468">
        <v>69.025577576000003</v>
      </c>
      <c r="AB10" s="468">
        <v>77.105738651999999</v>
      </c>
      <c r="AC10" s="468">
        <v>87.277067423999995</v>
      </c>
      <c r="AD10" s="468">
        <v>89.715027313999997</v>
      </c>
      <c r="AE10" s="468">
        <v>88.722831490000004</v>
      </c>
      <c r="AF10" s="468">
        <v>88.210579362999994</v>
      </c>
      <c r="AG10" s="468">
        <v>76.989479953</v>
      </c>
      <c r="AH10" s="468">
        <v>76.989727965</v>
      </c>
      <c r="AI10" s="468">
        <v>68.307277108999997</v>
      </c>
      <c r="AJ10" s="468">
        <v>77.291218020000002</v>
      </c>
      <c r="AK10" s="468">
        <v>73.400786674000003</v>
      </c>
      <c r="AL10" s="468">
        <v>74.645265190000003</v>
      </c>
      <c r="AM10" s="468">
        <v>83.505571189999998</v>
      </c>
      <c r="AN10" s="468">
        <v>78.064242094999997</v>
      </c>
      <c r="AO10" s="468">
        <v>99.167262889</v>
      </c>
      <c r="AP10" s="468">
        <v>97.965883012000006</v>
      </c>
      <c r="AQ10" s="468">
        <v>93.61437497</v>
      </c>
      <c r="AR10" s="468">
        <v>92.634801737999993</v>
      </c>
      <c r="AS10" s="468">
        <v>87.972095347999996</v>
      </c>
      <c r="AT10" s="468">
        <v>82.008747959000004</v>
      </c>
      <c r="AU10" s="468">
        <v>71.752341353999995</v>
      </c>
      <c r="AV10" s="468">
        <v>83.143657609000002</v>
      </c>
      <c r="AW10" s="468">
        <v>80.585734256999999</v>
      </c>
      <c r="AX10" s="468">
        <v>89.274262981000007</v>
      </c>
      <c r="AY10" s="468">
        <v>93.241745871999996</v>
      </c>
      <c r="AZ10" s="892">
        <v>86.170450244999998</v>
      </c>
      <c r="BA10" s="892">
        <v>110.768432</v>
      </c>
      <c r="BB10" s="892">
        <v>104.94133658</v>
      </c>
      <c r="BC10" s="892">
        <v>101.2527</v>
      </c>
      <c r="BD10" s="892">
        <v>101.2734</v>
      </c>
      <c r="BE10" s="456">
        <v>97.398290000000003</v>
      </c>
      <c r="BF10" s="456">
        <v>92.096980000000002</v>
      </c>
      <c r="BG10" s="456">
        <v>81.802180000000007</v>
      </c>
      <c r="BH10" s="456">
        <v>90.738339999999994</v>
      </c>
      <c r="BI10" s="456">
        <v>85.874260000000007</v>
      </c>
      <c r="BJ10" s="456">
        <v>89.306299999999993</v>
      </c>
      <c r="BK10" s="456">
        <v>94.741399999999999</v>
      </c>
      <c r="BL10" s="456">
        <v>91.394540000000006</v>
      </c>
      <c r="BM10" s="456">
        <v>115.4855</v>
      </c>
      <c r="BN10" s="456">
        <v>113.9432</v>
      </c>
      <c r="BO10" s="456">
        <v>112.7841</v>
      </c>
      <c r="BP10" s="456">
        <v>114.0213</v>
      </c>
      <c r="BQ10" s="456">
        <v>108.8117</v>
      </c>
      <c r="BR10" s="456">
        <v>101.709</v>
      </c>
      <c r="BS10" s="456">
        <v>89.97099</v>
      </c>
      <c r="BT10" s="456">
        <v>99.425659999999993</v>
      </c>
      <c r="BU10" s="456">
        <v>92.998810000000006</v>
      </c>
      <c r="BV10" s="456">
        <v>97.006110000000007</v>
      </c>
    </row>
    <row r="11" spans="1:74" ht="11.1" customHeight="1" x14ac:dyDescent="0.2">
      <c r="A11" s="235" t="s">
        <v>641</v>
      </c>
      <c r="B11" s="728" t="s">
        <v>1012</v>
      </c>
      <c r="C11" s="468">
        <v>24.096580671000002</v>
      </c>
      <c r="D11" s="468">
        <v>21.216448572000001</v>
      </c>
      <c r="E11" s="468">
        <v>24.301512428999999</v>
      </c>
      <c r="F11" s="468">
        <v>19.943022675000002</v>
      </c>
      <c r="G11" s="468">
        <v>23.248312163000001</v>
      </c>
      <c r="H11" s="468">
        <v>25.897306251</v>
      </c>
      <c r="I11" s="468">
        <v>24.488692155999999</v>
      </c>
      <c r="J11" s="468">
        <v>21.050003264000001</v>
      </c>
      <c r="K11" s="468">
        <v>16.947657954</v>
      </c>
      <c r="L11" s="468">
        <v>14.300589931999999</v>
      </c>
      <c r="M11" s="468">
        <v>17.818458905</v>
      </c>
      <c r="N11" s="468">
        <v>20.317918292000002</v>
      </c>
      <c r="O11" s="468">
        <v>22.640159283999999</v>
      </c>
      <c r="P11" s="468">
        <v>19.849112279</v>
      </c>
      <c r="Q11" s="468">
        <v>21.197548972</v>
      </c>
      <c r="R11" s="468">
        <v>19.702617571000001</v>
      </c>
      <c r="S11" s="468">
        <v>27.540727840999999</v>
      </c>
      <c r="T11" s="468">
        <v>21.484448785000001</v>
      </c>
      <c r="U11" s="468">
        <v>21.885324228000002</v>
      </c>
      <c r="V11" s="468">
        <v>21.212530059999999</v>
      </c>
      <c r="W11" s="468">
        <v>16.851110052999999</v>
      </c>
      <c r="X11" s="468">
        <v>15.609494299</v>
      </c>
      <c r="Y11" s="468">
        <v>16.959649061</v>
      </c>
      <c r="Z11" s="468">
        <v>18.932701709</v>
      </c>
      <c r="AA11" s="468">
        <v>21.436075494000001</v>
      </c>
      <c r="AB11" s="468">
        <v>20.677536695000001</v>
      </c>
      <c r="AC11" s="468">
        <v>23.242411003000001</v>
      </c>
      <c r="AD11" s="468">
        <v>20.796045500000002</v>
      </c>
      <c r="AE11" s="468">
        <v>24.360139314000001</v>
      </c>
      <c r="AF11" s="468">
        <v>22.314920831999999</v>
      </c>
      <c r="AG11" s="468">
        <v>21.311541043999998</v>
      </c>
      <c r="AH11" s="468">
        <v>20.416403420999998</v>
      </c>
      <c r="AI11" s="468">
        <v>15.855444822000001</v>
      </c>
      <c r="AJ11" s="468">
        <v>15.269371327</v>
      </c>
      <c r="AK11" s="468">
        <v>16.650349289000001</v>
      </c>
      <c r="AL11" s="468">
        <v>19.444734520000001</v>
      </c>
      <c r="AM11" s="468">
        <v>21.332639424</v>
      </c>
      <c r="AN11" s="468">
        <v>19.454563418999999</v>
      </c>
      <c r="AO11" s="468">
        <v>22.346773422999998</v>
      </c>
      <c r="AP11" s="468">
        <v>22.736664984000001</v>
      </c>
      <c r="AQ11" s="468">
        <v>24.245572590999998</v>
      </c>
      <c r="AR11" s="468">
        <v>22.059139011999999</v>
      </c>
      <c r="AS11" s="468">
        <v>19.887587492000002</v>
      </c>
      <c r="AT11" s="468">
        <v>20.005865761999999</v>
      </c>
      <c r="AU11" s="468">
        <v>15.211055557</v>
      </c>
      <c r="AV11" s="468">
        <v>16.467436288999998</v>
      </c>
      <c r="AW11" s="468">
        <v>18.330252906999998</v>
      </c>
      <c r="AX11" s="468">
        <v>23.823659655</v>
      </c>
      <c r="AY11" s="468">
        <v>27.792925654000001</v>
      </c>
      <c r="AZ11" s="892">
        <v>22.371173647999999</v>
      </c>
      <c r="BA11" s="892">
        <v>26.803564341000001</v>
      </c>
      <c r="BB11" s="892">
        <v>22.393245181000001</v>
      </c>
      <c r="BC11" s="892">
        <v>23.090699999999998</v>
      </c>
      <c r="BD11" s="892">
        <v>21.346430000000002</v>
      </c>
      <c r="BE11" s="456">
        <v>21.569489999999998</v>
      </c>
      <c r="BF11" s="456">
        <v>20.09421</v>
      </c>
      <c r="BG11" s="456">
        <v>16.314319999999999</v>
      </c>
      <c r="BH11" s="456">
        <v>16.219360000000002</v>
      </c>
      <c r="BI11" s="456">
        <v>18.34188</v>
      </c>
      <c r="BJ11" s="456">
        <v>20.726030000000002</v>
      </c>
      <c r="BK11" s="456">
        <v>22.774360000000001</v>
      </c>
      <c r="BL11" s="456">
        <v>20.59958</v>
      </c>
      <c r="BM11" s="456">
        <v>22.660920000000001</v>
      </c>
      <c r="BN11" s="456">
        <v>22.096620000000001</v>
      </c>
      <c r="BO11" s="456">
        <v>25.598179999999999</v>
      </c>
      <c r="BP11" s="456">
        <v>24.309799999999999</v>
      </c>
      <c r="BQ11" s="456">
        <v>23.039650000000002</v>
      </c>
      <c r="BR11" s="456">
        <v>20.625499999999999</v>
      </c>
      <c r="BS11" s="456">
        <v>16.836829999999999</v>
      </c>
      <c r="BT11" s="456">
        <v>16.678260000000002</v>
      </c>
      <c r="BU11" s="456">
        <v>18.687999999999999</v>
      </c>
      <c r="BV11" s="456">
        <v>21.174420000000001</v>
      </c>
    </row>
    <row r="12" spans="1:74" ht="11.1" customHeight="1" x14ac:dyDescent="0.2">
      <c r="A12" s="234" t="s">
        <v>642</v>
      </c>
      <c r="B12" s="742" t="s">
        <v>1013</v>
      </c>
      <c r="C12" s="468">
        <v>37.386189954999999</v>
      </c>
      <c r="D12" s="468">
        <v>37.613495102999998</v>
      </c>
      <c r="E12" s="468">
        <v>42.997261432999998</v>
      </c>
      <c r="F12" s="468">
        <v>46.133905196000001</v>
      </c>
      <c r="G12" s="468">
        <v>42.096178948999999</v>
      </c>
      <c r="H12" s="468">
        <v>33.746467379999999</v>
      </c>
      <c r="I12" s="468">
        <v>29.458452277999999</v>
      </c>
      <c r="J12" s="468">
        <v>24.705859743000001</v>
      </c>
      <c r="K12" s="468">
        <v>27.315216787000001</v>
      </c>
      <c r="L12" s="468">
        <v>32.720742725000001</v>
      </c>
      <c r="M12" s="468">
        <v>41.167557997999999</v>
      </c>
      <c r="N12" s="468">
        <v>38.652913134000002</v>
      </c>
      <c r="O12" s="468">
        <v>38.334517097999999</v>
      </c>
      <c r="P12" s="468">
        <v>41.395808189999997</v>
      </c>
      <c r="Q12" s="468">
        <v>43.554662764</v>
      </c>
      <c r="R12" s="468">
        <v>42.718220803999998</v>
      </c>
      <c r="S12" s="468">
        <v>32.205919596999998</v>
      </c>
      <c r="T12" s="468">
        <v>27.532475996999999</v>
      </c>
      <c r="U12" s="468">
        <v>27.995711512</v>
      </c>
      <c r="V12" s="468">
        <v>28.381334238000001</v>
      </c>
      <c r="W12" s="468">
        <v>28.341661206000001</v>
      </c>
      <c r="X12" s="468">
        <v>36.000640089999997</v>
      </c>
      <c r="Y12" s="468">
        <v>36.422420985000002</v>
      </c>
      <c r="Z12" s="468">
        <v>38.016184756000001</v>
      </c>
      <c r="AA12" s="468">
        <v>34.771300453000002</v>
      </c>
      <c r="AB12" s="468">
        <v>40.966688394000002</v>
      </c>
      <c r="AC12" s="468">
        <v>45.082126025999997</v>
      </c>
      <c r="AD12" s="468">
        <v>47.065110212</v>
      </c>
      <c r="AE12" s="468">
        <v>39.235967823000003</v>
      </c>
      <c r="AF12" s="468">
        <v>38.642769954999999</v>
      </c>
      <c r="AG12" s="468">
        <v>28.291122507000001</v>
      </c>
      <c r="AH12" s="468">
        <v>29.27644544</v>
      </c>
      <c r="AI12" s="468">
        <v>29.163482614999999</v>
      </c>
      <c r="AJ12" s="468">
        <v>39.573765203999997</v>
      </c>
      <c r="AK12" s="468">
        <v>40.105909427999997</v>
      </c>
      <c r="AL12" s="468">
        <v>39.497073127</v>
      </c>
      <c r="AM12" s="468">
        <v>43.571078467</v>
      </c>
      <c r="AN12" s="468">
        <v>39.321913563000003</v>
      </c>
      <c r="AO12" s="468">
        <v>50.559561422000002</v>
      </c>
      <c r="AP12" s="468">
        <v>45.847182932999999</v>
      </c>
      <c r="AQ12" s="468">
        <v>36.848958009</v>
      </c>
      <c r="AR12" s="468">
        <v>35.754279257</v>
      </c>
      <c r="AS12" s="468">
        <v>31.790803017999998</v>
      </c>
      <c r="AT12" s="468">
        <v>27.288648307999999</v>
      </c>
      <c r="AU12" s="468">
        <v>25.656149349</v>
      </c>
      <c r="AV12" s="468">
        <v>39.506107483999997</v>
      </c>
      <c r="AW12" s="468">
        <v>40.927464432000001</v>
      </c>
      <c r="AX12" s="468">
        <v>47.013851668999997</v>
      </c>
      <c r="AY12" s="468">
        <v>44.402120689999997</v>
      </c>
      <c r="AZ12" s="892">
        <v>39.681384231000003</v>
      </c>
      <c r="BA12" s="892">
        <v>52.185259436000003</v>
      </c>
      <c r="BB12" s="892">
        <v>49.102688258000001</v>
      </c>
      <c r="BC12" s="892">
        <v>39.971730000000001</v>
      </c>
      <c r="BD12" s="892">
        <v>38.759120000000003</v>
      </c>
      <c r="BE12" s="456">
        <v>33.09948</v>
      </c>
      <c r="BF12" s="456">
        <v>30.871200000000002</v>
      </c>
      <c r="BG12" s="456">
        <v>29.64846</v>
      </c>
      <c r="BH12" s="456">
        <v>42.161070000000002</v>
      </c>
      <c r="BI12" s="456">
        <v>43.308509999999998</v>
      </c>
      <c r="BJ12" s="456">
        <v>46.92116</v>
      </c>
      <c r="BK12" s="456">
        <v>47.364139999999999</v>
      </c>
      <c r="BL12" s="456">
        <v>43.270499999999998</v>
      </c>
      <c r="BM12" s="456">
        <v>55.971339999999998</v>
      </c>
      <c r="BN12" s="456">
        <v>52.107520000000001</v>
      </c>
      <c r="BO12" s="456">
        <v>42.349829999999997</v>
      </c>
      <c r="BP12" s="456">
        <v>41.066980000000001</v>
      </c>
      <c r="BQ12" s="456">
        <v>34.735599999999998</v>
      </c>
      <c r="BR12" s="456">
        <v>31.707139999999999</v>
      </c>
      <c r="BS12" s="456">
        <v>30.326039999999999</v>
      </c>
      <c r="BT12" s="456">
        <v>44.43327</v>
      </c>
      <c r="BU12" s="456">
        <v>45.941330000000001</v>
      </c>
      <c r="BV12" s="456">
        <v>50.239440000000002</v>
      </c>
    </row>
    <row r="13" spans="1:74" ht="11.1" customHeight="1" x14ac:dyDescent="0.2">
      <c r="A13" s="234" t="s">
        <v>643</v>
      </c>
      <c r="B13" s="743" t="s">
        <v>1014</v>
      </c>
      <c r="C13" s="468">
        <v>7.7724938630000002</v>
      </c>
      <c r="D13" s="468">
        <v>8.9690851630000008</v>
      </c>
      <c r="E13" s="468">
        <v>11.617597854</v>
      </c>
      <c r="F13" s="468">
        <v>13.311771694000001</v>
      </c>
      <c r="G13" s="468">
        <v>15.021637646</v>
      </c>
      <c r="H13" s="468">
        <v>15.945553383</v>
      </c>
      <c r="I13" s="468">
        <v>15.661896128</v>
      </c>
      <c r="J13" s="468">
        <v>14.402602168</v>
      </c>
      <c r="K13" s="468">
        <v>13.198956291</v>
      </c>
      <c r="L13" s="468">
        <v>11.865484094999999</v>
      </c>
      <c r="M13" s="468">
        <v>8.3449571270000007</v>
      </c>
      <c r="N13" s="468">
        <v>6.7348486989999996</v>
      </c>
      <c r="O13" s="468">
        <v>7.7625279459999996</v>
      </c>
      <c r="P13" s="468">
        <v>9.3785756449999997</v>
      </c>
      <c r="Q13" s="468">
        <v>12.13759965</v>
      </c>
      <c r="R13" s="468">
        <v>14.960510913</v>
      </c>
      <c r="S13" s="468">
        <v>17.174973045000002</v>
      </c>
      <c r="T13" s="468">
        <v>17.732572723000001</v>
      </c>
      <c r="U13" s="468">
        <v>18.788002939999998</v>
      </c>
      <c r="V13" s="468">
        <v>17.648154042000002</v>
      </c>
      <c r="W13" s="468">
        <v>15.499711977</v>
      </c>
      <c r="X13" s="468">
        <v>14.048865875000001</v>
      </c>
      <c r="Y13" s="468">
        <v>10.388046687999999</v>
      </c>
      <c r="Z13" s="468">
        <v>9.0701599300000009</v>
      </c>
      <c r="AA13" s="468">
        <v>9.5372548120000005</v>
      </c>
      <c r="AB13" s="468">
        <v>12.474066050999999</v>
      </c>
      <c r="AC13" s="468">
        <v>15.927891131999999</v>
      </c>
      <c r="AD13" s="468">
        <v>19.132857768000001</v>
      </c>
      <c r="AE13" s="468">
        <v>22.244897569999999</v>
      </c>
      <c r="AF13" s="468">
        <v>24.329854197</v>
      </c>
      <c r="AG13" s="468">
        <v>24.359430314000001</v>
      </c>
      <c r="AH13" s="468">
        <v>24.208837422999999</v>
      </c>
      <c r="AI13" s="468">
        <v>20.438016416</v>
      </c>
      <c r="AJ13" s="468">
        <v>19.738251628</v>
      </c>
      <c r="AK13" s="468">
        <v>13.779574535</v>
      </c>
      <c r="AL13" s="468">
        <v>12.551414960000001</v>
      </c>
      <c r="AM13" s="468">
        <v>15.379238603999999</v>
      </c>
      <c r="AN13" s="468">
        <v>16.370958401999999</v>
      </c>
      <c r="AO13" s="468">
        <v>23.126015703</v>
      </c>
      <c r="AP13" s="468">
        <v>26.653870621999999</v>
      </c>
      <c r="AQ13" s="468">
        <v>29.610415987</v>
      </c>
      <c r="AR13" s="468">
        <v>31.774445772</v>
      </c>
      <c r="AS13" s="468">
        <v>33.147279142000002</v>
      </c>
      <c r="AT13" s="468">
        <v>31.54914462</v>
      </c>
      <c r="AU13" s="468">
        <v>27.870485067000001</v>
      </c>
      <c r="AV13" s="468">
        <v>24.36482715</v>
      </c>
      <c r="AW13" s="468">
        <v>18.406863941000001</v>
      </c>
      <c r="AX13" s="468">
        <v>15.245291927</v>
      </c>
      <c r="AY13" s="468">
        <v>17.795156746</v>
      </c>
      <c r="AZ13" s="892">
        <v>21.094035201000001</v>
      </c>
      <c r="BA13" s="892">
        <v>28.722458097000001</v>
      </c>
      <c r="BB13" s="892">
        <v>30.813684532</v>
      </c>
      <c r="BC13" s="892">
        <v>35.607660000000003</v>
      </c>
      <c r="BD13" s="892">
        <v>38.334159999999997</v>
      </c>
      <c r="BE13" s="456">
        <v>39.610059999999997</v>
      </c>
      <c r="BF13" s="456">
        <v>37.932870000000001</v>
      </c>
      <c r="BG13" s="456">
        <v>32.929229999999997</v>
      </c>
      <c r="BH13" s="456">
        <v>29.613669999999999</v>
      </c>
      <c r="BI13" s="456">
        <v>21.379829999999998</v>
      </c>
      <c r="BJ13" s="456">
        <v>18.46405</v>
      </c>
      <c r="BK13" s="456">
        <v>21.271229999999999</v>
      </c>
      <c r="BL13" s="456">
        <v>24.587150000000001</v>
      </c>
      <c r="BM13" s="456">
        <v>33.669469999999997</v>
      </c>
      <c r="BN13" s="456">
        <v>36.950369999999999</v>
      </c>
      <c r="BO13" s="456">
        <v>42.34366</v>
      </c>
      <c r="BP13" s="456">
        <v>45.963329999999999</v>
      </c>
      <c r="BQ13" s="456">
        <v>47.94858</v>
      </c>
      <c r="BR13" s="456">
        <v>46.18797</v>
      </c>
      <c r="BS13" s="456">
        <v>39.871540000000003</v>
      </c>
      <c r="BT13" s="456">
        <v>35.699710000000003</v>
      </c>
      <c r="BU13" s="456">
        <v>25.792010000000001</v>
      </c>
      <c r="BV13" s="456">
        <v>22.43451</v>
      </c>
    </row>
    <row r="14" spans="1:74" ht="11.1" customHeight="1" x14ac:dyDescent="0.2">
      <c r="A14" s="234" t="s">
        <v>644</v>
      </c>
      <c r="B14" s="743" t="s">
        <v>1015</v>
      </c>
      <c r="C14" s="468">
        <v>1.4701411900000001</v>
      </c>
      <c r="D14" s="468">
        <v>1.2428844109999999</v>
      </c>
      <c r="E14" s="468">
        <v>1.286337311</v>
      </c>
      <c r="F14" s="468">
        <v>1.282078574</v>
      </c>
      <c r="G14" s="468">
        <v>1.327051422</v>
      </c>
      <c r="H14" s="468">
        <v>1.276390219</v>
      </c>
      <c r="I14" s="468">
        <v>1.3414767990000001</v>
      </c>
      <c r="J14" s="468">
        <v>1.3540097639999999</v>
      </c>
      <c r="K14" s="468">
        <v>1.329383886</v>
      </c>
      <c r="L14" s="468">
        <v>1.298471846</v>
      </c>
      <c r="M14" s="468">
        <v>1.396719147</v>
      </c>
      <c r="N14" s="468">
        <v>1.4819844310000001</v>
      </c>
      <c r="O14" s="468">
        <v>1.420005</v>
      </c>
      <c r="P14" s="468">
        <v>1.3015429999999999</v>
      </c>
      <c r="Q14" s="468">
        <v>1.4418599999999999</v>
      </c>
      <c r="R14" s="468">
        <v>1.355521</v>
      </c>
      <c r="S14" s="468">
        <v>1.345291</v>
      </c>
      <c r="T14" s="468">
        <v>1.2933840000000001</v>
      </c>
      <c r="U14" s="468">
        <v>1.296089</v>
      </c>
      <c r="V14" s="468">
        <v>1.2669440000000001</v>
      </c>
      <c r="W14" s="468">
        <v>1.314594</v>
      </c>
      <c r="X14" s="468">
        <v>1.41991</v>
      </c>
      <c r="Y14" s="468">
        <v>1.439638</v>
      </c>
      <c r="Z14" s="468">
        <v>1.4726189999999999</v>
      </c>
      <c r="AA14" s="468">
        <v>1.3989529999999999</v>
      </c>
      <c r="AB14" s="468">
        <v>1.302748</v>
      </c>
      <c r="AC14" s="468">
        <v>1.3594850000000001</v>
      </c>
      <c r="AD14" s="468">
        <v>1.279704</v>
      </c>
      <c r="AE14" s="468">
        <v>1.2462690000000001</v>
      </c>
      <c r="AF14" s="468">
        <v>1.2019040000000001</v>
      </c>
      <c r="AG14" s="468">
        <v>1.2175240000000001</v>
      </c>
      <c r="AH14" s="468">
        <v>1.2272460000000001</v>
      </c>
      <c r="AI14" s="468">
        <v>1.201454</v>
      </c>
      <c r="AJ14" s="468">
        <v>1.2610779999999999</v>
      </c>
      <c r="AK14" s="468">
        <v>1.317493</v>
      </c>
      <c r="AL14" s="468">
        <v>1.3932819999999999</v>
      </c>
      <c r="AM14" s="468">
        <v>1.3891817849999999</v>
      </c>
      <c r="AN14" s="468">
        <v>1.2517746059999999</v>
      </c>
      <c r="AO14" s="468">
        <v>1.387720321</v>
      </c>
      <c r="AP14" s="468">
        <v>1.3061884509999999</v>
      </c>
      <c r="AQ14" s="468">
        <v>1.2531736410000001</v>
      </c>
      <c r="AR14" s="468">
        <v>1.2775919280000001</v>
      </c>
      <c r="AS14" s="468">
        <v>1.285006001</v>
      </c>
      <c r="AT14" s="468">
        <v>1.348824051</v>
      </c>
      <c r="AU14" s="468">
        <v>1.2835926600000001</v>
      </c>
      <c r="AV14" s="468">
        <v>1.2670626949999999</v>
      </c>
      <c r="AW14" s="468">
        <v>1.263213183</v>
      </c>
      <c r="AX14" s="468">
        <v>1.355489038</v>
      </c>
      <c r="AY14" s="468">
        <v>1.4168723270000001</v>
      </c>
      <c r="AZ14" s="892">
        <v>1.263353001</v>
      </c>
      <c r="BA14" s="892">
        <v>1.333800283</v>
      </c>
      <c r="BB14" s="892">
        <v>1.2237424530000001</v>
      </c>
      <c r="BC14" s="892">
        <v>0.9710183</v>
      </c>
      <c r="BD14" s="892">
        <v>1.153524</v>
      </c>
      <c r="BE14" s="456">
        <v>1.3238939999999999</v>
      </c>
      <c r="BF14" s="456">
        <v>1.3943300000000001</v>
      </c>
      <c r="BG14" s="456">
        <v>1.2885390000000001</v>
      </c>
      <c r="BH14" s="456">
        <v>1.2890569999999999</v>
      </c>
      <c r="BI14" s="456">
        <v>1.262249</v>
      </c>
      <c r="BJ14" s="456">
        <v>1.4353750000000001</v>
      </c>
      <c r="BK14" s="456">
        <v>1.5298229999999999</v>
      </c>
      <c r="BL14" s="456">
        <v>1.2849569999999999</v>
      </c>
      <c r="BM14" s="456">
        <v>1.506818</v>
      </c>
      <c r="BN14" s="456">
        <v>1.3820159999999999</v>
      </c>
      <c r="BO14" s="456">
        <v>0.87402559999999996</v>
      </c>
      <c r="BP14" s="456">
        <v>0.98221800000000004</v>
      </c>
      <c r="BQ14" s="456">
        <v>1.291083</v>
      </c>
      <c r="BR14" s="456">
        <v>1.3861190000000001</v>
      </c>
      <c r="BS14" s="456">
        <v>1.294875</v>
      </c>
      <c r="BT14" s="456">
        <v>1.1490020000000001</v>
      </c>
      <c r="BU14" s="456">
        <v>0.99029929999999999</v>
      </c>
      <c r="BV14" s="456">
        <v>1.3953500000000001</v>
      </c>
    </row>
    <row r="15" spans="1:74" ht="11.1" customHeight="1" x14ac:dyDescent="0.2">
      <c r="A15" s="234" t="s">
        <v>730</v>
      </c>
      <c r="B15" s="743" t="s">
        <v>1016</v>
      </c>
      <c r="C15" s="468">
        <v>1.0316212220000001</v>
      </c>
      <c r="D15" s="468">
        <v>0.94666525199999996</v>
      </c>
      <c r="E15" s="468">
        <v>1.032126152</v>
      </c>
      <c r="F15" s="468">
        <v>0.951963004</v>
      </c>
      <c r="G15" s="468">
        <v>0.97342434899999997</v>
      </c>
      <c r="H15" s="468">
        <v>0.99442702999999999</v>
      </c>
      <c r="I15" s="468">
        <v>1.017925457</v>
      </c>
      <c r="J15" s="468">
        <v>0.99013379000000001</v>
      </c>
      <c r="K15" s="468">
        <v>0.94872394900000001</v>
      </c>
      <c r="L15" s="468">
        <v>0.97280922599999997</v>
      </c>
      <c r="M15" s="468">
        <v>0.92684235100000001</v>
      </c>
      <c r="N15" s="468">
        <v>0.95269486299999995</v>
      </c>
      <c r="O15" s="468">
        <v>0.97718347900000002</v>
      </c>
      <c r="P15" s="468">
        <v>0.881398232</v>
      </c>
      <c r="Q15" s="468">
        <v>0.93083258099999999</v>
      </c>
      <c r="R15" s="468">
        <v>0.856137335</v>
      </c>
      <c r="S15" s="468">
        <v>0.96406165799999999</v>
      </c>
      <c r="T15" s="468">
        <v>0.93271632699999996</v>
      </c>
      <c r="U15" s="468">
        <v>0.953957999</v>
      </c>
      <c r="V15" s="468">
        <v>0.96118095299999995</v>
      </c>
      <c r="W15" s="468">
        <v>0.88880023699999999</v>
      </c>
      <c r="X15" s="468">
        <v>0.92605443200000004</v>
      </c>
      <c r="Y15" s="468">
        <v>0.91801650199999996</v>
      </c>
      <c r="Z15" s="468">
        <v>1.003880933</v>
      </c>
      <c r="AA15" s="468">
        <v>0.90295712500000003</v>
      </c>
      <c r="AB15" s="468">
        <v>0.84403876499999997</v>
      </c>
      <c r="AC15" s="468">
        <v>0.86940553899999995</v>
      </c>
      <c r="AD15" s="468">
        <v>0.79383870400000001</v>
      </c>
      <c r="AE15" s="468">
        <v>0.89320171000000004</v>
      </c>
      <c r="AF15" s="468">
        <v>0.85975633500000004</v>
      </c>
      <c r="AG15" s="468">
        <v>0.89952890799999996</v>
      </c>
      <c r="AH15" s="468">
        <v>0.925413967</v>
      </c>
      <c r="AI15" s="468">
        <v>0.87158981199999996</v>
      </c>
      <c r="AJ15" s="468">
        <v>0.876932606</v>
      </c>
      <c r="AK15" s="468">
        <v>0.84706859499999998</v>
      </c>
      <c r="AL15" s="468">
        <v>0.86726445600000002</v>
      </c>
      <c r="AM15" s="468">
        <v>0.89367622099999999</v>
      </c>
      <c r="AN15" s="468">
        <v>0.81667210400000001</v>
      </c>
      <c r="AO15" s="468">
        <v>0.88219597199999999</v>
      </c>
      <c r="AP15" s="468">
        <v>0.83172326900000004</v>
      </c>
      <c r="AQ15" s="468">
        <v>0.86504051599999998</v>
      </c>
      <c r="AR15" s="468">
        <v>0.87561782799999999</v>
      </c>
      <c r="AS15" s="468">
        <v>0.88616050400000002</v>
      </c>
      <c r="AT15" s="468">
        <v>0.85138667800000001</v>
      </c>
      <c r="AU15" s="468">
        <v>0.80790072499999999</v>
      </c>
      <c r="AV15" s="468">
        <v>0.78769595800000003</v>
      </c>
      <c r="AW15" s="468">
        <v>0.82914561399999998</v>
      </c>
      <c r="AX15" s="468">
        <v>0.84936289099999995</v>
      </c>
      <c r="AY15" s="468">
        <v>0.82922387200000003</v>
      </c>
      <c r="AZ15" s="892">
        <v>0.79109372300000003</v>
      </c>
      <c r="BA15" s="892">
        <v>0.83194786700000001</v>
      </c>
      <c r="BB15" s="892">
        <v>0.78594018399999999</v>
      </c>
      <c r="BC15" s="892">
        <v>0.88067289999999998</v>
      </c>
      <c r="BD15" s="892">
        <v>0.86217509999999997</v>
      </c>
      <c r="BE15" s="456">
        <v>0.88896640000000005</v>
      </c>
      <c r="BF15" s="456">
        <v>0.8884204</v>
      </c>
      <c r="BG15" s="456">
        <v>0.83152440000000005</v>
      </c>
      <c r="BH15" s="456">
        <v>0.83846350000000003</v>
      </c>
      <c r="BI15" s="456">
        <v>0.8437017</v>
      </c>
      <c r="BJ15" s="456">
        <v>0.88330430000000004</v>
      </c>
      <c r="BK15" s="456">
        <v>0.86233070000000001</v>
      </c>
      <c r="BL15" s="456">
        <v>0.80701389999999995</v>
      </c>
      <c r="BM15" s="456">
        <v>0.85999979999999998</v>
      </c>
      <c r="BN15" s="456">
        <v>0.80487730000000002</v>
      </c>
      <c r="BO15" s="456">
        <v>0.8864301</v>
      </c>
      <c r="BP15" s="456">
        <v>0.86691070000000003</v>
      </c>
      <c r="BQ15" s="456">
        <v>0.89355600000000002</v>
      </c>
      <c r="BR15" s="456">
        <v>0.89137440000000001</v>
      </c>
      <c r="BS15" s="456">
        <v>0.8377348</v>
      </c>
      <c r="BT15" s="456">
        <v>0.83559969999999995</v>
      </c>
      <c r="BU15" s="456">
        <v>0.84481859999999998</v>
      </c>
      <c r="BV15" s="456">
        <v>0.85860550000000002</v>
      </c>
    </row>
    <row r="16" spans="1:74" ht="11.1" customHeight="1" x14ac:dyDescent="0.2">
      <c r="A16" s="234" t="s">
        <v>731</v>
      </c>
      <c r="B16" s="743" t="s">
        <v>1017</v>
      </c>
      <c r="C16" s="468">
        <v>1.0415609749999999</v>
      </c>
      <c r="D16" s="468">
        <v>1.0191701010000001</v>
      </c>
      <c r="E16" s="468">
        <v>0.96367595399999995</v>
      </c>
      <c r="F16" s="468">
        <v>0.82478786699999995</v>
      </c>
      <c r="G16" s="468">
        <v>0.92920460400000005</v>
      </c>
      <c r="H16" s="468">
        <v>1.036898788</v>
      </c>
      <c r="I16" s="468">
        <v>1.16968779</v>
      </c>
      <c r="J16" s="468">
        <v>1.1571246399999999</v>
      </c>
      <c r="K16" s="468">
        <v>0.99229399900000004</v>
      </c>
      <c r="L16" s="468">
        <v>0.87043934899999997</v>
      </c>
      <c r="M16" s="468">
        <v>0.93968523500000001</v>
      </c>
      <c r="N16" s="468">
        <v>1.057306391</v>
      </c>
      <c r="O16" s="468">
        <v>0.99422219099999998</v>
      </c>
      <c r="P16" s="468">
        <v>0.84509541200000005</v>
      </c>
      <c r="Q16" s="468">
        <v>0.85943252599999997</v>
      </c>
      <c r="R16" s="468">
        <v>0.67545200500000002</v>
      </c>
      <c r="S16" s="468">
        <v>0.83940228299999997</v>
      </c>
      <c r="T16" s="468">
        <v>0.87540592800000006</v>
      </c>
      <c r="U16" s="468">
        <v>0.98942901599999999</v>
      </c>
      <c r="V16" s="468">
        <v>1.008680418</v>
      </c>
      <c r="W16" s="468">
        <v>0.81904464200000004</v>
      </c>
      <c r="X16" s="468">
        <v>0.63384353199999999</v>
      </c>
      <c r="Y16" s="468">
        <v>0.77913426900000005</v>
      </c>
      <c r="Z16" s="468">
        <v>0.86752249800000003</v>
      </c>
      <c r="AA16" s="468">
        <v>0.97903669199999999</v>
      </c>
      <c r="AB16" s="468">
        <v>0.84066074700000004</v>
      </c>
      <c r="AC16" s="468">
        <v>0.79574872399999996</v>
      </c>
      <c r="AD16" s="468">
        <v>0.64747113000000001</v>
      </c>
      <c r="AE16" s="468">
        <v>0.74235607299999995</v>
      </c>
      <c r="AF16" s="468">
        <v>0.86137404399999995</v>
      </c>
      <c r="AG16" s="468">
        <v>0.91033317999999996</v>
      </c>
      <c r="AH16" s="468">
        <v>0.93538171400000003</v>
      </c>
      <c r="AI16" s="468">
        <v>0.777289444</v>
      </c>
      <c r="AJ16" s="468">
        <v>0.57181925499999997</v>
      </c>
      <c r="AK16" s="468">
        <v>0.70039182700000002</v>
      </c>
      <c r="AL16" s="468">
        <v>0.89149612700000003</v>
      </c>
      <c r="AM16" s="468">
        <v>0.93975668899999998</v>
      </c>
      <c r="AN16" s="468">
        <v>0.84836000099999997</v>
      </c>
      <c r="AO16" s="468">
        <v>0.86499604799999996</v>
      </c>
      <c r="AP16" s="468">
        <v>0.59025275300000002</v>
      </c>
      <c r="AQ16" s="468">
        <v>0.79121422600000002</v>
      </c>
      <c r="AR16" s="468">
        <v>0.89372794099999997</v>
      </c>
      <c r="AS16" s="468">
        <v>0.97525919100000003</v>
      </c>
      <c r="AT16" s="468">
        <v>0.96487853999999995</v>
      </c>
      <c r="AU16" s="468">
        <v>0.92315799600000004</v>
      </c>
      <c r="AV16" s="468">
        <v>0.75052803300000004</v>
      </c>
      <c r="AW16" s="468">
        <v>0.82879418000000005</v>
      </c>
      <c r="AX16" s="468">
        <v>0.98660780100000001</v>
      </c>
      <c r="AY16" s="468">
        <v>1.0054465829999999</v>
      </c>
      <c r="AZ16" s="892">
        <v>0.96941044099999996</v>
      </c>
      <c r="BA16" s="892">
        <v>0.89140197200000004</v>
      </c>
      <c r="BB16" s="892">
        <v>0.62203597200000005</v>
      </c>
      <c r="BC16" s="892">
        <v>0.73095750000000004</v>
      </c>
      <c r="BD16" s="892">
        <v>0.81799699999999997</v>
      </c>
      <c r="BE16" s="456">
        <v>0.90640069999999995</v>
      </c>
      <c r="BF16" s="456">
        <v>0.91594770000000003</v>
      </c>
      <c r="BG16" s="456">
        <v>0.79011149999999997</v>
      </c>
      <c r="BH16" s="456">
        <v>0.61671279999999995</v>
      </c>
      <c r="BI16" s="456">
        <v>0.73809340000000001</v>
      </c>
      <c r="BJ16" s="456">
        <v>0.87638990000000005</v>
      </c>
      <c r="BK16" s="456">
        <v>0.93950929999999999</v>
      </c>
      <c r="BL16" s="456">
        <v>0.84534480000000001</v>
      </c>
      <c r="BM16" s="456">
        <v>0.81693800000000005</v>
      </c>
      <c r="BN16" s="456">
        <v>0.60181879999999999</v>
      </c>
      <c r="BO16" s="456">
        <v>0.73202009999999995</v>
      </c>
      <c r="BP16" s="456">
        <v>0.83207969999999998</v>
      </c>
      <c r="BQ16" s="456">
        <v>0.90318830000000005</v>
      </c>
      <c r="BR16" s="456">
        <v>0.910914</v>
      </c>
      <c r="BS16" s="456">
        <v>0.80396380000000001</v>
      </c>
      <c r="BT16" s="456">
        <v>0.6298146</v>
      </c>
      <c r="BU16" s="456">
        <v>0.74235390000000001</v>
      </c>
      <c r="BV16" s="456">
        <v>0.90378099999999995</v>
      </c>
    </row>
    <row r="17" spans="1:74" ht="11.1" customHeight="1" x14ac:dyDescent="0.2">
      <c r="A17" s="234" t="s">
        <v>645</v>
      </c>
      <c r="B17" s="478" t="s">
        <v>1021</v>
      </c>
      <c r="C17" s="468">
        <v>-0.49331000000000003</v>
      </c>
      <c r="D17" s="468">
        <v>-0.41225800000000001</v>
      </c>
      <c r="E17" s="468">
        <v>-0.31750800000000001</v>
      </c>
      <c r="F17" s="468">
        <v>-0.26522600000000002</v>
      </c>
      <c r="G17" s="468">
        <v>-0.46674599999999999</v>
      </c>
      <c r="H17" s="468">
        <v>-0.58906499999999995</v>
      </c>
      <c r="I17" s="468">
        <v>-0.76842200000000005</v>
      </c>
      <c r="J17" s="468">
        <v>-0.63960899999999998</v>
      </c>
      <c r="K17" s="468">
        <v>-0.59795600000000004</v>
      </c>
      <c r="L17" s="468">
        <v>-0.43435200000000002</v>
      </c>
      <c r="M17" s="468">
        <v>-0.49512</v>
      </c>
      <c r="N17" s="468">
        <v>-0.54828600000000005</v>
      </c>
      <c r="O17" s="468">
        <v>-0.62047099999999999</v>
      </c>
      <c r="P17" s="468">
        <v>-0.45580900000000002</v>
      </c>
      <c r="Q17" s="468">
        <v>-0.51901799999999998</v>
      </c>
      <c r="R17" s="468">
        <v>-0.28984900000000002</v>
      </c>
      <c r="S17" s="468">
        <v>-0.45910000000000001</v>
      </c>
      <c r="T17" s="468">
        <v>-0.55130900000000005</v>
      </c>
      <c r="U17" s="468">
        <v>-0.65633200000000003</v>
      </c>
      <c r="V17" s="468">
        <v>-0.65299399999999996</v>
      </c>
      <c r="W17" s="468">
        <v>-0.55264999999999997</v>
      </c>
      <c r="X17" s="468">
        <v>-0.371666</v>
      </c>
      <c r="Y17" s="468">
        <v>-0.34693800000000002</v>
      </c>
      <c r="Z17" s="468">
        <v>-0.51389200000000002</v>
      </c>
      <c r="AA17" s="468">
        <v>-0.41406599999999999</v>
      </c>
      <c r="AB17" s="468">
        <v>-0.40375100000000003</v>
      </c>
      <c r="AC17" s="468">
        <v>-0.34876200000000002</v>
      </c>
      <c r="AD17" s="468">
        <v>-0.338148</v>
      </c>
      <c r="AE17" s="468">
        <v>-0.28409600000000002</v>
      </c>
      <c r="AF17" s="468">
        <v>-0.57881000000000005</v>
      </c>
      <c r="AG17" s="468">
        <v>-0.638961</v>
      </c>
      <c r="AH17" s="468">
        <v>-0.798265</v>
      </c>
      <c r="AI17" s="468">
        <v>-0.63749800000000001</v>
      </c>
      <c r="AJ17" s="468">
        <v>-0.43867299999999998</v>
      </c>
      <c r="AK17" s="468">
        <v>-0.48954500000000001</v>
      </c>
      <c r="AL17" s="468">
        <v>-0.48128700000000002</v>
      </c>
      <c r="AM17" s="468">
        <v>-0.466586</v>
      </c>
      <c r="AN17" s="468">
        <v>-0.410242</v>
      </c>
      <c r="AO17" s="468">
        <v>-0.39850799999999997</v>
      </c>
      <c r="AP17" s="468">
        <v>-0.25927299999999998</v>
      </c>
      <c r="AQ17" s="468">
        <v>-0.27052700000000002</v>
      </c>
      <c r="AR17" s="468">
        <v>-0.41955199999999998</v>
      </c>
      <c r="AS17" s="468">
        <v>-0.48560300000000001</v>
      </c>
      <c r="AT17" s="468">
        <v>-0.56800899999999999</v>
      </c>
      <c r="AU17" s="468">
        <v>-0.45650200000000002</v>
      </c>
      <c r="AV17" s="468">
        <v>-0.51345200000000002</v>
      </c>
      <c r="AW17" s="468">
        <v>-0.60997599999999996</v>
      </c>
      <c r="AX17" s="468">
        <v>-0.46215600000000001</v>
      </c>
      <c r="AY17" s="468">
        <v>-0.51540799999999998</v>
      </c>
      <c r="AZ17" s="892">
        <v>-0.53887099999999999</v>
      </c>
      <c r="BA17" s="892">
        <v>-0.59147400000000006</v>
      </c>
      <c r="BB17" s="892">
        <v>-0.46329500000000001</v>
      </c>
      <c r="BC17" s="892">
        <v>-5.9860099999999999E-2</v>
      </c>
      <c r="BD17" s="892">
        <v>-0.312473</v>
      </c>
      <c r="BE17" s="456">
        <v>-0.64263389999999998</v>
      </c>
      <c r="BF17" s="456">
        <v>-0.92960980000000004</v>
      </c>
      <c r="BG17" s="456">
        <v>-0.57917450000000004</v>
      </c>
      <c r="BH17" s="456">
        <v>-0.48508440000000003</v>
      </c>
      <c r="BI17" s="456">
        <v>-0.48910199999999998</v>
      </c>
      <c r="BJ17" s="456">
        <v>-0.47276780000000002</v>
      </c>
      <c r="BK17" s="456">
        <v>-1.5360119999999999</v>
      </c>
      <c r="BL17" s="456">
        <v>-0.77402599999999999</v>
      </c>
      <c r="BM17" s="456">
        <v>-1.0062679999999999</v>
      </c>
      <c r="BN17" s="456">
        <v>-0.88670959999999999</v>
      </c>
      <c r="BO17" s="456">
        <v>-0.29028789999999999</v>
      </c>
      <c r="BP17" s="456">
        <v>-0.39251999999999998</v>
      </c>
      <c r="BQ17" s="456">
        <v>-0.63691620000000004</v>
      </c>
      <c r="BR17" s="456">
        <v>-0.8441457</v>
      </c>
      <c r="BS17" s="456">
        <v>-0.64512970000000003</v>
      </c>
      <c r="BT17" s="456">
        <v>-0.56064820000000004</v>
      </c>
      <c r="BU17" s="456">
        <v>-0.5142911</v>
      </c>
      <c r="BV17" s="456">
        <v>-0.41900290000000001</v>
      </c>
    </row>
    <row r="18" spans="1:74" ht="11.1" customHeight="1" x14ac:dyDescent="0.2">
      <c r="A18" s="234" t="s">
        <v>646</v>
      </c>
      <c r="B18" s="478" t="s">
        <v>1022</v>
      </c>
      <c r="C18" s="468">
        <v>3.5635779890000001</v>
      </c>
      <c r="D18" s="468">
        <v>1.6514383850000001</v>
      </c>
      <c r="E18" s="468">
        <v>1.381308607</v>
      </c>
      <c r="F18" s="468">
        <v>1.200211038</v>
      </c>
      <c r="G18" s="468">
        <v>1.348607205</v>
      </c>
      <c r="H18" s="468">
        <v>1.497633298</v>
      </c>
      <c r="I18" s="468">
        <v>1.4477544280000001</v>
      </c>
      <c r="J18" s="468">
        <v>1.500230631</v>
      </c>
      <c r="K18" s="468">
        <v>1.510022878</v>
      </c>
      <c r="L18" s="468">
        <v>1.480511355</v>
      </c>
      <c r="M18" s="468">
        <v>1.392236829</v>
      </c>
      <c r="N18" s="468">
        <v>3.8530234459999999</v>
      </c>
      <c r="O18" s="468">
        <v>1.303177759</v>
      </c>
      <c r="P18" s="468">
        <v>1.5346401300000001</v>
      </c>
      <c r="Q18" s="468">
        <v>1.152477502</v>
      </c>
      <c r="R18" s="468">
        <v>1.108508112</v>
      </c>
      <c r="S18" s="468">
        <v>1.1525393660000001</v>
      </c>
      <c r="T18" s="468">
        <v>1.207780901</v>
      </c>
      <c r="U18" s="468">
        <v>1.5460876539999999</v>
      </c>
      <c r="V18" s="468">
        <v>1.544215288</v>
      </c>
      <c r="W18" s="468">
        <v>1.426652662</v>
      </c>
      <c r="X18" s="468">
        <v>1.22243345</v>
      </c>
      <c r="Y18" s="468">
        <v>1.0204422740000001</v>
      </c>
      <c r="Z18" s="468">
        <v>1.169415203</v>
      </c>
      <c r="AA18" s="468">
        <v>1.759434648</v>
      </c>
      <c r="AB18" s="468">
        <v>0.89025228499999998</v>
      </c>
      <c r="AC18" s="468">
        <v>0.93054904699999996</v>
      </c>
      <c r="AD18" s="468">
        <v>1.084084083</v>
      </c>
      <c r="AE18" s="468">
        <v>1.1042221679999999</v>
      </c>
      <c r="AF18" s="468">
        <v>1.2198587320000001</v>
      </c>
      <c r="AG18" s="468">
        <v>1.385104916</v>
      </c>
      <c r="AH18" s="468">
        <v>1.372943035</v>
      </c>
      <c r="AI18" s="468">
        <v>1.0298982130000001</v>
      </c>
      <c r="AJ18" s="468">
        <v>1.1106361680000001</v>
      </c>
      <c r="AK18" s="468">
        <v>1.042213726</v>
      </c>
      <c r="AL18" s="468">
        <v>1.465195751</v>
      </c>
      <c r="AM18" s="468">
        <v>3.1879191119999999</v>
      </c>
      <c r="AN18" s="468">
        <v>1.460470932</v>
      </c>
      <c r="AO18" s="468">
        <v>1.2010522610000001</v>
      </c>
      <c r="AP18" s="468">
        <v>1.122430993</v>
      </c>
      <c r="AQ18" s="468">
        <v>1.045631617</v>
      </c>
      <c r="AR18" s="468">
        <v>1.44969389</v>
      </c>
      <c r="AS18" s="468">
        <v>1.623875078</v>
      </c>
      <c r="AT18" s="468">
        <v>1.4275677529999999</v>
      </c>
      <c r="AU18" s="468">
        <v>1.240010608</v>
      </c>
      <c r="AV18" s="468">
        <v>1.312297531</v>
      </c>
      <c r="AW18" s="468">
        <v>1.258694057</v>
      </c>
      <c r="AX18" s="468">
        <v>2.1233467720000001</v>
      </c>
      <c r="AY18" s="468">
        <v>5.4375651229999997</v>
      </c>
      <c r="AZ18" s="892">
        <v>3.3511014139999999</v>
      </c>
      <c r="BA18" s="892">
        <v>1.201886969</v>
      </c>
      <c r="BB18" s="892">
        <v>1.1874869589999999</v>
      </c>
      <c r="BC18" s="892">
        <v>1.088686</v>
      </c>
      <c r="BD18" s="892">
        <v>1.219001</v>
      </c>
      <c r="BE18" s="456">
        <v>1.455327</v>
      </c>
      <c r="BF18" s="456">
        <v>1.3519239999999999</v>
      </c>
      <c r="BG18" s="456">
        <v>1.1602170000000001</v>
      </c>
      <c r="BH18" s="456">
        <v>1.0948389999999999</v>
      </c>
      <c r="BI18" s="456">
        <v>0.98075789999999996</v>
      </c>
      <c r="BJ18" s="456">
        <v>1.4683330000000001</v>
      </c>
      <c r="BK18" s="456">
        <v>3.3609049999999998</v>
      </c>
      <c r="BL18" s="456">
        <v>1.8383830000000001</v>
      </c>
      <c r="BM18" s="456">
        <v>1.0119020000000001</v>
      </c>
      <c r="BN18" s="456">
        <v>0.99961160000000004</v>
      </c>
      <c r="BO18" s="456">
        <v>1.0035149999999999</v>
      </c>
      <c r="BP18" s="456">
        <v>1.21021</v>
      </c>
      <c r="BQ18" s="456">
        <v>1.429117</v>
      </c>
      <c r="BR18" s="456">
        <v>1.3043899999999999</v>
      </c>
      <c r="BS18" s="456">
        <v>1.090883</v>
      </c>
      <c r="BT18" s="456">
        <v>1.092401</v>
      </c>
      <c r="BU18" s="456">
        <v>1.0147470000000001</v>
      </c>
      <c r="BV18" s="456">
        <v>1.6021540000000001</v>
      </c>
    </row>
    <row r="19" spans="1:74" ht="11.1" customHeight="1" x14ac:dyDescent="0.2">
      <c r="A19" s="234" t="s">
        <v>647</v>
      </c>
      <c r="B19" s="478" t="s">
        <v>1534</v>
      </c>
      <c r="C19" s="468">
        <v>0.29161194200000001</v>
      </c>
      <c r="D19" s="468">
        <v>0.25126378300000002</v>
      </c>
      <c r="E19" s="468">
        <v>0.270395096</v>
      </c>
      <c r="F19" s="468">
        <v>0.29133490400000001</v>
      </c>
      <c r="G19" s="468">
        <v>0.36521351600000002</v>
      </c>
      <c r="H19" s="468">
        <v>0.28065564999999998</v>
      </c>
      <c r="I19" s="468">
        <v>0.34215333999999997</v>
      </c>
      <c r="J19" s="468">
        <v>0.27687559499999997</v>
      </c>
      <c r="K19" s="468">
        <v>0.30634179299999997</v>
      </c>
      <c r="L19" s="468">
        <v>0.27608252799999999</v>
      </c>
      <c r="M19" s="468">
        <v>0.235622153</v>
      </c>
      <c r="N19" s="468">
        <v>0.26363407700000002</v>
      </c>
      <c r="O19" s="468">
        <v>0.28537277300000002</v>
      </c>
      <c r="P19" s="468">
        <v>0.23757803699999999</v>
      </c>
      <c r="Q19" s="468">
        <v>0.28021892199999998</v>
      </c>
      <c r="R19" s="468">
        <v>0.201633803</v>
      </c>
      <c r="S19" s="468">
        <v>0.30845157699999998</v>
      </c>
      <c r="T19" s="468">
        <v>0.272863095</v>
      </c>
      <c r="U19" s="468">
        <v>0.30507399299999999</v>
      </c>
      <c r="V19" s="468">
        <v>0.33270513099999999</v>
      </c>
      <c r="W19" s="468">
        <v>0.28903578299999999</v>
      </c>
      <c r="X19" s="468">
        <v>0.248792031</v>
      </c>
      <c r="Y19" s="468">
        <v>0.261548273</v>
      </c>
      <c r="Z19" s="468">
        <v>0.316496746</v>
      </c>
      <c r="AA19" s="468">
        <v>0.29222527999999998</v>
      </c>
      <c r="AB19" s="468">
        <v>0.244235219</v>
      </c>
      <c r="AC19" s="468">
        <v>0.227141015</v>
      </c>
      <c r="AD19" s="468">
        <v>0.25619543500000003</v>
      </c>
      <c r="AE19" s="468">
        <v>0.20981217599999999</v>
      </c>
      <c r="AF19" s="468">
        <v>0.291473341</v>
      </c>
      <c r="AG19" s="468">
        <v>0.26515878599999998</v>
      </c>
      <c r="AH19" s="468">
        <v>0.22415518100000001</v>
      </c>
      <c r="AI19" s="468">
        <v>0.26399171500000002</v>
      </c>
      <c r="AJ19" s="468">
        <v>0.24620482499999999</v>
      </c>
      <c r="AK19" s="468">
        <v>0.21732848099999999</v>
      </c>
      <c r="AL19" s="468">
        <v>0.237583509</v>
      </c>
      <c r="AM19" s="468">
        <v>0.29910888800000002</v>
      </c>
      <c r="AN19" s="468">
        <v>0.320775967</v>
      </c>
      <c r="AO19" s="468">
        <v>0.15967662199999999</v>
      </c>
      <c r="AP19" s="468">
        <v>0.127623818</v>
      </c>
      <c r="AQ19" s="468">
        <v>0.120913971</v>
      </c>
      <c r="AR19" s="468">
        <v>0.25115013600000002</v>
      </c>
      <c r="AS19" s="468">
        <v>0.23506205199999999</v>
      </c>
      <c r="AT19" s="468">
        <v>0.14418187499999999</v>
      </c>
      <c r="AU19" s="468">
        <v>0.157754171</v>
      </c>
      <c r="AV19" s="468">
        <v>0.203790426</v>
      </c>
      <c r="AW19" s="468">
        <v>0.190975753</v>
      </c>
      <c r="AX19" s="468">
        <v>0.14608222300000001</v>
      </c>
      <c r="AY19" s="468">
        <v>0.185023461</v>
      </c>
      <c r="AZ19" s="892">
        <v>0.12949449499999999</v>
      </c>
      <c r="BA19" s="892">
        <v>0.15342508299999999</v>
      </c>
      <c r="BB19" s="892">
        <v>0.15836884800000001</v>
      </c>
      <c r="BC19" s="892">
        <v>0.2130592</v>
      </c>
      <c r="BD19" s="892">
        <v>0.27182889999999998</v>
      </c>
      <c r="BE19" s="456">
        <v>0.26843159999999999</v>
      </c>
      <c r="BF19" s="456">
        <v>0.23368069999999999</v>
      </c>
      <c r="BG19" s="456">
        <v>0.2369272</v>
      </c>
      <c r="BH19" s="456">
        <v>0.2329291</v>
      </c>
      <c r="BI19" s="456">
        <v>0.22328419999999999</v>
      </c>
      <c r="BJ19" s="456">
        <v>0.2333875</v>
      </c>
      <c r="BK19" s="456">
        <v>0.25878590000000001</v>
      </c>
      <c r="BL19" s="456">
        <v>0.23010330000000001</v>
      </c>
      <c r="BM19" s="456">
        <v>0.18008089999999999</v>
      </c>
      <c r="BN19" s="456">
        <v>0.18072940000000001</v>
      </c>
      <c r="BO19" s="456">
        <v>0.1812618</v>
      </c>
      <c r="BP19" s="456">
        <v>0.27148420000000001</v>
      </c>
      <c r="BQ19" s="456">
        <v>0.25621749999999999</v>
      </c>
      <c r="BR19" s="456">
        <v>0.20067260000000001</v>
      </c>
      <c r="BS19" s="456">
        <v>0.21955769999999999</v>
      </c>
      <c r="BT19" s="456">
        <v>0.22764139999999999</v>
      </c>
      <c r="BU19" s="456">
        <v>0.21052950000000001</v>
      </c>
      <c r="BV19" s="456">
        <v>0.20568439999999999</v>
      </c>
    </row>
    <row r="20" spans="1:74" ht="11.1" customHeight="1" x14ac:dyDescent="0.2">
      <c r="A20" s="234" t="s">
        <v>737</v>
      </c>
      <c r="B20" s="446" t="s">
        <v>1023</v>
      </c>
      <c r="C20" s="468">
        <v>0.39450876299999998</v>
      </c>
      <c r="D20" s="468">
        <v>0.32714090400000001</v>
      </c>
      <c r="E20" s="468">
        <v>0.361099952</v>
      </c>
      <c r="F20" s="468">
        <v>0.33895582299999999</v>
      </c>
      <c r="G20" s="468">
        <v>0.34173211799999997</v>
      </c>
      <c r="H20" s="468">
        <v>0.34901512499999998</v>
      </c>
      <c r="I20" s="468">
        <v>0.35201356700000003</v>
      </c>
      <c r="J20" s="468">
        <v>0.33408432999999998</v>
      </c>
      <c r="K20" s="468">
        <v>0.307954907</v>
      </c>
      <c r="L20" s="468">
        <v>0.30091672200000003</v>
      </c>
      <c r="M20" s="468">
        <v>0.29126634200000001</v>
      </c>
      <c r="N20" s="468">
        <v>0.32255017899999999</v>
      </c>
      <c r="O20" s="468">
        <v>0.32922210499999999</v>
      </c>
      <c r="P20" s="468">
        <v>0.26745550000000001</v>
      </c>
      <c r="Q20" s="468">
        <v>0.27407759500000001</v>
      </c>
      <c r="R20" s="468">
        <v>0.25766712400000003</v>
      </c>
      <c r="S20" s="468">
        <v>0.31381385099999998</v>
      </c>
      <c r="T20" s="468">
        <v>0.30365930400000002</v>
      </c>
      <c r="U20" s="468">
        <v>0.290734887</v>
      </c>
      <c r="V20" s="468">
        <v>0.29806524299999998</v>
      </c>
      <c r="W20" s="468">
        <v>0.24214708700000001</v>
      </c>
      <c r="X20" s="468">
        <v>0.26123630599999997</v>
      </c>
      <c r="Y20" s="468">
        <v>0.27428623400000002</v>
      </c>
      <c r="Z20" s="468">
        <v>0.29056717500000001</v>
      </c>
      <c r="AA20" s="468">
        <v>0.24868932499999999</v>
      </c>
      <c r="AB20" s="468">
        <v>0.22397323599999999</v>
      </c>
      <c r="AC20" s="468">
        <v>0.19649674</v>
      </c>
      <c r="AD20" s="468">
        <v>0.15778017599999999</v>
      </c>
      <c r="AE20" s="468">
        <v>0.191985567</v>
      </c>
      <c r="AF20" s="468">
        <v>0.13943417499999999</v>
      </c>
      <c r="AG20" s="468">
        <v>0.15107364600000001</v>
      </c>
      <c r="AH20" s="468">
        <v>0.13796086099999999</v>
      </c>
      <c r="AI20" s="468">
        <v>0.123420209</v>
      </c>
      <c r="AJ20" s="468">
        <v>9.4337696999999998E-2</v>
      </c>
      <c r="AK20" s="468">
        <v>0.13072324699999999</v>
      </c>
      <c r="AL20" s="468">
        <v>0.116882482</v>
      </c>
      <c r="AM20" s="468">
        <v>0.132365176</v>
      </c>
      <c r="AN20" s="468">
        <v>0.11608847999999999</v>
      </c>
      <c r="AO20" s="468">
        <v>9.3885495999999999E-2</v>
      </c>
      <c r="AP20" s="468">
        <v>8.7940984E-2</v>
      </c>
      <c r="AQ20" s="468">
        <v>5.0332457999999997E-2</v>
      </c>
      <c r="AR20" s="468">
        <v>4.6657463000000003E-2</v>
      </c>
      <c r="AS20" s="468">
        <v>5.6063246999999997E-2</v>
      </c>
      <c r="AT20" s="468">
        <v>-4.0554895000000001E-2</v>
      </c>
      <c r="AU20" s="468">
        <v>-2.5549579999999999E-2</v>
      </c>
      <c r="AV20" s="468">
        <v>-1.0273988E-2</v>
      </c>
      <c r="AW20" s="468">
        <v>6.1116627E-2</v>
      </c>
      <c r="AX20" s="468">
        <v>3.2969829999999999E-2</v>
      </c>
      <c r="AY20" s="468">
        <v>-2.2922221999999999E-2</v>
      </c>
      <c r="AZ20" s="892">
        <v>-5.2566175999999999E-2</v>
      </c>
      <c r="BA20" s="892">
        <v>-7.5002895999999999E-2</v>
      </c>
      <c r="BB20" s="892">
        <v>-0.138568303</v>
      </c>
      <c r="BC20" s="892">
        <v>-9.9332299999999998E-2</v>
      </c>
      <c r="BD20" s="892">
        <v>-0.15314710000000001</v>
      </c>
      <c r="BE20" s="456">
        <v>-0.13801730000000001</v>
      </c>
      <c r="BF20" s="456">
        <v>-0.1798082</v>
      </c>
      <c r="BG20" s="456">
        <v>-0.28361389999999997</v>
      </c>
      <c r="BH20" s="456">
        <v>-0.29121049999999998</v>
      </c>
      <c r="BI20" s="456">
        <v>-0.1727253</v>
      </c>
      <c r="BJ20" s="456">
        <v>-0.17387320000000001</v>
      </c>
      <c r="BK20" s="456">
        <v>-0.201073</v>
      </c>
      <c r="BL20" s="456">
        <v>-0.24910009999999999</v>
      </c>
      <c r="BM20" s="456">
        <v>-0.27200800000000003</v>
      </c>
      <c r="BN20" s="456">
        <v>-0.33001330000000001</v>
      </c>
      <c r="BO20" s="456">
        <v>-0.3023767</v>
      </c>
      <c r="BP20" s="456">
        <v>-0.35087869999999999</v>
      </c>
      <c r="BQ20" s="456">
        <v>-0.32310689999999997</v>
      </c>
      <c r="BR20" s="456">
        <v>-0.34312199999999998</v>
      </c>
      <c r="BS20" s="456">
        <v>-0.46201409999999998</v>
      </c>
      <c r="BT20" s="456">
        <v>-0.51343729999999999</v>
      </c>
      <c r="BU20" s="456">
        <v>-0.41300140000000002</v>
      </c>
      <c r="BV20" s="456">
        <v>-0.41931649999999998</v>
      </c>
    </row>
    <row r="21" spans="1:74" ht="11.1" customHeight="1" x14ac:dyDescent="0.2">
      <c r="A21" s="229"/>
      <c r="B21" s="67" t="s">
        <v>732</v>
      </c>
      <c r="C21" s="469"/>
      <c r="D21" s="469"/>
      <c r="E21" s="469"/>
      <c r="F21" s="469"/>
      <c r="G21" s="469"/>
      <c r="H21" s="469"/>
      <c r="I21" s="469"/>
      <c r="J21" s="469"/>
      <c r="K21" s="469"/>
      <c r="L21" s="469"/>
      <c r="M21" s="469"/>
      <c r="N21" s="469"/>
      <c r="O21" s="469"/>
      <c r="P21" s="469"/>
      <c r="Q21" s="469"/>
      <c r="R21" s="469"/>
      <c r="S21" s="469"/>
      <c r="T21" s="469"/>
      <c r="U21" s="469"/>
      <c r="V21" s="469"/>
      <c r="W21" s="469"/>
      <c r="X21" s="469"/>
      <c r="Y21" s="469"/>
      <c r="Z21" s="469"/>
      <c r="AA21" s="469"/>
      <c r="AB21" s="469"/>
      <c r="AC21" s="469"/>
      <c r="AD21" s="469"/>
      <c r="AE21" s="469"/>
      <c r="AF21" s="469"/>
      <c r="AG21" s="469"/>
      <c r="AH21" s="469"/>
      <c r="AI21" s="469"/>
      <c r="AJ21" s="469"/>
      <c r="AK21" s="469"/>
      <c r="AL21" s="469"/>
      <c r="AM21" s="469"/>
      <c r="AN21" s="469"/>
      <c r="AO21" s="469"/>
      <c r="AP21" s="469"/>
      <c r="AQ21" s="469"/>
      <c r="AR21" s="469"/>
      <c r="AS21" s="469"/>
      <c r="AT21" s="469"/>
      <c r="AU21" s="469"/>
      <c r="AV21" s="469"/>
      <c r="AW21" s="469"/>
      <c r="AX21" s="469"/>
      <c r="AY21" s="469"/>
      <c r="AZ21" s="921"/>
      <c r="BA21" s="921"/>
      <c r="BB21" s="921"/>
      <c r="BC21" s="921"/>
      <c r="BD21" s="921"/>
      <c r="BE21" s="474"/>
      <c r="BF21" s="474"/>
      <c r="BG21" s="474"/>
      <c r="BH21" s="474"/>
      <c r="BI21" s="474"/>
      <c r="BJ21" s="474"/>
      <c r="BK21" s="474"/>
      <c r="BL21" s="474"/>
      <c r="BM21" s="474"/>
      <c r="BN21" s="474"/>
      <c r="BO21" s="474"/>
      <c r="BP21" s="474"/>
      <c r="BQ21" s="474"/>
      <c r="BR21" s="474"/>
      <c r="BS21" s="474"/>
      <c r="BT21" s="474"/>
      <c r="BU21" s="474"/>
      <c r="BV21" s="474"/>
    </row>
    <row r="22" spans="1:74" s="285" customFormat="1" ht="11.1" customHeight="1" x14ac:dyDescent="0.2">
      <c r="A22" s="475" t="s">
        <v>654</v>
      </c>
      <c r="B22" s="449" t="s">
        <v>1024</v>
      </c>
      <c r="C22" s="301">
        <v>9.0252123839999996</v>
      </c>
      <c r="D22" s="301">
        <v>7.6632963920000003</v>
      </c>
      <c r="E22" s="301">
        <v>8.4395646089999996</v>
      </c>
      <c r="F22" s="301">
        <v>7.3439979209999997</v>
      </c>
      <c r="G22" s="301">
        <v>7.6384179559999996</v>
      </c>
      <c r="H22" s="301">
        <v>8.2731327889999999</v>
      </c>
      <c r="I22" s="301">
        <v>10.511845667999999</v>
      </c>
      <c r="J22" s="301">
        <v>10.360737996999999</v>
      </c>
      <c r="K22" s="301">
        <v>8.2616489410000007</v>
      </c>
      <c r="L22" s="301">
        <v>7.3231363229999999</v>
      </c>
      <c r="M22" s="301">
        <v>7.8742737590000003</v>
      </c>
      <c r="N22" s="301">
        <v>8.2735665199999993</v>
      </c>
      <c r="O22" s="301">
        <v>8.1611340059999993</v>
      </c>
      <c r="P22" s="301">
        <v>7.565238452</v>
      </c>
      <c r="Q22" s="301">
        <v>8.3029057060000007</v>
      </c>
      <c r="R22" s="301">
        <v>7.0904809809999998</v>
      </c>
      <c r="S22" s="301">
        <v>7.2040374109999998</v>
      </c>
      <c r="T22" s="301">
        <v>7.6503634229999999</v>
      </c>
      <c r="U22" s="301">
        <v>10.783315447</v>
      </c>
      <c r="V22" s="301">
        <v>9.3504736919999996</v>
      </c>
      <c r="W22" s="301">
        <v>8.7014958520000008</v>
      </c>
      <c r="X22" s="301">
        <v>8.0038992429999993</v>
      </c>
      <c r="Y22" s="301">
        <v>7.5118631709999999</v>
      </c>
      <c r="Z22" s="301">
        <v>8.2138161749999998</v>
      </c>
      <c r="AA22" s="301">
        <v>8.8957866909999996</v>
      </c>
      <c r="AB22" s="301">
        <v>7.7669106299999999</v>
      </c>
      <c r="AC22" s="301">
        <v>8.888343763</v>
      </c>
      <c r="AD22" s="301">
        <v>7.7752049239999996</v>
      </c>
      <c r="AE22" s="301">
        <v>8.059973609</v>
      </c>
      <c r="AF22" s="301">
        <v>9.1979264680000004</v>
      </c>
      <c r="AG22" s="301">
        <v>11.026777019000001</v>
      </c>
      <c r="AH22" s="301">
        <v>10.365392258</v>
      </c>
      <c r="AI22" s="301">
        <v>8.5294027030000006</v>
      </c>
      <c r="AJ22" s="301">
        <v>8.1056886380000002</v>
      </c>
      <c r="AK22" s="301">
        <v>8.2512455530000004</v>
      </c>
      <c r="AL22" s="301">
        <v>8.6103924749999994</v>
      </c>
      <c r="AM22" s="301">
        <v>9.1075924859999997</v>
      </c>
      <c r="AN22" s="301">
        <v>8.047106973</v>
      </c>
      <c r="AO22" s="301">
        <v>8.6038443119999997</v>
      </c>
      <c r="AP22" s="301">
        <v>7.4047471160000002</v>
      </c>
      <c r="AQ22" s="301">
        <v>7.5924445440000001</v>
      </c>
      <c r="AR22" s="301">
        <v>9.6398535439999993</v>
      </c>
      <c r="AS22" s="301">
        <v>11.469217484</v>
      </c>
      <c r="AT22" s="301">
        <v>10.179866133999999</v>
      </c>
      <c r="AU22" s="301">
        <v>8.9278973770000007</v>
      </c>
      <c r="AV22" s="301">
        <v>8.6675518260000004</v>
      </c>
      <c r="AW22" s="301">
        <v>9.1229558869999998</v>
      </c>
      <c r="AX22" s="301">
        <v>10.154046916</v>
      </c>
      <c r="AY22" s="301">
        <v>10.140251151999999</v>
      </c>
      <c r="AZ22" s="891">
        <v>8.8102546400000001</v>
      </c>
      <c r="BA22" s="891">
        <v>8.7112128129999995</v>
      </c>
      <c r="BB22" s="891">
        <v>7.1439754979999996</v>
      </c>
      <c r="BC22" s="891">
        <v>7.2919590000000003</v>
      </c>
      <c r="BD22" s="891">
        <v>8.6012900000000005</v>
      </c>
      <c r="BE22" s="462">
        <v>10.449590000000001</v>
      </c>
      <c r="BF22" s="462">
        <v>10.26041</v>
      </c>
      <c r="BG22" s="462">
        <v>8.4411419999999993</v>
      </c>
      <c r="BH22" s="462">
        <v>7.8933660000000003</v>
      </c>
      <c r="BI22" s="462">
        <v>7.7615600000000002</v>
      </c>
      <c r="BJ22" s="462">
        <v>8.8481369999999995</v>
      </c>
      <c r="BK22" s="462">
        <v>9.0015370000000008</v>
      </c>
      <c r="BL22" s="462">
        <v>7.9205160000000001</v>
      </c>
      <c r="BM22" s="462">
        <v>8.681692</v>
      </c>
      <c r="BN22" s="462">
        <v>7.8001880000000003</v>
      </c>
      <c r="BO22" s="462">
        <v>7.6973050000000001</v>
      </c>
      <c r="BP22" s="462">
        <v>8.6418479999999995</v>
      </c>
      <c r="BQ22" s="462">
        <v>10.92164</v>
      </c>
      <c r="BR22" s="462">
        <v>10.439590000000001</v>
      </c>
      <c r="BS22" s="462">
        <v>8.4039760000000001</v>
      </c>
      <c r="BT22" s="462">
        <v>7.6424320000000003</v>
      </c>
      <c r="BU22" s="462">
        <v>7.7068120000000002</v>
      </c>
      <c r="BV22" s="462">
        <v>8.7512670000000004</v>
      </c>
    </row>
    <row r="23" spans="1:74" ht="11.1" customHeight="1" x14ac:dyDescent="0.2">
      <c r="A23" s="234" t="s">
        <v>649</v>
      </c>
      <c r="B23" s="478" t="s">
        <v>1018</v>
      </c>
      <c r="C23" s="468">
        <v>3.939917957</v>
      </c>
      <c r="D23" s="468">
        <v>3.5889442699999998</v>
      </c>
      <c r="E23" s="468">
        <v>3.8894771869999998</v>
      </c>
      <c r="F23" s="468">
        <v>3.5339791479999998</v>
      </c>
      <c r="G23" s="468">
        <v>4.3209078449999998</v>
      </c>
      <c r="H23" s="468">
        <v>4.6405108940000002</v>
      </c>
      <c r="I23" s="468">
        <v>6.7065068849999996</v>
      </c>
      <c r="J23" s="468">
        <v>6.8012020360000003</v>
      </c>
      <c r="K23" s="468">
        <v>4.6609431160000003</v>
      </c>
      <c r="L23" s="468">
        <v>3.5988453310000001</v>
      </c>
      <c r="M23" s="468">
        <v>4.0187897379999997</v>
      </c>
      <c r="N23" s="468">
        <v>3.6339898179999999</v>
      </c>
      <c r="O23" s="468">
        <v>3.9874522190000001</v>
      </c>
      <c r="P23" s="468">
        <v>3.5278177070000001</v>
      </c>
      <c r="Q23" s="468">
        <v>4.0528060010000004</v>
      </c>
      <c r="R23" s="468">
        <v>4.24033807</v>
      </c>
      <c r="S23" s="468">
        <v>3.8364960419999998</v>
      </c>
      <c r="T23" s="468">
        <v>5.2840281759999996</v>
      </c>
      <c r="U23" s="468">
        <v>6.616514199</v>
      </c>
      <c r="V23" s="468">
        <v>5.351800334</v>
      </c>
      <c r="W23" s="468">
        <v>5.0974850549999999</v>
      </c>
      <c r="X23" s="468">
        <v>4.4334989150000004</v>
      </c>
      <c r="Y23" s="468">
        <v>4.3808034439999997</v>
      </c>
      <c r="Z23" s="468">
        <v>4.3836922889999999</v>
      </c>
      <c r="AA23" s="468">
        <v>4.9683504840000001</v>
      </c>
      <c r="AB23" s="468">
        <v>3.776053702</v>
      </c>
      <c r="AC23" s="468">
        <v>4.4389577710000001</v>
      </c>
      <c r="AD23" s="468">
        <v>3.4651499060000002</v>
      </c>
      <c r="AE23" s="468">
        <v>3.9221953169999999</v>
      </c>
      <c r="AF23" s="468">
        <v>5.2336902009999999</v>
      </c>
      <c r="AG23" s="468">
        <v>6.8832140190000004</v>
      </c>
      <c r="AH23" s="468">
        <v>6.3403160720000002</v>
      </c>
      <c r="AI23" s="468">
        <v>5.3091629349999998</v>
      </c>
      <c r="AJ23" s="468">
        <v>5.7701612359999999</v>
      </c>
      <c r="AK23" s="468">
        <v>5.0800340469999998</v>
      </c>
      <c r="AL23" s="468">
        <v>4.469341107</v>
      </c>
      <c r="AM23" s="468">
        <v>4.4206362029999999</v>
      </c>
      <c r="AN23" s="468">
        <v>4.1119539639999996</v>
      </c>
      <c r="AO23" s="468">
        <v>4.1969223089999996</v>
      </c>
      <c r="AP23" s="468">
        <v>3.8457082640000002</v>
      </c>
      <c r="AQ23" s="468">
        <v>3.7708791920000002</v>
      </c>
      <c r="AR23" s="468">
        <v>5.2747332250000003</v>
      </c>
      <c r="AS23" s="468">
        <v>7.0373225330000002</v>
      </c>
      <c r="AT23" s="468">
        <v>6.0635034059999997</v>
      </c>
      <c r="AU23" s="468">
        <v>4.9788262659999996</v>
      </c>
      <c r="AV23" s="468">
        <v>4.9409767999999996</v>
      </c>
      <c r="AW23" s="468">
        <v>5.1119411960000001</v>
      </c>
      <c r="AX23" s="468">
        <v>5.6554209100000001</v>
      </c>
      <c r="AY23" s="468">
        <v>4.9141118119999998</v>
      </c>
      <c r="AZ23" s="892">
        <v>4.2532072970000003</v>
      </c>
      <c r="BA23" s="892">
        <v>4.2064709980000003</v>
      </c>
      <c r="BB23" s="892">
        <v>4.1040767310000001</v>
      </c>
      <c r="BC23" s="892">
        <v>3.354679</v>
      </c>
      <c r="BD23" s="892">
        <v>4.590884</v>
      </c>
      <c r="BE23" s="456">
        <v>6.150366</v>
      </c>
      <c r="BF23" s="456">
        <v>6.146039</v>
      </c>
      <c r="BG23" s="456">
        <v>4.5845279999999997</v>
      </c>
      <c r="BH23" s="456">
        <v>4.3316239999999997</v>
      </c>
      <c r="BI23" s="456">
        <v>3.7609750000000002</v>
      </c>
      <c r="BJ23" s="456">
        <v>4.1473129999999996</v>
      </c>
      <c r="BK23" s="456">
        <v>3.8953090000000001</v>
      </c>
      <c r="BL23" s="456">
        <v>3.474081</v>
      </c>
      <c r="BM23" s="456">
        <v>3.7050800000000002</v>
      </c>
      <c r="BN23" s="456">
        <v>3.1372529999999998</v>
      </c>
      <c r="BO23" s="456">
        <v>2.991457</v>
      </c>
      <c r="BP23" s="456">
        <v>4.1901820000000001</v>
      </c>
      <c r="BQ23" s="456">
        <v>6.4455309999999999</v>
      </c>
      <c r="BR23" s="456">
        <v>6.173038</v>
      </c>
      <c r="BS23" s="456">
        <v>4.3987470000000002</v>
      </c>
      <c r="BT23" s="456">
        <v>4.5379839999999998</v>
      </c>
      <c r="BU23" s="456">
        <v>3.6674769999999999</v>
      </c>
      <c r="BV23" s="456">
        <v>3.9550559999999999</v>
      </c>
    </row>
    <row r="24" spans="1:74" ht="11.1" customHeight="1" x14ac:dyDescent="0.2">
      <c r="A24" s="234" t="s">
        <v>650</v>
      </c>
      <c r="B24" s="478" t="s">
        <v>472</v>
      </c>
      <c r="C24" s="468">
        <v>0.15433516799999999</v>
      </c>
      <c r="D24" s="468">
        <v>9.1760670000000003E-2</v>
      </c>
      <c r="E24" s="468">
        <v>1.3233144000000001E-2</v>
      </c>
      <c r="F24" s="468">
        <v>4.16885E-3</v>
      </c>
      <c r="G24" s="468">
        <v>6.7032029999999996E-3</v>
      </c>
      <c r="H24" s="468">
        <v>1.813217E-3</v>
      </c>
      <c r="I24" s="468">
        <v>1.3912753999999999E-2</v>
      </c>
      <c r="J24" s="468">
        <v>1.9949887999999999E-2</v>
      </c>
      <c r="K24" s="468">
        <v>1.9410149999999999E-3</v>
      </c>
      <c r="L24" s="468">
        <v>2.9320259999999999E-3</v>
      </c>
      <c r="M24" s="468">
        <v>4.3568460000000002E-3</v>
      </c>
      <c r="N24" s="468">
        <v>3.2791041E-2</v>
      </c>
      <c r="O24" s="468">
        <v>2.8954839E-2</v>
      </c>
      <c r="P24" s="468">
        <v>8.2918449000000005E-2</v>
      </c>
      <c r="Q24" s="468">
        <v>5.6058009999999997E-3</v>
      </c>
      <c r="R24" s="468">
        <v>2.5041709999999999E-3</v>
      </c>
      <c r="S24" s="468">
        <v>1.906982E-3</v>
      </c>
      <c r="T24" s="468">
        <v>1.8449510000000001E-3</v>
      </c>
      <c r="U24" s="468">
        <v>1.3886745000000001E-2</v>
      </c>
      <c r="V24" s="468">
        <v>2.073872E-3</v>
      </c>
      <c r="W24" s="468">
        <v>2.9886099999999998E-4</v>
      </c>
      <c r="X24" s="468">
        <v>2.7703756999999999E-2</v>
      </c>
      <c r="Y24" s="468">
        <v>8.8356690000000009E-3</v>
      </c>
      <c r="Z24" s="468">
        <v>2.6811232000000001E-2</v>
      </c>
      <c r="AA24" s="468">
        <v>3.0665102E-2</v>
      </c>
      <c r="AB24" s="468">
        <v>3.0678089999999999E-3</v>
      </c>
      <c r="AC24" s="468">
        <v>1.162532E-2</v>
      </c>
      <c r="AD24" s="468">
        <v>1.788607E-3</v>
      </c>
      <c r="AE24" s="468">
        <v>1.7261189999999999E-3</v>
      </c>
      <c r="AF24" s="468">
        <v>1.605963E-3</v>
      </c>
      <c r="AG24" s="468">
        <v>4.9509099000000001E-2</v>
      </c>
      <c r="AH24" s="468">
        <v>2.0788035E-2</v>
      </c>
      <c r="AI24" s="468">
        <v>2.6339689999999999E-3</v>
      </c>
      <c r="AJ24" s="468">
        <v>2.3831500000000001E-3</v>
      </c>
      <c r="AK24" s="468">
        <v>2.4496357999999999E-2</v>
      </c>
      <c r="AL24" s="468">
        <v>0.1035606</v>
      </c>
      <c r="AM24" s="468">
        <v>0.100862351</v>
      </c>
      <c r="AN24" s="468">
        <v>3.3500699000000002E-2</v>
      </c>
      <c r="AO24" s="468">
        <v>4.2489629999999997E-3</v>
      </c>
      <c r="AP24" s="468">
        <v>2.1624790000000001E-3</v>
      </c>
      <c r="AQ24" s="468">
        <v>2.3613940000000002E-3</v>
      </c>
      <c r="AR24" s="468">
        <v>2.2079906999999999E-2</v>
      </c>
      <c r="AS24" s="468">
        <v>6.5920135000000005E-2</v>
      </c>
      <c r="AT24" s="468">
        <v>3.1459899E-2</v>
      </c>
      <c r="AU24" s="468">
        <v>1.6689000000000001E-3</v>
      </c>
      <c r="AV24" s="468">
        <v>3.149495E-3</v>
      </c>
      <c r="AW24" s="468">
        <v>2.5787900000000001E-3</v>
      </c>
      <c r="AX24" s="468">
        <v>1.2121530000000001E-3</v>
      </c>
      <c r="AY24" s="468">
        <v>1.8944280000000001E-3</v>
      </c>
      <c r="AZ24" s="892">
        <v>3.1735819999999999E-3</v>
      </c>
      <c r="BA24" s="892">
        <v>1.830623E-3</v>
      </c>
      <c r="BB24" s="892">
        <v>1.4449039999999999E-3</v>
      </c>
      <c r="BC24" s="892">
        <v>2.3613900000000001E-3</v>
      </c>
      <c r="BD24" s="892">
        <v>2.20799E-2</v>
      </c>
      <c r="BE24" s="456">
        <v>6.5920099999999995E-2</v>
      </c>
      <c r="BF24" s="456">
        <v>3.1459899999999999E-2</v>
      </c>
      <c r="BG24" s="456">
        <v>1.6689000000000001E-3</v>
      </c>
      <c r="BH24" s="456">
        <v>3.1495E-3</v>
      </c>
      <c r="BI24" s="456">
        <v>2.5787900000000001E-3</v>
      </c>
      <c r="BJ24" s="456">
        <v>1.2121499999999999E-3</v>
      </c>
      <c r="BK24" s="456">
        <v>1.8944299999999999E-3</v>
      </c>
      <c r="BL24" s="456">
        <v>3.1735800000000001E-3</v>
      </c>
      <c r="BM24" s="456">
        <v>1.83062E-3</v>
      </c>
      <c r="BN24" s="456">
        <v>1.4449E-3</v>
      </c>
      <c r="BO24" s="456">
        <v>2.3613900000000001E-3</v>
      </c>
      <c r="BP24" s="456">
        <v>2.20799E-2</v>
      </c>
      <c r="BQ24" s="456">
        <v>6.6140099999999993E-2</v>
      </c>
      <c r="BR24" s="456">
        <v>3.1569899999999998E-2</v>
      </c>
      <c r="BS24" s="456">
        <v>1.6689000000000001E-3</v>
      </c>
      <c r="BT24" s="456">
        <v>3.1495E-3</v>
      </c>
      <c r="BU24" s="456">
        <v>2.5787900000000001E-3</v>
      </c>
      <c r="BV24" s="456">
        <v>1.2121499999999999E-3</v>
      </c>
    </row>
    <row r="25" spans="1:74" ht="11.1" customHeight="1" x14ac:dyDescent="0.2">
      <c r="A25" s="234" t="s">
        <v>651</v>
      </c>
      <c r="B25" s="446" t="s">
        <v>1019</v>
      </c>
      <c r="C25" s="468">
        <v>2.351677</v>
      </c>
      <c r="D25" s="468">
        <v>2.2473770000000002</v>
      </c>
      <c r="E25" s="468">
        <v>2.483851</v>
      </c>
      <c r="F25" s="468">
        <v>1.7011769999999999</v>
      </c>
      <c r="G25" s="468">
        <v>1.573663</v>
      </c>
      <c r="H25" s="468">
        <v>2.2830180000000002</v>
      </c>
      <c r="I25" s="468">
        <v>2.4790740000000002</v>
      </c>
      <c r="J25" s="468">
        <v>2.4692310000000002</v>
      </c>
      <c r="K25" s="468">
        <v>2.391289</v>
      </c>
      <c r="L25" s="468">
        <v>2.4850319999999999</v>
      </c>
      <c r="M25" s="468">
        <v>2.4198059999999999</v>
      </c>
      <c r="N25" s="468">
        <v>2.5005000000000002</v>
      </c>
      <c r="O25" s="468">
        <v>2.454634</v>
      </c>
      <c r="P25" s="468">
        <v>2.1987679999999998</v>
      </c>
      <c r="Q25" s="468">
        <v>2.4810859999999999</v>
      </c>
      <c r="R25" s="468">
        <v>0.999247</v>
      </c>
      <c r="S25" s="468">
        <v>1.4977579999999999</v>
      </c>
      <c r="T25" s="468">
        <v>0.924898</v>
      </c>
      <c r="U25" s="468">
        <v>2.3311120000000001</v>
      </c>
      <c r="V25" s="468">
        <v>2.3212760000000001</v>
      </c>
      <c r="W25" s="468">
        <v>2.2086800000000002</v>
      </c>
      <c r="X25" s="468">
        <v>2.0885129999999998</v>
      </c>
      <c r="Y25" s="468">
        <v>1.5202180000000001</v>
      </c>
      <c r="Z25" s="468">
        <v>2.1780490000000001</v>
      </c>
      <c r="AA25" s="468">
        <v>2.1924380000000001</v>
      </c>
      <c r="AB25" s="468">
        <v>2.3353359999999999</v>
      </c>
      <c r="AC25" s="468">
        <v>2.4955579999999999</v>
      </c>
      <c r="AD25" s="468">
        <v>2.4170400000000001</v>
      </c>
      <c r="AE25" s="468">
        <v>2.4621050000000002</v>
      </c>
      <c r="AF25" s="468">
        <v>2.407689</v>
      </c>
      <c r="AG25" s="468">
        <v>2.4765830000000002</v>
      </c>
      <c r="AH25" s="468">
        <v>2.4398930000000001</v>
      </c>
      <c r="AI25" s="468">
        <v>1.9673879999999999</v>
      </c>
      <c r="AJ25" s="468">
        <v>1.088438</v>
      </c>
      <c r="AK25" s="468">
        <v>1.836929</v>
      </c>
      <c r="AL25" s="468">
        <v>2.4277700000000002</v>
      </c>
      <c r="AM25" s="468">
        <v>2.498367</v>
      </c>
      <c r="AN25" s="468">
        <v>2.2483200000000001</v>
      </c>
      <c r="AO25" s="468">
        <v>2.4948709999999998</v>
      </c>
      <c r="AP25" s="468">
        <v>1.801188</v>
      </c>
      <c r="AQ25" s="468">
        <v>1.9286620000000001</v>
      </c>
      <c r="AR25" s="468">
        <v>2.4112969999999998</v>
      </c>
      <c r="AS25" s="468">
        <v>2.4785699999999999</v>
      </c>
      <c r="AT25" s="468">
        <v>2.324951</v>
      </c>
      <c r="AU25" s="468">
        <v>2.383381</v>
      </c>
      <c r="AV25" s="468">
        <v>2.1408719999999999</v>
      </c>
      <c r="AW25" s="468">
        <v>2.408239</v>
      </c>
      <c r="AX25" s="468">
        <v>2.5001639999999998</v>
      </c>
      <c r="AY25" s="468">
        <v>2.5008840000000001</v>
      </c>
      <c r="AZ25" s="892">
        <v>2.2575590000000001</v>
      </c>
      <c r="BA25" s="892">
        <v>2.4902410000000001</v>
      </c>
      <c r="BB25" s="892">
        <v>1.2007749999999999</v>
      </c>
      <c r="BC25" s="892">
        <v>1.95387</v>
      </c>
      <c r="BD25" s="892">
        <v>2.1396199999999999</v>
      </c>
      <c r="BE25" s="456">
        <v>2.4155899999999999</v>
      </c>
      <c r="BF25" s="456">
        <v>2.4155899999999999</v>
      </c>
      <c r="BG25" s="456">
        <v>2.3376600000000001</v>
      </c>
      <c r="BH25" s="456">
        <v>1.79504</v>
      </c>
      <c r="BI25" s="456">
        <v>1.9412100000000001</v>
      </c>
      <c r="BJ25" s="456">
        <v>2.4155899999999999</v>
      </c>
      <c r="BK25" s="456">
        <v>2.4155899999999999</v>
      </c>
      <c r="BL25" s="456">
        <v>2.1818200000000001</v>
      </c>
      <c r="BM25" s="456">
        <v>2.4155899999999999</v>
      </c>
      <c r="BN25" s="456">
        <v>2.3376600000000001</v>
      </c>
      <c r="BO25" s="456">
        <v>2.4155899999999999</v>
      </c>
      <c r="BP25" s="456">
        <v>2.3376600000000001</v>
      </c>
      <c r="BQ25" s="456">
        <v>2.4155899999999999</v>
      </c>
      <c r="BR25" s="456">
        <v>2.4155899999999999</v>
      </c>
      <c r="BS25" s="456">
        <v>2.3376600000000001</v>
      </c>
      <c r="BT25" s="456">
        <v>1.1667400000000001</v>
      </c>
      <c r="BU25" s="456">
        <v>1.93608</v>
      </c>
      <c r="BV25" s="456">
        <v>2.4155899999999999</v>
      </c>
    </row>
    <row r="26" spans="1:74" ht="11.1" customHeight="1" x14ac:dyDescent="0.2">
      <c r="A26" s="234" t="s">
        <v>652</v>
      </c>
      <c r="B26" s="446" t="s">
        <v>1012</v>
      </c>
      <c r="C26" s="468">
        <v>0.50072918300000002</v>
      </c>
      <c r="D26" s="468">
        <v>0.61926938799999998</v>
      </c>
      <c r="E26" s="468">
        <v>0.90835944999999996</v>
      </c>
      <c r="F26" s="468">
        <v>1.040137264</v>
      </c>
      <c r="G26" s="468">
        <v>0.75784167800000002</v>
      </c>
      <c r="H26" s="468">
        <v>0.35747368800000001</v>
      </c>
      <c r="I26" s="468">
        <v>0.20358311800000001</v>
      </c>
      <c r="J26" s="468">
        <v>0.178426736</v>
      </c>
      <c r="K26" s="468">
        <v>0.33314761199999998</v>
      </c>
      <c r="L26" s="468">
        <v>0.43662063600000001</v>
      </c>
      <c r="M26" s="468">
        <v>0.48507423700000002</v>
      </c>
      <c r="N26" s="468">
        <v>0.70199537000000001</v>
      </c>
      <c r="O26" s="468">
        <v>0.89396942000000001</v>
      </c>
      <c r="P26" s="468">
        <v>0.67737340999999995</v>
      </c>
      <c r="Q26" s="468">
        <v>0.70040243000000002</v>
      </c>
      <c r="R26" s="468">
        <v>0.83645356999999998</v>
      </c>
      <c r="S26" s="468">
        <v>0.66906761999999997</v>
      </c>
      <c r="T26" s="468">
        <v>0.56193472</v>
      </c>
      <c r="U26" s="468">
        <v>0.85382696000000002</v>
      </c>
      <c r="V26" s="468">
        <v>0.71515010999999995</v>
      </c>
      <c r="W26" s="468">
        <v>0.58289924999999998</v>
      </c>
      <c r="X26" s="468">
        <v>0.63139234</v>
      </c>
      <c r="Y26" s="468">
        <v>0.61253972999999995</v>
      </c>
      <c r="Z26" s="468">
        <v>0.77504640000000002</v>
      </c>
      <c r="AA26" s="468">
        <v>0.79697415500000002</v>
      </c>
      <c r="AB26" s="468">
        <v>0.63880530599999996</v>
      </c>
      <c r="AC26" s="468">
        <v>0.85748878799999995</v>
      </c>
      <c r="AD26" s="468">
        <v>0.86780387400000003</v>
      </c>
      <c r="AE26" s="468">
        <v>0.72694927200000004</v>
      </c>
      <c r="AF26" s="468">
        <v>0.44158014899999998</v>
      </c>
      <c r="AG26" s="468">
        <v>0.54046530000000004</v>
      </c>
      <c r="AH26" s="468">
        <v>0.548805404</v>
      </c>
      <c r="AI26" s="468">
        <v>0.28417219900000001</v>
      </c>
      <c r="AJ26" s="468">
        <v>0.25004115399999999</v>
      </c>
      <c r="AK26" s="468">
        <v>0.257273843</v>
      </c>
      <c r="AL26" s="468">
        <v>0.54520675900000004</v>
      </c>
      <c r="AM26" s="468">
        <v>0.53377942700000003</v>
      </c>
      <c r="AN26" s="468">
        <v>0.537076883</v>
      </c>
      <c r="AO26" s="468">
        <v>0.60953778800000002</v>
      </c>
      <c r="AP26" s="468">
        <v>0.52931865099999997</v>
      </c>
      <c r="AQ26" s="468">
        <v>0.65937670199999998</v>
      </c>
      <c r="AR26" s="468">
        <v>0.59301747100000002</v>
      </c>
      <c r="AS26" s="468">
        <v>0.52990499800000002</v>
      </c>
      <c r="AT26" s="468">
        <v>0.496432441</v>
      </c>
      <c r="AU26" s="468">
        <v>0.42729488399999999</v>
      </c>
      <c r="AV26" s="468">
        <v>0.440267299</v>
      </c>
      <c r="AW26" s="468">
        <v>0.478756821</v>
      </c>
      <c r="AX26" s="468">
        <v>0.49488998899999997</v>
      </c>
      <c r="AY26" s="468">
        <v>0.50342493799999999</v>
      </c>
      <c r="AZ26" s="892">
        <v>0.436339223</v>
      </c>
      <c r="BA26" s="892">
        <v>0.59585732400000002</v>
      </c>
      <c r="BB26" s="892">
        <v>0.52048672600000001</v>
      </c>
      <c r="BC26" s="892">
        <v>0.59265279999999998</v>
      </c>
      <c r="BD26" s="892">
        <v>0.45768920000000002</v>
      </c>
      <c r="BE26" s="456">
        <v>0.44193680000000002</v>
      </c>
      <c r="BF26" s="456">
        <v>0.37251689999999998</v>
      </c>
      <c r="BG26" s="456">
        <v>0.34760999999999997</v>
      </c>
      <c r="BH26" s="456">
        <v>0.4754563</v>
      </c>
      <c r="BI26" s="456">
        <v>0.54475169999999995</v>
      </c>
      <c r="BJ26" s="456">
        <v>0.67003619999999997</v>
      </c>
      <c r="BK26" s="456">
        <v>0.68162040000000002</v>
      </c>
      <c r="BL26" s="456">
        <v>0.59677279999999999</v>
      </c>
      <c r="BM26" s="456">
        <v>0.74181850000000005</v>
      </c>
      <c r="BN26" s="456">
        <v>0.8556359</v>
      </c>
      <c r="BO26" s="456">
        <v>0.77933070000000004</v>
      </c>
      <c r="BP26" s="456">
        <v>0.55503610000000003</v>
      </c>
      <c r="BQ26" s="456">
        <v>0.49654619999999999</v>
      </c>
      <c r="BR26" s="456">
        <v>0.4022925</v>
      </c>
      <c r="BS26" s="456">
        <v>0.36364180000000002</v>
      </c>
      <c r="BT26" s="456">
        <v>0.48542439999999998</v>
      </c>
      <c r="BU26" s="456">
        <v>0.55107220000000001</v>
      </c>
      <c r="BV26" s="456">
        <v>0.67236850000000004</v>
      </c>
    </row>
    <row r="27" spans="1:74" ht="11.1" customHeight="1" x14ac:dyDescent="0.2">
      <c r="A27" s="234" t="s">
        <v>1553</v>
      </c>
      <c r="B27" s="446" t="s">
        <v>1013</v>
      </c>
      <c r="C27" s="468">
        <v>0.42399894100000002</v>
      </c>
      <c r="D27" s="468">
        <v>0.400686651</v>
      </c>
      <c r="E27" s="468">
        <v>0.45066539900000002</v>
      </c>
      <c r="F27" s="468">
        <v>0.41379280299999999</v>
      </c>
      <c r="G27" s="468">
        <v>0.26362746799999998</v>
      </c>
      <c r="H27" s="468">
        <v>0.25479177200000003</v>
      </c>
      <c r="I27" s="468">
        <v>0.266606122</v>
      </c>
      <c r="J27" s="468">
        <v>0.15849137299999999</v>
      </c>
      <c r="K27" s="468">
        <v>0.25428525899999999</v>
      </c>
      <c r="L27" s="468">
        <v>0.26885080900000002</v>
      </c>
      <c r="M27" s="468">
        <v>0.42690075999999999</v>
      </c>
      <c r="N27" s="468">
        <v>0.43096772300000002</v>
      </c>
      <c r="O27" s="468">
        <v>0.30410737799999998</v>
      </c>
      <c r="P27" s="468">
        <v>0.30187255200000002</v>
      </c>
      <c r="Q27" s="468">
        <v>0.40074828899999998</v>
      </c>
      <c r="R27" s="468">
        <v>0.33991504700000003</v>
      </c>
      <c r="S27" s="468">
        <v>0.383071891</v>
      </c>
      <c r="T27" s="468">
        <v>0.175184651</v>
      </c>
      <c r="U27" s="468">
        <v>0.13821296999999999</v>
      </c>
      <c r="V27" s="468">
        <v>0.23802705499999999</v>
      </c>
      <c r="W27" s="468">
        <v>0.18856055099999999</v>
      </c>
      <c r="X27" s="468">
        <v>0.26497938300000001</v>
      </c>
      <c r="Y27" s="468">
        <v>0.363194925</v>
      </c>
      <c r="Z27" s="468">
        <v>0.32707280399999999</v>
      </c>
      <c r="AA27" s="468">
        <v>0.33697820899999997</v>
      </c>
      <c r="AB27" s="468">
        <v>0.35479248800000002</v>
      </c>
      <c r="AC27" s="468">
        <v>0.406606672</v>
      </c>
      <c r="AD27" s="468">
        <v>0.353917343</v>
      </c>
      <c r="AE27" s="468">
        <v>0.19319303500000001</v>
      </c>
      <c r="AF27" s="468">
        <v>0.236091367</v>
      </c>
      <c r="AG27" s="468">
        <v>0.17357389600000001</v>
      </c>
      <c r="AH27" s="468">
        <v>0.173590041</v>
      </c>
      <c r="AI27" s="468">
        <v>0.18837662799999999</v>
      </c>
      <c r="AJ27" s="468">
        <v>0.35142934599999998</v>
      </c>
      <c r="AK27" s="468">
        <v>0.47200651100000002</v>
      </c>
      <c r="AL27" s="468">
        <v>0.34011302100000002</v>
      </c>
      <c r="AM27" s="468">
        <v>0.46318837699999998</v>
      </c>
      <c r="AN27" s="468">
        <v>0.37684155499999999</v>
      </c>
      <c r="AO27" s="468">
        <v>0.436281745</v>
      </c>
      <c r="AP27" s="468">
        <v>0.37533353800000002</v>
      </c>
      <c r="AQ27" s="468">
        <v>0.30128980500000002</v>
      </c>
      <c r="AR27" s="468">
        <v>0.26009238000000001</v>
      </c>
      <c r="AS27" s="468">
        <v>0.224160047</v>
      </c>
      <c r="AT27" s="468">
        <v>0.184278571</v>
      </c>
      <c r="AU27" s="468">
        <v>0.20440948</v>
      </c>
      <c r="AV27" s="468">
        <v>0.36802515600000002</v>
      </c>
      <c r="AW27" s="468">
        <v>0.42431523700000001</v>
      </c>
      <c r="AX27" s="468">
        <v>0.49472379399999999</v>
      </c>
      <c r="AY27" s="468">
        <v>0.43133021500000002</v>
      </c>
      <c r="AZ27" s="892">
        <v>0.365365263</v>
      </c>
      <c r="BA27" s="892">
        <v>0.56799354099999999</v>
      </c>
      <c r="BB27" s="892">
        <v>0.47544076099999999</v>
      </c>
      <c r="BC27" s="892">
        <v>0.43010169999999998</v>
      </c>
      <c r="BD27" s="892">
        <v>0.37188450000000001</v>
      </c>
      <c r="BE27" s="456">
        <v>0.30378070000000001</v>
      </c>
      <c r="BF27" s="456">
        <v>0.28517150000000002</v>
      </c>
      <c r="BG27" s="456">
        <v>0.30195949999999999</v>
      </c>
      <c r="BH27" s="456">
        <v>0.53750319999999996</v>
      </c>
      <c r="BI27" s="456">
        <v>0.8483503</v>
      </c>
      <c r="BJ27" s="456">
        <v>0.83757740000000003</v>
      </c>
      <c r="BK27" s="456">
        <v>0.82390300000000005</v>
      </c>
      <c r="BL27" s="456">
        <v>0.7008453</v>
      </c>
      <c r="BM27" s="456">
        <v>0.9763442</v>
      </c>
      <c r="BN27" s="456">
        <v>0.65762520000000002</v>
      </c>
      <c r="BO27" s="456">
        <v>0.54613590000000001</v>
      </c>
      <c r="BP27" s="456">
        <v>0.48131299999999999</v>
      </c>
      <c r="BQ27" s="456">
        <v>0.39569799999999999</v>
      </c>
      <c r="BR27" s="456">
        <v>0.35901620000000001</v>
      </c>
      <c r="BS27" s="456">
        <v>0.38631450000000001</v>
      </c>
      <c r="BT27" s="456">
        <v>0.69336710000000001</v>
      </c>
      <c r="BU27" s="456">
        <v>0.84581019999999996</v>
      </c>
      <c r="BV27" s="456">
        <v>0.85153699999999999</v>
      </c>
    </row>
    <row r="28" spans="1:74" ht="11.1" customHeight="1" x14ac:dyDescent="0.2">
      <c r="A28" s="234" t="s">
        <v>1554</v>
      </c>
      <c r="B28" s="446" t="s">
        <v>1014</v>
      </c>
      <c r="C28" s="468">
        <v>0.194543511</v>
      </c>
      <c r="D28" s="468">
        <v>0.16620300900000001</v>
      </c>
      <c r="E28" s="468">
        <v>0.27518367500000002</v>
      </c>
      <c r="F28" s="468">
        <v>0.33540501299999997</v>
      </c>
      <c r="G28" s="468">
        <v>0.38830035099999999</v>
      </c>
      <c r="H28" s="468">
        <v>0.38929855299999999</v>
      </c>
      <c r="I28" s="468">
        <v>0.42779225199999998</v>
      </c>
      <c r="J28" s="468">
        <v>0.38303163400000001</v>
      </c>
      <c r="K28" s="468">
        <v>0.31569912700000002</v>
      </c>
      <c r="L28" s="468">
        <v>0.26304682800000001</v>
      </c>
      <c r="M28" s="468">
        <v>0.20302168400000001</v>
      </c>
      <c r="N28" s="468">
        <v>0.13565596799999999</v>
      </c>
      <c r="O28" s="468">
        <v>0.12861283900000001</v>
      </c>
      <c r="P28" s="468">
        <v>0.21768636599999999</v>
      </c>
      <c r="Q28" s="468">
        <v>0.31678531700000001</v>
      </c>
      <c r="R28" s="468">
        <v>0.36911491600000002</v>
      </c>
      <c r="S28" s="468">
        <v>0.49713638700000001</v>
      </c>
      <c r="T28" s="468">
        <v>0.37717124200000002</v>
      </c>
      <c r="U28" s="468">
        <v>0.40534815400000002</v>
      </c>
      <c r="V28" s="468">
        <v>0.38147527199999998</v>
      </c>
      <c r="W28" s="468">
        <v>0.33148525400000001</v>
      </c>
      <c r="X28" s="468">
        <v>0.278252163</v>
      </c>
      <c r="Y28" s="468">
        <v>0.246610581</v>
      </c>
      <c r="Z28" s="468">
        <v>0.160837217</v>
      </c>
      <c r="AA28" s="468">
        <v>0.114738875</v>
      </c>
      <c r="AB28" s="468">
        <v>0.30746287</v>
      </c>
      <c r="AC28" s="468">
        <v>0.36490913400000002</v>
      </c>
      <c r="AD28" s="468">
        <v>0.40819291400000002</v>
      </c>
      <c r="AE28" s="468">
        <v>0.49019834400000001</v>
      </c>
      <c r="AF28" s="468">
        <v>0.51865122600000002</v>
      </c>
      <c r="AG28" s="468">
        <v>0.52862920099999999</v>
      </c>
      <c r="AH28" s="468">
        <v>0.48559511799999999</v>
      </c>
      <c r="AI28" s="468">
        <v>0.44950327899999998</v>
      </c>
      <c r="AJ28" s="468">
        <v>0.41711993600000002</v>
      </c>
      <c r="AK28" s="468">
        <v>0.28363145099999998</v>
      </c>
      <c r="AL28" s="468">
        <v>0.185801675</v>
      </c>
      <c r="AM28" s="468">
        <v>0.31536587900000002</v>
      </c>
      <c r="AN28" s="468">
        <v>0.32830178500000001</v>
      </c>
      <c r="AO28" s="468">
        <v>0.50141826899999997</v>
      </c>
      <c r="AP28" s="468">
        <v>0.55654633799999997</v>
      </c>
      <c r="AQ28" s="468">
        <v>0.59986429299999999</v>
      </c>
      <c r="AR28" s="468">
        <v>0.65959844700000003</v>
      </c>
      <c r="AS28" s="468">
        <v>0.69168931099999997</v>
      </c>
      <c r="AT28" s="468">
        <v>0.67892294799999997</v>
      </c>
      <c r="AU28" s="468">
        <v>0.58939680999999999</v>
      </c>
      <c r="AV28" s="468">
        <v>0.49088499099999999</v>
      </c>
      <c r="AW28" s="468">
        <v>0.37415609399999999</v>
      </c>
      <c r="AX28" s="468">
        <v>0.28378435200000002</v>
      </c>
      <c r="AY28" s="468">
        <v>0.31751908499999998</v>
      </c>
      <c r="AZ28" s="892">
        <v>0.37940796700000001</v>
      </c>
      <c r="BA28" s="892">
        <v>0.53820332400000004</v>
      </c>
      <c r="BB28" s="892">
        <v>0.59365381399999995</v>
      </c>
      <c r="BC28" s="892">
        <v>0.62311680000000003</v>
      </c>
      <c r="BD28" s="892">
        <v>0.65119110000000002</v>
      </c>
      <c r="BE28" s="456">
        <v>0.67114989999999997</v>
      </c>
      <c r="BF28" s="456">
        <v>0.64543269999999997</v>
      </c>
      <c r="BG28" s="456">
        <v>0.56701939999999995</v>
      </c>
      <c r="BH28" s="456">
        <v>0.48694009999999999</v>
      </c>
      <c r="BI28" s="456">
        <v>0.36065419999999998</v>
      </c>
      <c r="BJ28" s="456">
        <v>0.26470939999999998</v>
      </c>
      <c r="BK28" s="456">
        <v>0.32180360000000002</v>
      </c>
      <c r="BL28" s="456">
        <v>0.38432559999999999</v>
      </c>
      <c r="BM28" s="456">
        <v>0.54843240000000004</v>
      </c>
      <c r="BN28" s="456">
        <v>0.60556759999999998</v>
      </c>
      <c r="BO28" s="456">
        <v>0.65666610000000003</v>
      </c>
      <c r="BP28" s="456">
        <v>0.69561360000000005</v>
      </c>
      <c r="BQ28" s="456">
        <v>0.72064419999999996</v>
      </c>
      <c r="BR28" s="456">
        <v>0.69326770000000004</v>
      </c>
      <c r="BS28" s="456">
        <v>0.61138930000000002</v>
      </c>
      <c r="BT28" s="456">
        <v>0.53249599999999997</v>
      </c>
      <c r="BU28" s="456">
        <v>0.3930168</v>
      </c>
      <c r="BV28" s="456">
        <v>0.28248420000000002</v>
      </c>
    </row>
    <row r="29" spans="1:74" ht="11.1" customHeight="1" x14ac:dyDescent="0.2">
      <c r="A29" s="234" t="s">
        <v>653</v>
      </c>
      <c r="B29" s="478" t="s">
        <v>1555</v>
      </c>
      <c r="C29" s="468">
        <v>1.4600106239999999</v>
      </c>
      <c r="D29" s="468">
        <v>0.54905540399999997</v>
      </c>
      <c r="E29" s="468">
        <v>0.41879475399999999</v>
      </c>
      <c r="F29" s="468">
        <v>0.31533784300000001</v>
      </c>
      <c r="G29" s="468">
        <v>0.32737441099999998</v>
      </c>
      <c r="H29" s="468">
        <v>0.34622666499999999</v>
      </c>
      <c r="I29" s="468">
        <v>0.41437053699999998</v>
      </c>
      <c r="J29" s="468">
        <v>0.35040533000000001</v>
      </c>
      <c r="K29" s="468">
        <v>0.30434381199999999</v>
      </c>
      <c r="L29" s="468">
        <v>0.26780869299999999</v>
      </c>
      <c r="M29" s="468">
        <v>0.31632449400000001</v>
      </c>
      <c r="N29" s="468">
        <v>0.83766660000000004</v>
      </c>
      <c r="O29" s="468">
        <v>0.36340331100000001</v>
      </c>
      <c r="P29" s="468">
        <v>0.55880196800000004</v>
      </c>
      <c r="Q29" s="468">
        <v>0.34547186800000002</v>
      </c>
      <c r="R29" s="468">
        <v>0.30290820699999998</v>
      </c>
      <c r="S29" s="468">
        <v>0.31860048899999999</v>
      </c>
      <c r="T29" s="468">
        <v>0.32530168300000001</v>
      </c>
      <c r="U29" s="468">
        <v>0.42441441899999999</v>
      </c>
      <c r="V29" s="468">
        <v>0.340671049</v>
      </c>
      <c r="W29" s="468">
        <v>0.29208688100000002</v>
      </c>
      <c r="X29" s="468">
        <v>0.279559685</v>
      </c>
      <c r="Y29" s="468">
        <v>0.37966082200000001</v>
      </c>
      <c r="Z29" s="468">
        <v>0.36230723300000001</v>
      </c>
      <c r="AA29" s="468">
        <v>0.45564186600000001</v>
      </c>
      <c r="AB29" s="468">
        <v>0.35139245499999999</v>
      </c>
      <c r="AC29" s="468">
        <v>0.31319807799999999</v>
      </c>
      <c r="AD29" s="468">
        <v>0.26131228000000001</v>
      </c>
      <c r="AE29" s="468">
        <v>0.26360652200000001</v>
      </c>
      <c r="AF29" s="468">
        <v>0.35861856199999997</v>
      </c>
      <c r="AG29" s="468">
        <v>0.37480250399999998</v>
      </c>
      <c r="AH29" s="468">
        <v>0.35640458800000002</v>
      </c>
      <c r="AI29" s="468">
        <v>0.32816569299999998</v>
      </c>
      <c r="AJ29" s="468">
        <v>0.226115816</v>
      </c>
      <c r="AK29" s="468">
        <v>0.29687434299999998</v>
      </c>
      <c r="AL29" s="468">
        <v>0.53859931299999997</v>
      </c>
      <c r="AM29" s="468">
        <v>0.77539324899999995</v>
      </c>
      <c r="AN29" s="468">
        <v>0.41111208700000001</v>
      </c>
      <c r="AO29" s="468">
        <v>0.36056423799999998</v>
      </c>
      <c r="AP29" s="468">
        <v>0.294489846</v>
      </c>
      <c r="AQ29" s="468">
        <v>0.33001115800000003</v>
      </c>
      <c r="AR29" s="468">
        <v>0.41903511399999999</v>
      </c>
      <c r="AS29" s="468">
        <v>0.44165046000000002</v>
      </c>
      <c r="AT29" s="468">
        <v>0.40031786899999999</v>
      </c>
      <c r="AU29" s="468">
        <v>0.34292003700000001</v>
      </c>
      <c r="AV29" s="468">
        <v>0.283376085</v>
      </c>
      <c r="AW29" s="468">
        <v>0.322968749</v>
      </c>
      <c r="AX29" s="468">
        <v>0.72385171800000003</v>
      </c>
      <c r="AY29" s="468">
        <v>1.4710866739999999</v>
      </c>
      <c r="AZ29" s="892">
        <v>1.115202308</v>
      </c>
      <c r="BA29" s="892">
        <v>0.31061600299999997</v>
      </c>
      <c r="BB29" s="892">
        <v>0.24809756199999999</v>
      </c>
      <c r="BC29" s="892">
        <v>0.335177</v>
      </c>
      <c r="BD29" s="892">
        <v>0.36794120000000002</v>
      </c>
      <c r="BE29" s="456">
        <v>0.40084819999999999</v>
      </c>
      <c r="BF29" s="456">
        <v>0.36420439999999998</v>
      </c>
      <c r="BG29" s="456">
        <v>0.30069659999999998</v>
      </c>
      <c r="BH29" s="456">
        <v>0.26365240000000001</v>
      </c>
      <c r="BI29" s="456">
        <v>0.30303920000000001</v>
      </c>
      <c r="BJ29" s="456">
        <v>0.51169880000000001</v>
      </c>
      <c r="BK29" s="456">
        <v>0.86141639999999997</v>
      </c>
      <c r="BL29" s="456">
        <v>0.57949759999999995</v>
      </c>
      <c r="BM29" s="456">
        <v>0.29259550000000001</v>
      </c>
      <c r="BN29" s="456">
        <v>0.2050014</v>
      </c>
      <c r="BO29" s="456">
        <v>0.30576449999999999</v>
      </c>
      <c r="BP29" s="456">
        <v>0.35996400000000001</v>
      </c>
      <c r="BQ29" s="456">
        <v>0.38149110000000003</v>
      </c>
      <c r="BR29" s="456">
        <v>0.36481920000000001</v>
      </c>
      <c r="BS29" s="456">
        <v>0.30455409999999999</v>
      </c>
      <c r="BT29" s="456">
        <v>0.22327050000000001</v>
      </c>
      <c r="BU29" s="456">
        <v>0.31077749999999998</v>
      </c>
      <c r="BV29" s="456">
        <v>0.57301899999999995</v>
      </c>
    </row>
    <row r="30" spans="1:74" ht="11.1" customHeight="1" x14ac:dyDescent="0.2">
      <c r="A30" s="234" t="s">
        <v>655</v>
      </c>
      <c r="B30" s="476" t="s">
        <v>1556</v>
      </c>
      <c r="C30" s="468">
        <v>11.299628</v>
      </c>
      <c r="D30" s="468">
        <v>9.6485289999999999</v>
      </c>
      <c r="E30" s="468">
        <v>9.6124460000000003</v>
      </c>
      <c r="F30" s="468">
        <v>8.3066110000000002</v>
      </c>
      <c r="G30" s="468">
        <v>8.9601790000000001</v>
      </c>
      <c r="H30" s="468">
        <v>9.5019259999999992</v>
      </c>
      <c r="I30" s="468">
        <v>12.135505999999999</v>
      </c>
      <c r="J30" s="468">
        <v>12.238972</v>
      </c>
      <c r="K30" s="468">
        <v>9.1390849999999997</v>
      </c>
      <c r="L30" s="468">
        <v>8.6590919999999993</v>
      </c>
      <c r="M30" s="468">
        <v>8.983136</v>
      </c>
      <c r="N30" s="468">
        <v>10.402118</v>
      </c>
      <c r="O30" s="468">
        <v>10.232981000000001</v>
      </c>
      <c r="P30" s="468">
        <v>9.3235729999999997</v>
      </c>
      <c r="Q30" s="468">
        <v>9.4446864999999995</v>
      </c>
      <c r="R30" s="468">
        <v>8.1304850000000002</v>
      </c>
      <c r="S30" s="468">
        <v>8.2165090000000003</v>
      </c>
      <c r="T30" s="468">
        <v>9.2209900000000005</v>
      </c>
      <c r="U30" s="468">
        <v>12.031221</v>
      </c>
      <c r="V30" s="468">
        <v>10.530988000000001</v>
      </c>
      <c r="W30" s="468">
        <v>9.6730160000000005</v>
      </c>
      <c r="X30" s="468">
        <v>8.7112350000000003</v>
      </c>
      <c r="Y30" s="468">
        <v>9.1774944999999999</v>
      </c>
      <c r="Z30" s="468">
        <v>10.021229999999999</v>
      </c>
      <c r="AA30" s="468">
        <v>10.88109</v>
      </c>
      <c r="AB30" s="468">
        <v>9.4984599999999997</v>
      </c>
      <c r="AC30" s="468">
        <v>9.2684189999999997</v>
      </c>
      <c r="AD30" s="468">
        <v>8.2959340000000008</v>
      </c>
      <c r="AE30" s="468">
        <v>8.6333260000000003</v>
      </c>
      <c r="AF30" s="468">
        <v>10.116960000000001</v>
      </c>
      <c r="AG30" s="468">
        <v>12.311949</v>
      </c>
      <c r="AH30" s="468">
        <v>10.875717</v>
      </c>
      <c r="AI30" s="468">
        <v>8.8129390000000001</v>
      </c>
      <c r="AJ30" s="468">
        <v>8.5663119999999999</v>
      </c>
      <c r="AK30" s="468">
        <v>8.8414839999999995</v>
      </c>
      <c r="AL30" s="468">
        <v>10.713865</v>
      </c>
      <c r="AM30" s="468">
        <v>11.389412999999999</v>
      </c>
      <c r="AN30" s="468">
        <v>9.9601539999999993</v>
      </c>
      <c r="AO30" s="468">
        <v>9.3421979999999998</v>
      </c>
      <c r="AP30" s="468">
        <v>8.2557299999999998</v>
      </c>
      <c r="AQ30" s="468">
        <v>8.4221959999999996</v>
      </c>
      <c r="AR30" s="468">
        <v>9.9760729999999995</v>
      </c>
      <c r="AS30" s="468">
        <v>12.180866999999999</v>
      </c>
      <c r="AT30" s="468">
        <v>10.322217</v>
      </c>
      <c r="AU30" s="468">
        <v>8.8241230000000002</v>
      </c>
      <c r="AV30" s="468">
        <v>8.6494859999999996</v>
      </c>
      <c r="AW30" s="468">
        <v>9.1889000000000003</v>
      </c>
      <c r="AX30" s="468">
        <v>11.229142</v>
      </c>
      <c r="AY30" s="468">
        <v>11.625431000000001</v>
      </c>
      <c r="AZ30" s="892">
        <v>10.36769</v>
      </c>
      <c r="BA30" s="892">
        <v>9.7127579999999991</v>
      </c>
      <c r="BB30" s="892">
        <v>8.2871220000000001</v>
      </c>
      <c r="BC30" s="892">
        <v>8.3142469999999999</v>
      </c>
      <c r="BD30" s="892">
        <v>9.8260199999999998</v>
      </c>
      <c r="BE30" s="456">
        <v>11.73338</v>
      </c>
      <c r="BF30" s="456">
        <v>11.55851</v>
      </c>
      <c r="BG30" s="456">
        <v>9.2752850000000002</v>
      </c>
      <c r="BH30" s="456">
        <v>8.86463</v>
      </c>
      <c r="BI30" s="456">
        <v>8.8628689999999999</v>
      </c>
      <c r="BJ30" s="456">
        <v>10.52558</v>
      </c>
      <c r="BK30" s="456">
        <v>10.733230000000001</v>
      </c>
      <c r="BL30" s="456">
        <v>9.4240600000000008</v>
      </c>
      <c r="BM30" s="456">
        <v>9.6713819999999995</v>
      </c>
      <c r="BN30" s="456">
        <v>8.3325440000000004</v>
      </c>
      <c r="BO30" s="456">
        <v>8.357977</v>
      </c>
      <c r="BP30" s="456">
        <v>9.5128470000000007</v>
      </c>
      <c r="BQ30" s="456">
        <v>12.132849999999999</v>
      </c>
      <c r="BR30" s="456">
        <v>11.65563</v>
      </c>
      <c r="BS30" s="456">
        <v>9.1786940000000001</v>
      </c>
      <c r="BT30" s="456">
        <v>8.7361939999999993</v>
      </c>
      <c r="BU30" s="456">
        <v>8.7046290000000006</v>
      </c>
      <c r="BV30" s="456">
        <v>10.32124</v>
      </c>
    </row>
    <row r="31" spans="1:74" ht="11.1" customHeight="1" x14ac:dyDescent="0.2">
      <c r="A31" s="229"/>
      <c r="B31" s="67" t="s">
        <v>733</v>
      </c>
      <c r="C31" s="469"/>
      <c r="D31" s="469"/>
      <c r="E31" s="469"/>
      <c r="F31" s="469"/>
      <c r="G31" s="469"/>
      <c r="H31" s="469"/>
      <c r="I31" s="469"/>
      <c r="J31" s="469"/>
      <c r="K31" s="469"/>
      <c r="L31" s="469"/>
      <c r="M31" s="469"/>
      <c r="N31" s="469"/>
      <c r="O31" s="469"/>
      <c r="P31" s="469"/>
      <c r="Q31" s="469"/>
      <c r="R31" s="469"/>
      <c r="S31" s="469"/>
      <c r="T31" s="469"/>
      <c r="U31" s="469"/>
      <c r="V31" s="469"/>
      <c r="W31" s="469"/>
      <c r="X31" s="469"/>
      <c r="Y31" s="469"/>
      <c r="Z31" s="469"/>
      <c r="AA31" s="469"/>
      <c r="AB31" s="469"/>
      <c r="AC31" s="469"/>
      <c r="AD31" s="469"/>
      <c r="AE31" s="469"/>
      <c r="AF31" s="469"/>
      <c r="AG31" s="469"/>
      <c r="AH31" s="469"/>
      <c r="AI31" s="469"/>
      <c r="AJ31" s="469"/>
      <c r="AK31" s="469"/>
      <c r="AL31" s="469"/>
      <c r="AM31" s="469"/>
      <c r="AN31" s="469"/>
      <c r="AO31" s="469"/>
      <c r="AP31" s="469"/>
      <c r="AQ31" s="469"/>
      <c r="AR31" s="469"/>
      <c r="AS31" s="469"/>
      <c r="AT31" s="469"/>
      <c r="AU31" s="469"/>
      <c r="AV31" s="469"/>
      <c r="AW31" s="469"/>
      <c r="AX31" s="469"/>
      <c r="AY31" s="469"/>
      <c r="AZ31" s="921"/>
      <c r="BA31" s="921"/>
      <c r="BB31" s="921"/>
      <c r="BC31" s="921"/>
      <c r="BD31" s="921"/>
      <c r="BE31" s="474"/>
      <c r="BF31" s="474"/>
      <c r="BG31" s="474"/>
      <c r="BH31" s="474"/>
      <c r="BI31" s="474"/>
      <c r="BJ31" s="474"/>
      <c r="BK31" s="474"/>
      <c r="BL31" s="474"/>
      <c r="BM31" s="474"/>
      <c r="BN31" s="474"/>
      <c r="BO31" s="474"/>
      <c r="BP31" s="474"/>
      <c r="BQ31" s="474"/>
      <c r="BR31" s="474"/>
      <c r="BS31" s="474"/>
      <c r="BT31" s="474"/>
      <c r="BU31" s="474"/>
      <c r="BV31" s="474"/>
    </row>
    <row r="32" spans="1:74" s="285" customFormat="1" ht="11.1" customHeight="1" x14ac:dyDescent="0.2">
      <c r="A32" s="475" t="s">
        <v>661</v>
      </c>
      <c r="B32" s="449" t="s">
        <v>1024</v>
      </c>
      <c r="C32" s="301">
        <v>11.471596527999999</v>
      </c>
      <c r="D32" s="301">
        <v>9.7971022740000002</v>
      </c>
      <c r="E32" s="301">
        <v>9.4900946410000007</v>
      </c>
      <c r="F32" s="301">
        <v>9.6430764090000007</v>
      </c>
      <c r="G32" s="301">
        <v>10.703377851999999</v>
      </c>
      <c r="H32" s="301">
        <v>10.927987337999999</v>
      </c>
      <c r="I32" s="301">
        <v>13.360115044</v>
      </c>
      <c r="J32" s="301">
        <v>12.992623326</v>
      </c>
      <c r="K32" s="301">
        <v>9.5407692470000001</v>
      </c>
      <c r="L32" s="301">
        <v>9.5246497380000008</v>
      </c>
      <c r="M32" s="301">
        <v>9.9995475989999996</v>
      </c>
      <c r="N32" s="301">
        <v>10.880164683</v>
      </c>
      <c r="O32" s="301">
        <v>10.431373736999999</v>
      </c>
      <c r="P32" s="301">
        <v>9.8595006810000001</v>
      </c>
      <c r="Q32" s="301">
        <v>9.7405963169999996</v>
      </c>
      <c r="R32" s="301">
        <v>8.7364389710000001</v>
      </c>
      <c r="S32" s="301">
        <v>9.7725103739999994</v>
      </c>
      <c r="T32" s="301">
        <v>10.592674685</v>
      </c>
      <c r="U32" s="301">
        <v>13.680152701000001</v>
      </c>
      <c r="V32" s="301">
        <v>12.029524542000001</v>
      </c>
      <c r="W32" s="301">
        <v>10.683968882</v>
      </c>
      <c r="X32" s="301">
        <v>9.9713899000000001</v>
      </c>
      <c r="Y32" s="301">
        <v>10.836388444000001</v>
      </c>
      <c r="Z32" s="301">
        <v>10.988857383999999</v>
      </c>
      <c r="AA32" s="301">
        <v>11.504579937999999</v>
      </c>
      <c r="AB32" s="301">
        <v>10.684686289</v>
      </c>
      <c r="AC32" s="301">
        <v>10.281996306</v>
      </c>
      <c r="AD32" s="301">
        <v>9.9273645300000002</v>
      </c>
      <c r="AE32" s="301">
        <v>10.520569075999999</v>
      </c>
      <c r="AF32" s="301">
        <v>11.590718224</v>
      </c>
      <c r="AG32" s="301">
        <v>13.532510084</v>
      </c>
      <c r="AH32" s="301">
        <v>12.240123935</v>
      </c>
      <c r="AI32" s="301">
        <v>10.170747559</v>
      </c>
      <c r="AJ32" s="301">
        <v>9.9835385619999997</v>
      </c>
      <c r="AK32" s="301">
        <v>10.272024821</v>
      </c>
      <c r="AL32" s="301">
        <v>11.662063966</v>
      </c>
      <c r="AM32" s="301">
        <v>11.882180443999999</v>
      </c>
      <c r="AN32" s="301">
        <v>10.329608611999999</v>
      </c>
      <c r="AO32" s="301">
        <v>10.412700682000001</v>
      </c>
      <c r="AP32" s="301">
        <v>9.8398918040000005</v>
      </c>
      <c r="AQ32" s="301">
        <v>10.095306829</v>
      </c>
      <c r="AR32" s="301">
        <v>12.058236483</v>
      </c>
      <c r="AS32" s="301">
        <v>14.596904059</v>
      </c>
      <c r="AT32" s="301">
        <v>12.42882168</v>
      </c>
      <c r="AU32" s="301">
        <v>10.503138545000001</v>
      </c>
      <c r="AV32" s="301">
        <v>10.361503295</v>
      </c>
      <c r="AW32" s="301">
        <v>10.598249449000001</v>
      </c>
      <c r="AX32" s="301">
        <v>12.110793505</v>
      </c>
      <c r="AY32" s="301">
        <v>12.651777289</v>
      </c>
      <c r="AZ32" s="891">
        <v>11.073892445</v>
      </c>
      <c r="BA32" s="891">
        <v>10.473299803</v>
      </c>
      <c r="BB32" s="891">
        <v>10.407355963000001</v>
      </c>
      <c r="BC32" s="891">
        <v>10.215249999999999</v>
      </c>
      <c r="BD32" s="891">
        <v>11.85309</v>
      </c>
      <c r="BE32" s="462">
        <v>13.47255</v>
      </c>
      <c r="BF32" s="462">
        <v>13.371700000000001</v>
      </c>
      <c r="BG32" s="462">
        <v>10.973459999999999</v>
      </c>
      <c r="BH32" s="462">
        <v>10.74231</v>
      </c>
      <c r="BI32" s="462">
        <v>10.70745</v>
      </c>
      <c r="BJ32" s="462">
        <v>11.69478</v>
      </c>
      <c r="BK32" s="462">
        <v>11.85934</v>
      </c>
      <c r="BL32" s="462">
        <v>10.223240000000001</v>
      </c>
      <c r="BM32" s="462">
        <v>10.94655</v>
      </c>
      <c r="BN32" s="462">
        <v>10.102270000000001</v>
      </c>
      <c r="BO32" s="462">
        <v>10.47104</v>
      </c>
      <c r="BP32" s="462">
        <v>11.856870000000001</v>
      </c>
      <c r="BQ32" s="462">
        <v>14.4467</v>
      </c>
      <c r="BR32" s="462">
        <v>13.944190000000001</v>
      </c>
      <c r="BS32" s="462">
        <v>11.52938</v>
      </c>
      <c r="BT32" s="462">
        <v>10.88274</v>
      </c>
      <c r="BU32" s="462">
        <v>11.03769</v>
      </c>
      <c r="BV32" s="462">
        <v>11.92149</v>
      </c>
    </row>
    <row r="33" spans="1:74" ht="11.1" customHeight="1" x14ac:dyDescent="0.2">
      <c r="A33" s="234" t="s">
        <v>656</v>
      </c>
      <c r="B33" s="478" t="s">
        <v>1018</v>
      </c>
      <c r="C33" s="468">
        <v>5.078028786</v>
      </c>
      <c r="D33" s="468">
        <v>4.7311718989999996</v>
      </c>
      <c r="E33" s="468">
        <v>4.4750605830000003</v>
      </c>
      <c r="F33" s="468">
        <v>4.5520362519999997</v>
      </c>
      <c r="G33" s="468">
        <v>5.4151973189999998</v>
      </c>
      <c r="H33" s="468">
        <v>5.678253572</v>
      </c>
      <c r="I33" s="468">
        <v>7.992725321</v>
      </c>
      <c r="J33" s="468">
        <v>7.894759605</v>
      </c>
      <c r="K33" s="468">
        <v>5.2105133480000001</v>
      </c>
      <c r="L33" s="468">
        <v>4.6602065049999997</v>
      </c>
      <c r="M33" s="468">
        <v>4.7720984680000003</v>
      </c>
      <c r="N33" s="468">
        <v>4.8532388400000004</v>
      </c>
      <c r="O33" s="468">
        <v>4.8536049769999998</v>
      </c>
      <c r="P33" s="468">
        <v>4.4984045750000003</v>
      </c>
      <c r="Q33" s="468">
        <v>4.3811130409999999</v>
      </c>
      <c r="R33" s="468">
        <v>3.8645380070000002</v>
      </c>
      <c r="S33" s="468">
        <v>4.2047855040000002</v>
      </c>
      <c r="T33" s="468">
        <v>5.6276529630000001</v>
      </c>
      <c r="U33" s="468">
        <v>8.3408768290000008</v>
      </c>
      <c r="V33" s="468">
        <v>6.5660943710000002</v>
      </c>
      <c r="W33" s="468">
        <v>5.917990402</v>
      </c>
      <c r="X33" s="468">
        <v>4.5959554310000001</v>
      </c>
      <c r="Y33" s="468">
        <v>5.3366509339999997</v>
      </c>
      <c r="Z33" s="468">
        <v>5.2679133030000003</v>
      </c>
      <c r="AA33" s="468">
        <v>5.6614663930000004</v>
      </c>
      <c r="AB33" s="468">
        <v>5.0927015779999998</v>
      </c>
      <c r="AC33" s="468">
        <v>4.9238279079999998</v>
      </c>
      <c r="AD33" s="468">
        <v>4.1224818049999996</v>
      </c>
      <c r="AE33" s="468">
        <v>4.9413186759999999</v>
      </c>
      <c r="AF33" s="468">
        <v>6.1989629270000002</v>
      </c>
      <c r="AG33" s="468">
        <v>8.0120340779999992</v>
      </c>
      <c r="AH33" s="468">
        <v>7.0362779250000003</v>
      </c>
      <c r="AI33" s="468">
        <v>5.7025878460000001</v>
      </c>
      <c r="AJ33" s="468">
        <v>4.9442366890000002</v>
      </c>
      <c r="AK33" s="468">
        <v>4.9375482929999999</v>
      </c>
      <c r="AL33" s="468">
        <v>6.0115371379999996</v>
      </c>
      <c r="AM33" s="468">
        <v>5.5969589239999999</v>
      </c>
      <c r="AN33" s="468">
        <v>5.1225209869999997</v>
      </c>
      <c r="AO33" s="468">
        <v>4.5327286090000003</v>
      </c>
      <c r="AP33" s="468">
        <v>4.2256502319999996</v>
      </c>
      <c r="AQ33" s="468">
        <v>4.1408447600000002</v>
      </c>
      <c r="AR33" s="468">
        <v>6.2972379639999998</v>
      </c>
      <c r="AS33" s="468">
        <v>8.9569341849999997</v>
      </c>
      <c r="AT33" s="468">
        <v>6.9709992620000003</v>
      </c>
      <c r="AU33" s="468">
        <v>5.4278259860000002</v>
      </c>
      <c r="AV33" s="468">
        <v>5.0159084600000003</v>
      </c>
      <c r="AW33" s="468">
        <v>5.0903893</v>
      </c>
      <c r="AX33" s="468">
        <v>6.031983329</v>
      </c>
      <c r="AY33" s="468">
        <v>5.7326677530000003</v>
      </c>
      <c r="AZ33" s="892">
        <v>5.5725552990000002</v>
      </c>
      <c r="BA33" s="892">
        <v>5.3797236860000002</v>
      </c>
      <c r="BB33" s="892">
        <v>5.0667208830000003</v>
      </c>
      <c r="BC33" s="892">
        <v>4.3868530000000003</v>
      </c>
      <c r="BD33" s="892">
        <v>6.1775690000000001</v>
      </c>
      <c r="BE33" s="456">
        <v>7.7067969999999999</v>
      </c>
      <c r="BF33" s="456">
        <v>7.7497530000000001</v>
      </c>
      <c r="BG33" s="456">
        <v>6.000788</v>
      </c>
      <c r="BH33" s="456">
        <v>5.1047130000000003</v>
      </c>
      <c r="BI33" s="456">
        <v>4.8937730000000004</v>
      </c>
      <c r="BJ33" s="456">
        <v>5.5190739999999998</v>
      </c>
      <c r="BK33" s="456">
        <v>5.2944149999999999</v>
      </c>
      <c r="BL33" s="456">
        <v>4.6616650000000002</v>
      </c>
      <c r="BM33" s="456">
        <v>4.8668529999999999</v>
      </c>
      <c r="BN33" s="456">
        <v>4.1513359999999997</v>
      </c>
      <c r="BO33" s="456">
        <v>4.4102170000000003</v>
      </c>
      <c r="BP33" s="456">
        <v>5.7715920000000001</v>
      </c>
      <c r="BQ33" s="456">
        <v>8.2402099999999994</v>
      </c>
      <c r="BR33" s="456">
        <v>7.8385439999999997</v>
      </c>
      <c r="BS33" s="456">
        <v>5.8421089999999998</v>
      </c>
      <c r="BT33" s="456">
        <v>4.9750649999999998</v>
      </c>
      <c r="BU33" s="456">
        <v>4.6269229999999997</v>
      </c>
      <c r="BV33" s="456">
        <v>5.0872390000000003</v>
      </c>
    </row>
    <row r="34" spans="1:74" ht="11.1" customHeight="1" x14ac:dyDescent="0.2">
      <c r="A34" s="234" t="s">
        <v>657</v>
      </c>
      <c r="B34" s="446" t="s">
        <v>472</v>
      </c>
      <c r="C34" s="468">
        <v>0</v>
      </c>
      <c r="D34" s="468">
        <v>0</v>
      </c>
      <c r="E34" s="468">
        <v>0</v>
      </c>
      <c r="F34" s="468">
        <v>0</v>
      </c>
      <c r="G34" s="468">
        <v>0</v>
      </c>
      <c r="H34" s="468">
        <v>0</v>
      </c>
      <c r="I34" s="468">
        <v>0</v>
      </c>
      <c r="J34" s="468">
        <v>0</v>
      </c>
      <c r="K34" s="468">
        <v>0</v>
      </c>
      <c r="L34" s="468">
        <v>0</v>
      </c>
      <c r="M34" s="468">
        <v>0</v>
      </c>
      <c r="N34" s="468">
        <v>0</v>
      </c>
      <c r="O34" s="468">
        <v>0</v>
      </c>
      <c r="P34" s="468">
        <v>0</v>
      </c>
      <c r="Q34" s="468">
        <v>0</v>
      </c>
      <c r="R34" s="468">
        <v>0</v>
      </c>
      <c r="S34" s="468">
        <v>0</v>
      </c>
      <c r="T34" s="468">
        <v>0</v>
      </c>
      <c r="U34" s="468">
        <v>0</v>
      </c>
      <c r="V34" s="468">
        <v>0</v>
      </c>
      <c r="W34" s="468">
        <v>0</v>
      </c>
      <c r="X34" s="468">
        <v>0</v>
      </c>
      <c r="Y34" s="468">
        <v>0</v>
      </c>
      <c r="Z34" s="468">
        <v>0</v>
      </c>
      <c r="AA34" s="468">
        <v>0</v>
      </c>
      <c r="AB34" s="468">
        <v>0</v>
      </c>
      <c r="AC34" s="468">
        <v>0</v>
      </c>
      <c r="AD34" s="468">
        <v>0</v>
      </c>
      <c r="AE34" s="468">
        <v>0</v>
      </c>
      <c r="AF34" s="468">
        <v>0</v>
      </c>
      <c r="AG34" s="468">
        <v>0</v>
      </c>
      <c r="AH34" s="468">
        <v>0</v>
      </c>
      <c r="AI34" s="468">
        <v>0</v>
      </c>
      <c r="AJ34" s="468">
        <v>0</v>
      </c>
      <c r="AK34" s="468">
        <v>0</v>
      </c>
      <c r="AL34" s="468">
        <v>0</v>
      </c>
      <c r="AM34" s="468">
        <v>0</v>
      </c>
      <c r="AN34" s="468">
        <v>0</v>
      </c>
      <c r="AO34" s="468">
        <v>0</v>
      </c>
      <c r="AP34" s="468">
        <v>0</v>
      </c>
      <c r="AQ34" s="468">
        <v>0</v>
      </c>
      <c r="AR34" s="468">
        <v>0</v>
      </c>
      <c r="AS34" s="468">
        <v>0</v>
      </c>
      <c r="AT34" s="468">
        <v>0</v>
      </c>
      <c r="AU34" s="468">
        <v>0</v>
      </c>
      <c r="AV34" s="468">
        <v>0</v>
      </c>
      <c r="AW34" s="468">
        <v>0</v>
      </c>
      <c r="AX34" s="468">
        <v>0</v>
      </c>
      <c r="AY34" s="468">
        <v>0</v>
      </c>
      <c r="AZ34" s="892">
        <v>0</v>
      </c>
      <c r="BA34" s="892">
        <v>0</v>
      </c>
      <c r="BB34" s="892">
        <v>0</v>
      </c>
      <c r="BC34" s="892">
        <v>0</v>
      </c>
      <c r="BD34" s="892">
        <v>0</v>
      </c>
      <c r="BE34" s="456">
        <v>0</v>
      </c>
      <c r="BF34" s="456">
        <v>0</v>
      </c>
      <c r="BG34" s="456">
        <v>0</v>
      </c>
      <c r="BH34" s="456">
        <v>0</v>
      </c>
      <c r="BI34" s="456">
        <v>0</v>
      </c>
      <c r="BJ34" s="456">
        <v>0</v>
      </c>
      <c r="BK34" s="456">
        <v>0</v>
      </c>
      <c r="BL34" s="456">
        <v>0</v>
      </c>
      <c r="BM34" s="456">
        <v>0</v>
      </c>
      <c r="BN34" s="456">
        <v>0</v>
      </c>
      <c r="BO34" s="456">
        <v>0</v>
      </c>
      <c r="BP34" s="456">
        <v>0</v>
      </c>
      <c r="BQ34" s="456">
        <v>0</v>
      </c>
      <c r="BR34" s="456">
        <v>0</v>
      </c>
      <c r="BS34" s="456">
        <v>0</v>
      </c>
      <c r="BT34" s="456">
        <v>0</v>
      </c>
      <c r="BU34" s="456">
        <v>0</v>
      </c>
      <c r="BV34" s="456">
        <v>0</v>
      </c>
    </row>
    <row r="35" spans="1:74" ht="11.1" customHeight="1" x14ac:dyDescent="0.2">
      <c r="A35" s="234" t="s">
        <v>658</v>
      </c>
      <c r="B35" s="446" t="s">
        <v>1019</v>
      </c>
      <c r="C35" s="468">
        <v>2.4766319999999999</v>
      </c>
      <c r="D35" s="468">
        <v>2.129934</v>
      </c>
      <c r="E35" s="468">
        <v>1.759827</v>
      </c>
      <c r="F35" s="468">
        <v>2.2480720000000001</v>
      </c>
      <c r="G35" s="468">
        <v>2.449576</v>
      </c>
      <c r="H35" s="468">
        <v>2.3463850000000002</v>
      </c>
      <c r="I35" s="468">
        <v>2.3799920000000001</v>
      </c>
      <c r="J35" s="468">
        <v>2.2978160000000001</v>
      </c>
      <c r="K35" s="468">
        <v>1.7285269999999999</v>
      </c>
      <c r="L35" s="468">
        <v>2.1130990000000001</v>
      </c>
      <c r="M35" s="468">
        <v>2.3962590000000001</v>
      </c>
      <c r="N35" s="468">
        <v>2.4860449999999998</v>
      </c>
      <c r="O35" s="468">
        <v>2.4696549999999999</v>
      </c>
      <c r="P35" s="468">
        <v>2.1856100000000001</v>
      </c>
      <c r="Q35" s="468">
        <v>2.139999</v>
      </c>
      <c r="R35" s="468">
        <v>1.771711</v>
      </c>
      <c r="S35" s="468">
        <v>2.4506009999999998</v>
      </c>
      <c r="T35" s="468">
        <v>2.3679579999999998</v>
      </c>
      <c r="U35" s="468">
        <v>2.386361</v>
      </c>
      <c r="V35" s="468">
        <v>2.409554</v>
      </c>
      <c r="W35" s="468">
        <v>2.113712</v>
      </c>
      <c r="X35" s="468">
        <v>2.4000720000000002</v>
      </c>
      <c r="Y35" s="468">
        <v>2.3780320000000001</v>
      </c>
      <c r="Z35" s="468">
        <v>2.4516580000000001</v>
      </c>
      <c r="AA35" s="468">
        <v>2.4607730000000001</v>
      </c>
      <c r="AB35" s="468">
        <v>2.2955570000000001</v>
      </c>
      <c r="AC35" s="468">
        <v>1.715265</v>
      </c>
      <c r="AD35" s="468">
        <v>2.3959790000000001</v>
      </c>
      <c r="AE35" s="468">
        <v>2.4605579999999998</v>
      </c>
      <c r="AF35" s="468">
        <v>2.355766</v>
      </c>
      <c r="AG35" s="468">
        <v>2.4017089999999999</v>
      </c>
      <c r="AH35" s="468">
        <v>2.1936550000000001</v>
      </c>
      <c r="AI35" s="468">
        <v>1.791663</v>
      </c>
      <c r="AJ35" s="468">
        <v>2.2305860000000002</v>
      </c>
      <c r="AK35" s="468">
        <v>2.3420489999999998</v>
      </c>
      <c r="AL35" s="468">
        <v>2.4297599999999999</v>
      </c>
      <c r="AM35" s="468">
        <v>2.4254199999999999</v>
      </c>
      <c r="AN35" s="468">
        <v>2.1831119999999999</v>
      </c>
      <c r="AO35" s="468">
        <v>2.1934140000000002</v>
      </c>
      <c r="AP35" s="468">
        <v>2.2993739999999998</v>
      </c>
      <c r="AQ35" s="468">
        <v>2.4763090000000001</v>
      </c>
      <c r="AR35" s="468">
        <v>2.3784010000000002</v>
      </c>
      <c r="AS35" s="468">
        <v>2.4059620000000002</v>
      </c>
      <c r="AT35" s="468">
        <v>2.4299200000000001</v>
      </c>
      <c r="AU35" s="468">
        <v>2.352846</v>
      </c>
      <c r="AV35" s="468">
        <v>2.4464130000000002</v>
      </c>
      <c r="AW35" s="468">
        <v>2.3346849999999999</v>
      </c>
      <c r="AX35" s="468">
        <v>2.4817239999999998</v>
      </c>
      <c r="AY35" s="468">
        <v>2.4797009999999999</v>
      </c>
      <c r="AZ35" s="892">
        <v>2.1967219999999998</v>
      </c>
      <c r="BA35" s="892">
        <v>1.665143</v>
      </c>
      <c r="BB35" s="892">
        <v>2.015272</v>
      </c>
      <c r="BC35" s="892">
        <v>2.4600300000000002</v>
      </c>
      <c r="BD35" s="892">
        <v>2.3590200000000001</v>
      </c>
      <c r="BE35" s="456">
        <v>2.4231799999999999</v>
      </c>
      <c r="BF35" s="456">
        <v>2.4231799999999999</v>
      </c>
      <c r="BG35" s="456">
        <v>2.0293600000000001</v>
      </c>
      <c r="BH35" s="456">
        <v>2.4231799999999999</v>
      </c>
      <c r="BI35" s="456">
        <v>2.3450199999999999</v>
      </c>
      <c r="BJ35" s="456">
        <v>2.4231799999999999</v>
      </c>
      <c r="BK35" s="456">
        <v>2.4231799999999999</v>
      </c>
      <c r="BL35" s="456">
        <v>2.1886800000000002</v>
      </c>
      <c r="BM35" s="456">
        <v>2.1694599999999999</v>
      </c>
      <c r="BN35" s="456">
        <v>2.2712300000000001</v>
      </c>
      <c r="BO35" s="456">
        <v>2.4231799999999999</v>
      </c>
      <c r="BP35" s="456">
        <v>2.3450199999999999</v>
      </c>
      <c r="BQ35" s="456">
        <v>2.4231799999999999</v>
      </c>
      <c r="BR35" s="456">
        <v>2.4231799999999999</v>
      </c>
      <c r="BS35" s="456">
        <v>2.3450199999999999</v>
      </c>
      <c r="BT35" s="456">
        <v>2.1406100000000001</v>
      </c>
      <c r="BU35" s="456">
        <v>2.3450199999999999</v>
      </c>
      <c r="BV35" s="456">
        <v>2.4231799999999999</v>
      </c>
    </row>
    <row r="36" spans="1:74" ht="11.1" customHeight="1" x14ac:dyDescent="0.2">
      <c r="A36" s="234" t="s">
        <v>659</v>
      </c>
      <c r="B36" s="446" t="s">
        <v>1012</v>
      </c>
      <c r="C36" s="468">
        <v>2.4115053469999999</v>
      </c>
      <c r="D36" s="468">
        <v>2.2091782919999998</v>
      </c>
      <c r="E36" s="468">
        <v>2.51748605</v>
      </c>
      <c r="F36" s="468">
        <v>2.1814047269999999</v>
      </c>
      <c r="G36" s="468">
        <v>2.2980127619999999</v>
      </c>
      <c r="H36" s="468">
        <v>2.333229373</v>
      </c>
      <c r="I36" s="468">
        <v>2.3903478069999999</v>
      </c>
      <c r="J36" s="468">
        <v>2.2928776530000001</v>
      </c>
      <c r="K36" s="468">
        <v>2.1509347860000001</v>
      </c>
      <c r="L36" s="468">
        <v>2.1189708970000001</v>
      </c>
      <c r="M36" s="468">
        <v>2.1497675209999998</v>
      </c>
      <c r="N36" s="468">
        <v>2.3276987849999999</v>
      </c>
      <c r="O36" s="468">
        <v>2.6601176660000001</v>
      </c>
      <c r="P36" s="468">
        <v>2.2579637109999999</v>
      </c>
      <c r="Q36" s="468">
        <v>2.446587895</v>
      </c>
      <c r="R36" s="468">
        <v>2.3587562000000002</v>
      </c>
      <c r="S36" s="468">
        <v>2.4140065169999998</v>
      </c>
      <c r="T36" s="468">
        <v>2.0787795550000001</v>
      </c>
      <c r="U36" s="468">
        <v>2.382581155</v>
      </c>
      <c r="V36" s="468">
        <v>2.4592847760000001</v>
      </c>
      <c r="W36" s="468">
        <v>2.1632538129999999</v>
      </c>
      <c r="X36" s="468">
        <v>2.238708398</v>
      </c>
      <c r="Y36" s="468">
        <v>2.3115044770000002</v>
      </c>
      <c r="Z36" s="468">
        <v>2.584885528</v>
      </c>
      <c r="AA36" s="468">
        <v>2.6313599129999998</v>
      </c>
      <c r="AB36" s="468">
        <v>2.5293123660000001</v>
      </c>
      <c r="AC36" s="468">
        <v>2.7132380459999998</v>
      </c>
      <c r="AD36" s="468">
        <v>2.5327358379999998</v>
      </c>
      <c r="AE36" s="468">
        <v>2.3750123909999998</v>
      </c>
      <c r="AF36" s="468">
        <v>2.1857835720000001</v>
      </c>
      <c r="AG36" s="468">
        <v>2.3956602020000002</v>
      </c>
      <c r="AH36" s="468">
        <v>2.2841576799999999</v>
      </c>
      <c r="AI36" s="468">
        <v>1.9510217860000001</v>
      </c>
      <c r="AJ36" s="468">
        <v>1.9159018729999999</v>
      </c>
      <c r="AK36" s="468">
        <v>2.0241223289999999</v>
      </c>
      <c r="AL36" s="468">
        <v>2.3320207439999998</v>
      </c>
      <c r="AM36" s="468">
        <v>2.231360225</v>
      </c>
      <c r="AN36" s="468">
        <v>1.926351938</v>
      </c>
      <c r="AO36" s="468">
        <v>2.3189758679999999</v>
      </c>
      <c r="AP36" s="468">
        <v>2.1161626670000002</v>
      </c>
      <c r="AQ36" s="468">
        <v>2.3960622329999999</v>
      </c>
      <c r="AR36" s="468">
        <v>2.2535777289999999</v>
      </c>
      <c r="AS36" s="468">
        <v>2.2201087209999999</v>
      </c>
      <c r="AT36" s="468">
        <v>2.1166491980000002</v>
      </c>
      <c r="AU36" s="468">
        <v>1.9259794640000001</v>
      </c>
      <c r="AV36" s="468">
        <v>1.9512843339999999</v>
      </c>
      <c r="AW36" s="468">
        <v>2.1207903899999998</v>
      </c>
      <c r="AX36" s="468">
        <v>2.1943648759999999</v>
      </c>
      <c r="AY36" s="468">
        <v>2.0897001030000002</v>
      </c>
      <c r="AZ36" s="892">
        <v>1.80047556</v>
      </c>
      <c r="BA36" s="892">
        <v>2.23392356</v>
      </c>
      <c r="BB36" s="892">
        <v>2.1398785560000002</v>
      </c>
      <c r="BC36" s="892">
        <v>2.2668460000000001</v>
      </c>
      <c r="BD36" s="892">
        <v>2.1969989999999999</v>
      </c>
      <c r="BE36" s="456">
        <v>2.315394</v>
      </c>
      <c r="BF36" s="456">
        <v>2.2672539999999999</v>
      </c>
      <c r="BG36" s="456">
        <v>2.1010710000000001</v>
      </c>
      <c r="BH36" s="456">
        <v>2.1464759999999998</v>
      </c>
      <c r="BI36" s="456">
        <v>2.2973710000000001</v>
      </c>
      <c r="BJ36" s="456">
        <v>2.424391</v>
      </c>
      <c r="BK36" s="456">
        <v>2.3380459999999998</v>
      </c>
      <c r="BL36" s="456">
        <v>2.0994259999999998</v>
      </c>
      <c r="BM36" s="456">
        <v>2.421478</v>
      </c>
      <c r="BN36" s="456">
        <v>2.2344379999999999</v>
      </c>
      <c r="BO36" s="456">
        <v>2.348732</v>
      </c>
      <c r="BP36" s="456">
        <v>2.2631600000000001</v>
      </c>
      <c r="BQ36" s="456">
        <v>2.372903</v>
      </c>
      <c r="BR36" s="456">
        <v>2.3154490000000001</v>
      </c>
      <c r="BS36" s="456">
        <v>2.1401569999999999</v>
      </c>
      <c r="BT36" s="456">
        <v>2.1803240000000002</v>
      </c>
      <c r="BU36" s="456">
        <v>2.3248220000000002</v>
      </c>
      <c r="BV36" s="456">
        <v>2.4481619999999999</v>
      </c>
    </row>
    <row r="37" spans="1:74" ht="11.1" customHeight="1" x14ac:dyDescent="0.2">
      <c r="A37" s="234" t="s">
        <v>1557</v>
      </c>
      <c r="B37" s="446" t="s">
        <v>1013</v>
      </c>
      <c r="C37" s="468">
        <v>0.35950033399999998</v>
      </c>
      <c r="D37" s="468">
        <v>0.460614774</v>
      </c>
      <c r="E37" s="468">
        <v>0.50287992199999998</v>
      </c>
      <c r="F37" s="468">
        <v>0.44302254200000002</v>
      </c>
      <c r="G37" s="468">
        <v>0.296001652</v>
      </c>
      <c r="H37" s="468">
        <v>0.33133503800000003</v>
      </c>
      <c r="I37" s="468">
        <v>0.30882066600000002</v>
      </c>
      <c r="J37" s="468">
        <v>0.21812315700000001</v>
      </c>
      <c r="K37" s="468">
        <v>0.23170238500000001</v>
      </c>
      <c r="L37" s="468">
        <v>0.39959687500000002</v>
      </c>
      <c r="M37" s="468">
        <v>0.49172422500000001</v>
      </c>
      <c r="N37" s="468">
        <v>0.51960543000000003</v>
      </c>
      <c r="O37" s="468">
        <v>0.29780800000000002</v>
      </c>
      <c r="P37" s="468">
        <v>0.54399399999999998</v>
      </c>
      <c r="Q37" s="468">
        <v>0.52563400000000005</v>
      </c>
      <c r="R37" s="468">
        <v>0.464335</v>
      </c>
      <c r="S37" s="468">
        <v>0.34866599999999998</v>
      </c>
      <c r="T37" s="468">
        <v>0.22574269</v>
      </c>
      <c r="U37" s="468">
        <v>0.23742780999999999</v>
      </c>
      <c r="V37" s="468">
        <v>0.30180400000000002</v>
      </c>
      <c r="W37" s="468">
        <v>0.212032</v>
      </c>
      <c r="X37" s="468">
        <v>0.46562648600000001</v>
      </c>
      <c r="Y37" s="468">
        <v>0.62556500000000004</v>
      </c>
      <c r="Z37" s="468">
        <v>0.54662299999999997</v>
      </c>
      <c r="AA37" s="468">
        <v>0.52337900000000004</v>
      </c>
      <c r="AB37" s="468">
        <v>0.54367399999999999</v>
      </c>
      <c r="AC37" s="468">
        <v>0.65854299999999999</v>
      </c>
      <c r="AD37" s="468">
        <v>0.587036</v>
      </c>
      <c r="AE37" s="468">
        <v>0.35769800000000002</v>
      </c>
      <c r="AF37" s="468">
        <v>0.43879876000000001</v>
      </c>
      <c r="AG37" s="468">
        <v>0.27505299999999999</v>
      </c>
      <c r="AH37" s="468">
        <v>0.34132499999999999</v>
      </c>
      <c r="AI37" s="468">
        <v>0.34917599999999999</v>
      </c>
      <c r="AJ37" s="468">
        <v>0.54407700000000003</v>
      </c>
      <c r="AK37" s="468">
        <v>0.73170500000000005</v>
      </c>
      <c r="AL37" s="468">
        <v>0.67617499999999997</v>
      </c>
      <c r="AM37" s="468">
        <v>0.78690131799999996</v>
      </c>
      <c r="AN37" s="468">
        <v>0.60781078499999996</v>
      </c>
      <c r="AO37" s="468">
        <v>0.88612623899999998</v>
      </c>
      <c r="AP37" s="468">
        <v>0.67920061200000004</v>
      </c>
      <c r="AQ37" s="468">
        <v>0.54731352799999999</v>
      </c>
      <c r="AR37" s="468">
        <v>0.49188545700000003</v>
      </c>
      <c r="AS37" s="468">
        <v>0.33909845700000002</v>
      </c>
      <c r="AT37" s="468">
        <v>0.31672524499999999</v>
      </c>
      <c r="AU37" s="468">
        <v>0.27125353000000002</v>
      </c>
      <c r="AV37" s="468">
        <v>0.508910635</v>
      </c>
      <c r="AW37" s="468">
        <v>0.67899398799999999</v>
      </c>
      <c r="AX37" s="468">
        <v>0.78307085899999995</v>
      </c>
      <c r="AY37" s="468">
        <v>0.73328474700000001</v>
      </c>
      <c r="AZ37" s="892">
        <v>0.49194421199999999</v>
      </c>
      <c r="BA37" s="892">
        <v>0.68664966400000005</v>
      </c>
      <c r="BB37" s="892">
        <v>0.632828736</v>
      </c>
      <c r="BC37" s="892">
        <v>0.49939810000000001</v>
      </c>
      <c r="BD37" s="892">
        <v>0.47680600000000001</v>
      </c>
      <c r="BE37" s="456">
        <v>0.32531640000000001</v>
      </c>
      <c r="BF37" s="456">
        <v>0.33963120000000002</v>
      </c>
      <c r="BG37" s="456">
        <v>0.30311729999999998</v>
      </c>
      <c r="BH37" s="456">
        <v>0.53974080000000002</v>
      </c>
      <c r="BI37" s="456">
        <v>0.74746780000000002</v>
      </c>
      <c r="BJ37" s="456">
        <v>0.87162340000000005</v>
      </c>
      <c r="BK37" s="456">
        <v>0.87287650000000006</v>
      </c>
      <c r="BL37" s="456">
        <v>0.63596379999999997</v>
      </c>
      <c r="BM37" s="456">
        <v>0.8919203</v>
      </c>
      <c r="BN37" s="456">
        <v>0.77026760000000005</v>
      </c>
      <c r="BO37" s="456">
        <v>0.58509900000000004</v>
      </c>
      <c r="BP37" s="456">
        <v>0.71302480000000001</v>
      </c>
      <c r="BQ37" s="456">
        <v>0.5850303</v>
      </c>
      <c r="BR37" s="456">
        <v>0.60012189999999999</v>
      </c>
      <c r="BS37" s="456">
        <v>0.5375008</v>
      </c>
      <c r="BT37" s="456">
        <v>0.95710030000000001</v>
      </c>
      <c r="BU37" s="456">
        <v>1.2804869999999999</v>
      </c>
      <c r="BV37" s="456">
        <v>1.366471</v>
      </c>
    </row>
    <row r="38" spans="1:74" ht="11.1" customHeight="1" x14ac:dyDescent="0.2">
      <c r="A38" s="234" t="s">
        <v>1558</v>
      </c>
      <c r="B38" s="446" t="s">
        <v>1014</v>
      </c>
      <c r="C38" s="468">
        <v>7.1079969000000007E-2</v>
      </c>
      <c r="D38" s="468">
        <v>8.9607258999999995E-2</v>
      </c>
      <c r="E38" s="468">
        <v>0.12864691</v>
      </c>
      <c r="F38" s="468">
        <v>0.15102990499999999</v>
      </c>
      <c r="G38" s="468">
        <v>0.15212226400000001</v>
      </c>
      <c r="H38" s="468">
        <v>0.165943163</v>
      </c>
      <c r="I38" s="468">
        <v>0.17242570500000001</v>
      </c>
      <c r="J38" s="468">
        <v>0.177668782</v>
      </c>
      <c r="K38" s="468">
        <v>0.15157236299999999</v>
      </c>
      <c r="L38" s="468">
        <v>0.15366218200000001</v>
      </c>
      <c r="M38" s="468">
        <v>0.11061156799999999</v>
      </c>
      <c r="N38" s="468">
        <v>8.9150434000000001E-2</v>
      </c>
      <c r="O38" s="468">
        <v>5.6858603000000001E-2</v>
      </c>
      <c r="P38" s="468">
        <v>0.107945003</v>
      </c>
      <c r="Q38" s="468">
        <v>0.159751481</v>
      </c>
      <c r="R38" s="468">
        <v>0.21138262599999999</v>
      </c>
      <c r="S38" s="468">
        <v>0.28910918400000002</v>
      </c>
      <c r="T38" s="468">
        <v>0.22760630800000001</v>
      </c>
      <c r="U38" s="468">
        <v>0.243819288</v>
      </c>
      <c r="V38" s="468">
        <v>0.22596707199999999</v>
      </c>
      <c r="W38" s="468">
        <v>0.206430532</v>
      </c>
      <c r="X38" s="468">
        <v>0.14960981100000001</v>
      </c>
      <c r="Y38" s="468">
        <v>0.117669194</v>
      </c>
      <c r="Z38" s="468">
        <v>6.9679501000000005E-2</v>
      </c>
      <c r="AA38" s="468">
        <v>5.8014913000000001E-2</v>
      </c>
      <c r="AB38" s="468">
        <v>0.16777545799999999</v>
      </c>
      <c r="AC38" s="468">
        <v>0.20514411099999999</v>
      </c>
      <c r="AD38" s="468">
        <v>0.23549413999999999</v>
      </c>
      <c r="AE38" s="468">
        <v>0.328293681</v>
      </c>
      <c r="AF38" s="468">
        <v>0.33264081400000001</v>
      </c>
      <c r="AG38" s="468">
        <v>0.36176018500000001</v>
      </c>
      <c r="AH38" s="468">
        <v>0.31980282199999999</v>
      </c>
      <c r="AI38" s="468">
        <v>0.32498147300000002</v>
      </c>
      <c r="AJ38" s="468">
        <v>0.28896089800000002</v>
      </c>
      <c r="AK38" s="468">
        <v>0.18523292699999999</v>
      </c>
      <c r="AL38" s="468">
        <v>0.102297599</v>
      </c>
      <c r="AM38" s="468">
        <v>0.249104827</v>
      </c>
      <c r="AN38" s="468">
        <v>0.26197765200000001</v>
      </c>
      <c r="AO38" s="468">
        <v>0.39566422600000001</v>
      </c>
      <c r="AP38" s="468">
        <v>0.45050915200000002</v>
      </c>
      <c r="AQ38" s="468">
        <v>0.484549432</v>
      </c>
      <c r="AR38" s="468">
        <v>0.53387206300000001</v>
      </c>
      <c r="AS38" s="468">
        <v>0.57316299400000004</v>
      </c>
      <c r="AT38" s="468">
        <v>0.54342063699999998</v>
      </c>
      <c r="AU38" s="468">
        <v>0.482266949</v>
      </c>
      <c r="AV38" s="468">
        <v>0.40340529000000003</v>
      </c>
      <c r="AW38" s="468">
        <v>0.30816570700000001</v>
      </c>
      <c r="AX38" s="468">
        <v>0.24438921699999999</v>
      </c>
      <c r="AY38" s="468">
        <v>0.27526018400000002</v>
      </c>
      <c r="AZ38" s="892">
        <v>0.33147236299999999</v>
      </c>
      <c r="BA38" s="892">
        <v>0.462637256</v>
      </c>
      <c r="BB38" s="892">
        <v>0.50214112300000002</v>
      </c>
      <c r="BC38" s="892">
        <v>0.53963950000000005</v>
      </c>
      <c r="BD38" s="892">
        <v>0.55755889999999997</v>
      </c>
      <c r="BE38" s="456">
        <v>0.59692299999999998</v>
      </c>
      <c r="BF38" s="456">
        <v>0.54534680000000002</v>
      </c>
      <c r="BG38" s="456">
        <v>0.50172749999999999</v>
      </c>
      <c r="BH38" s="456">
        <v>0.45445249999999998</v>
      </c>
      <c r="BI38" s="456">
        <v>0.34737180000000001</v>
      </c>
      <c r="BJ38" s="456">
        <v>0.24385709999999999</v>
      </c>
      <c r="BK38" s="456">
        <v>0.32460899999999998</v>
      </c>
      <c r="BL38" s="456">
        <v>0.39258729999999997</v>
      </c>
      <c r="BM38" s="456">
        <v>0.55405150000000003</v>
      </c>
      <c r="BN38" s="456">
        <v>0.61048230000000003</v>
      </c>
      <c r="BO38" s="456">
        <v>0.66588190000000003</v>
      </c>
      <c r="BP38" s="456">
        <v>0.73123320000000003</v>
      </c>
      <c r="BQ38" s="456">
        <v>0.79752730000000005</v>
      </c>
      <c r="BR38" s="456">
        <v>0.72742450000000003</v>
      </c>
      <c r="BS38" s="456">
        <v>0.67707019999999996</v>
      </c>
      <c r="BT38" s="456">
        <v>0.56631240000000005</v>
      </c>
      <c r="BU38" s="456">
        <v>0.42669570000000001</v>
      </c>
      <c r="BV38" s="456">
        <v>0.33515990000000001</v>
      </c>
    </row>
    <row r="39" spans="1:74" ht="11.1" customHeight="1" x14ac:dyDescent="0.2">
      <c r="A39" s="234" t="s">
        <v>660</v>
      </c>
      <c r="B39" s="478" t="s">
        <v>1555</v>
      </c>
      <c r="C39" s="468">
        <v>1.0748500919999999</v>
      </c>
      <c r="D39" s="468">
        <v>0.17659605</v>
      </c>
      <c r="E39" s="468">
        <v>0.106194176</v>
      </c>
      <c r="F39" s="468">
        <v>6.7510982999999997E-2</v>
      </c>
      <c r="G39" s="468">
        <v>9.2467855000000002E-2</v>
      </c>
      <c r="H39" s="468">
        <v>7.2841191999999999E-2</v>
      </c>
      <c r="I39" s="468">
        <v>0.11580354499999999</v>
      </c>
      <c r="J39" s="468">
        <v>0.11137812900000001</v>
      </c>
      <c r="K39" s="468">
        <v>6.7519364999999998E-2</v>
      </c>
      <c r="L39" s="468">
        <v>7.9114278999999996E-2</v>
      </c>
      <c r="M39" s="468">
        <v>7.9086817000000004E-2</v>
      </c>
      <c r="N39" s="468">
        <v>0.60442619399999997</v>
      </c>
      <c r="O39" s="468">
        <v>9.3329491000000001E-2</v>
      </c>
      <c r="P39" s="468">
        <v>0.26558339199999997</v>
      </c>
      <c r="Q39" s="468">
        <v>8.7510900000000003E-2</v>
      </c>
      <c r="R39" s="468">
        <v>6.5716137999999993E-2</v>
      </c>
      <c r="S39" s="468">
        <v>6.5342169000000005E-2</v>
      </c>
      <c r="T39" s="468">
        <v>6.4935169000000001E-2</v>
      </c>
      <c r="U39" s="468">
        <v>8.9086619000000006E-2</v>
      </c>
      <c r="V39" s="468">
        <v>6.6820323000000001E-2</v>
      </c>
      <c r="W39" s="468">
        <v>7.0550135E-2</v>
      </c>
      <c r="X39" s="468">
        <v>0.12141777400000001</v>
      </c>
      <c r="Y39" s="468">
        <v>6.6966839E-2</v>
      </c>
      <c r="Z39" s="468">
        <v>6.8098052000000006E-2</v>
      </c>
      <c r="AA39" s="468">
        <v>0.169586719</v>
      </c>
      <c r="AB39" s="468">
        <v>5.5665886999999997E-2</v>
      </c>
      <c r="AC39" s="468">
        <v>6.5978241000000007E-2</v>
      </c>
      <c r="AD39" s="468">
        <v>5.3637747E-2</v>
      </c>
      <c r="AE39" s="468">
        <v>5.7688327999999997E-2</v>
      </c>
      <c r="AF39" s="468">
        <v>7.8766151000000006E-2</v>
      </c>
      <c r="AG39" s="468">
        <v>8.6293619000000002E-2</v>
      </c>
      <c r="AH39" s="468">
        <v>6.4905508000000001E-2</v>
      </c>
      <c r="AI39" s="468">
        <v>5.1317453999999998E-2</v>
      </c>
      <c r="AJ39" s="468">
        <v>5.9776101999999998E-2</v>
      </c>
      <c r="AK39" s="468">
        <v>5.1367271999999999E-2</v>
      </c>
      <c r="AL39" s="468">
        <v>0.110273485</v>
      </c>
      <c r="AM39" s="468">
        <v>0.59243515000000002</v>
      </c>
      <c r="AN39" s="468">
        <v>0.22783524999999999</v>
      </c>
      <c r="AO39" s="468">
        <v>8.5791740000000005E-2</v>
      </c>
      <c r="AP39" s="468">
        <v>6.8995140999999996E-2</v>
      </c>
      <c r="AQ39" s="468">
        <v>5.0227875999999998E-2</v>
      </c>
      <c r="AR39" s="468">
        <v>0.10326227</v>
      </c>
      <c r="AS39" s="468">
        <v>0.101637702</v>
      </c>
      <c r="AT39" s="468">
        <v>5.1107338000000002E-2</v>
      </c>
      <c r="AU39" s="468">
        <v>4.2966615999999999E-2</v>
      </c>
      <c r="AV39" s="468">
        <v>3.5581575999999997E-2</v>
      </c>
      <c r="AW39" s="468">
        <v>6.5225063999999999E-2</v>
      </c>
      <c r="AX39" s="468">
        <v>0.375261224</v>
      </c>
      <c r="AY39" s="468">
        <v>1.3411635019999999</v>
      </c>
      <c r="AZ39" s="892">
        <v>0.68072301099999999</v>
      </c>
      <c r="BA39" s="892">
        <v>4.5222637000000003E-2</v>
      </c>
      <c r="BB39" s="892">
        <v>5.0514665E-2</v>
      </c>
      <c r="BC39" s="892">
        <v>6.2483499999999997E-2</v>
      </c>
      <c r="BD39" s="892">
        <v>8.5140900000000005E-2</v>
      </c>
      <c r="BE39" s="456">
        <v>0.1049356</v>
      </c>
      <c r="BF39" s="456">
        <v>4.6538299999999998E-2</v>
      </c>
      <c r="BG39" s="456">
        <v>3.7398599999999997E-2</v>
      </c>
      <c r="BH39" s="456">
        <v>7.3750099999999999E-2</v>
      </c>
      <c r="BI39" s="456">
        <v>7.6450299999999999E-2</v>
      </c>
      <c r="BJ39" s="456">
        <v>0.21265999999999999</v>
      </c>
      <c r="BK39" s="456">
        <v>0.60621020000000003</v>
      </c>
      <c r="BL39" s="456">
        <v>0.2449221</v>
      </c>
      <c r="BM39" s="456">
        <v>4.2786999999999999E-2</v>
      </c>
      <c r="BN39" s="456">
        <v>6.4516500000000004E-2</v>
      </c>
      <c r="BO39" s="456">
        <v>3.7926799999999997E-2</v>
      </c>
      <c r="BP39" s="456">
        <v>3.2837600000000002E-2</v>
      </c>
      <c r="BQ39" s="456">
        <v>2.7851399999999998E-2</v>
      </c>
      <c r="BR39" s="456">
        <v>3.9473599999999998E-2</v>
      </c>
      <c r="BS39" s="456">
        <v>-1.2478E-2</v>
      </c>
      <c r="BT39" s="456">
        <v>6.3326499999999994E-2</v>
      </c>
      <c r="BU39" s="456">
        <v>3.3740399999999997E-2</v>
      </c>
      <c r="BV39" s="456">
        <v>0.26128289999999998</v>
      </c>
    </row>
    <row r="40" spans="1:74" ht="11.1" customHeight="1" x14ac:dyDescent="0.2">
      <c r="A40" s="234" t="s">
        <v>662</v>
      </c>
      <c r="B40" s="476" t="s">
        <v>1556</v>
      </c>
      <c r="C40" s="468">
        <v>13.97039</v>
      </c>
      <c r="D40" s="468">
        <v>12.007031</v>
      </c>
      <c r="E40" s="468">
        <v>12.109356</v>
      </c>
      <c r="F40" s="468">
        <v>10.768197000000001</v>
      </c>
      <c r="G40" s="468">
        <v>11.532183</v>
      </c>
      <c r="H40" s="468">
        <v>12.668996</v>
      </c>
      <c r="I40" s="468">
        <v>15.766400000000001</v>
      </c>
      <c r="J40" s="468">
        <v>15.922114000000001</v>
      </c>
      <c r="K40" s="468">
        <v>12.336512000000001</v>
      </c>
      <c r="L40" s="468">
        <v>11.119448999999999</v>
      </c>
      <c r="M40" s="468">
        <v>11.434576</v>
      </c>
      <c r="N40" s="468">
        <v>13.046155000000001</v>
      </c>
      <c r="O40" s="468">
        <v>12.699878999999999</v>
      </c>
      <c r="P40" s="468">
        <v>11.432169999999999</v>
      </c>
      <c r="Q40" s="468">
        <v>12.006843999999999</v>
      </c>
      <c r="R40" s="468">
        <v>10.478032000000001</v>
      </c>
      <c r="S40" s="468">
        <v>10.839790000000001</v>
      </c>
      <c r="T40" s="468">
        <v>12.018212999999999</v>
      </c>
      <c r="U40" s="468">
        <v>15.607754999999999</v>
      </c>
      <c r="V40" s="468">
        <v>13.951835000000001</v>
      </c>
      <c r="W40" s="468">
        <v>12.559091</v>
      </c>
      <c r="X40" s="468">
        <v>11.366149</v>
      </c>
      <c r="Y40" s="468">
        <v>11.584643</v>
      </c>
      <c r="Z40" s="468">
        <v>12.505335006999999</v>
      </c>
      <c r="AA40" s="468">
        <v>13.447781000000001</v>
      </c>
      <c r="AB40" s="468">
        <v>11.872809999999999</v>
      </c>
      <c r="AC40" s="468">
        <v>11.655115</v>
      </c>
      <c r="AD40" s="468">
        <v>10.659670999999999</v>
      </c>
      <c r="AE40" s="468">
        <v>11.366106</v>
      </c>
      <c r="AF40" s="468">
        <v>13.643476</v>
      </c>
      <c r="AG40" s="468">
        <v>16.019259999999999</v>
      </c>
      <c r="AH40" s="468">
        <v>14.508747</v>
      </c>
      <c r="AI40" s="468">
        <v>11.894012</v>
      </c>
      <c r="AJ40" s="468">
        <v>11.185245999999999</v>
      </c>
      <c r="AK40" s="468">
        <v>11.306058</v>
      </c>
      <c r="AL40" s="468">
        <v>13.37975</v>
      </c>
      <c r="AM40" s="468">
        <v>14.178055000000001</v>
      </c>
      <c r="AN40" s="468">
        <v>12.330371</v>
      </c>
      <c r="AO40" s="468">
        <v>11.699904</v>
      </c>
      <c r="AP40" s="468">
        <v>10.725705</v>
      </c>
      <c r="AQ40" s="468">
        <v>11.024865999999999</v>
      </c>
      <c r="AR40" s="468">
        <v>13.230293</v>
      </c>
      <c r="AS40" s="468">
        <v>16.270030999999999</v>
      </c>
      <c r="AT40" s="468">
        <v>13.681792</v>
      </c>
      <c r="AU40" s="468">
        <v>11.761621</v>
      </c>
      <c r="AV40" s="468">
        <v>11.135540000000001</v>
      </c>
      <c r="AW40" s="468">
        <v>11.629655</v>
      </c>
      <c r="AX40" s="468">
        <v>13.925901</v>
      </c>
      <c r="AY40" s="468">
        <v>14.385501</v>
      </c>
      <c r="AZ40" s="892">
        <v>12.786443999999999</v>
      </c>
      <c r="BA40" s="892">
        <v>11.978706000000001</v>
      </c>
      <c r="BB40" s="892">
        <v>10.499995</v>
      </c>
      <c r="BC40" s="892">
        <v>10.96833</v>
      </c>
      <c r="BD40" s="892">
        <v>13.328250000000001</v>
      </c>
      <c r="BE40" s="456">
        <v>15.737959999999999</v>
      </c>
      <c r="BF40" s="456">
        <v>15.64827</v>
      </c>
      <c r="BG40" s="456">
        <v>12.94628</v>
      </c>
      <c r="BH40" s="456">
        <v>11.92174</v>
      </c>
      <c r="BI40" s="456">
        <v>11.90314</v>
      </c>
      <c r="BJ40" s="456">
        <v>13.50672</v>
      </c>
      <c r="BK40" s="456">
        <v>14.00709</v>
      </c>
      <c r="BL40" s="456">
        <v>12.212820000000001</v>
      </c>
      <c r="BM40" s="456">
        <v>12.75877</v>
      </c>
      <c r="BN40" s="456">
        <v>11.33541</v>
      </c>
      <c r="BO40" s="456">
        <v>11.627179999999999</v>
      </c>
      <c r="BP40" s="456">
        <v>13.56739</v>
      </c>
      <c r="BQ40" s="456">
        <v>16.718430000000001</v>
      </c>
      <c r="BR40" s="456">
        <v>16.088249999999999</v>
      </c>
      <c r="BS40" s="456">
        <v>13.13367</v>
      </c>
      <c r="BT40" s="456">
        <v>12.033569999999999</v>
      </c>
      <c r="BU40" s="456">
        <v>11.951169999999999</v>
      </c>
      <c r="BV40" s="456">
        <v>13.4907</v>
      </c>
    </row>
    <row r="41" spans="1:74" ht="11.1" customHeight="1" x14ac:dyDescent="0.2">
      <c r="A41" s="229"/>
      <c r="B41" s="67" t="s">
        <v>734</v>
      </c>
      <c r="C41" s="469"/>
      <c r="D41" s="469"/>
      <c r="E41" s="469"/>
      <c r="F41" s="469"/>
      <c r="G41" s="469"/>
      <c r="H41" s="469"/>
      <c r="I41" s="469"/>
      <c r="J41" s="469"/>
      <c r="K41" s="469"/>
      <c r="L41" s="469"/>
      <c r="M41" s="469"/>
      <c r="N41" s="469"/>
      <c r="O41" s="469"/>
      <c r="P41" s="469"/>
      <c r="Q41" s="469"/>
      <c r="R41" s="469"/>
      <c r="S41" s="469"/>
      <c r="T41" s="469"/>
      <c r="U41" s="469"/>
      <c r="V41" s="469"/>
      <c r="W41" s="469"/>
      <c r="X41" s="469"/>
      <c r="Y41" s="469"/>
      <c r="Z41" s="469"/>
      <c r="AA41" s="469"/>
      <c r="AB41" s="469"/>
      <c r="AC41" s="469"/>
      <c r="AD41" s="469"/>
      <c r="AE41" s="469"/>
      <c r="AF41" s="469"/>
      <c r="AG41" s="469"/>
      <c r="AH41" s="469"/>
      <c r="AI41" s="469"/>
      <c r="AJ41" s="469"/>
      <c r="AK41" s="469"/>
      <c r="AL41" s="469"/>
      <c r="AM41" s="469"/>
      <c r="AN41" s="469"/>
      <c r="AO41" s="469"/>
      <c r="AP41" s="469"/>
      <c r="AQ41" s="469"/>
      <c r="AR41" s="469"/>
      <c r="AS41" s="469"/>
      <c r="AT41" s="469"/>
      <c r="AU41" s="469"/>
      <c r="AV41" s="469"/>
      <c r="AW41" s="469"/>
      <c r="AX41" s="469"/>
      <c r="AY41" s="469"/>
      <c r="AZ41" s="921"/>
      <c r="BA41" s="921"/>
      <c r="BB41" s="921"/>
      <c r="BC41" s="921"/>
      <c r="BD41" s="921"/>
      <c r="BE41" s="474"/>
      <c r="BF41" s="474"/>
      <c r="BG41" s="474"/>
      <c r="BH41" s="474"/>
      <c r="BI41" s="474"/>
      <c r="BJ41" s="474"/>
      <c r="BK41" s="474"/>
      <c r="BL41" s="474"/>
      <c r="BM41" s="474"/>
      <c r="BN41" s="474"/>
      <c r="BO41" s="474"/>
      <c r="BP41" s="474"/>
      <c r="BQ41" s="474"/>
      <c r="BR41" s="474"/>
      <c r="BS41" s="474"/>
      <c r="BT41" s="474"/>
      <c r="BU41" s="474"/>
      <c r="BV41" s="474"/>
    </row>
    <row r="42" spans="1:74" s="285" customFormat="1" ht="11.1" customHeight="1" x14ac:dyDescent="0.2">
      <c r="A42" s="475" t="s">
        <v>668</v>
      </c>
      <c r="B42" s="449" t="s">
        <v>1024</v>
      </c>
      <c r="C42" s="301">
        <v>81.805861011999994</v>
      </c>
      <c r="D42" s="301">
        <v>69.174548702999999</v>
      </c>
      <c r="E42" s="301">
        <v>68.017681647000003</v>
      </c>
      <c r="F42" s="301">
        <v>59.174351147000003</v>
      </c>
      <c r="G42" s="301">
        <v>65.437802590999993</v>
      </c>
      <c r="H42" s="301">
        <v>73.198368613</v>
      </c>
      <c r="I42" s="301">
        <v>83.176610875999998</v>
      </c>
      <c r="J42" s="301">
        <v>82.809029881000001</v>
      </c>
      <c r="K42" s="301">
        <v>68.908996502999997</v>
      </c>
      <c r="L42" s="301">
        <v>61.427862691000001</v>
      </c>
      <c r="M42" s="301">
        <v>64.387994925000001</v>
      </c>
      <c r="N42" s="301">
        <v>75.256463867999997</v>
      </c>
      <c r="O42" s="301">
        <v>72.661075897000003</v>
      </c>
      <c r="P42" s="301">
        <v>64.744193107000001</v>
      </c>
      <c r="Q42" s="301">
        <v>68.971341210999995</v>
      </c>
      <c r="R42" s="301">
        <v>58.813815247000001</v>
      </c>
      <c r="S42" s="301">
        <v>62.542214127000001</v>
      </c>
      <c r="T42" s="301">
        <v>70.389971051000003</v>
      </c>
      <c r="U42" s="301">
        <v>85.269367758000001</v>
      </c>
      <c r="V42" s="301">
        <v>82.762851717999993</v>
      </c>
      <c r="W42" s="301">
        <v>70.809999739000006</v>
      </c>
      <c r="X42" s="301">
        <v>62.869972990000001</v>
      </c>
      <c r="Y42" s="301">
        <v>66.826761137999995</v>
      </c>
      <c r="Z42" s="301">
        <v>73.641700994000004</v>
      </c>
      <c r="AA42" s="301">
        <v>81.641390795999996</v>
      </c>
      <c r="AB42" s="301">
        <v>69.426931612000004</v>
      </c>
      <c r="AC42" s="301">
        <v>67.768017749999999</v>
      </c>
      <c r="AD42" s="301">
        <v>61.737323609999997</v>
      </c>
      <c r="AE42" s="301">
        <v>66.681700638999999</v>
      </c>
      <c r="AF42" s="301">
        <v>79.444759340999994</v>
      </c>
      <c r="AG42" s="301">
        <v>86.524766358999997</v>
      </c>
      <c r="AH42" s="301">
        <v>83.283143628000005</v>
      </c>
      <c r="AI42" s="301">
        <v>69.216624624999994</v>
      </c>
      <c r="AJ42" s="301">
        <v>62.878979180000002</v>
      </c>
      <c r="AK42" s="301">
        <v>64.008424968</v>
      </c>
      <c r="AL42" s="301">
        <v>77.501153536000004</v>
      </c>
      <c r="AM42" s="301">
        <v>87.991355882999997</v>
      </c>
      <c r="AN42" s="301">
        <v>73.486107578000002</v>
      </c>
      <c r="AO42" s="301">
        <v>68.856421767000001</v>
      </c>
      <c r="AP42" s="301">
        <v>62.502675787000001</v>
      </c>
      <c r="AQ42" s="301">
        <v>65.909087760999995</v>
      </c>
      <c r="AR42" s="301">
        <v>80.660035532999999</v>
      </c>
      <c r="AS42" s="301">
        <v>93.869233653999999</v>
      </c>
      <c r="AT42" s="301">
        <v>83.419800163999994</v>
      </c>
      <c r="AU42" s="301">
        <v>71.619621651000003</v>
      </c>
      <c r="AV42" s="301">
        <v>65.508833361000001</v>
      </c>
      <c r="AW42" s="301">
        <v>66.539958497000001</v>
      </c>
      <c r="AX42" s="301">
        <v>82.489705499999999</v>
      </c>
      <c r="AY42" s="301">
        <v>87.631159353000001</v>
      </c>
      <c r="AZ42" s="891">
        <v>75.826450879000006</v>
      </c>
      <c r="BA42" s="891">
        <v>70.038406109999997</v>
      </c>
      <c r="BB42" s="891">
        <v>64.074487622000007</v>
      </c>
      <c r="BC42" s="891">
        <v>66.619792324000002</v>
      </c>
      <c r="BD42" s="891">
        <v>77.150299848000003</v>
      </c>
      <c r="BE42" s="462">
        <v>92.525329999999997</v>
      </c>
      <c r="BF42" s="462">
        <v>90.4251</v>
      </c>
      <c r="BG42" s="462">
        <v>76.816760000000002</v>
      </c>
      <c r="BH42" s="462">
        <v>70.111559999999997</v>
      </c>
      <c r="BI42" s="462">
        <v>72.141450000000006</v>
      </c>
      <c r="BJ42" s="462">
        <v>84.029020000000003</v>
      </c>
      <c r="BK42" s="462">
        <v>88.3904</v>
      </c>
      <c r="BL42" s="462">
        <v>75.319270000000003</v>
      </c>
      <c r="BM42" s="462">
        <v>77.343869999999995</v>
      </c>
      <c r="BN42" s="462">
        <v>67.909989999999993</v>
      </c>
      <c r="BO42" s="462">
        <v>73.3386</v>
      </c>
      <c r="BP42" s="462">
        <v>83.760189999999994</v>
      </c>
      <c r="BQ42" s="462">
        <v>97.881709999999998</v>
      </c>
      <c r="BR42" s="462">
        <v>95.881889999999999</v>
      </c>
      <c r="BS42" s="462">
        <v>80.690889999999996</v>
      </c>
      <c r="BT42" s="462">
        <v>73.746530000000007</v>
      </c>
      <c r="BU42" s="462">
        <v>74.851070000000007</v>
      </c>
      <c r="BV42" s="462">
        <v>87.251689999999996</v>
      </c>
    </row>
    <row r="43" spans="1:74" ht="11.1" customHeight="1" x14ac:dyDescent="0.2">
      <c r="A43" s="234" t="s">
        <v>663</v>
      </c>
      <c r="B43" s="478" t="s">
        <v>1018</v>
      </c>
      <c r="C43" s="468">
        <v>27.728312468999999</v>
      </c>
      <c r="D43" s="468">
        <v>24.459084074</v>
      </c>
      <c r="E43" s="468">
        <v>25.947734256</v>
      </c>
      <c r="F43" s="468">
        <v>20.330661221</v>
      </c>
      <c r="G43" s="468">
        <v>23.696620188000001</v>
      </c>
      <c r="H43" s="468">
        <v>30.392852474000001</v>
      </c>
      <c r="I43" s="468">
        <v>37.149022737000003</v>
      </c>
      <c r="J43" s="468">
        <v>36.533886088000003</v>
      </c>
      <c r="K43" s="468">
        <v>30.684391844</v>
      </c>
      <c r="L43" s="468">
        <v>27.083527145000001</v>
      </c>
      <c r="M43" s="468">
        <v>25.713037833000001</v>
      </c>
      <c r="N43" s="468">
        <v>28.249464356000001</v>
      </c>
      <c r="O43" s="468">
        <v>30.782929652</v>
      </c>
      <c r="P43" s="468">
        <v>27.426842646000001</v>
      </c>
      <c r="Q43" s="468">
        <v>29.269513014000001</v>
      </c>
      <c r="R43" s="468">
        <v>23.262649640999999</v>
      </c>
      <c r="S43" s="468">
        <v>26.641716963</v>
      </c>
      <c r="T43" s="468">
        <v>32.830453843999997</v>
      </c>
      <c r="U43" s="468">
        <v>41.444078554000001</v>
      </c>
      <c r="V43" s="468">
        <v>39.117751210999998</v>
      </c>
      <c r="W43" s="468">
        <v>33.266736880000003</v>
      </c>
      <c r="X43" s="468">
        <v>27.330453453000001</v>
      </c>
      <c r="Y43" s="468">
        <v>28.750641673000001</v>
      </c>
      <c r="Z43" s="468">
        <v>31.788569683999999</v>
      </c>
      <c r="AA43" s="468">
        <v>33.628866344999999</v>
      </c>
      <c r="AB43" s="468">
        <v>31.599347645000002</v>
      </c>
      <c r="AC43" s="468">
        <v>30.569849872999999</v>
      </c>
      <c r="AD43" s="468">
        <v>27.069030924</v>
      </c>
      <c r="AE43" s="468">
        <v>28.358852127999999</v>
      </c>
      <c r="AF43" s="468">
        <v>35.552680604999999</v>
      </c>
      <c r="AG43" s="468">
        <v>42.313867758999997</v>
      </c>
      <c r="AH43" s="468">
        <v>39.758246583000002</v>
      </c>
      <c r="AI43" s="468">
        <v>33.998024622999999</v>
      </c>
      <c r="AJ43" s="468">
        <v>27.354696844999999</v>
      </c>
      <c r="AK43" s="468">
        <v>28.450632573</v>
      </c>
      <c r="AL43" s="468">
        <v>32.484031684999998</v>
      </c>
      <c r="AM43" s="468">
        <v>35.141928010000001</v>
      </c>
      <c r="AN43" s="468">
        <v>31.404438895999998</v>
      </c>
      <c r="AO43" s="468">
        <v>28.550559795000002</v>
      </c>
      <c r="AP43" s="468">
        <v>24.260751164999999</v>
      </c>
      <c r="AQ43" s="468">
        <v>26.952649901000001</v>
      </c>
      <c r="AR43" s="468">
        <v>35.515167894000001</v>
      </c>
      <c r="AS43" s="468">
        <v>44.494572765000001</v>
      </c>
      <c r="AT43" s="468">
        <v>39.083263901999999</v>
      </c>
      <c r="AU43" s="468">
        <v>34.080862750999998</v>
      </c>
      <c r="AV43" s="468">
        <v>28.549476331000001</v>
      </c>
      <c r="AW43" s="468">
        <v>27.314323866999999</v>
      </c>
      <c r="AX43" s="468">
        <v>35.450976050999998</v>
      </c>
      <c r="AY43" s="468">
        <v>36.181013884999999</v>
      </c>
      <c r="AZ43" s="892">
        <v>32.877717150000002</v>
      </c>
      <c r="BA43" s="892">
        <v>29.398552933000001</v>
      </c>
      <c r="BB43" s="892">
        <v>25.379294180999999</v>
      </c>
      <c r="BC43" s="892">
        <v>26.654916549999999</v>
      </c>
      <c r="BD43" s="892">
        <v>33.955988359999999</v>
      </c>
      <c r="BE43" s="456">
        <v>43.940289999999997</v>
      </c>
      <c r="BF43" s="456">
        <v>41.998919999999998</v>
      </c>
      <c r="BG43" s="456">
        <v>36.125480000000003</v>
      </c>
      <c r="BH43" s="456">
        <v>29.493880000000001</v>
      </c>
      <c r="BI43" s="456">
        <v>29.538630000000001</v>
      </c>
      <c r="BJ43" s="456">
        <v>36.189100000000003</v>
      </c>
      <c r="BK43" s="456">
        <v>37.838659999999997</v>
      </c>
      <c r="BL43" s="456">
        <v>32.002420000000001</v>
      </c>
      <c r="BM43" s="456">
        <v>31.94481</v>
      </c>
      <c r="BN43" s="456">
        <v>26.70187</v>
      </c>
      <c r="BO43" s="456">
        <v>29.603069999999999</v>
      </c>
      <c r="BP43" s="456">
        <v>36.83182</v>
      </c>
      <c r="BQ43" s="456">
        <v>46.488</v>
      </c>
      <c r="BR43" s="456">
        <v>44.557490000000001</v>
      </c>
      <c r="BS43" s="456">
        <v>37.660170000000001</v>
      </c>
      <c r="BT43" s="456">
        <v>30.89048</v>
      </c>
      <c r="BU43" s="456">
        <v>30.291650000000001</v>
      </c>
      <c r="BV43" s="456">
        <v>37.646990000000002</v>
      </c>
    </row>
    <row r="44" spans="1:74" ht="11.1" customHeight="1" x14ac:dyDescent="0.2">
      <c r="A44" s="234" t="s">
        <v>664</v>
      </c>
      <c r="B44" s="446" t="s">
        <v>472</v>
      </c>
      <c r="C44" s="468">
        <v>23.865950931</v>
      </c>
      <c r="D44" s="468">
        <v>17.659593537999999</v>
      </c>
      <c r="E44" s="468">
        <v>13.717796140000001</v>
      </c>
      <c r="F44" s="468">
        <v>13.464845146</v>
      </c>
      <c r="G44" s="468">
        <v>13.798435320999999</v>
      </c>
      <c r="H44" s="468">
        <v>15.287973982</v>
      </c>
      <c r="I44" s="468">
        <v>18.171483153</v>
      </c>
      <c r="J44" s="468">
        <v>19.092617079</v>
      </c>
      <c r="K44" s="468">
        <v>12.376879213</v>
      </c>
      <c r="L44" s="468">
        <v>9.0460841829999996</v>
      </c>
      <c r="M44" s="468">
        <v>11.387858517</v>
      </c>
      <c r="N44" s="468">
        <v>17.032377150999999</v>
      </c>
      <c r="O44" s="468">
        <v>12.451085295</v>
      </c>
      <c r="P44" s="468">
        <v>10.585938820999999</v>
      </c>
      <c r="Q44" s="468">
        <v>11.673125347999999</v>
      </c>
      <c r="R44" s="468">
        <v>10.139908514</v>
      </c>
      <c r="S44" s="468">
        <v>8.7695523830000006</v>
      </c>
      <c r="T44" s="468">
        <v>10.213133951</v>
      </c>
      <c r="U44" s="468">
        <v>16.118471666000001</v>
      </c>
      <c r="V44" s="468">
        <v>15.812427497</v>
      </c>
      <c r="W44" s="468">
        <v>11.52792051</v>
      </c>
      <c r="X44" s="468">
        <v>8.8704651820000002</v>
      </c>
      <c r="Y44" s="468">
        <v>10.361991740000001</v>
      </c>
      <c r="Z44" s="468">
        <v>12.319769561999999</v>
      </c>
      <c r="AA44" s="468">
        <v>17.825246712999999</v>
      </c>
      <c r="AB44" s="468">
        <v>9.9803839819999993</v>
      </c>
      <c r="AC44" s="468">
        <v>8.4780931390000003</v>
      </c>
      <c r="AD44" s="468">
        <v>8.9465954799999992</v>
      </c>
      <c r="AE44" s="468">
        <v>10.713961773999999</v>
      </c>
      <c r="AF44" s="468">
        <v>15.099990681</v>
      </c>
      <c r="AG44" s="468">
        <v>16.230771788999999</v>
      </c>
      <c r="AH44" s="468">
        <v>14.880342936</v>
      </c>
      <c r="AI44" s="468">
        <v>8.7406147149999995</v>
      </c>
      <c r="AJ44" s="468">
        <v>8.1719782050000003</v>
      </c>
      <c r="AK44" s="468">
        <v>8.3904683930000008</v>
      </c>
      <c r="AL44" s="468">
        <v>14.337762468999999</v>
      </c>
      <c r="AM44" s="468">
        <v>21.032432010000001</v>
      </c>
      <c r="AN44" s="468">
        <v>14.593541292999999</v>
      </c>
      <c r="AO44" s="468">
        <v>10.981750857</v>
      </c>
      <c r="AP44" s="468">
        <v>10.94221789</v>
      </c>
      <c r="AQ44" s="468">
        <v>9.8962419659999998</v>
      </c>
      <c r="AR44" s="468">
        <v>15.272228266000001</v>
      </c>
      <c r="AS44" s="468">
        <v>19.723482507</v>
      </c>
      <c r="AT44" s="468">
        <v>14.83938324</v>
      </c>
      <c r="AU44" s="468">
        <v>10.401937813</v>
      </c>
      <c r="AV44" s="468">
        <v>10.685049529</v>
      </c>
      <c r="AW44" s="468">
        <v>11.603065392</v>
      </c>
      <c r="AX44" s="468">
        <v>16.589783805</v>
      </c>
      <c r="AY44" s="468">
        <v>19.049990465</v>
      </c>
      <c r="AZ44" s="892">
        <v>15.271756222</v>
      </c>
      <c r="BA44" s="892">
        <v>10.571602358</v>
      </c>
      <c r="BB44" s="892">
        <v>10.412102509</v>
      </c>
      <c r="BC44" s="892">
        <v>10.90901</v>
      </c>
      <c r="BD44" s="892">
        <v>13.30186</v>
      </c>
      <c r="BE44" s="456">
        <v>18.105709999999998</v>
      </c>
      <c r="BF44" s="456">
        <v>18.05442</v>
      </c>
      <c r="BG44" s="456">
        <v>12.765129999999999</v>
      </c>
      <c r="BH44" s="456">
        <v>12.045120000000001</v>
      </c>
      <c r="BI44" s="456">
        <v>13.78035</v>
      </c>
      <c r="BJ44" s="456">
        <v>16.797989999999999</v>
      </c>
      <c r="BK44" s="456">
        <v>17.767099999999999</v>
      </c>
      <c r="BL44" s="456">
        <v>14.6378</v>
      </c>
      <c r="BM44" s="456">
        <v>14.602959999999999</v>
      </c>
      <c r="BN44" s="456">
        <v>12.53669</v>
      </c>
      <c r="BO44" s="456">
        <v>12.18276</v>
      </c>
      <c r="BP44" s="456">
        <v>15.15868</v>
      </c>
      <c r="BQ44" s="456">
        <v>19.79495</v>
      </c>
      <c r="BR44" s="456">
        <v>19.980219999999999</v>
      </c>
      <c r="BS44" s="456">
        <v>13.83666</v>
      </c>
      <c r="BT44" s="456">
        <v>13.377330000000001</v>
      </c>
      <c r="BU44" s="456">
        <v>14.339090000000001</v>
      </c>
      <c r="BV44" s="456">
        <v>17.14489</v>
      </c>
    </row>
    <row r="45" spans="1:74" ht="11.1" customHeight="1" x14ac:dyDescent="0.2">
      <c r="A45" s="234" t="s">
        <v>665</v>
      </c>
      <c r="B45" s="446" t="s">
        <v>1019</v>
      </c>
      <c r="C45" s="468">
        <v>24.976103999999999</v>
      </c>
      <c r="D45" s="468">
        <v>21.677513999999999</v>
      </c>
      <c r="E45" s="468">
        <v>22.356406</v>
      </c>
      <c r="F45" s="468">
        <v>19.338346000000001</v>
      </c>
      <c r="G45" s="468">
        <v>22.62135</v>
      </c>
      <c r="H45" s="468">
        <v>23.104254000000001</v>
      </c>
      <c r="I45" s="468">
        <v>23.994440999999998</v>
      </c>
      <c r="J45" s="468">
        <v>23.605253999999999</v>
      </c>
      <c r="K45" s="468">
        <v>22.09065</v>
      </c>
      <c r="L45" s="468">
        <v>20.431763</v>
      </c>
      <c r="M45" s="468">
        <v>22.007086000000001</v>
      </c>
      <c r="N45" s="468">
        <v>24.383047000000001</v>
      </c>
      <c r="O45" s="468">
        <v>24.382957999999999</v>
      </c>
      <c r="P45" s="468">
        <v>21.35632</v>
      </c>
      <c r="Q45" s="468">
        <v>21.878081000000002</v>
      </c>
      <c r="R45" s="468">
        <v>20.077632000000001</v>
      </c>
      <c r="S45" s="468">
        <v>22.207439000000001</v>
      </c>
      <c r="T45" s="468">
        <v>23.373743000000001</v>
      </c>
      <c r="U45" s="468">
        <v>24.054993</v>
      </c>
      <c r="V45" s="468">
        <v>23.876401000000001</v>
      </c>
      <c r="W45" s="468">
        <v>22.623988000000001</v>
      </c>
      <c r="X45" s="468">
        <v>21.732585</v>
      </c>
      <c r="Y45" s="468">
        <v>22.630302</v>
      </c>
      <c r="Z45" s="468">
        <v>24.396889000000002</v>
      </c>
      <c r="AA45" s="468">
        <v>24.642478000000001</v>
      </c>
      <c r="AB45" s="468">
        <v>22.390941999999999</v>
      </c>
      <c r="AC45" s="468">
        <v>21.840306000000002</v>
      </c>
      <c r="AD45" s="468">
        <v>18.979800000000001</v>
      </c>
      <c r="AE45" s="468">
        <v>22.118300000000001</v>
      </c>
      <c r="AF45" s="468">
        <v>23.234210999999998</v>
      </c>
      <c r="AG45" s="468">
        <v>23.685130000000001</v>
      </c>
      <c r="AH45" s="468">
        <v>24.107386999999999</v>
      </c>
      <c r="AI45" s="468">
        <v>22.608529000000001</v>
      </c>
      <c r="AJ45" s="468">
        <v>21.983473</v>
      </c>
      <c r="AK45" s="468">
        <v>21.857797999999999</v>
      </c>
      <c r="AL45" s="468">
        <v>24.910430999999999</v>
      </c>
      <c r="AM45" s="468">
        <v>24.967769000000001</v>
      </c>
      <c r="AN45" s="468">
        <v>21.686121</v>
      </c>
      <c r="AO45" s="468">
        <v>21.511257000000001</v>
      </c>
      <c r="AP45" s="468">
        <v>20.215267000000001</v>
      </c>
      <c r="AQ45" s="468">
        <v>22.085408999999999</v>
      </c>
      <c r="AR45" s="468">
        <v>23.355685000000001</v>
      </c>
      <c r="AS45" s="468">
        <v>23.793851</v>
      </c>
      <c r="AT45" s="468">
        <v>23.904906</v>
      </c>
      <c r="AU45" s="468">
        <v>22.213543000000001</v>
      </c>
      <c r="AV45" s="468">
        <v>20.132553000000001</v>
      </c>
      <c r="AW45" s="468">
        <v>21.798164</v>
      </c>
      <c r="AX45" s="468">
        <v>24.372347999999999</v>
      </c>
      <c r="AY45" s="468">
        <v>24.911684999999999</v>
      </c>
      <c r="AZ45" s="892">
        <v>21.483196</v>
      </c>
      <c r="BA45" s="892">
        <v>22.227875999999998</v>
      </c>
      <c r="BB45" s="892">
        <v>19.964527</v>
      </c>
      <c r="BC45" s="892">
        <v>21.90175</v>
      </c>
      <c r="BD45" s="892">
        <v>22.968599999999999</v>
      </c>
      <c r="BE45" s="456">
        <v>24.345369999999999</v>
      </c>
      <c r="BF45" s="456">
        <v>24.345369999999999</v>
      </c>
      <c r="BG45" s="456">
        <v>22.578610000000001</v>
      </c>
      <c r="BH45" s="456">
        <v>21.713049999999999</v>
      </c>
      <c r="BI45" s="456">
        <v>22.453099999999999</v>
      </c>
      <c r="BJ45" s="456">
        <v>24.345369999999999</v>
      </c>
      <c r="BK45" s="456">
        <v>24.345369999999999</v>
      </c>
      <c r="BL45" s="456">
        <v>21.301279999999998</v>
      </c>
      <c r="BM45" s="456">
        <v>21.270669999999999</v>
      </c>
      <c r="BN45" s="456">
        <v>18.807860000000002</v>
      </c>
      <c r="BO45" s="456">
        <v>23.01782</v>
      </c>
      <c r="BP45" s="456">
        <v>23.560040000000001</v>
      </c>
      <c r="BQ45" s="456">
        <v>24.345369999999999</v>
      </c>
      <c r="BR45" s="456">
        <v>24.345369999999999</v>
      </c>
      <c r="BS45" s="456">
        <v>22.974920000000001</v>
      </c>
      <c r="BT45" s="456">
        <v>21.31765</v>
      </c>
      <c r="BU45" s="456">
        <v>22.464279999999999</v>
      </c>
      <c r="BV45" s="456">
        <v>24.345369999999999</v>
      </c>
    </row>
    <row r="46" spans="1:74" ht="11.1" customHeight="1" x14ac:dyDescent="0.2">
      <c r="A46" s="234" t="s">
        <v>666</v>
      </c>
      <c r="B46" s="446" t="s">
        <v>1012</v>
      </c>
      <c r="C46" s="468">
        <v>0.75367160899999996</v>
      </c>
      <c r="D46" s="468">
        <v>0.81267897600000005</v>
      </c>
      <c r="E46" s="468">
        <v>1.0552259749999999</v>
      </c>
      <c r="F46" s="468">
        <v>0.92378893100000004</v>
      </c>
      <c r="G46" s="468">
        <v>0.80008991500000004</v>
      </c>
      <c r="H46" s="468">
        <v>0.65950751399999996</v>
      </c>
      <c r="I46" s="468">
        <v>0.56647437899999997</v>
      </c>
      <c r="J46" s="468">
        <v>0.56591977699999996</v>
      </c>
      <c r="K46" s="468">
        <v>0.56700199799999995</v>
      </c>
      <c r="L46" s="468">
        <v>0.50966255100000002</v>
      </c>
      <c r="M46" s="468">
        <v>0.61831661400000004</v>
      </c>
      <c r="N46" s="468">
        <v>0.86450828099999999</v>
      </c>
      <c r="O46" s="468">
        <v>1.0809196430000001</v>
      </c>
      <c r="P46" s="468">
        <v>0.74634627899999995</v>
      </c>
      <c r="Q46" s="468">
        <v>0.95171629800000002</v>
      </c>
      <c r="R46" s="468">
        <v>0.77694200499999999</v>
      </c>
      <c r="S46" s="468">
        <v>0.82517121699999996</v>
      </c>
      <c r="T46" s="468">
        <v>0.44462737200000002</v>
      </c>
      <c r="U46" s="468">
        <v>0.65481561300000002</v>
      </c>
      <c r="V46" s="468">
        <v>0.62451416999999998</v>
      </c>
      <c r="W46" s="468">
        <v>0.463388725</v>
      </c>
      <c r="X46" s="468">
        <v>0.691531389</v>
      </c>
      <c r="Y46" s="468">
        <v>0.58626582299999996</v>
      </c>
      <c r="Z46" s="468">
        <v>1.0245862910000001</v>
      </c>
      <c r="AA46" s="468">
        <v>1.173946427</v>
      </c>
      <c r="AB46" s="468">
        <v>0.90960729799999995</v>
      </c>
      <c r="AC46" s="468">
        <v>1.116542422</v>
      </c>
      <c r="AD46" s="468">
        <v>0.97843566400000004</v>
      </c>
      <c r="AE46" s="468">
        <v>0.97132109499999997</v>
      </c>
      <c r="AF46" s="468">
        <v>0.488708376</v>
      </c>
      <c r="AG46" s="468">
        <v>0.40760487400000001</v>
      </c>
      <c r="AH46" s="468">
        <v>0.69327499400000003</v>
      </c>
      <c r="AI46" s="468">
        <v>0.35785293899999998</v>
      </c>
      <c r="AJ46" s="468">
        <v>0.43060219700000002</v>
      </c>
      <c r="AK46" s="468">
        <v>0.383944112</v>
      </c>
      <c r="AL46" s="468">
        <v>0.81318402300000003</v>
      </c>
      <c r="AM46" s="468">
        <v>0.63286345700000002</v>
      </c>
      <c r="AN46" s="468">
        <v>0.72888220100000001</v>
      </c>
      <c r="AO46" s="468">
        <v>0.911313394</v>
      </c>
      <c r="AP46" s="468">
        <v>0.72150722099999998</v>
      </c>
      <c r="AQ46" s="468">
        <v>1.0047409940000001</v>
      </c>
      <c r="AR46" s="468">
        <v>0.88297508999999996</v>
      </c>
      <c r="AS46" s="468">
        <v>0.695425285</v>
      </c>
      <c r="AT46" s="468">
        <v>0.56674059399999999</v>
      </c>
      <c r="AU46" s="468">
        <v>0.46372503399999998</v>
      </c>
      <c r="AV46" s="468">
        <v>0.48182557999999998</v>
      </c>
      <c r="AW46" s="468">
        <v>0.50950243299999998</v>
      </c>
      <c r="AX46" s="468">
        <v>0.56884732100000002</v>
      </c>
      <c r="AY46" s="468">
        <v>0.61417451700000003</v>
      </c>
      <c r="AZ46" s="892">
        <v>0.51856258099999997</v>
      </c>
      <c r="BA46" s="892">
        <v>0.92662814599999999</v>
      </c>
      <c r="BB46" s="892">
        <v>0.79244964200000001</v>
      </c>
      <c r="BC46" s="892">
        <v>0.83576839999999997</v>
      </c>
      <c r="BD46" s="892">
        <v>0.64725279999999996</v>
      </c>
      <c r="BE46" s="456">
        <v>0.61501799999999995</v>
      </c>
      <c r="BF46" s="456">
        <v>0.55601540000000005</v>
      </c>
      <c r="BG46" s="456">
        <v>0.50937670000000002</v>
      </c>
      <c r="BH46" s="456">
        <v>0.61912259999999997</v>
      </c>
      <c r="BI46" s="456">
        <v>0.65309569999999995</v>
      </c>
      <c r="BJ46" s="456">
        <v>0.86269589999999996</v>
      </c>
      <c r="BK46" s="456">
        <v>0.90449369999999996</v>
      </c>
      <c r="BL46" s="456">
        <v>0.78339099999999995</v>
      </c>
      <c r="BM46" s="456">
        <v>1.001825</v>
      </c>
      <c r="BN46" s="456">
        <v>0.96926579999999996</v>
      </c>
      <c r="BO46" s="456">
        <v>0.93635559999999995</v>
      </c>
      <c r="BP46" s="456">
        <v>0.7003007</v>
      </c>
      <c r="BQ46" s="456">
        <v>0.64576789999999995</v>
      </c>
      <c r="BR46" s="456">
        <v>0.57366870000000003</v>
      </c>
      <c r="BS46" s="456">
        <v>0.51965150000000004</v>
      </c>
      <c r="BT46" s="456">
        <v>0.62648990000000004</v>
      </c>
      <c r="BU46" s="456">
        <v>0.65911540000000002</v>
      </c>
      <c r="BV46" s="456">
        <v>0.8686642</v>
      </c>
    </row>
    <row r="47" spans="1:74" ht="11.1" customHeight="1" x14ac:dyDescent="0.2">
      <c r="A47" s="234" t="s">
        <v>1559</v>
      </c>
      <c r="B47" s="446" t="s">
        <v>1013</v>
      </c>
      <c r="C47" s="468">
        <v>3.1754932579999999</v>
      </c>
      <c r="D47" s="468">
        <v>3.3159954709999999</v>
      </c>
      <c r="E47" s="468">
        <v>3.4678138249999999</v>
      </c>
      <c r="F47" s="468">
        <v>3.3945489860000002</v>
      </c>
      <c r="G47" s="468">
        <v>2.866042808</v>
      </c>
      <c r="H47" s="468">
        <v>1.842679661</v>
      </c>
      <c r="I47" s="468">
        <v>1.511474414</v>
      </c>
      <c r="J47" s="468">
        <v>1.2564065609999999</v>
      </c>
      <c r="K47" s="468">
        <v>1.6589717740000001</v>
      </c>
      <c r="L47" s="468">
        <v>2.930881088</v>
      </c>
      <c r="M47" s="468">
        <v>3.5238862360000001</v>
      </c>
      <c r="N47" s="468">
        <v>3.0356424579999999</v>
      </c>
      <c r="O47" s="468">
        <v>2.9385349999999999</v>
      </c>
      <c r="P47" s="468">
        <v>3.3849429999999998</v>
      </c>
      <c r="Q47" s="468">
        <v>3.5931150000000001</v>
      </c>
      <c r="R47" s="468">
        <v>2.8232699999999999</v>
      </c>
      <c r="S47" s="468">
        <v>2.0822319999999999</v>
      </c>
      <c r="T47" s="468">
        <v>1.6667510000000001</v>
      </c>
      <c r="U47" s="468">
        <v>0.99516199999999999</v>
      </c>
      <c r="V47" s="468">
        <v>1.4389609999999999</v>
      </c>
      <c r="W47" s="468">
        <v>1.2864709999999999</v>
      </c>
      <c r="X47" s="468">
        <v>2.6787339999999999</v>
      </c>
      <c r="Y47" s="468">
        <v>3.1645590000000001</v>
      </c>
      <c r="Z47" s="468">
        <v>2.9228839999999998</v>
      </c>
      <c r="AA47" s="468">
        <v>3.0681780000000001</v>
      </c>
      <c r="AB47" s="468">
        <v>2.9218519999999999</v>
      </c>
      <c r="AC47" s="468">
        <v>3.8300519999999998</v>
      </c>
      <c r="AD47" s="468">
        <v>3.514135</v>
      </c>
      <c r="AE47" s="468">
        <v>2.101440873</v>
      </c>
      <c r="AF47" s="468">
        <v>2.1909200000000002</v>
      </c>
      <c r="AG47" s="468">
        <v>1.1278539999999999</v>
      </c>
      <c r="AH47" s="468">
        <v>1.16842</v>
      </c>
      <c r="AI47" s="468">
        <v>1.4684790000000001</v>
      </c>
      <c r="AJ47" s="468">
        <v>2.5862669999999999</v>
      </c>
      <c r="AK47" s="468">
        <v>3.3571339999999998</v>
      </c>
      <c r="AL47" s="468">
        <v>3.4061840000000001</v>
      </c>
      <c r="AM47" s="468">
        <v>3.6511357289999999</v>
      </c>
      <c r="AN47" s="468">
        <v>2.981007908</v>
      </c>
      <c r="AO47" s="468">
        <v>3.966244374</v>
      </c>
      <c r="AP47" s="468">
        <v>3.1096517289999999</v>
      </c>
      <c r="AQ47" s="468">
        <v>2.5723691949999998</v>
      </c>
      <c r="AR47" s="468">
        <v>1.8579935350000001</v>
      </c>
      <c r="AS47" s="468">
        <v>1.2765433049999999</v>
      </c>
      <c r="AT47" s="468">
        <v>1.2433154609999999</v>
      </c>
      <c r="AU47" s="468">
        <v>1.194066182</v>
      </c>
      <c r="AV47" s="468">
        <v>2.7419350929999999</v>
      </c>
      <c r="AW47" s="468">
        <v>3.1857096239999998</v>
      </c>
      <c r="AX47" s="468">
        <v>3.6168079949999998</v>
      </c>
      <c r="AY47" s="468">
        <v>3.6338490029999999</v>
      </c>
      <c r="AZ47" s="892">
        <v>2.7815871969999999</v>
      </c>
      <c r="BA47" s="892">
        <v>3.6458593760000002</v>
      </c>
      <c r="BB47" s="892">
        <v>3.5695319670000001</v>
      </c>
      <c r="BC47" s="892">
        <v>2.482542</v>
      </c>
      <c r="BD47" s="892">
        <v>2.0556800000000002</v>
      </c>
      <c r="BE47" s="456">
        <v>1.2737369999999999</v>
      </c>
      <c r="BF47" s="456">
        <v>1.313806</v>
      </c>
      <c r="BG47" s="456">
        <v>1.3612789999999999</v>
      </c>
      <c r="BH47" s="456">
        <v>2.8408470000000001</v>
      </c>
      <c r="BI47" s="456">
        <v>3.4193280000000001</v>
      </c>
      <c r="BJ47" s="456">
        <v>3.8518750000000002</v>
      </c>
      <c r="BK47" s="456">
        <v>4.780932</v>
      </c>
      <c r="BL47" s="456">
        <v>3.800036</v>
      </c>
      <c r="BM47" s="456">
        <v>5.0238779999999998</v>
      </c>
      <c r="BN47" s="456">
        <v>4.6606670000000001</v>
      </c>
      <c r="BO47" s="456">
        <v>3.333882</v>
      </c>
      <c r="BP47" s="456">
        <v>2.6861329999999999</v>
      </c>
      <c r="BQ47" s="456">
        <v>1.6831879999999999</v>
      </c>
      <c r="BR47" s="456">
        <v>1.7066889999999999</v>
      </c>
      <c r="BS47" s="456">
        <v>1.7657609999999999</v>
      </c>
      <c r="BT47" s="456">
        <v>3.7207439999999998</v>
      </c>
      <c r="BU47" s="456">
        <v>4.4655139999999998</v>
      </c>
      <c r="BV47" s="456">
        <v>4.9158609999999996</v>
      </c>
    </row>
    <row r="48" spans="1:74" ht="11.1" customHeight="1" x14ac:dyDescent="0.2">
      <c r="A48" s="234" t="s">
        <v>1560</v>
      </c>
      <c r="B48" s="446" t="s">
        <v>1014</v>
      </c>
      <c r="C48" s="468">
        <v>0.58123115800000003</v>
      </c>
      <c r="D48" s="468">
        <v>0.73642898400000001</v>
      </c>
      <c r="E48" s="468">
        <v>0.98136876200000001</v>
      </c>
      <c r="F48" s="468">
        <v>1.2287159590000001</v>
      </c>
      <c r="G48" s="468">
        <v>1.211356095</v>
      </c>
      <c r="H48" s="468">
        <v>1.444485019</v>
      </c>
      <c r="I48" s="468">
        <v>1.308847345</v>
      </c>
      <c r="J48" s="468">
        <v>1.2939160700000001</v>
      </c>
      <c r="K48" s="468">
        <v>1.1465369999999999</v>
      </c>
      <c r="L48" s="468">
        <v>0.92577344699999997</v>
      </c>
      <c r="M48" s="468">
        <v>0.67551397499999999</v>
      </c>
      <c r="N48" s="468">
        <v>0.53359855499999997</v>
      </c>
      <c r="O48" s="468">
        <v>0.55173135500000003</v>
      </c>
      <c r="P48" s="468">
        <v>0.79053521500000001</v>
      </c>
      <c r="Q48" s="468">
        <v>1.1780259099999999</v>
      </c>
      <c r="R48" s="468">
        <v>1.344942614</v>
      </c>
      <c r="S48" s="468">
        <v>1.5340038499999999</v>
      </c>
      <c r="T48" s="468">
        <v>1.502223197</v>
      </c>
      <c r="U48" s="468">
        <v>1.642350403</v>
      </c>
      <c r="V48" s="468">
        <v>1.5217039210000001</v>
      </c>
      <c r="W48" s="468">
        <v>1.2957350949999999</v>
      </c>
      <c r="X48" s="468">
        <v>1.167672335</v>
      </c>
      <c r="Y48" s="468">
        <v>0.953921193</v>
      </c>
      <c r="Z48" s="468">
        <v>0.70700042600000002</v>
      </c>
      <c r="AA48" s="468">
        <v>0.72039708300000005</v>
      </c>
      <c r="AB48" s="468">
        <v>1.2634041389999999</v>
      </c>
      <c r="AC48" s="468">
        <v>1.5431502530000001</v>
      </c>
      <c r="AD48" s="468">
        <v>1.7926403689999999</v>
      </c>
      <c r="AE48" s="468">
        <v>1.9879156520000001</v>
      </c>
      <c r="AF48" s="468">
        <v>2.5180390730000002</v>
      </c>
      <c r="AG48" s="468">
        <v>2.3648142019999998</v>
      </c>
      <c r="AH48" s="468">
        <v>2.2891962669999999</v>
      </c>
      <c r="AI48" s="468">
        <v>1.7773131010000001</v>
      </c>
      <c r="AJ48" s="468">
        <v>1.9997050009999999</v>
      </c>
      <c r="AK48" s="468">
        <v>1.186258866</v>
      </c>
      <c r="AL48" s="468">
        <v>1.052374795</v>
      </c>
      <c r="AM48" s="468">
        <v>1.5253763869999999</v>
      </c>
      <c r="AN48" s="468">
        <v>1.5656864150000001</v>
      </c>
      <c r="AO48" s="468">
        <v>2.5129626690000002</v>
      </c>
      <c r="AP48" s="468">
        <v>2.8705058550000002</v>
      </c>
      <c r="AQ48" s="468">
        <v>2.9749937179999999</v>
      </c>
      <c r="AR48" s="468">
        <v>3.3776491019999999</v>
      </c>
      <c r="AS48" s="468">
        <v>3.510765261</v>
      </c>
      <c r="AT48" s="468">
        <v>3.3666862169999998</v>
      </c>
      <c r="AU48" s="468">
        <v>2.8535955390000001</v>
      </c>
      <c r="AV48" s="468">
        <v>2.4479762570000001</v>
      </c>
      <c r="AW48" s="468">
        <v>1.689282256</v>
      </c>
      <c r="AX48" s="468">
        <v>1.2636658460000001</v>
      </c>
      <c r="AY48" s="468">
        <v>1.6277428780000001</v>
      </c>
      <c r="AZ48" s="892">
        <v>2.0358693790000002</v>
      </c>
      <c r="BA48" s="892">
        <v>2.8901773930000001</v>
      </c>
      <c r="BB48" s="892">
        <v>3.4990731949999998</v>
      </c>
      <c r="BC48" s="892">
        <v>3.3967429999999998</v>
      </c>
      <c r="BD48" s="892">
        <v>3.8720880000000002</v>
      </c>
      <c r="BE48" s="456">
        <v>3.927022</v>
      </c>
      <c r="BF48" s="456">
        <v>3.8240099999999999</v>
      </c>
      <c r="BG48" s="456">
        <v>3.2014870000000002</v>
      </c>
      <c r="BH48" s="456">
        <v>2.9885109999999999</v>
      </c>
      <c r="BI48" s="456">
        <v>1.955419</v>
      </c>
      <c r="BJ48" s="456">
        <v>1.4551750000000001</v>
      </c>
      <c r="BK48" s="456">
        <v>1.8767529999999999</v>
      </c>
      <c r="BL48" s="456">
        <v>2.2596319999999999</v>
      </c>
      <c r="BM48" s="456">
        <v>3.2694709999999998</v>
      </c>
      <c r="BN48" s="456">
        <v>3.890514</v>
      </c>
      <c r="BO48" s="456">
        <v>3.8536440000000001</v>
      </c>
      <c r="BP48" s="456">
        <v>4.53756</v>
      </c>
      <c r="BQ48" s="456">
        <v>4.5958180000000004</v>
      </c>
      <c r="BR48" s="456">
        <v>4.4074549999999997</v>
      </c>
      <c r="BS48" s="456">
        <v>3.6906210000000002</v>
      </c>
      <c r="BT48" s="456">
        <v>3.4645809999999999</v>
      </c>
      <c r="BU48" s="456">
        <v>2.26681</v>
      </c>
      <c r="BV48" s="456">
        <v>1.7881419999999999</v>
      </c>
    </row>
    <row r="49" spans="1:74" ht="11.1" customHeight="1" x14ac:dyDescent="0.2">
      <c r="A49" s="234" t="s">
        <v>667</v>
      </c>
      <c r="B49" s="478" t="s">
        <v>1555</v>
      </c>
      <c r="C49" s="468">
        <v>0.72509758700000004</v>
      </c>
      <c r="D49" s="468">
        <v>0.51325365999999994</v>
      </c>
      <c r="E49" s="468">
        <v>0.49133668899999999</v>
      </c>
      <c r="F49" s="468">
        <v>0.49344490400000002</v>
      </c>
      <c r="G49" s="468">
        <v>0.443908264</v>
      </c>
      <c r="H49" s="468">
        <v>0.46661596300000002</v>
      </c>
      <c r="I49" s="468">
        <v>0.47486784799999998</v>
      </c>
      <c r="J49" s="468">
        <v>0.461030306</v>
      </c>
      <c r="K49" s="468">
        <v>0.384564674</v>
      </c>
      <c r="L49" s="468">
        <v>0.50017127699999997</v>
      </c>
      <c r="M49" s="468">
        <v>0.46229575000000001</v>
      </c>
      <c r="N49" s="468">
        <v>1.157826067</v>
      </c>
      <c r="O49" s="468">
        <v>0.472916952</v>
      </c>
      <c r="P49" s="468">
        <v>0.45326714600000001</v>
      </c>
      <c r="Q49" s="468">
        <v>0.427764641</v>
      </c>
      <c r="R49" s="468">
        <v>0.38847047299999998</v>
      </c>
      <c r="S49" s="468">
        <v>0.48209871399999998</v>
      </c>
      <c r="T49" s="468">
        <v>0.35903868700000002</v>
      </c>
      <c r="U49" s="468">
        <v>0.35949652199999999</v>
      </c>
      <c r="V49" s="468">
        <v>0.37109291900000002</v>
      </c>
      <c r="W49" s="468">
        <v>0.34575952900000001</v>
      </c>
      <c r="X49" s="468">
        <v>0.398531631</v>
      </c>
      <c r="Y49" s="468">
        <v>0.37907970899999999</v>
      </c>
      <c r="Z49" s="468">
        <v>0.482002031</v>
      </c>
      <c r="AA49" s="468">
        <v>0.58227822799999995</v>
      </c>
      <c r="AB49" s="468">
        <v>0.36139454799999998</v>
      </c>
      <c r="AC49" s="468">
        <v>0.39002406299999998</v>
      </c>
      <c r="AD49" s="468">
        <v>0.45668617299999997</v>
      </c>
      <c r="AE49" s="468">
        <v>0.42990911700000001</v>
      </c>
      <c r="AF49" s="468">
        <v>0.36020960600000002</v>
      </c>
      <c r="AG49" s="468">
        <v>0.39472373500000002</v>
      </c>
      <c r="AH49" s="468">
        <v>0.38627584799999998</v>
      </c>
      <c r="AI49" s="468">
        <v>0.26581124699999997</v>
      </c>
      <c r="AJ49" s="468">
        <v>0.35225693200000002</v>
      </c>
      <c r="AK49" s="468">
        <v>0.38218902399999999</v>
      </c>
      <c r="AL49" s="468">
        <v>0.49718556400000002</v>
      </c>
      <c r="AM49" s="468">
        <v>1.0398512900000001</v>
      </c>
      <c r="AN49" s="468">
        <v>0.526429865</v>
      </c>
      <c r="AO49" s="468">
        <v>0.42233367799999999</v>
      </c>
      <c r="AP49" s="468">
        <v>0.38277492699999999</v>
      </c>
      <c r="AQ49" s="468">
        <v>0.42268298700000001</v>
      </c>
      <c r="AR49" s="468">
        <v>0.39833664600000002</v>
      </c>
      <c r="AS49" s="468">
        <v>0.37459353099999998</v>
      </c>
      <c r="AT49" s="468">
        <v>0.41550474999999998</v>
      </c>
      <c r="AU49" s="468">
        <v>0.411891332</v>
      </c>
      <c r="AV49" s="468">
        <v>0.47001757100000002</v>
      </c>
      <c r="AW49" s="468">
        <v>0.43991092500000001</v>
      </c>
      <c r="AX49" s="468">
        <v>0.62727648199999997</v>
      </c>
      <c r="AY49" s="468">
        <v>1.6127036050000001</v>
      </c>
      <c r="AZ49" s="892">
        <v>0.85776235000000001</v>
      </c>
      <c r="BA49" s="892">
        <v>0.37770990399999999</v>
      </c>
      <c r="BB49" s="892">
        <v>0.45750912799999999</v>
      </c>
      <c r="BC49" s="892">
        <v>0.43906250000000002</v>
      </c>
      <c r="BD49" s="892">
        <v>0.34883069999999999</v>
      </c>
      <c r="BE49" s="456">
        <v>0.31819059999999999</v>
      </c>
      <c r="BF49" s="456">
        <v>0.33256279999999999</v>
      </c>
      <c r="BG49" s="456">
        <v>0.27539039999999998</v>
      </c>
      <c r="BH49" s="456">
        <v>0.41103529999999999</v>
      </c>
      <c r="BI49" s="456">
        <v>0.34152840000000001</v>
      </c>
      <c r="BJ49" s="456">
        <v>0.52680490000000002</v>
      </c>
      <c r="BK49" s="456">
        <v>0.87708580000000003</v>
      </c>
      <c r="BL49" s="456">
        <v>0.53471179999999996</v>
      </c>
      <c r="BM49" s="456">
        <v>0.2302594</v>
      </c>
      <c r="BN49" s="456">
        <v>0.34312340000000002</v>
      </c>
      <c r="BO49" s="456">
        <v>0.41106130000000002</v>
      </c>
      <c r="BP49" s="456">
        <v>0.2856494</v>
      </c>
      <c r="BQ49" s="456">
        <v>0.3286211</v>
      </c>
      <c r="BR49" s="456">
        <v>0.31099019999999999</v>
      </c>
      <c r="BS49" s="456">
        <v>0.2431084</v>
      </c>
      <c r="BT49" s="456">
        <v>0.34925610000000001</v>
      </c>
      <c r="BU49" s="456">
        <v>0.36460779999999998</v>
      </c>
      <c r="BV49" s="456">
        <v>0.54176959999999996</v>
      </c>
    </row>
    <row r="50" spans="1:74" ht="11.1" customHeight="1" x14ac:dyDescent="0.2">
      <c r="A50" s="234" t="s">
        <v>669</v>
      </c>
      <c r="B50" s="476" t="s">
        <v>1556</v>
      </c>
      <c r="C50" s="468">
        <v>79.51782</v>
      </c>
      <c r="D50" s="468">
        <v>66.597114000000005</v>
      </c>
      <c r="E50" s="468">
        <v>65.471807999999996</v>
      </c>
      <c r="F50" s="468">
        <v>58.797463999999998</v>
      </c>
      <c r="G50" s="468">
        <v>63.581586999999999</v>
      </c>
      <c r="H50" s="468">
        <v>70.710277000000005</v>
      </c>
      <c r="I50" s="468">
        <v>80.835746999999998</v>
      </c>
      <c r="J50" s="468">
        <v>79.435653000000002</v>
      </c>
      <c r="K50" s="468">
        <v>65.192104999999998</v>
      </c>
      <c r="L50" s="468">
        <v>59.581229</v>
      </c>
      <c r="M50" s="468">
        <v>63.014265000000002</v>
      </c>
      <c r="N50" s="468">
        <v>74.550225999999995</v>
      </c>
      <c r="O50" s="468">
        <v>70.948689999999999</v>
      </c>
      <c r="P50" s="468">
        <v>62.605170819999998</v>
      </c>
      <c r="Q50" s="468">
        <v>66.41385674</v>
      </c>
      <c r="R50" s="468">
        <v>57.709603190000003</v>
      </c>
      <c r="S50" s="468">
        <v>60.398479879999996</v>
      </c>
      <c r="T50" s="468">
        <v>65.252087500000002</v>
      </c>
      <c r="U50" s="468">
        <v>80.367954819999994</v>
      </c>
      <c r="V50" s="468">
        <v>76.71498939</v>
      </c>
      <c r="W50" s="468">
        <v>65.897357940000006</v>
      </c>
      <c r="X50" s="468">
        <v>60.918693529999999</v>
      </c>
      <c r="Y50" s="468">
        <v>63.748614934000003</v>
      </c>
      <c r="Z50" s="468">
        <v>69.638464040000002</v>
      </c>
      <c r="AA50" s="468">
        <v>77.471098690000005</v>
      </c>
      <c r="AB50" s="468">
        <v>65.708097230000007</v>
      </c>
      <c r="AC50" s="468">
        <v>64.185936060000003</v>
      </c>
      <c r="AD50" s="468">
        <v>59.484484279999997</v>
      </c>
      <c r="AE50" s="468">
        <v>64.888919900000005</v>
      </c>
      <c r="AF50" s="468">
        <v>74.935229879999994</v>
      </c>
      <c r="AG50" s="468">
        <v>83.049511010000003</v>
      </c>
      <c r="AH50" s="468">
        <v>78.829793449999997</v>
      </c>
      <c r="AI50" s="468">
        <v>65.536991509999993</v>
      </c>
      <c r="AJ50" s="468">
        <v>61.062450089999999</v>
      </c>
      <c r="AK50" s="468">
        <v>61.892523079999997</v>
      </c>
      <c r="AL50" s="468">
        <v>74.588267740000006</v>
      </c>
      <c r="AM50" s="468">
        <v>84.230615560999993</v>
      </c>
      <c r="AN50" s="468">
        <v>70.069617880999999</v>
      </c>
      <c r="AO50" s="468">
        <v>65.835528804999996</v>
      </c>
      <c r="AP50" s="468">
        <v>60.766076855000001</v>
      </c>
      <c r="AQ50" s="468">
        <v>62.445444696000003</v>
      </c>
      <c r="AR50" s="468">
        <v>76.191240738999994</v>
      </c>
      <c r="AS50" s="468">
        <v>87.994484263000004</v>
      </c>
      <c r="AT50" s="468">
        <v>76.754354399999997</v>
      </c>
      <c r="AU50" s="468">
        <v>67.273572036999994</v>
      </c>
      <c r="AV50" s="468">
        <v>63.621296291</v>
      </c>
      <c r="AW50" s="468">
        <v>65.602766672000001</v>
      </c>
      <c r="AX50" s="468">
        <v>80.074198311000004</v>
      </c>
      <c r="AY50" s="468">
        <v>84.862657771000002</v>
      </c>
      <c r="AZ50" s="892">
        <v>73.785673411999994</v>
      </c>
      <c r="BA50" s="892">
        <v>68.323032346000005</v>
      </c>
      <c r="BB50" s="892">
        <v>62.536259665999999</v>
      </c>
      <c r="BC50" s="892">
        <v>66.747230000000002</v>
      </c>
      <c r="BD50" s="892">
        <v>75.194869999999995</v>
      </c>
      <c r="BE50" s="456">
        <v>89.509039999999999</v>
      </c>
      <c r="BF50" s="456">
        <v>86.567620000000005</v>
      </c>
      <c r="BG50" s="456">
        <v>73.309280000000001</v>
      </c>
      <c r="BH50" s="456">
        <v>68.01173</v>
      </c>
      <c r="BI50" s="456">
        <v>70.401669999999996</v>
      </c>
      <c r="BJ50" s="456">
        <v>81.777789999999996</v>
      </c>
      <c r="BK50" s="456">
        <v>86.144829999999999</v>
      </c>
      <c r="BL50" s="456">
        <v>72.751499999999993</v>
      </c>
      <c r="BM50" s="456">
        <v>75.01446</v>
      </c>
      <c r="BN50" s="456">
        <v>66.7667</v>
      </c>
      <c r="BO50" s="456">
        <v>71.553839999999994</v>
      </c>
      <c r="BP50" s="456">
        <v>80.820080000000004</v>
      </c>
      <c r="BQ50" s="456">
        <v>94.486840000000001</v>
      </c>
      <c r="BR50" s="456">
        <v>92.059870000000004</v>
      </c>
      <c r="BS50" s="456">
        <v>77.16507</v>
      </c>
      <c r="BT50" s="456">
        <v>71.542540000000002</v>
      </c>
      <c r="BU50" s="456">
        <v>73.709779999999995</v>
      </c>
      <c r="BV50" s="456">
        <v>85.30941</v>
      </c>
    </row>
    <row r="51" spans="1:74" ht="11.1" customHeight="1" x14ac:dyDescent="0.2">
      <c r="A51" s="229"/>
      <c r="B51" s="67" t="s">
        <v>670</v>
      </c>
      <c r="C51" s="469"/>
      <c r="D51" s="469"/>
      <c r="E51" s="469"/>
      <c r="F51" s="469"/>
      <c r="G51" s="469"/>
      <c r="H51" s="469"/>
      <c r="I51" s="469"/>
      <c r="J51" s="469"/>
      <c r="K51" s="469"/>
      <c r="L51" s="469"/>
      <c r="M51" s="469"/>
      <c r="N51" s="469"/>
      <c r="O51" s="469"/>
      <c r="P51" s="469"/>
      <c r="Q51" s="469"/>
      <c r="R51" s="469"/>
      <c r="S51" s="469"/>
      <c r="T51" s="469"/>
      <c r="U51" s="469"/>
      <c r="V51" s="469"/>
      <c r="W51" s="469"/>
      <c r="X51" s="469"/>
      <c r="Y51" s="469"/>
      <c r="Z51" s="469"/>
      <c r="AA51" s="469"/>
      <c r="AB51" s="469"/>
      <c r="AC51" s="469"/>
      <c r="AD51" s="469"/>
      <c r="AE51" s="469"/>
      <c r="AF51" s="469"/>
      <c r="AG51" s="469"/>
      <c r="AH51" s="469"/>
      <c r="AI51" s="469"/>
      <c r="AJ51" s="469"/>
      <c r="AK51" s="469"/>
      <c r="AL51" s="469"/>
      <c r="AM51" s="469"/>
      <c r="AN51" s="469"/>
      <c r="AO51" s="469"/>
      <c r="AP51" s="469"/>
      <c r="AQ51" s="469"/>
      <c r="AR51" s="469"/>
      <c r="AS51" s="469"/>
      <c r="AT51" s="469"/>
      <c r="AU51" s="469"/>
      <c r="AV51" s="469"/>
      <c r="AW51" s="469"/>
      <c r="AX51" s="469"/>
      <c r="AY51" s="469"/>
      <c r="AZ51" s="921"/>
      <c r="BA51" s="921"/>
      <c r="BB51" s="921"/>
      <c r="BC51" s="921"/>
      <c r="BD51" s="921"/>
      <c r="BE51" s="474"/>
      <c r="BF51" s="474"/>
      <c r="BG51" s="474"/>
      <c r="BH51" s="474"/>
      <c r="BI51" s="474"/>
      <c r="BJ51" s="474"/>
      <c r="BK51" s="474"/>
      <c r="BL51" s="474"/>
      <c r="BM51" s="474"/>
      <c r="BN51" s="474"/>
      <c r="BO51" s="474"/>
      <c r="BP51" s="474"/>
      <c r="BQ51" s="474"/>
      <c r="BR51" s="474"/>
      <c r="BS51" s="474"/>
      <c r="BT51" s="474"/>
      <c r="BU51" s="474"/>
      <c r="BV51" s="474"/>
    </row>
    <row r="52" spans="1:74" s="285" customFormat="1" ht="11.1" customHeight="1" x14ac:dyDescent="0.2">
      <c r="A52" s="475" t="s">
        <v>676</v>
      </c>
      <c r="B52" s="449" t="s">
        <v>1024</v>
      </c>
      <c r="C52" s="301">
        <v>58.245436728000001</v>
      </c>
      <c r="D52" s="301">
        <v>47.052486766000001</v>
      </c>
      <c r="E52" s="301">
        <v>46.366674242000002</v>
      </c>
      <c r="F52" s="301">
        <v>43.654709466</v>
      </c>
      <c r="G52" s="301">
        <v>51.924363667000001</v>
      </c>
      <c r="H52" s="301">
        <v>59.552178118999997</v>
      </c>
      <c r="I52" s="301">
        <v>63.753120144999997</v>
      </c>
      <c r="J52" s="301">
        <v>60.586078424</v>
      </c>
      <c r="K52" s="301">
        <v>51.512610969000001</v>
      </c>
      <c r="L52" s="301">
        <v>44.667406800999998</v>
      </c>
      <c r="M52" s="301">
        <v>46.649617683000002</v>
      </c>
      <c r="N52" s="301">
        <v>54.386012457</v>
      </c>
      <c r="O52" s="301">
        <v>52.323307100999997</v>
      </c>
      <c r="P52" s="301">
        <v>45.304410924999999</v>
      </c>
      <c r="Q52" s="301">
        <v>48.348791593999998</v>
      </c>
      <c r="R52" s="301">
        <v>44.265867855000003</v>
      </c>
      <c r="S52" s="301">
        <v>48.885039456000001</v>
      </c>
      <c r="T52" s="301">
        <v>53.895583502999997</v>
      </c>
      <c r="U52" s="301">
        <v>63.290731069000003</v>
      </c>
      <c r="V52" s="301">
        <v>63.466488400000003</v>
      </c>
      <c r="W52" s="301">
        <v>52.388882955</v>
      </c>
      <c r="X52" s="301">
        <v>46.240428686000001</v>
      </c>
      <c r="Y52" s="301">
        <v>45.833448621999999</v>
      </c>
      <c r="Z52" s="301">
        <v>53.242905501000003</v>
      </c>
      <c r="AA52" s="301">
        <v>59.397641315000001</v>
      </c>
      <c r="AB52" s="301">
        <v>48.727305743999999</v>
      </c>
      <c r="AC52" s="301">
        <v>46.488400591000001</v>
      </c>
      <c r="AD52" s="301">
        <v>44.945021711000003</v>
      </c>
      <c r="AE52" s="301">
        <v>53.391796704999997</v>
      </c>
      <c r="AF52" s="301">
        <v>59.452855995</v>
      </c>
      <c r="AG52" s="301">
        <v>64.361371970999997</v>
      </c>
      <c r="AH52" s="301">
        <v>63.194887719999997</v>
      </c>
      <c r="AI52" s="301">
        <v>51.642878664999998</v>
      </c>
      <c r="AJ52" s="301">
        <v>47.657690250999998</v>
      </c>
      <c r="AK52" s="301">
        <v>46.857176246000002</v>
      </c>
      <c r="AL52" s="301">
        <v>55.600227306000001</v>
      </c>
      <c r="AM52" s="301">
        <v>63.451206956</v>
      </c>
      <c r="AN52" s="301">
        <v>48.506611874000001</v>
      </c>
      <c r="AO52" s="301">
        <v>47.185231909999999</v>
      </c>
      <c r="AP52" s="301">
        <v>46.158508259999998</v>
      </c>
      <c r="AQ52" s="301">
        <v>51.314412609999998</v>
      </c>
      <c r="AR52" s="301">
        <v>59.635946443000002</v>
      </c>
      <c r="AS52" s="301">
        <v>68.171536429</v>
      </c>
      <c r="AT52" s="301">
        <v>60.719776312999997</v>
      </c>
      <c r="AU52" s="301">
        <v>54.100827828</v>
      </c>
      <c r="AV52" s="301">
        <v>49.183567025000002</v>
      </c>
      <c r="AW52" s="301">
        <v>48.768300513</v>
      </c>
      <c r="AX52" s="301">
        <v>58.014843620000001</v>
      </c>
      <c r="AY52" s="301">
        <v>60.864076570999998</v>
      </c>
      <c r="AZ52" s="891">
        <v>50.815775187</v>
      </c>
      <c r="BA52" s="891">
        <v>49.567929405999998</v>
      </c>
      <c r="BB52" s="891">
        <v>48.613797818000002</v>
      </c>
      <c r="BC52" s="891">
        <v>51.407499999999999</v>
      </c>
      <c r="BD52" s="891">
        <v>58.406610000000001</v>
      </c>
      <c r="BE52" s="462">
        <v>64.891239999999996</v>
      </c>
      <c r="BF52" s="462">
        <v>65.59581</v>
      </c>
      <c r="BG52" s="462">
        <v>56.00873</v>
      </c>
      <c r="BH52" s="462">
        <v>49.291150000000002</v>
      </c>
      <c r="BI52" s="462">
        <v>48.839170000000003</v>
      </c>
      <c r="BJ52" s="462">
        <v>55.465519999999998</v>
      </c>
      <c r="BK52" s="462">
        <v>57.898009999999999</v>
      </c>
      <c r="BL52" s="462">
        <v>50.007219999999997</v>
      </c>
      <c r="BM52" s="462">
        <v>49.958129999999997</v>
      </c>
      <c r="BN52" s="462">
        <v>47.098590000000002</v>
      </c>
      <c r="BO52" s="462">
        <v>52.685879999999997</v>
      </c>
      <c r="BP52" s="462">
        <v>60.291730000000001</v>
      </c>
      <c r="BQ52" s="462">
        <v>67.77373</v>
      </c>
      <c r="BR52" s="462">
        <v>67.486999999999995</v>
      </c>
      <c r="BS52" s="462">
        <v>56.669640000000001</v>
      </c>
      <c r="BT52" s="462">
        <v>49.750529999999998</v>
      </c>
      <c r="BU52" s="462">
        <v>49.053060000000002</v>
      </c>
      <c r="BV52" s="462">
        <v>55.533799999999999</v>
      </c>
    </row>
    <row r="53" spans="1:74" ht="11.1" customHeight="1" x14ac:dyDescent="0.2">
      <c r="A53" s="234" t="s">
        <v>671</v>
      </c>
      <c r="B53" s="478" t="s">
        <v>1018</v>
      </c>
      <c r="C53" s="468">
        <v>23.015051489000001</v>
      </c>
      <c r="D53" s="468">
        <v>19.021396201999998</v>
      </c>
      <c r="E53" s="468">
        <v>18.106810418999999</v>
      </c>
      <c r="F53" s="468">
        <v>16.223537287999999</v>
      </c>
      <c r="G53" s="468">
        <v>20.582764204</v>
      </c>
      <c r="H53" s="468">
        <v>26.906168751999999</v>
      </c>
      <c r="I53" s="468">
        <v>29.797920009999999</v>
      </c>
      <c r="J53" s="468">
        <v>29.005012935</v>
      </c>
      <c r="K53" s="468">
        <v>23.386407481999999</v>
      </c>
      <c r="L53" s="468">
        <v>19.580807703000001</v>
      </c>
      <c r="M53" s="468">
        <v>19.839121693999999</v>
      </c>
      <c r="N53" s="468">
        <v>22.142925728000002</v>
      </c>
      <c r="O53" s="468">
        <v>21.472187988999998</v>
      </c>
      <c r="P53" s="468">
        <v>19.654883080000001</v>
      </c>
      <c r="Q53" s="468">
        <v>20.079074260999999</v>
      </c>
      <c r="R53" s="468">
        <v>17.527032050999999</v>
      </c>
      <c r="S53" s="468">
        <v>21.117926007000001</v>
      </c>
      <c r="T53" s="468">
        <v>23.183600416000001</v>
      </c>
      <c r="U53" s="468">
        <v>26.709025119</v>
      </c>
      <c r="V53" s="468">
        <v>27.156207202000001</v>
      </c>
      <c r="W53" s="468">
        <v>22.628795149999998</v>
      </c>
      <c r="X53" s="468">
        <v>18.559686711000001</v>
      </c>
      <c r="Y53" s="468">
        <v>18.874103601000002</v>
      </c>
      <c r="Z53" s="468">
        <v>21.866879414</v>
      </c>
      <c r="AA53" s="468">
        <v>23.344904817</v>
      </c>
      <c r="AB53" s="468">
        <v>19.402652123999999</v>
      </c>
      <c r="AC53" s="468">
        <v>16.270504842000001</v>
      </c>
      <c r="AD53" s="468">
        <v>17.205036123999999</v>
      </c>
      <c r="AE53" s="468">
        <v>20.668653944999999</v>
      </c>
      <c r="AF53" s="468">
        <v>24.653053689</v>
      </c>
      <c r="AG53" s="468">
        <v>29.074361881000002</v>
      </c>
      <c r="AH53" s="468">
        <v>29.058084608000001</v>
      </c>
      <c r="AI53" s="468">
        <v>24.361611071999999</v>
      </c>
      <c r="AJ53" s="468">
        <v>19.917980911000001</v>
      </c>
      <c r="AK53" s="468">
        <v>20.116458763000001</v>
      </c>
      <c r="AL53" s="468">
        <v>22.448280776000001</v>
      </c>
      <c r="AM53" s="468">
        <v>25.301755204999999</v>
      </c>
      <c r="AN53" s="468">
        <v>20.475384557999998</v>
      </c>
      <c r="AO53" s="468">
        <v>19.107315271000001</v>
      </c>
      <c r="AP53" s="468">
        <v>17.752665027999999</v>
      </c>
      <c r="AQ53" s="468">
        <v>19.856093001000001</v>
      </c>
      <c r="AR53" s="468">
        <v>24.333408029000001</v>
      </c>
      <c r="AS53" s="468">
        <v>29.258613841999999</v>
      </c>
      <c r="AT53" s="468">
        <v>25.843692177000001</v>
      </c>
      <c r="AU53" s="468">
        <v>23.276617311999999</v>
      </c>
      <c r="AV53" s="468">
        <v>20.075127616</v>
      </c>
      <c r="AW53" s="468">
        <v>18.692472566999999</v>
      </c>
      <c r="AX53" s="468">
        <v>23.194035237000001</v>
      </c>
      <c r="AY53" s="468">
        <v>23.708179192999999</v>
      </c>
      <c r="AZ53" s="892">
        <v>20.602836772</v>
      </c>
      <c r="BA53" s="892">
        <v>19.766521302000001</v>
      </c>
      <c r="BB53" s="892">
        <v>20.14167866</v>
      </c>
      <c r="BC53" s="892">
        <v>19.9437</v>
      </c>
      <c r="BD53" s="892">
        <v>23.518460000000001</v>
      </c>
      <c r="BE53" s="456">
        <v>28.264150000000001</v>
      </c>
      <c r="BF53" s="456">
        <v>28.965109999999999</v>
      </c>
      <c r="BG53" s="456">
        <v>25.000060000000001</v>
      </c>
      <c r="BH53" s="456">
        <v>20.231179999999998</v>
      </c>
      <c r="BI53" s="456">
        <v>19.251169999999998</v>
      </c>
      <c r="BJ53" s="456">
        <v>22.897590000000001</v>
      </c>
      <c r="BK53" s="456">
        <v>25.145430000000001</v>
      </c>
      <c r="BL53" s="456">
        <v>20.97296</v>
      </c>
      <c r="BM53" s="456">
        <v>19.912610000000001</v>
      </c>
      <c r="BN53" s="456">
        <v>19.14667</v>
      </c>
      <c r="BO53" s="456">
        <v>20.559989999999999</v>
      </c>
      <c r="BP53" s="456">
        <v>25.526779999999999</v>
      </c>
      <c r="BQ53" s="456">
        <v>30.434950000000001</v>
      </c>
      <c r="BR53" s="456">
        <v>30.458960000000001</v>
      </c>
      <c r="BS53" s="456">
        <v>25.27852</v>
      </c>
      <c r="BT53" s="456">
        <v>20.66525</v>
      </c>
      <c r="BU53" s="456">
        <v>20.109529999999999</v>
      </c>
      <c r="BV53" s="456">
        <v>23.20459</v>
      </c>
    </row>
    <row r="54" spans="1:74" ht="11.1" customHeight="1" x14ac:dyDescent="0.2">
      <c r="A54" s="234" t="s">
        <v>672</v>
      </c>
      <c r="B54" s="446" t="s">
        <v>472</v>
      </c>
      <c r="C54" s="468">
        <v>11.516122708999999</v>
      </c>
      <c r="D54" s="468">
        <v>7.6737143290000001</v>
      </c>
      <c r="E54" s="468">
        <v>6.7440840350000002</v>
      </c>
      <c r="F54" s="468">
        <v>6.8514085939999996</v>
      </c>
      <c r="G54" s="468">
        <v>9.1346650819999997</v>
      </c>
      <c r="H54" s="468">
        <v>9.8824909529999996</v>
      </c>
      <c r="I54" s="468">
        <v>10.230353557999999</v>
      </c>
      <c r="J54" s="468">
        <v>8.0214191909999997</v>
      </c>
      <c r="K54" s="468">
        <v>6.6667944930000003</v>
      </c>
      <c r="L54" s="468">
        <v>5.6115271379999996</v>
      </c>
      <c r="M54" s="468">
        <v>6.6188747809999997</v>
      </c>
      <c r="N54" s="468">
        <v>9.4956667209999992</v>
      </c>
      <c r="O54" s="468">
        <v>6.1495126549999997</v>
      </c>
      <c r="P54" s="468">
        <v>4.8031804710000001</v>
      </c>
      <c r="Q54" s="468">
        <v>6.4406782949999997</v>
      </c>
      <c r="R54" s="468">
        <v>5.8383209300000001</v>
      </c>
      <c r="S54" s="468">
        <v>6.0925225200000002</v>
      </c>
      <c r="T54" s="468">
        <v>8.2714873779999998</v>
      </c>
      <c r="U54" s="468">
        <v>12.866794534</v>
      </c>
      <c r="V54" s="468">
        <v>11.983203683999999</v>
      </c>
      <c r="W54" s="468">
        <v>7.5398382740000001</v>
      </c>
      <c r="X54" s="468">
        <v>5.5028891140000002</v>
      </c>
      <c r="Y54" s="468">
        <v>5.9161416530000004</v>
      </c>
      <c r="Z54" s="468">
        <v>7.839696956</v>
      </c>
      <c r="AA54" s="468">
        <v>10.810783142</v>
      </c>
      <c r="AB54" s="468">
        <v>6.339227438</v>
      </c>
      <c r="AC54" s="468">
        <v>6.1948296889999996</v>
      </c>
      <c r="AD54" s="468">
        <v>5.9410319469999999</v>
      </c>
      <c r="AE54" s="468">
        <v>7.7755678489999998</v>
      </c>
      <c r="AF54" s="468">
        <v>10.727624541999999</v>
      </c>
      <c r="AG54" s="468">
        <v>11.450956751</v>
      </c>
      <c r="AH54" s="468">
        <v>9.9145428560000006</v>
      </c>
      <c r="AI54" s="468">
        <v>7.3459233819999996</v>
      </c>
      <c r="AJ54" s="468">
        <v>6.5252019370000003</v>
      </c>
      <c r="AK54" s="468">
        <v>6.2779110779999998</v>
      </c>
      <c r="AL54" s="468">
        <v>9.2879009299999993</v>
      </c>
      <c r="AM54" s="468">
        <v>13.909771393</v>
      </c>
      <c r="AN54" s="468">
        <v>7.1218609109999997</v>
      </c>
      <c r="AO54" s="468">
        <v>6.5836722099999996</v>
      </c>
      <c r="AP54" s="468">
        <v>6.9224563669999997</v>
      </c>
      <c r="AQ54" s="468">
        <v>7.5531641609999998</v>
      </c>
      <c r="AR54" s="468">
        <v>10.622516117</v>
      </c>
      <c r="AS54" s="468">
        <v>12.934697773</v>
      </c>
      <c r="AT54" s="468">
        <v>9.3532602800000006</v>
      </c>
      <c r="AU54" s="468">
        <v>7.6171695750000001</v>
      </c>
      <c r="AV54" s="468">
        <v>7.1045227540000004</v>
      </c>
      <c r="AW54" s="468">
        <v>7.0517974429999999</v>
      </c>
      <c r="AX54" s="468">
        <v>10.005965399999999</v>
      </c>
      <c r="AY54" s="468">
        <v>11.994102377000001</v>
      </c>
      <c r="AZ54" s="892">
        <v>8.2085840250000004</v>
      </c>
      <c r="BA54" s="892">
        <v>6.7335058820000002</v>
      </c>
      <c r="BB54" s="892">
        <v>6.1430240700000001</v>
      </c>
      <c r="BC54" s="892">
        <v>7.2595179999999999</v>
      </c>
      <c r="BD54" s="892">
        <v>9.4689379999999996</v>
      </c>
      <c r="BE54" s="456">
        <v>10.72986</v>
      </c>
      <c r="BF54" s="456">
        <v>11.02139</v>
      </c>
      <c r="BG54" s="456">
        <v>8.1557030000000008</v>
      </c>
      <c r="BH54" s="456">
        <v>6.6986869999999996</v>
      </c>
      <c r="BI54" s="456">
        <v>6.441586</v>
      </c>
      <c r="BJ54" s="456">
        <v>7.3776859999999997</v>
      </c>
      <c r="BK54" s="456">
        <v>7.2283350000000004</v>
      </c>
      <c r="BL54" s="456">
        <v>5.6719140000000001</v>
      </c>
      <c r="BM54" s="456">
        <v>6.0811450000000002</v>
      </c>
      <c r="BN54" s="456">
        <v>4.6867279999999996</v>
      </c>
      <c r="BO54" s="456">
        <v>5.9340250000000001</v>
      </c>
      <c r="BP54" s="456">
        <v>8.740615</v>
      </c>
      <c r="BQ54" s="456">
        <v>10.793200000000001</v>
      </c>
      <c r="BR54" s="456">
        <v>10.663690000000001</v>
      </c>
      <c r="BS54" s="456">
        <v>7.501023</v>
      </c>
      <c r="BT54" s="456">
        <v>6.1359170000000001</v>
      </c>
      <c r="BU54" s="456">
        <v>5.9496580000000003</v>
      </c>
      <c r="BV54" s="456">
        <v>6.5352980000000001</v>
      </c>
    </row>
    <row r="55" spans="1:74" ht="11.1" customHeight="1" x14ac:dyDescent="0.2">
      <c r="A55" s="234" t="s">
        <v>673</v>
      </c>
      <c r="B55" s="446" t="s">
        <v>1019</v>
      </c>
      <c r="C55" s="468">
        <v>19.091163000000002</v>
      </c>
      <c r="D55" s="468">
        <v>16.057859000000001</v>
      </c>
      <c r="E55" s="468">
        <v>16.294006</v>
      </c>
      <c r="F55" s="468">
        <v>16.011775</v>
      </c>
      <c r="G55" s="468">
        <v>17.476329</v>
      </c>
      <c r="H55" s="468">
        <v>17.613462999999999</v>
      </c>
      <c r="I55" s="468">
        <v>19.047746</v>
      </c>
      <c r="J55" s="468">
        <v>19.020423000000001</v>
      </c>
      <c r="K55" s="468">
        <v>17.356864000000002</v>
      </c>
      <c r="L55" s="468">
        <v>15.939408</v>
      </c>
      <c r="M55" s="468">
        <v>16.841947999999999</v>
      </c>
      <c r="N55" s="468">
        <v>18.285696999999999</v>
      </c>
      <c r="O55" s="468">
        <v>19.449155999999999</v>
      </c>
      <c r="P55" s="468">
        <v>15.806047</v>
      </c>
      <c r="Q55" s="468">
        <v>16.459697999999999</v>
      </c>
      <c r="R55" s="468">
        <v>16.530222999999999</v>
      </c>
      <c r="S55" s="468">
        <v>17.562723999999999</v>
      </c>
      <c r="T55" s="468">
        <v>18.302240000000001</v>
      </c>
      <c r="U55" s="468">
        <v>19.338314</v>
      </c>
      <c r="V55" s="468">
        <v>19.712409000000001</v>
      </c>
      <c r="W55" s="468">
        <v>18.314914000000002</v>
      </c>
      <c r="X55" s="468">
        <v>18.961352999999999</v>
      </c>
      <c r="Y55" s="468">
        <v>18.059418999999998</v>
      </c>
      <c r="Z55" s="468">
        <v>20.354880999999999</v>
      </c>
      <c r="AA55" s="468">
        <v>19.989898</v>
      </c>
      <c r="AB55" s="468">
        <v>17.629095</v>
      </c>
      <c r="AC55" s="468">
        <v>18.260936000000001</v>
      </c>
      <c r="AD55" s="468">
        <v>17.583428000000001</v>
      </c>
      <c r="AE55" s="468">
        <v>19.609961999999999</v>
      </c>
      <c r="AF55" s="468">
        <v>19.598914000000001</v>
      </c>
      <c r="AG55" s="468">
        <v>19.741700000000002</v>
      </c>
      <c r="AH55" s="468">
        <v>19.613382999999999</v>
      </c>
      <c r="AI55" s="468">
        <v>16.257228000000001</v>
      </c>
      <c r="AJ55" s="468">
        <v>16.460681000000001</v>
      </c>
      <c r="AK55" s="468">
        <v>17.144815999999999</v>
      </c>
      <c r="AL55" s="468">
        <v>19.878723000000001</v>
      </c>
      <c r="AM55" s="468">
        <v>19.869764</v>
      </c>
      <c r="AN55" s="468">
        <v>16.34496</v>
      </c>
      <c r="AO55" s="468">
        <v>15.984567</v>
      </c>
      <c r="AP55" s="468">
        <v>16.205314000000001</v>
      </c>
      <c r="AQ55" s="468">
        <v>17.942271000000002</v>
      </c>
      <c r="AR55" s="468">
        <v>18.899339999999999</v>
      </c>
      <c r="AS55" s="468">
        <v>20.570913000000001</v>
      </c>
      <c r="AT55" s="468">
        <v>20.566324999999999</v>
      </c>
      <c r="AU55" s="468">
        <v>18.591571999999999</v>
      </c>
      <c r="AV55" s="468">
        <v>17.859625999999999</v>
      </c>
      <c r="AW55" s="468">
        <v>19.003046999999999</v>
      </c>
      <c r="AX55" s="468">
        <v>21.110250000000001</v>
      </c>
      <c r="AY55" s="468">
        <v>20.953596999999998</v>
      </c>
      <c r="AZ55" s="892">
        <v>17.802392000000001</v>
      </c>
      <c r="BA55" s="892">
        <v>17.524058</v>
      </c>
      <c r="BB55" s="892">
        <v>17.154502000000001</v>
      </c>
      <c r="BC55" s="892">
        <v>18.693239999999999</v>
      </c>
      <c r="BD55" s="892">
        <v>19.952970000000001</v>
      </c>
      <c r="BE55" s="456">
        <v>20.627949999999998</v>
      </c>
      <c r="BF55" s="456">
        <v>20.61975</v>
      </c>
      <c r="BG55" s="456">
        <v>18.219329999999999</v>
      </c>
      <c r="BH55" s="456">
        <v>17.8126</v>
      </c>
      <c r="BI55" s="456">
        <v>18.820329999999998</v>
      </c>
      <c r="BJ55" s="456">
        <v>20.505659999999999</v>
      </c>
      <c r="BK55" s="456">
        <v>20.658010000000001</v>
      </c>
      <c r="BL55" s="456">
        <v>18.15287</v>
      </c>
      <c r="BM55" s="456">
        <v>17.88598</v>
      </c>
      <c r="BN55" s="456">
        <v>17.516200000000001</v>
      </c>
      <c r="BO55" s="456">
        <v>20.20365</v>
      </c>
      <c r="BP55" s="456">
        <v>19.943380000000001</v>
      </c>
      <c r="BQ55" s="456">
        <v>20.627949999999998</v>
      </c>
      <c r="BR55" s="456">
        <v>20.61975</v>
      </c>
      <c r="BS55" s="456">
        <v>18.67558</v>
      </c>
      <c r="BT55" s="456">
        <v>17.871459999999999</v>
      </c>
      <c r="BU55" s="456">
        <v>18.15906</v>
      </c>
      <c r="BV55" s="456">
        <v>20.63945</v>
      </c>
    </row>
    <row r="56" spans="1:74" ht="11.1" customHeight="1" x14ac:dyDescent="0.2">
      <c r="A56" s="234" t="s">
        <v>674</v>
      </c>
      <c r="B56" s="446" t="s">
        <v>1012</v>
      </c>
      <c r="C56" s="468">
        <v>3.3074206089999998</v>
      </c>
      <c r="D56" s="468">
        <v>2.8682971629999998</v>
      </c>
      <c r="E56" s="468">
        <v>3.3180244760000002</v>
      </c>
      <c r="F56" s="468">
        <v>2.355014326</v>
      </c>
      <c r="G56" s="468">
        <v>2.5262923659999998</v>
      </c>
      <c r="H56" s="468">
        <v>2.8271811819999999</v>
      </c>
      <c r="I56" s="468">
        <v>2.6985129699999999</v>
      </c>
      <c r="J56" s="468">
        <v>2.686505404</v>
      </c>
      <c r="K56" s="468">
        <v>2.2319499469999999</v>
      </c>
      <c r="L56" s="468">
        <v>1.769233979</v>
      </c>
      <c r="M56" s="468">
        <v>2.1004734680000001</v>
      </c>
      <c r="N56" s="468">
        <v>2.9854841099999998</v>
      </c>
      <c r="O56" s="468">
        <v>3.9368807010000002</v>
      </c>
      <c r="P56" s="468">
        <v>3.6385346489999999</v>
      </c>
      <c r="Q56" s="468">
        <v>3.3334711010000002</v>
      </c>
      <c r="R56" s="468">
        <v>2.205376695</v>
      </c>
      <c r="S56" s="468">
        <v>1.785769248</v>
      </c>
      <c r="T56" s="468">
        <v>1.8528614619999999</v>
      </c>
      <c r="U56" s="468">
        <v>2.0501595199999998</v>
      </c>
      <c r="V56" s="468">
        <v>2.2726268869999999</v>
      </c>
      <c r="W56" s="468">
        <v>1.9116030129999999</v>
      </c>
      <c r="X56" s="468">
        <v>1.3414868440000001</v>
      </c>
      <c r="Y56" s="468">
        <v>1.460596961</v>
      </c>
      <c r="Z56" s="468">
        <v>1.8829784709999999</v>
      </c>
      <c r="AA56" s="468">
        <v>3.6261020450000001</v>
      </c>
      <c r="AB56" s="468">
        <v>3.6138139690000002</v>
      </c>
      <c r="AC56" s="468">
        <v>3.6339019380000002</v>
      </c>
      <c r="AD56" s="468">
        <v>1.7860897630000001</v>
      </c>
      <c r="AE56" s="468">
        <v>2.8329634869999998</v>
      </c>
      <c r="AF56" s="468">
        <v>1.8260594290000001</v>
      </c>
      <c r="AG56" s="468">
        <v>1.6423527520000001</v>
      </c>
      <c r="AH56" s="468">
        <v>2.0215784929999998</v>
      </c>
      <c r="AI56" s="468">
        <v>1.860901055</v>
      </c>
      <c r="AJ56" s="468">
        <v>2.429161175</v>
      </c>
      <c r="AK56" s="468">
        <v>1.745792169</v>
      </c>
      <c r="AL56" s="468">
        <v>2.3324496090000002</v>
      </c>
      <c r="AM56" s="468">
        <v>2.3906307999999998</v>
      </c>
      <c r="AN56" s="468">
        <v>2.7185105200000002</v>
      </c>
      <c r="AO56" s="468">
        <v>2.800899153</v>
      </c>
      <c r="AP56" s="468">
        <v>2.3504748929999999</v>
      </c>
      <c r="AQ56" s="468">
        <v>3.1120951479999999</v>
      </c>
      <c r="AR56" s="468">
        <v>2.71772788</v>
      </c>
      <c r="AS56" s="468">
        <v>2.324797802</v>
      </c>
      <c r="AT56" s="468">
        <v>2.2648384610000001</v>
      </c>
      <c r="AU56" s="468">
        <v>1.8882037169999999</v>
      </c>
      <c r="AV56" s="468">
        <v>1.952953063</v>
      </c>
      <c r="AW56" s="468">
        <v>2.0496184639999999</v>
      </c>
      <c r="AX56" s="468">
        <v>2.0772494020000001</v>
      </c>
      <c r="AY56" s="468">
        <v>2.243290172</v>
      </c>
      <c r="AZ56" s="892">
        <v>1.9912819049999999</v>
      </c>
      <c r="BA56" s="892">
        <v>2.7026965180000002</v>
      </c>
      <c r="BB56" s="892">
        <v>2.0936257920000001</v>
      </c>
      <c r="BC56" s="892">
        <v>2.2787419999999998</v>
      </c>
      <c r="BD56" s="892">
        <v>2.1627390000000002</v>
      </c>
      <c r="BE56" s="456">
        <v>2.189899</v>
      </c>
      <c r="BF56" s="456">
        <v>2.2412399999999999</v>
      </c>
      <c r="BG56" s="456">
        <v>1.9464539999999999</v>
      </c>
      <c r="BH56" s="456">
        <v>2.0462739999999999</v>
      </c>
      <c r="BI56" s="456">
        <v>2.2652890000000001</v>
      </c>
      <c r="BJ56" s="456">
        <v>2.8885019999999999</v>
      </c>
      <c r="BK56" s="456">
        <v>3.5488339999999998</v>
      </c>
      <c r="BL56" s="456">
        <v>3.1765560000000002</v>
      </c>
      <c r="BM56" s="456">
        <v>3.207138</v>
      </c>
      <c r="BN56" s="456">
        <v>2.5289100000000002</v>
      </c>
      <c r="BO56" s="456">
        <v>2.5991249999999999</v>
      </c>
      <c r="BP56" s="456">
        <v>2.3852509999999998</v>
      </c>
      <c r="BQ56" s="456">
        <v>2.354133</v>
      </c>
      <c r="BR56" s="456">
        <v>2.3587729999999998</v>
      </c>
      <c r="BS56" s="456">
        <v>2.0277910000000001</v>
      </c>
      <c r="BT56" s="456">
        <v>2.1066579999999999</v>
      </c>
      <c r="BU56" s="456">
        <v>2.3076509999999999</v>
      </c>
      <c r="BV56" s="456">
        <v>2.9207540000000001</v>
      </c>
    </row>
    <row r="57" spans="1:74" ht="11.1" customHeight="1" x14ac:dyDescent="0.2">
      <c r="A57" s="234" t="s">
        <v>1561</v>
      </c>
      <c r="B57" s="446" t="s">
        <v>1013</v>
      </c>
      <c r="C57" s="468">
        <v>2.380367E-3</v>
      </c>
      <c r="D57" s="468">
        <v>2.346641E-3</v>
      </c>
      <c r="E57" s="468">
        <v>2.7093130000000001E-3</v>
      </c>
      <c r="F57" s="468">
        <v>2.544625E-3</v>
      </c>
      <c r="G57" s="468">
        <v>2.2250899999999999E-3</v>
      </c>
      <c r="H57" s="468">
        <v>1.7969290000000001E-3</v>
      </c>
      <c r="I57" s="468">
        <v>1.5482779999999999E-3</v>
      </c>
      <c r="J57" s="468">
        <v>1.212039E-3</v>
      </c>
      <c r="K57" s="468">
        <v>1.5917800000000001E-3</v>
      </c>
      <c r="L57" s="468">
        <v>1.9186559999999999E-3</v>
      </c>
      <c r="M57" s="468">
        <v>2.4856840000000002E-3</v>
      </c>
      <c r="N57" s="468">
        <v>2.0775979999999999E-3</v>
      </c>
      <c r="O57" s="468">
        <v>3.1510000000000002E-3</v>
      </c>
      <c r="P57" s="468">
        <v>2.5379999999999999E-3</v>
      </c>
      <c r="Q57" s="468">
        <v>1.668E-3</v>
      </c>
      <c r="R57" s="468">
        <v>1.645E-3</v>
      </c>
      <c r="S57" s="468">
        <v>1.4829999999999999E-3</v>
      </c>
      <c r="T57" s="468">
        <v>1.544E-3</v>
      </c>
      <c r="U57" s="468">
        <v>1.41E-3</v>
      </c>
      <c r="V57" s="468">
        <v>1.7359999999999999E-3</v>
      </c>
      <c r="W57" s="468">
        <v>1.5269999999999999E-3</v>
      </c>
      <c r="X57" s="468">
        <v>3.0829999999999998E-3</v>
      </c>
      <c r="Y57" s="468">
        <v>2.9989999999999999E-3</v>
      </c>
      <c r="Z57" s="468">
        <v>3.2239999999999999E-3</v>
      </c>
      <c r="AA57" s="468">
        <v>2.2790000000000002E-3</v>
      </c>
      <c r="AB57" s="468">
        <v>2.1489999999999999E-3</v>
      </c>
      <c r="AC57" s="468">
        <v>2.8019999999999998E-3</v>
      </c>
      <c r="AD57" s="468">
        <v>2.4030000000000002E-3</v>
      </c>
      <c r="AE57" s="468">
        <v>1.065E-3</v>
      </c>
      <c r="AF57" s="468">
        <v>1.2080000000000001E-3</v>
      </c>
      <c r="AG57" s="468">
        <v>6.38E-4</v>
      </c>
      <c r="AH57" s="468">
        <v>1.94E-4</v>
      </c>
      <c r="AI57" s="468">
        <v>2.9500000000000001E-4</v>
      </c>
      <c r="AJ57" s="468">
        <v>1.01E-4</v>
      </c>
      <c r="AK57" s="468">
        <v>5.1999999999999997E-5</v>
      </c>
      <c r="AL57" s="468">
        <v>0</v>
      </c>
      <c r="AM57" s="468">
        <v>0</v>
      </c>
      <c r="AN57" s="468">
        <v>0</v>
      </c>
      <c r="AO57" s="468">
        <v>0</v>
      </c>
      <c r="AP57" s="468">
        <v>0</v>
      </c>
      <c r="AQ57" s="468">
        <v>0</v>
      </c>
      <c r="AR57" s="468">
        <v>0</v>
      </c>
      <c r="AS57" s="468">
        <v>0</v>
      </c>
      <c r="AT57" s="468">
        <v>0</v>
      </c>
      <c r="AU57" s="468">
        <v>0</v>
      </c>
      <c r="AV57" s="468">
        <v>0</v>
      </c>
      <c r="AW57" s="468">
        <v>0</v>
      </c>
      <c r="AX57" s="468">
        <v>0</v>
      </c>
      <c r="AY57" s="468">
        <v>0</v>
      </c>
      <c r="AZ57" s="892">
        <v>0</v>
      </c>
      <c r="BA57" s="892">
        <v>0</v>
      </c>
      <c r="BB57" s="892">
        <v>0</v>
      </c>
      <c r="BC57" s="892">
        <v>0</v>
      </c>
      <c r="BD57" s="892">
        <v>0</v>
      </c>
      <c r="BE57" s="456">
        <v>0</v>
      </c>
      <c r="BF57" s="456">
        <v>0</v>
      </c>
      <c r="BG57" s="456">
        <v>0</v>
      </c>
      <c r="BH57" s="456">
        <v>0</v>
      </c>
      <c r="BI57" s="456">
        <v>0</v>
      </c>
      <c r="BJ57" s="456">
        <v>0</v>
      </c>
      <c r="BK57" s="456">
        <v>0</v>
      </c>
      <c r="BL57" s="456">
        <v>0</v>
      </c>
      <c r="BM57" s="456">
        <v>0</v>
      </c>
      <c r="BN57" s="456">
        <v>0</v>
      </c>
      <c r="BO57" s="456">
        <v>0</v>
      </c>
      <c r="BP57" s="456">
        <v>0</v>
      </c>
      <c r="BQ57" s="456">
        <v>0</v>
      </c>
      <c r="BR57" s="456">
        <v>0</v>
      </c>
      <c r="BS57" s="456">
        <v>0</v>
      </c>
      <c r="BT57" s="456">
        <v>0</v>
      </c>
      <c r="BU57" s="456">
        <v>0</v>
      </c>
      <c r="BV57" s="456">
        <v>0</v>
      </c>
    </row>
    <row r="58" spans="1:74" ht="11.1" customHeight="1" x14ac:dyDescent="0.2">
      <c r="A58" s="234" t="s">
        <v>1562</v>
      </c>
      <c r="B58" s="446" t="s">
        <v>1014</v>
      </c>
      <c r="C58" s="468">
        <v>1.1283401900000001</v>
      </c>
      <c r="D58" s="468">
        <v>1.2554297249999999</v>
      </c>
      <c r="E58" s="468">
        <v>1.6456403429999999</v>
      </c>
      <c r="F58" s="468">
        <v>2.0032160170000002</v>
      </c>
      <c r="G58" s="468">
        <v>2.063041202</v>
      </c>
      <c r="H58" s="468">
        <v>2.152156529</v>
      </c>
      <c r="I58" s="468">
        <v>1.92875062</v>
      </c>
      <c r="J58" s="468">
        <v>1.754600478</v>
      </c>
      <c r="K58" s="468">
        <v>1.7473873470000001</v>
      </c>
      <c r="L58" s="468">
        <v>1.6483060970000001</v>
      </c>
      <c r="M58" s="468">
        <v>1.102869026</v>
      </c>
      <c r="N58" s="468">
        <v>0.94439137399999995</v>
      </c>
      <c r="O58" s="468">
        <v>1.118363228</v>
      </c>
      <c r="P58" s="468">
        <v>1.255350942</v>
      </c>
      <c r="Q58" s="468">
        <v>1.821925488</v>
      </c>
      <c r="R58" s="468">
        <v>1.9752858870000001</v>
      </c>
      <c r="S58" s="468">
        <v>2.1008178910000002</v>
      </c>
      <c r="T58" s="468">
        <v>2.1487546850000001</v>
      </c>
      <c r="U58" s="468">
        <v>2.2030274599999999</v>
      </c>
      <c r="V58" s="468">
        <v>2.2177026440000001</v>
      </c>
      <c r="W58" s="468">
        <v>1.9304764860000001</v>
      </c>
      <c r="X58" s="468">
        <v>1.820140702</v>
      </c>
      <c r="Y58" s="468">
        <v>1.357989004</v>
      </c>
      <c r="Z58" s="468">
        <v>1.190991664</v>
      </c>
      <c r="AA58" s="468">
        <v>1.3668331549999999</v>
      </c>
      <c r="AB58" s="468">
        <v>1.538253756</v>
      </c>
      <c r="AC58" s="468">
        <v>1.8696325110000001</v>
      </c>
      <c r="AD58" s="468">
        <v>2.2530842199999999</v>
      </c>
      <c r="AE58" s="468">
        <v>2.3459089780000002</v>
      </c>
      <c r="AF58" s="468">
        <v>2.5952538629999999</v>
      </c>
      <c r="AG58" s="468">
        <v>2.375792916</v>
      </c>
      <c r="AH58" s="468">
        <v>2.554737818</v>
      </c>
      <c r="AI58" s="468">
        <v>1.740788387</v>
      </c>
      <c r="AJ58" s="468">
        <v>2.2003627990000001</v>
      </c>
      <c r="AK58" s="468">
        <v>1.44462365</v>
      </c>
      <c r="AL58" s="468">
        <v>1.445034755</v>
      </c>
      <c r="AM58" s="468">
        <v>1.6548802149999999</v>
      </c>
      <c r="AN58" s="468">
        <v>1.6604272019999999</v>
      </c>
      <c r="AO58" s="468">
        <v>2.4648506100000001</v>
      </c>
      <c r="AP58" s="468">
        <v>2.7728602160000002</v>
      </c>
      <c r="AQ58" s="468">
        <v>2.7174388490000001</v>
      </c>
      <c r="AR58" s="468">
        <v>2.9537608799999999</v>
      </c>
      <c r="AS58" s="468">
        <v>3.0409894849999999</v>
      </c>
      <c r="AT58" s="468">
        <v>2.6716491250000001</v>
      </c>
      <c r="AU58" s="468">
        <v>2.6406664040000001</v>
      </c>
      <c r="AV58" s="468">
        <v>2.1942288570000001</v>
      </c>
      <c r="AW58" s="468">
        <v>1.8891973310000001</v>
      </c>
      <c r="AX58" s="468">
        <v>1.4451457729999999</v>
      </c>
      <c r="AY58" s="468">
        <v>1.685646684</v>
      </c>
      <c r="AZ58" s="892">
        <v>1.883378545</v>
      </c>
      <c r="BA58" s="892">
        <v>2.7153679949999998</v>
      </c>
      <c r="BB58" s="892">
        <v>3.0217723900000002</v>
      </c>
      <c r="BC58" s="892">
        <v>2.9902160000000002</v>
      </c>
      <c r="BD58" s="892">
        <v>3.2658670000000001</v>
      </c>
      <c r="BE58" s="456">
        <v>3.2393749999999999</v>
      </c>
      <c r="BF58" s="456">
        <v>3.035453</v>
      </c>
      <c r="BG58" s="456">
        <v>2.6428509999999998</v>
      </c>
      <c r="BH58" s="456">
        <v>2.4938470000000001</v>
      </c>
      <c r="BI58" s="456">
        <v>1.9625360000000001</v>
      </c>
      <c r="BJ58" s="456">
        <v>1.659759</v>
      </c>
      <c r="BK58" s="456">
        <v>1.8903920000000001</v>
      </c>
      <c r="BL58" s="456">
        <v>2.0365319999999998</v>
      </c>
      <c r="BM58" s="456">
        <v>2.9120629999999998</v>
      </c>
      <c r="BN58" s="456">
        <v>3.3323510000000001</v>
      </c>
      <c r="BO58" s="456">
        <v>3.3072360000000001</v>
      </c>
      <c r="BP58" s="456">
        <v>3.6289690000000001</v>
      </c>
      <c r="BQ58" s="456">
        <v>3.6218279999999998</v>
      </c>
      <c r="BR58" s="456">
        <v>3.5834069999999998</v>
      </c>
      <c r="BS58" s="456">
        <v>3.1657850000000001</v>
      </c>
      <c r="BT58" s="456">
        <v>2.9778799999999999</v>
      </c>
      <c r="BU58" s="456">
        <v>2.433135</v>
      </c>
      <c r="BV58" s="456">
        <v>2.0828039999999999</v>
      </c>
    </row>
    <row r="59" spans="1:74" ht="11.1" customHeight="1" x14ac:dyDescent="0.2">
      <c r="A59" s="234" t="s">
        <v>675</v>
      </c>
      <c r="B59" s="478" t="s">
        <v>1555</v>
      </c>
      <c r="C59" s="468">
        <v>0.18495836399999999</v>
      </c>
      <c r="D59" s="468">
        <v>0.173443706</v>
      </c>
      <c r="E59" s="468">
        <v>0.25539965599999997</v>
      </c>
      <c r="F59" s="468">
        <v>0.20721361599999999</v>
      </c>
      <c r="G59" s="468">
        <v>0.13904672300000001</v>
      </c>
      <c r="H59" s="468">
        <v>0.168920774</v>
      </c>
      <c r="I59" s="468">
        <v>4.8288708999999999E-2</v>
      </c>
      <c r="J59" s="468">
        <v>9.6905377000000001E-2</v>
      </c>
      <c r="K59" s="468">
        <v>0.12161592</v>
      </c>
      <c r="L59" s="468">
        <v>0.11620522799999999</v>
      </c>
      <c r="M59" s="468">
        <v>0.14384503000000001</v>
      </c>
      <c r="N59" s="468">
        <v>0.52976992599999995</v>
      </c>
      <c r="O59" s="468">
        <v>0.194055528</v>
      </c>
      <c r="P59" s="468">
        <v>0.14387678300000001</v>
      </c>
      <c r="Q59" s="468">
        <v>0.21227644900000001</v>
      </c>
      <c r="R59" s="468">
        <v>0.187984292</v>
      </c>
      <c r="S59" s="468">
        <v>0.22379679</v>
      </c>
      <c r="T59" s="468">
        <v>0.135095562</v>
      </c>
      <c r="U59" s="468">
        <v>0.122000436</v>
      </c>
      <c r="V59" s="468">
        <v>0.122602983</v>
      </c>
      <c r="W59" s="468">
        <v>6.1729032000000003E-2</v>
      </c>
      <c r="X59" s="468">
        <v>5.1789315000000002E-2</v>
      </c>
      <c r="Y59" s="468">
        <v>0.16219940299999999</v>
      </c>
      <c r="Z59" s="468">
        <v>0.104253996</v>
      </c>
      <c r="AA59" s="468">
        <v>0.25684115600000001</v>
      </c>
      <c r="AB59" s="468">
        <v>0.202114457</v>
      </c>
      <c r="AC59" s="468">
        <v>0.25579361099999998</v>
      </c>
      <c r="AD59" s="468">
        <v>0.17394865700000001</v>
      </c>
      <c r="AE59" s="468">
        <v>0.157675446</v>
      </c>
      <c r="AF59" s="468">
        <v>5.0742471999999997E-2</v>
      </c>
      <c r="AG59" s="468">
        <v>7.5569671000000005E-2</v>
      </c>
      <c r="AH59" s="468">
        <v>3.2366945000000001E-2</v>
      </c>
      <c r="AI59" s="468">
        <v>7.6131769000000002E-2</v>
      </c>
      <c r="AJ59" s="468">
        <v>0.124201429</v>
      </c>
      <c r="AK59" s="468">
        <v>0.12752258599999999</v>
      </c>
      <c r="AL59" s="468">
        <v>0.20783823600000001</v>
      </c>
      <c r="AM59" s="468">
        <v>0.32440534300000001</v>
      </c>
      <c r="AN59" s="468">
        <v>0.185468683</v>
      </c>
      <c r="AO59" s="468">
        <v>0.24392766599999999</v>
      </c>
      <c r="AP59" s="468">
        <v>0.154737756</v>
      </c>
      <c r="AQ59" s="468">
        <v>0.13335045100000001</v>
      </c>
      <c r="AR59" s="468">
        <v>0.10919353699999999</v>
      </c>
      <c r="AS59" s="468">
        <v>4.1524526999999999E-2</v>
      </c>
      <c r="AT59" s="468">
        <v>2.0011270000000001E-2</v>
      </c>
      <c r="AU59" s="468">
        <v>8.6598820000000007E-2</v>
      </c>
      <c r="AV59" s="468">
        <v>-2.8912650000000001E-3</v>
      </c>
      <c r="AW59" s="468">
        <v>8.2167708000000006E-2</v>
      </c>
      <c r="AX59" s="468">
        <v>0.18219780799999999</v>
      </c>
      <c r="AY59" s="468">
        <v>0.27926114499999999</v>
      </c>
      <c r="AZ59" s="892">
        <v>0.32730194000000001</v>
      </c>
      <c r="BA59" s="892">
        <v>0.12577970899999999</v>
      </c>
      <c r="BB59" s="892">
        <v>5.9194905999999999E-2</v>
      </c>
      <c r="BC59" s="892">
        <v>0.24207880000000001</v>
      </c>
      <c r="BD59" s="892">
        <v>3.7631900000000003E-2</v>
      </c>
      <c r="BE59" s="456">
        <v>-0.15998960000000001</v>
      </c>
      <c r="BF59" s="456">
        <v>-0.28713339999999998</v>
      </c>
      <c r="BG59" s="456">
        <v>4.4329399999999998E-2</v>
      </c>
      <c r="BH59" s="456">
        <v>8.5544100000000001E-3</v>
      </c>
      <c r="BI59" s="456">
        <v>9.8250799999999999E-2</v>
      </c>
      <c r="BJ59" s="456">
        <v>0.13632340000000001</v>
      </c>
      <c r="BK59" s="456">
        <v>-0.57298939999999998</v>
      </c>
      <c r="BL59" s="456">
        <v>-3.61722E-3</v>
      </c>
      <c r="BM59" s="456">
        <v>-4.0804300000000002E-2</v>
      </c>
      <c r="BN59" s="456">
        <v>-0.1122688</v>
      </c>
      <c r="BO59" s="456">
        <v>8.1855399999999995E-2</v>
      </c>
      <c r="BP59" s="456">
        <v>6.6733200000000006E-2</v>
      </c>
      <c r="BQ59" s="456">
        <v>-5.8326799999999998E-2</v>
      </c>
      <c r="BR59" s="456">
        <v>-0.19757739999999999</v>
      </c>
      <c r="BS59" s="456">
        <v>2.0938499999999999E-2</v>
      </c>
      <c r="BT59" s="456">
        <v>-6.6302899999999996E-3</v>
      </c>
      <c r="BU59" s="456">
        <v>9.4028200000000006E-2</v>
      </c>
      <c r="BV59" s="456">
        <v>0.15091189999999999</v>
      </c>
    </row>
    <row r="60" spans="1:74" ht="11.1" customHeight="1" x14ac:dyDescent="0.2">
      <c r="A60" s="234" t="s">
        <v>677</v>
      </c>
      <c r="B60" s="476" t="s">
        <v>1556</v>
      </c>
      <c r="C60" s="468">
        <v>54.238134000000002</v>
      </c>
      <c r="D60" s="468">
        <v>43.821441</v>
      </c>
      <c r="E60" s="468">
        <v>42.645471000000001</v>
      </c>
      <c r="F60" s="468">
        <v>39.956921000000001</v>
      </c>
      <c r="G60" s="468">
        <v>47.148995999999997</v>
      </c>
      <c r="H60" s="468">
        <v>53.780078000000003</v>
      </c>
      <c r="I60" s="468">
        <v>58.364086</v>
      </c>
      <c r="J60" s="468">
        <v>55.275342000000002</v>
      </c>
      <c r="K60" s="468">
        <v>46.708244000000001</v>
      </c>
      <c r="L60" s="468">
        <v>40.765850999999998</v>
      </c>
      <c r="M60" s="468">
        <v>42.651777000000003</v>
      </c>
      <c r="N60" s="468">
        <v>50.637934000000001</v>
      </c>
      <c r="O60" s="468">
        <v>47.253872174000001</v>
      </c>
      <c r="P60" s="468">
        <v>40.785724358000003</v>
      </c>
      <c r="Q60" s="468">
        <v>43.345369224000002</v>
      </c>
      <c r="R60" s="468">
        <v>39.686326113</v>
      </c>
      <c r="S60" s="468">
        <v>43.789206653000001</v>
      </c>
      <c r="T60" s="468">
        <v>48.422575342999998</v>
      </c>
      <c r="U60" s="468">
        <v>57.157902995999997</v>
      </c>
      <c r="V60" s="468">
        <v>57.465647394000001</v>
      </c>
      <c r="W60" s="468">
        <v>47.416201846</v>
      </c>
      <c r="X60" s="468">
        <v>41.604771481999997</v>
      </c>
      <c r="Y60" s="468">
        <v>42.600940710000003</v>
      </c>
      <c r="Z60" s="468">
        <v>47.918832446000003</v>
      </c>
      <c r="AA60" s="468">
        <v>54.527775277000003</v>
      </c>
      <c r="AB60" s="468">
        <v>43.726533961999998</v>
      </c>
      <c r="AC60" s="468">
        <v>41.768890433999999</v>
      </c>
      <c r="AD60" s="468">
        <v>40.735840082000003</v>
      </c>
      <c r="AE60" s="468">
        <v>47.285257332999997</v>
      </c>
      <c r="AF60" s="468">
        <v>53.765906329000003</v>
      </c>
      <c r="AG60" s="468">
        <v>58.104020181999999</v>
      </c>
      <c r="AH60" s="468">
        <v>56.906669319000002</v>
      </c>
      <c r="AI60" s="468">
        <v>46.794055643</v>
      </c>
      <c r="AJ60" s="468">
        <v>42.808645089000002</v>
      </c>
      <c r="AK60" s="468">
        <v>41.855255036000003</v>
      </c>
      <c r="AL60" s="468">
        <v>49.874577418999998</v>
      </c>
      <c r="AM60" s="468">
        <v>59.442569863000003</v>
      </c>
      <c r="AN60" s="468">
        <v>44.280719839</v>
      </c>
      <c r="AO60" s="468">
        <v>43.023947247999999</v>
      </c>
      <c r="AP60" s="468">
        <v>42.232471216</v>
      </c>
      <c r="AQ60" s="468">
        <v>45.787906984999999</v>
      </c>
      <c r="AR60" s="468">
        <v>53.590362081000002</v>
      </c>
      <c r="AS60" s="468">
        <v>61.532413740000003</v>
      </c>
      <c r="AT60" s="468">
        <v>53.276282780000003</v>
      </c>
      <c r="AU60" s="468">
        <v>48.188092912000002</v>
      </c>
      <c r="AV60" s="468">
        <v>43.148797891999997</v>
      </c>
      <c r="AW60" s="468">
        <v>43.033102976000002</v>
      </c>
      <c r="AX60" s="468">
        <v>51.387170029000004</v>
      </c>
      <c r="AY60" s="468">
        <v>55.554915354999999</v>
      </c>
      <c r="AZ60" s="892">
        <v>46.940545000999997</v>
      </c>
      <c r="BA60" s="892">
        <v>43.510709067999997</v>
      </c>
      <c r="BB60" s="892">
        <v>42.413979955000002</v>
      </c>
      <c r="BC60" s="892">
        <v>45.938459999999999</v>
      </c>
      <c r="BD60" s="892">
        <v>52.559069999999998</v>
      </c>
      <c r="BE60" s="456">
        <v>58.06879</v>
      </c>
      <c r="BF60" s="456">
        <v>58.9482</v>
      </c>
      <c r="BG60" s="456">
        <v>50.951410000000003</v>
      </c>
      <c r="BH60" s="456">
        <v>44.836480000000002</v>
      </c>
      <c r="BI60" s="456">
        <v>44.373379999999997</v>
      </c>
      <c r="BJ60" s="456">
        <v>50.189129999999999</v>
      </c>
      <c r="BK60" s="456">
        <v>52.531770000000002</v>
      </c>
      <c r="BL60" s="456">
        <v>45.497039999999998</v>
      </c>
      <c r="BM60" s="456">
        <v>45.206330000000001</v>
      </c>
      <c r="BN60" s="456">
        <v>42.582380000000001</v>
      </c>
      <c r="BO60" s="456">
        <v>46.86318</v>
      </c>
      <c r="BP60" s="456">
        <v>54.063490000000002</v>
      </c>
      <c r="BQ60" s="456">
        <v>60.650700000000001</v>
      </c>
      <c r="BR60" s="456">
        <v>60.54692</v>
      </c>
      <c r="BS60" s="456">
        <v>51.410229999999999</v>
      </c>
      <c r="BT60" s="456">
        <v>45.114339999999999</v>
      </c>
      <c r="BU60" s="456">
        <v>44.424050000000001</v>
      </c>
      <c r="BV60" s="456">
        <v>50.068860000000001</v>
      </c>
    </row>
    <row r="61" spans="1:74" ht="11.1" customHeight="1" x14ac:dyDescent="0.2">
      <c r="A61" s="229"/>
      <c r="B61" s="67" t="s">
        <v>678</v>
      </c>
      <c r="C61" s="469"/>
      <c r="D61" s="469"/>
      <c r="E61" s="469"/>
      <c r="F61" s="469"/>
      <c r="G61" s="469"/>
      <c r="H61" s="469"/>
      <c r="I61" s="469"/>
      <c r="J61" s="469"/>
      <c r="K61" s="469"/>
      <c r="L61" s="469"/>
      <c r="M61" s="469"/>
      <c r="N61" s="469"/>
      <c r="O61" s="469"/>
      <c r="P61" s="469"/>
      <c r="Q61" s="469"/>
      <c r="R61" s="469"/>
      <c r="S61" s="469"/>
      <c r="T61" s="469"/>
      <c r="U61" s="469"/>
      <c r="V61" s="469"/>
      <c r="W61" s="469"/>
      <c r="X61" s="469"/>
      <c r="Y61" s="469"/>
      <c r="Z61" s="469"/>
      <c r="AA61" s="469"/>
      <c r="AB61" s="469"/>
      <c r="AC61" s="469"/>
      <c r="AD61" s="469"/>
      <c r="AE61" s="469"/>
      <c r="AF61" s="469"/>
      <c r="AG61" s="469"/>
      <c r="AH61" s="469"/>
      <c r="AI61" s="469"/>
      <c r="AJ61" s="469"/>
      <c r="AK61" s="469"/>
      <c r="AL61" s="469"/>
      <c r="AM61" s="469"/>
      <c r="AN61" s="469"/>
      <c r="AO61" s="469"/>
      <c r="AP61" s="469"/>
      <c r="AQ61" s="469"/>
      <c r="AR61" s="469"/>
      <c r="AS61" s="469"/>
      <c r="AT61" s="469"/>
      <c r="AU61" s="469"/>
      <c r="AV61" s="469"/>
      <c r="AW61" s="469"/>
      <c r="AX61" s="469"/>
      <c r="AY61" s="469"/>
      <c r="AZ61" s="921"/>
      <c r="BA61" s="921"/>
      <c r="BB61" s="921"/>
      <c r="BC61" s="921"/>
      <c r="BD61" s="921"/>
      <c r="BE61" s="474"/>
      <c r="BF61" s="474"/>
      <c r="BG61" s="474"/>
      <c r="BH61" s="474"/>
      <c r="BI61" s="474"/>
      <c r="BJ61" s="474"/>
      <c r="BK61" s="474"/>
      <c r="BL61" s="474"/>
      <c r="BM61" s="474"/>
      <c r="BN61" s="474"/>
      <c r="BO61" s="474"/>
      <c r="BP61" s="474"/>
      <c r="BQ61" s="474"/>
      <c r="BR61" s="474"/>
      <c r="BS61" s="474"/>
      <c r="BT61" s="474"/>
      <c r="BU61" s="474"/>
      <c r="BV61" s="474"/>
    </row>
    <row r="62" spans="1:74" s="285" customFormat="1" ht="11.1" customHeight="1" x14ac:dyDescent="0.2">
      <c r="A62" s="475" t="s">
        <v>684</v>
      </c>
      <c r="B62" s="449" t="s">
        <v>1024</v>
      </c>
      <c r="C62" s="301">
        <v>19.029133219999999</v>
      </c>
      <c r="D62" s="301">
        <v>16.793584128999999</v>
      </c>
      <c r="E62" s="301">
        <v>18.63116612</v>
      </c>
      <c r="F62" s="301">
        <v>19.120256306000002</v>
      </c>
      <c r="G62" s="301">
        <v>22.634811352</v>
      </c>
      <c r="H62" s="301">
        <v>24.158989440999999</v>
      </c>
      <c r="I62" s="301">
        <v>25.772093884</v>
      </c>
      <c r="J62" s="301">
        <v>25.819662170000001</v>
      </c>
      <c r="K62" s="301">
        <v>22.252932270999999</v>
      </c>
      <c r="L62" s="301">
        <v>19.885198321000001</v>
      </c>
      <c r="M62" s="301">
        <v>18.833023833999999</v>
      </c>
      <c r="N62" s="301">
        <v>19.172645229</v>
      </c>
      <c r="O62" s="301">
        <v>18.406752268999998</v>
      </c>
      <c r="P62" s="301">
        <v>16.391181621000001</v>
      </c>
      <c r="Q62" s="301">
        <v>19.077244803999999</v>
      </c>
      <c r="R62" s="301">
        <v>19.853165467</v>
      </c>
      <c r="S62" s="301">
        <v>22.189731070000001</v>
      </c>
      <c r="T62" s="301">
        <v>23.491424279</v>
      </c>
      <c r="U62" s="301">
        <v>26.316346821</v>
      </c>
      <c r="V62" s="301">
        <v>27.212031719999999</v>
      </c>
      <c r="W62" s="301">
        <v>23.666896066</v>
      </c>
      <c r="X62" s="301">
        <v>20.938687676000001</v>
      </c>
      <c r="Y62" s="301">
        <v>18.177020231</v>
      </c>
      <c r="Z62" s="301">
        <v>17.960400240999999</v>
      </c>
      <c r="AA62" s="301">
        <v>19.156174021999998</v>
      </c>
      <c r="AB62" s="301">
        <v>16.983791307000001</v>
      </c>
      <c r="AC62" s="301">
        <v>18.968580914</v>
      </c>
      <c r="AD62" s="301">
        <v>19.105434609</v>
      </c>
      <c r="AE62" s="301">
        <v>24.726320052999998</v>
      </c>
      <c r="AF62" s="301">
        <v>24.908307986000001</v>
      </c>
      <c r="AG62" s="301">
        <v>27.298671181</v>
      </c>
      <c r="AH62" s="301">
        <v>26.8513047</v>
      </c>
      <c r="AI62" s="301">
        <v>24.878013437</v>
      </c>
      <c r="AJ62" s="301">
        <v>20.997082640999999</v>
      </c>
      <c r="AK62" s="301">
        <v>19.34849518</v>
      </c>
      <c r="AL62" s="301">
        <v>18.139893369999999</v>
      </c>
      <c r="AM62" s="301">
        <v>20.254876937999999</v>
      </c>
      <c r="AN62" s="301">
        <v>17.130888422999998</v>
      </c>
      <c r="AO62" s="301">
        <v>18.250107221</v>
      </c>
      <c r="AP62" s="301">
        <v>19.998095640999999</v>
      </c>
      <c r="AQ62" s="301">
        <v>24.488352262999999</v>
      </c>
      <c r="AR62" s="301">
        <v>24.986671570999999</v>
      </c>
      <c r="AS62" s="301">
        <v>27.470269714000001</v>
      </c>
      <c r="AT62" s="301">
        <v>26.898022579999999</v>
      </c>
      <c r="AU62" s="301">
        <v>24.050599077000001</v>
      </c>
      <c r="AV62" s="301">
        <v>22.176914406000002</v>
      </c>
      <c r="AW62" s="301">
        <v>18.282503299999998</v>
      </c>
      <c r="AX62" s="301">
        <v>18.986278681999998</v>
      </c>
      <c r="AY62" s="301">
        <v>19.751150225</v>
      </c>
      <c r="AZ62" s="891">
        <v>18.311104756999999</v>
      </c>
      <c r="BA62" s="891">
        <v>19.440438627999999</v>
      </c>
      <c r="BB62" s="891">
        <v>19.831959141999999</v>
      </c>
      <c r="BC62" s="891">
        <v>24.43918</v>
      </c>
      <c r="BD62" s="891">
        <v>24.35003</v>
      </c>
      <c r="BE62" s="462">
        <v>26.348230000000001</v>
      </c>
      <c r="BF62" s="462">
        <v>27.507280000000002</v>
      </c>
      <c r="BG62" s="462">
        <v>25.120819999999998</v>
      </c>
      <c r="BH62" s="462">
        <v>22.735890000000001</v>
      </c>
      <c r="BI62" s="462">
        <v>19.219830000000002</v>
      </c>
      <c r="BJ62" s="462">
        <v>19.684650000000001</v>
      </c>
      <c r="BK62" s="462">
        <v>19.811699999999998</v>
      </c>
      <c r="BL62" s="462">
        <v>17.963090000000001</v>
      </c>
      <c r="BM62" s="462">
        <v>19.713560000000001</v>
      </c>
      <c r="BN62" s="462">
        <v>20.520790000000002</v>
      </c>
      <c r="BO62" s="462">
        <v>23.016380000000002</v>
      </c>
      <c r="BP62" s="462">
        <v>24.944710000000001</v>
      </c>
      <c r="BQ62" s="462">
        <v>27.37086</v>
      </c>
      <c r="BR62" s="462">
        <v>27.720790000000001</v>
      </c>
      <c r="BS62" s="462">
        <v>25.16291</v>
      </c>
      <c r="BT62" s="462">
        <v>22.696269999999998</v>
      </c>
      <c r="BU62" s="462">
        <v>19.130510000000001</v>
      </c>
      <c r="BV62" s="462">
        <v>19.604700000000001</v>
      </c>
    </row>
    <row r="63" spans="1:74" ht="11.1" customHeight="1" x14ac:dyDescent="0.2">
      <c r="A63" s="234" t="s">
        <v>679</v>
      </c>
      <c r="B63" s="478" t="s">
        <v>1018</v>
      </c>
      <c r="C63" s="468">
        <v>14.386721608</v>
      </c>
      <c r="D63" s="468">
        <v>11.815712239</v>
      </c>
      <c r="E63" s="468">
        <v>13.796652039</v>
      </c>
      <c r="F63" s="468">
        <v>13.810178529</v>
      </c>
      <c r="G63" s="468">
        <v>16.927745856000001</v>
      </c>
      <c r="H63" s="468">
        <v>18.700214591999998</v>
      </c>
      <c r="I63" s="468">
        <v>20.242656568000001</v>
      </c>
      <c r="J63" s="468">
        <v>20.36365837</v>
      </c>
      <c r="K63" s="468">
        <v>17.893814402</v>
      </c>
      <c r="L63" s="468">
        <v>14.934118461000001</v>
      </c>
      <c r="M63" s="468">
        <v>13.786161726</v>
      </c>
      <c r="N63" s="468">
        <v>13.718746177</v>
      </c>
      <c r="O63" s="468">
        <v>13.486031970999999</v>
      </c>
      <c r="P63" s="468">
        <v>12.075100531</v>
      </c>
      <c r="Q63" s="468">
        <v>14.035659939</v>
      </c>
      <c r="R63" s="468">
        <v>15.193486001</v>
      </c>
      <c r="S63" s="468">
        <v>17.167427456999999</v>
      </c>
      <c r="T63" s="468">
        <v>18.199058128000001</v>
      </c>
      <c r="U63" s="468">
        <v>20.510276300000001</v>
      </c>
      <c r="V63" s="468">
        <v>21.463623236</v>
      </c>
      <c r="W63" s="468">
        <v>18.426617222000001</v>
      </c>
      <c r="X63" s="468">
        <v>16.749994929</v>
      </c>
      <c r="Y63" s="468">
        <v>13.626549787</v>
      </c>
      <c r="Z63" s="468">
        <v>13.612813860999999</v>
      </c>
      <c r="AA63" s="468">
        <v>14.604633072</v>
      </c>
      <c r="AB63" s="468">
        <v>12.521012623000001</v>
      </c>
      <c r="AC63" s="468">
        <v>14.768891658999999</v>
      </c>
      <c r="AD63" s="468">
        <v>14.023820303999999</v>
      </c>
      <c r="AE63" s="468">
        <v>18.999462990000001</v>
      </c>
      <c r="AF63" s="468">
        <v>19.236654340000001</v>
      </c>
      <c r="AG63" s="468">
        <v>21.405918749000001</v>
      </c>
      <c r="AH63" s="468">
        <v>21.124845362999999</v>
      </c>
      <c r="AI63" s="468">
        <v>20.422561667</v>
      </c>
      <c r="AJ63" s="468">
        <v>17.350220738000001</v>
      </c>
      <c r="AK63" s="468">
        <v>15.179088389</v>
      </c>
      <c r="AL63" s="468">
        <v>13.392484761</v>
      </c>
      <c r="AM63" s="468">
        <v>14.464179879</v>
      </c>
      <c r="AN63" s="468">
        <v>12.534392534</v>
      </c>
      <c r="AO63" s="468">
        <v>13.188817122</v>
      </c>
      <c r="AP63" s="468">
        <v>13.735582494000001</v>
      </c>
      <c r="AQ63" s="468">
        <v>18.060625160000001</v>
      </c>
      <c r="AR63" s="468">
        <v>18.874025112000002</v>
      </c>
      <c r="AS63" s="468">
        <v>20.864978565000001</v>
      </c>
      <c r="AT63" s="468">
        <v>20.654011188999998</v>
      </c>
      <c r="AU63" s="468">
        <v>18.332251625000001</v>
      </c>
      <c r="AV63" s="468">
        <v>16.883245328000001</v>
      </c>
      <c r="AW63" s="468">
        <v>12.642286229</v>
      </c>
      <c r="AX63" s="468">
        <v>13.508798075</v>
      </c>
      <c r="AY63" s="468">
        <v>13.532322049999999</v>
      </c>
      <c r="AZ63" s="892">
        <v>13.012171975999999</v>
      </c>
      <c r="BA63" s="892">
        <v>13.847569898</v>
      </c>
      <c r="BB63" s="892">
        <v>14.237932548</v>
      </c>
      <c r="BC63" s="892">
        <v>18.793530000000001</v>
      </c>
      <c r="BD63" s="892">
        <v>18.289739999999998</v>
      </c>
      <c r="BE63" s="456">
        <v>19.67812</v>
      </c>
      <c r="BF63" s="456">
        <v>20.692129999999999</v>
      </c>
      <c r="BG63" s="456">
        <v>19.30462</v>
      </c>
      <c r="BH63" s="456">
        <v>16.648630000000001</v>
      </c>
      <c r="BI63" s="456">
        <v>13.981820000000001</v>
      </c>
      <c r="BJ63" s="456">
        <v>14.902200000000001</v>
      </c>
      <c r="BK63" s="456">
        <v>14.30345</v>
      </c>
      <c r="BL63" s="456">
        <v>12.448079999999999</v>
      </c>
      <c r="BM63" s="456">
        <v>13.106820000000001</v>
      </c>
      <c r="BN63" s="456">
        <v>13.859</v>
      </c>
      <c r="BO63" s="456">
        <v>16.153390000000002</v>
      </c>
      <c r="BP63" s="456">
        <v>18.406469999999999</v>
      </c>
      <c r="BQ63" s="456">
        <v>19.850390000000001</v>
      </c>
      <c r="BR63" s="456">
        <v>20.523520000000001</v>
      </c>
      <c r="BS63" s="456">
        <v>18.517009999999999</v>
      </c>
      <c r="BT63" s="456">
        <v>17.087499999999999</v>
      </c>
      <c r="BU63" s="456">
        <v>14.736039999999999</v>
      </c>
      <c r="BV63" s="456">
        <v>13.94215</v>
      </c>
    </row>
    <row r="64" spans="1:74" ht="11.1" customHeight="1" x14ac:dyDescent="0.2">
      <c r="A64" s="234" t="s">
        <v>680</v>
      </c>
      <c r="B64" s="446" t="s">
        <v>472</v>
      </c>
      <c r="C64" s="468">
        <v>1.132611942</v>
      </c>
      <c r="D64" s="468">
        <v>1.343687326</v>
      </c>
      <c r="E64" s="468">
        <v>1.0345281040000001</v>
      </c>
      <c r="F64" s="468">
        <v>1.46633792</v>
      </c>
      <c r="G64" s="468">
        <v>1.421597008</v>
      </c>
      <c r="H64" s="468">
        <v>1.350020905</v>
      </c>
      <c r="I64" s="468">
        <v>1.2747241439999999</v>
      </c>
      <c r="J64" s="468">
        <v>1.2725035600000001</v>
      </c>
      <c r="K64" s="468">
        <v>1.1352486420000001</v>
      </c>
      <c r="L64" s="468">
        <v>1.07026602</v>
      </c>
      <c r="M64" s="468">
        <v>1.465422204</v>
      </c>
      <c r="N64" s="468">
        <v>1.5289142929999999</v>
      </c>
      <c r="O64" s="468">
        <v>0.83111134600000003</v>
      </c>
      <c r="P64" s="468">
        <v>0.67770308899999998</v>
      </c>
      <c r="Q64" s="468">
        <v>1.1560677960000001</v>
      </c>
      <c r="R64" s="468">
        <v>0.97841784399999998</v>
      </c>
      <c r="S64" s="468">
        <v>0.67632968000000004</v>
      </c>
      <c r="T64" s="468">
        <v>0.97273686500000001</v>
      </c>
      <c r="U64" s="468">
        <v>1.38984876</v>
      </c>
      <c r="V64" s="468">
        <v>1.309891825</v>
      </c>
      <c r="W64" s="468">
        <v>1.1835550020000001</v>
      </c>
      <c r="X64" s="468">
        <v>0.71410634100000003</v>
      </c>
      <c r="Y64" s="468">
        <v>1.02462634</v>
      </c>
      <c r="Z64" s="468">
        <v>0.750471946</v>
      </c>
      <c r="AA64" s="468">
        <v>0.82724105000000003</v>
      </c>
      <c r="AB64" s="468">
        <v>0.33290712500000003</v>
      </c>
      <c r="AC64" s="468">
        <v>0.25879712500000002</v>
      </c>
      <c r="AD64" s="468">
        <v>0.44374453600000002</v>
      </c>
      <c r="AE64" s="468">
        <v>0.70400489899999996</v>
      </c>
      <c r="AF64" s="468">
        <v>1.139314121</v>
      </c>
      <c r="AG64" s="468">
        <v>1.118114601</v>
      </c>
      <c r="AH64" s="468">
        <v>1.017785004</v>
      </c>
      <c r="AI64" s="468">
        <v>0.90944617000000005</v>
      </c>
      <c r="AJ64" s="468">
        <v>0.285249207</v>
      </c>
      <c r="AK64" s="468">
        <v>0.35753901700000001</v>
      </c>
      <c r="AL64" s="468">
        <v>0.43325188599999997</v>
      </c>
      <c r="AM64" s="468">
        <v>1.1173556790000001</v>
      </c>
      <c r="AN64" s="468">
        <v>0.24428129900000001</v>
      </c>
      <c r="AO64" s="468">
        <v>0.29695381700000001</v>
      </c>
      <c r="AP64" s="468">
        <v>0.85780102300000005</v>
      </c>
      <c r="AQ64" s="468">
        <v>0.90123330899999998</v>
      </c>
      <c r="AR64" s="468">
        <v>0.94605245199999999</v>
      </c>
      <c r="AS64" s="468">
        <v>1.0772044140000001</v>
      </c>
      <c r="AT64" s="468">
        <v>1.0509751839999999</v>
      </c>
      <c r="AU64" s="468">
        <v>1.068143464</v>
      </c>
      <c r="AV64" s="468">
        <v>1.019221803</v>
      </c>
      <c r="AW64" s="468">
        <v>0.76334019500000005</v>
      </c>
      <c r="AX64" s="468">
        <v>0.82546197799999999</v>
      </c>
      <c r="AY64" s="468">
        <v>1.3294560900000001</v>
      </c>
      <c r="AZ64" s="892">
        <v>0.94665858199999997</v>
      </c>
      <c r="BA64" s="892">
        <v>0.71641224299999995</v>
      </c>
      <c r="BB64" s="892">
        <v>0.86935273099999999</v>
      </c>
      <c r="BC64" s="892">
        <v>0.95728120000000005</v>
      </c>
      <c r="BD64" s="892">
        <v>0.85206029999999999</v>
      </c>
      <c r="BE64" s="456">
        <v>1.011425</v>
      </c>
      <c r="BF64" s="456">
        <v>1.2964150000000001</v>
      </c>
      <c r="BG64" s="456">
        <v>1.3277429999999999</v>
      </c>
      <c r="BH64" s="456">
        <v>1.049534</v>
      </c>
      <c r="BI64" s="456">
        <v>0.41587540000000001</v>
      </c>
      <c r="BJ64" s="456">
        <v>6.9765300000000002E-2</v>
      </c>
      <c r="BK64" s="456">
        <v>0.65356639999999999</v>
      </c>
      <c r="BL64" s="456">
        <v>0.72387259999999998</v>
      </c>
      <c r="BM64" s="456">
        <v>1.347764</v>
      </c>
      <c r="BN64" s="456">
        <v>1.404317</v>
      </c>
      <c r="BO64" s="456">
        <v>0.89687300000000003</v>
      </c>
      <c r="BP64" s="456">
        <v>0.88251619999999997</v>
      </c>
      <c r="BQ64" s="456">
        <v>1.6185670000000001</v>
      </c>
      <c r="BR64" s="456">
        <v>1.4748840000000001</v>
      </c>
      <c r="BS64" s="456">
        <v>1.3371360000000001</v>
      </c>
      <c r="BT64" s="456">
        <v>1.197379</v>
      </c>
      <c r="BU64" s="456">
        <v>0.46910410000000002</v>
      </c>
      <c r="BV64" s="456">
        <v>0.7984926</v>
      </c>
    </row>
    <row r="65" spans="1:74" ht="11.1" customHeight="1" x14ac:dyDescent="0.2">
      <c r="A65" s="234" t="s">
        <v>681</v>
      </c>
      <c r="B65" s="446" t="s">
        <v>1019</v>
      </c>
      <c r="C65" s="468">
        <v>2.4372379999999998</v>
      </c>
      <c r="D65" s="468">
        <v>2.5307080000000002</v>
      </c>
      <c r="E65" s="468">
        <v>2.3515350000000002</v>
      </c>
      <c r="F65" s="468">
        <v>2.431254</v>
      </c>
      <c r="G65" s="468">
        <v>2.7800660000000001</v>
      </c>
      <c r="H65" s="468">
        <v>2.6534409999999999</v>
      </c>
      <c r="I65" s="468">
        <v>2.7564679999999999</v>
      </c>
      <c r="J65" s="468">
        <v>2.757641</v>
      </c>
      <c r="K65" s="468">
        <v>1.991187</v>
      </c>
      <c r="L65" s="468">
        <v>2.6713010000000001</v>
      </c>
      <c r="M65" s="468">
        <v>2.6574469999999999</v>
      </c>
      <c r="N65" s="468">
        <v>2.7500429999999998</v>
      </c>
      <c r="O65" s="468">
        <v>2.793167</v>
      </c>
      <c r="P65" s="468">
        <v>2.2603789999999999</v>
      </c>
      <c r="Q65" s="468">
        <v>2.3305739999999999</v>
      </c>
      <c r="R65" s="468">
        <v>2.20363</v>
      </c>
      <c r="S65" s="468">
        <v>2.5952959999999998</v>
      </c>
      <c r="T65" s="468">
        <v>2.670417</v>
      </c>
      <c r="U65" s="468">
        <v>2.7142680000000001</v>
      </c>
      <c r="V65" s="468">
        <v>2.7156910000000001</v>
      </c>
      <c r="W65" s="468">
        <v>2.588546</v>
      </c>
      <c r="X65" s="468">
        <v>2.096441</v>
      </c>
      <c r="Y65" s="468">
        <v>2.4226209999999999</v>
      </c>
      <c r="Z65" s="468">
        <v>2.5491640000000002</v>
      </c>
      <c r="AA65" s="468">
        <v>2.601842</v>
      </c>
      <c r="AB65" s="468">
        <v>2.63178</v>
      </c>
      <c r="AC65" s="468">
        <v>2.2294619999999998</v>
      </c>
      <c r="AD65" s="468">
        <v>2.36605</v>
      </c>
      <c r="AE65" s="468">
        <v>2.7558039999999999</v>
      </c>
      <c r="AF65" s="468">
        <v>2.4136150000000001</v>
      </c>
      <c r="AG65" s="468">
        <v>2.6752820000000002</v>
      </c>
      <c r="AH65" s="468">
        <v>2.6336400000000002</v>
      </c>
      <c r="AI65" s="468">
        <v>1.949703</v>
      </c>
      <c r="AJ65" s="468">
        <v>1.7789079999999999</v>
      </c>
      <c r="AK65" s="468">
        <v>2.2718660000000002</v>
      </c>
      <c r="AL65" s="468">
        <v>2.745638</v>
      </c>
      <c r="AM65" s="468">
        <v>2.8173270000000001</v>
      </c>
      <c r="AN65" s="468">
        <v>2.5115059999999998</v>
      </c>
      <c r="AO65" s="468">
        <v>2.145826</v>
      </c>
      <c r="AP65" s="468">
        <v>2.5646070000000001</v>
      </c>
      <c r="AQ65" s="468">
        <v>2.7793950000000001</v>
      </c>
      <c r="AR65" s="468">
        <v>2.5818750000000001</v>
      </c>
      <c r="AS65" s="468">
        <v>2.7610459999999999</v>
      </c>
      <c r="AT65" s="468">
        <v>2.6602169999999998</v>
      </c>
      <c r="AU65" s="468">
        <v>2.2583120000000001</v>
      </c>
      <c r="AV65" s="468">
        <v>2.0324409999999999</v>
      </c>
      <c r="AW65" s="468">
        <v>2.68174</v>
      </c>
      <c r="AX65" s="468">
        <v>2.79332</v>
      </c>
      <c r="AY65" s="468">
        <v>2.78647</v>
      </c>
      <c r="AZ65" s="892">
        <v>2.0006309999999998</v>
      </c>
      <c r="BA65" s="892">
        <v>2.144231</v>
      </c>
      <c r="BB65" s="892">
        <v>1.7204699999999999</v>
      </c>
      <c r="BC65" s="892">
        <v>1.64316</v>
      </c>
      <c r="BD65" s="892">
        <v>2.3774500000000001</v>
      </c>
      <c r="BE65" s="456">
        <v>2.73773</v>
      </c>
      <c r="BF65" s="456">
        <v>2.73773</v>
      </c>
      <c r="BG65" s="456">
        <v>2.02841</v>
      </c>
      <c r="BH65" s="456">
        <v>2.7134999999999998</v>
      </c>
      <c r="BI65" s="456">
        <v>2.64941</v>
      </c>
      <c r="BJ65" s="456">
        <v>2.73773</v>
      </c>
      <c r="BK65" s="456">
        <v>2.73773</v>
      </c>
      <c r="BL65" s="456">
        <v>2.4727800000000002</v>
      </c>
      <c r="BM65" s="456">
        <v>2.3720599999999998</v>
      </c>
      <c r="BN65" s="456">
        <v>2.0296799999999999</v>
      </c>
      <c r="BO65" s="456">
        <v>2.73773</v>
      </c>
      <c r="BP65" s="456">
        <v>2.64941</v>
      </c>
      <c r="BQ65" s="456">
        <v>2.73773</v>
      </c>
      <c r="BR65" s="456">
        <v>2.73773</v>
      </c>
      <c r="BS65" s="456">
        <v>2.64941</v>
      </c>
      <c r="BT65" s="456">
        <v>1.84138</v>
      </c>
      <c r="BU65" s="456">
        <v>1.5083</v>
      </c>
      <c r="BV65" s="456">
        <v>2.73773</v>
      </c>
    </row>
    <row r="66" spans="1:74" ht="11.1" customHeight="1" x14ac:dyDescent="0.2">
      <c r="A66" s="234" t="s">
        <v>682</v>
      </c>
      <c r="B66" s="446" t="s">
        <v>1012</v>
      </c>
      <c r="C66" s="468">
        <v>2.0219339999999999E-2</v>
      </c>
      <c r="D66" s="468">
        <v>2.3819238999999999E-2</v>
      </c>
      <c r="E66" s="468">
        <v>3.2837482000000001E-2</v>
      </c>
      <c r="F66" s="468">
        <v>2.8127883999999999E-2</v>
      </c>
      <c r="G66" s="468">
        <v>2.0731181000000001E-2</v>
      </c>
      <c r="H66" s="468">
        <v>1.4220379999999999E-2</v>
      </c>
      <c r="I66" s="468">
        <v>1.1705790000000001E-2</v>
      </c>
      <c r="J66" s="468">
        <v>1.3533389999999999E-2</v>
      </c>
      <c r="K66" s="468">
        <v>1.4629193E-2</v>
      </c>
      <c r="L66" s="468">
        <v>1.1241516999999999E-2</v>
      </c>
      <c r="M66" s="468">
        <v>1.4390963999999999E-2</v>
      </c>
      <c r="N66" s="468">
        <v>2.550564E-2</v>
      </c>
      <c r="O66" s="468">
        <v>2.1721000000000001E-2</v>
      </c>
      <c r="P66" s="468">
        <v>1.1936E-2</v>
      </c>
      <c r="Q66" s="468">
        <v>2.3944E-2</v>
      </c>
      <c r="R66" s="468">
        <v>1.7781000000000002E-2</v>
      </c>
      <c r="S66" s="468">
        <v>2.6775E-2</v>
      </c>
      <c r="T66" s="468">
        <v>1.9408000000000002E-2</v>
      </c>
      <c r="U66" s="468">
        <v>2.4937999999999998E-2</v>
      </c>
      <c r="V66" s="468">
        <v>1.9061000000000002E-2</v>
      </c>
      <c r="W66" s="468">
        <v>1.7382000000000002E-2</v>
      </c>
      <c r="X66" s="468">
        <v>1.2290000000000001E-2</v>
      </c>
      <c r="Y66" s="468">
        <v>1.2338E-2</v>
      </c>
      <c r="Z66" s="468">
        <v>1.6618000000000001E-2</v>
      </c>
      <c r="AA66" s="468">
        <v>1.7172E-2</v>
      </c>
      <c r="AB66" s="468">
        <v>1.0427000000000001E-2</v>
      </c>
      <c r="AC66" s="468">
        <v>7.7029999999999998E-3</v>
      </c>
      <c r="AD66" s="468">
        <v>1.4055E-2</v>
      </c>
      <c r="AE66" s="468">
        <v>1.0685999999999999E-2</v>
      </c>
      <c r="AF66" s="468">
        <v>1.542E-2</v>
      </c>
      <c r="AG66" s="468">
        <v>1.7094999999999999E-2</v>
      </c>
      <c r="AH66" s="468">
        <v>1.6209000000000001E-2</v>
      </c>
      <c r="AI66" s="468">
        <v>1.3846000000000001E-2</v>
      </c>
      <c r="AJ66" s="468">
        <v>1.5166000000000001E-2</v>
      </c>
      <c r="AK66" s="468">
        <v>1.9286999999999999E-2</v>
      </c>
      <c r="AL66" s="468">
        <v>2.0171999999999999E-2</v>
      </c>
      <c r="AM66" s="468">
        <v>1.4114415E-2</v>
      </c>
      <c r="AN66" s="468">
        <v>1.3619111E-2</v>
      </c>
      <c r="AO66" s="468">
        <v>1.5751483E-2</v>
      </c>
      <c r="AP66" s="468">
        <v>1.3731691000000001E-2</v>
      </c>
      <c r="AQ66" s="468">
        <v>1.6921571E-2</v>
      </c>
      <c r="AR66" s="468">
        <v>1.5400865E-2</v>
      </c>
      <c r="AS66" s="468">
        <v>1.3960772E-2</v>
      </c>
      <c r="AT66" s="468">
        <v>1.3005463E-2</v>
      </c>
      <c r="AU66" s="468">
        <v>1.1402525E-2</v>
      </c>
      <c r="AV66" s="468">
        <v>1.1672732E-2</v>
      </c>
      <c r="AW66" s="468">
        <v>1.263951E-2</v>
      </c>
      <c r="AX66" s="468">
        <v>1.3100189E-2</v>
      </c>
      <c r="AY66" s="468">
        <v>1.321612E-2</v>
      </c>
      <c r="AZ66" s="892">
        <v>1.1463238000000001E-2</v>
      </c>
      <c r="BA66" s="892">
        <v>1.5229138999999999E-2</v>
      </c>
      <c r="BB66" s="892">
        <v>1.3322570000000001E-2</v>
      </c>
      <c r="BC66" s="892">
        <v>1.40876E-2</v>
      </c>
      <c r="BD66" s="892">
        <v>1.15753E-2</v>
      </c>
      <c r="BE66" s="456">
        <v>1.2337799999999999E-2</v>
      </c>
      <c r="BF66" s="456">
        <v>1.1686500000000001E-2</v>
      </c>
      <c r="BG66" s="456">
        <v>1.08526E-2</v>
      </c>
      <c r="BH66" s="456">
        <v>1.16363E-2</v>
      </c>
      <c r="BI66" s="456">
        <v>1.3136999999999999E-2</v>
      </c>
      <c r="BJ66" s="456">
        <v>1.6291699999999999E-2</v>
      </c>
      <c r="BK66" s="456">
        <v>1.9063099999999999E-2</v>
      </c>
      <c r="BL66" s="456">
        <v>1.6210499999999999E-2</v>
      </c>
      <c r="BM66" s="456">
        <v>1.9226300000000002E-2</v>
      </c>
      <c r="BN66" s="456">
        <v>1.77533E-2</v>
      </c>
      <c r="BO66" s="456">
        <v>1.7261200000000001E-2</v>
      </c>
      <c r="BP66" s="456">
        <v>1.3704300000000001E-2</v>
      </c>
      <c r="BQ66" s="456">
        <v>1.38628E-2</v>
      </c>
      <c r="BR66" s="456">
        <v>1.27435E-2</v>
      </c>
      <c r="BS66" s="456">
        <v>1.1561699999999999E-2</v>
      </c>
      <c r="BT66" s="456">
        <v>1.21443E-2</v>
      </c>
      <c r="BU66" s="456">
        <v>1.34777E-2</v>
      </c>
      <c r="BV66" s="456">
        <v>1.65357E-2</v>
      </c>
    </row>
    <row r="67" spans="1:74" ht="11.1" customHeight="1" x14ac:dyDescent="0.2">
      <c r="A67" s="234" t="s">
        <v>1563</v>
      </c>
      <c r="B67" s="446" t="s">
        <v>1013</v>
      </c>
      <c r="C67" s="468">
        <v>0</v>
      </c>
      <c r="D67" s="468">
        <v>0</v>
      </c>
      <c r="E67" s="468">
        <v>0</v>
      </c>
      <c r="F67" s="468">
        <v>0</v>
      </c>
      <c r="G67" s="468">
        <v>0</v>
      </c>
      <c r="H67" s="468">
        <v>0</v>
      </c>
      <c r="I67" s="468">
        <v>0</v>
      </c>
      <c r="J67" s="468">
        <v>0</v>
      </c>
      <c r="K67" s="468">
        <v>0</v>
      </c>
      <c r="L67" s="468">
        <v>0</v>
      </c>
      <c r="M67" s="468">
        <v>0</v>
      </c>
      <c r="N67" s="468">
        <v>0</v>
      </c>
      <c r="O67" s="468">
        <v>0</v>
      </c>
      <c r="P67" s="468">
        <v>0</v>
      </c>
      <c r="Q67" s="468">
        <v>0</v>
      </c>
      <c r="R67" s="468">
        <v>0</v>
      </c>
      <c r="S67" s="468">
        <v>0</v>
      </c>
      <c r="T67" s="468">
        <v>0</v>
      </c>
      <c r="U67" s="468">
        <v>0</v>
      </c>
      <c r="V67" s="468">
        <v>0</v>
      </c>
      <c r="W67" s="468">
        <v>0</v>
      </c>
      <c r="X67" s="468">
        <v>0</v>
      </c>
      <c r="Y67" s="468">
        <v>0</v>
      </c>
      <c r="Z67" s="468">
        <v>0</v>
      </c>
      <c r="AA67" s="468">
        <v>0</v>
      </c>
      <c r="AB67" s="468">
        <v>0</v>
      </c>
      <c r="AC67" s="468">
        <v>0</v>
      </c>
      <c r="AD67" s="468">
        <v>0</v>
      </c>
      <c r="AE67" s="468">
        <v>0</v>
      </c>
      <c r="AF67" s="468">
        <v>0</v>
      </c>
      <c r="AG67" s="468">
        <v>0</v>
      </c>
      <c r="AH67" s="468">
        <v>0</v>
      </c>
      <c r="AI67" s="468">
        <v>0</v>
      </c>
      <c r="AJ67" s="468">
        <v>0</v>
      </c>
      <c r="AK67" s="468">
        <v>0</v>
      </c>
      <c r="AL67" s="468">
        <v>0</v>
      </c>
      <c r="AM67" s="468">
        <v>0</v>
      </c>
      <c r="AN67" s="468">
        <v>0</v>
      </c>
      <c r="AO67" s="468">
        <v>0</v>
      </c>
      <c r="AP67" s="468">
        <v>0</v>
      </c>
      <c r="AQ67" s="468">
        <v>0</v>
      </c>
      <c r="AR67" s="468">
        <v>0</v>
      </c>
      <c r="AS67" s="468">
        <v>0</v>
      </c>
      <c r="AT67" s="468">
        <v>0</v>
      </c>
      <c r="AU67" s="468">
        <v>0</v>
      </c>
      <c r="AV67" s="468">
        <v>0</v>
      </c>
      <c r="AW67" s="468">
        <v>0</v>
      </c>
      <c r="AX67" s="468">
        <v>0</v>
      </c>
      <c r="AY67" s="468">
        <v>0</v>
      </c>
      <c r="AZ67" s="892">
        <v>0</v>
      </c>
      <c r="BA67" s="892">
        <v>0</v>
      </c>
      <c r="BB67" s="892">
        <v>0</v>
      </c>
      <c r="BC67" s="892">
        <v>0</v>
      </c>
      <c r="BD67" s="892">
        <v>0</v>
      </c>
      <c r="BE67" s="456">
        <v>0</v>
      </c>
      <c r="BF67" s="456">
        <v>0</v>
      </c>
      <c r="BG67" s="456">
        <v>0</v>
      </c>
      <c r="BH67" s="456">
        <v>0</v>
      </c>
      <c r="BI67" s="456">
        <v>0</v>
      </c>
      <c r="BJ67" s="456">
        <v>0</v>
      </c>
      <c r="BK67" s="456">
        <v>0</v>
      </c>
      <c r="BL67" s="456">
        <v>0</v>
      </c>
      <c r="BM67" s="456">
        <v>0</v>
      </c>
      <c r="BN67" s="456">
        <v>0</v>
      </c>
      <c r="BO67" s="456">
        <v>0</v>
      </c>
      <c r="BP67" s="456">
        <v>0</v>
      </c>
      <c r="BQ67" s="456">
        <v>0</v>
      </c>
      <c r="BR67" s="456">
        <v>0</v>
      </c>
      <c r="BS67" s="456">
        <v>0</v>
      </c>
      <c r="BT67" s="456">
        <v>0</v>
      </c>
      <c r="BU67" s="456">
        <v>0</v>
      </c>
      <c r="BV67" s="456">
        <v>0</v>
      </c>
    </row>
    <row r="68" spans="1:74" ht="11.1" customHeight="1" x14ac:dyDescent="0.2">
      <c r="A68" s="234" t="s">
        <v>1564</v>
      </c>
      <c r="B68" s="446" t="s">
        <v>1014</v>
      </c>
      <c r="C68" s="468">
        <v>0.72995136900000002</v>
      </c>
      <c r="D68" s="468">
        <v>0.77678340099999998</v>
      </c>
      <c r="E68" s="468">
        <v>1.0096175409999999</v>
      </c>
      <c r="F68" s="468">
        <v>1.073443688</v>
      </c>
      <c r="G68" s="468">
        <v>1.183186294</v>
      </c>
      <c r="H68" s="468">
        <v>1.0863210599999999</v>
      </c>
      <c r="I68" s="468">
        <v>1.1012460479999999</v>
      </c>
      <c r="J68" s="468">
        <v>1.0325574390000001</v>
      </c>
      <c r="K68" s="468">
        <v>0.85564203800000005</v>
      </c>
      <c r="L68" s="468">
        <v>0.923082925</v>
      </c>
      <c r="M68" s="468">
        <v>0.65534078100000004</v>
      </c>
      <c r="N68" s="468">
        <v>0.69525310799999995</v>
      </c>
      <c r="O68" s="468">
        <v>0.86139768900000002</v>
      </c>
      <c r="P68" s="468">
        <v>1.0075514109999999</v>
      </c>
      <c r="Q68" s="468">
        <v>1.285754793</v>
      </c>
      <c r="R68" s="468">
        <v>1.2279958559999999</v>
      </c>
      <c r="S68" s="468">
        <v>1.43585205</v>
      </c>
      <c r="T68" s="468">
        <v>1.3298975129999999</v>
      </c>
      <c r="U68" s="468">
        <v>1.312275477</v>
      </c>
      <c r="V68" s="468">
        <v>1.3387527420000001</v>
      </c>
      <c r="W68" s="468">
        <v>1.1913690320000001</v>
      </c>
      <c r="X68" s="468">
        <v>1.199543024</v>
      </c>
      <c r="Y68" s="468">
        <v>0.87397164400000005</v>
      </c>
      <c r="Z68" s="468">
        <v>0.76998307700000002</v>
      </c>
      <c r="AA68" s="468">
        <v>0.86068</v>
      </c>
      <c r="AB68" s="468">
        <v>1.2927599999999999</v>
      </c>
      <c r="AC68" s="468">
        <v>1.5451429999999999</v>
      </c>
      <c r="AD68" s="468">
        <v>2.0124819999999999</v>
      </c>
      <c r="AE68" s="468">
        <v>2.017153</v>
      </c>
      <c r="AF68" s="468">
        <v>1.7978130000000001</v>
      </c>
      <c r="AG68" s="468">
        <v>1.7403729999999999</v>
      </c>
      <c r="AH68" s="468">
        <v>1.7074819999999999</v>
      </c>
      <c r="AI68" s="468">
        <v>1.3908240000000001</v>
      </c>
      <c r="AJ68" s="468">
        <v>1.4117519999999999</v>
      </c>
      <c r="AK68" s="468">
        <v>1.2970839999999999</v>
      </c>
      <c r="AL68" s="468">
        <v>1.3360122290000001</v>
      </c>
      <c r="AM68" s="468">
        <v>1.4303004290000001</v>
      </c>
      <c r="AN68" s="468">
        <v>1.6280705200000001</v>
      </c>
      <c r="AO68" s="468">
        <v>2.2707640840000001</v>
      </c>
      <c r="AP68" s="468">
        <v>2.5700833269999999</v>
      </c>
      <c r="AQ68" s="468">
        <v>2.4460051169999999</v>
      </c>
      <c r="AR68" s="468">
        <v>2.2230575950000002</v>
      </c>
      <c r="AS68" s="468">
        <v>2.3267614089999999</v>
      </c>
      <c r="AT68" s="468">
        <v>2.1497316039999999</v>
      </c>
      <c r="AU68" s="468">
        <v>2.11631547</v>
      </c>
      <c r="AV68" s="468">
        <v>1.992729041</v>
      </c>
      <c r="AW68" s="468">
        <v>1.9074976219999999</v>
      </c>
      <c r="AX68" s="468">
        <v>1.619171812</v>
      </c>
      <c r="AY68" s="468">
        <v>1.7320493720000001</v>
      </c>
      <c r="AZ68" s="892">
        <v>1.9543504439999999</v>
      </c>
      <c r="BA68" s="892">
        <v>2.4662015180000001</v>
      </c>
      <c r="BB68" s="892">
        <v>2.722009554</v>
      </c>
      <c r="BC68" s="892">
        <v>2.7573560000000001</v>
      </c>
      <c r="BD68" s="892">
        <v>2.4967649999999999</v>
      </c>
      <c r="BE68" s="456">
        <v>2.5299700000000001</v>
      </c>
      <c r="BF68" s="456">
        <v>2.402914</v>
      </c>
      <c r="BG68" s="456">
        <v>2.2112250000000002</v>
      </c>
      <c r="BH68" s="456">
        <v>2.1383540000000001</v>
      </c>
      <c r="BI68" s="456">
        <v>1.91713</v>
      </c>
      <c r="BJ68" s="456">
        <v>1.730602</v>
      </c>
      <c r="BK68" s="456">
        <v>1.7657099999999999</v>
      </c>
      <c r="BL68" s="456">
        <v>2.0345439999999999</v>
      </c>
      <c r="BM68" s="456">
        <v>2.61538</v>
      </c>
      <c r="BN68" s="456">
        <v>2.9515120000000001</v>
      </c>
      <c r="BO68" s="456">
        <v>2.9458630000000001</v>
      </c>
      <c r="BP68" s="456">
        <v>2.6595339999999998</v>
      </c>
      <c r="BQ68" s="456">
        <v>2.7615189999999998</v>
      </c>
      <c r="BR68" s="456">
        <v>2.602627</v>
      </c>
      <c r="BS68" s="456">
        <v>2.4136519999999999</v>
      </c>
      <c r="BT68" s="456">
        <v>2.3727019999999999</v>
      </c>
      <c r="BU68" s="456">
        <v>2.1525029999999998</v>
      </c>
      <c r="BV68" s="456">
        <v>1.885057</v>
      </c>
    </row>
    <row r="69" spans="1:74" ht="11.1" customHeight="1" x14ac:dyDescent="0.2">
      <c r="A69" s="234" t="s">
        <v>683</v>
      </c>
      <c r="B69" s="478" t="s">
        <v>1555</v>
      </c>
      <c r="C69" s="468">
        <v>0.32239096099999998</v>
      </c>
      <c r="D69" s="468">
        <v>0.30287392400000002</v>
      </c>
      <c r="E69" s="468">
        <v>0.40599595399999999</v>
      </c>
      <c r="F69" s="468">
        <v>0.31091428500000001</v>
      </c>
      <c r="G69" s="468">
        <v>0.30148501300000002</v>
      </c>
      <c r="H69" s="468">
        <v>0.35477150400000002</v>
      </c>
      <c r="I69" s="468">
        <v>0.38529333399999999</v>
      </c>
      <c r="J69" s="468">
        <v>0.37976841099999997</v>
      </c>
      <c r="K69" s="468">
        <v>0.36241099599999999</v>
      </c>
      <c r="L69" s="468">
        <v>0.275188398</v>
      </c>
      <c r="M69" s="468">
        <v>0.25426115900000001</v>
      </c>
      <c r="N69" s="468">
        <v>0.45418301100000003</v>
      </c>
      <c r="O69" s="468">
        <v>0.413323263</v>
      </c>
      <c r="P69" s="468">
        <v>0.35851158999999999</v>
      </c>
      <c r="Q69" s="468">
        <v>0.24524427600000001</v>
      </c>
      <c r="R69" s="468">
        <v>0.23185476599999999</v>
      </c>
      <c r="S69" s="468">
        <v>0.28805088299999998</v>
      </c>
      <c r="T69" s="468">
        <v>0.29990677300000002</v>
      </c>
      <c r="U69" s="468">
        <v>0.36474028400000003</v>
      </c>
      <c r="V69" s="468">
        <v>0.36501191700000002</v>
      </c>
      <c r="W69" s="468">
        <v>0.25942681000000001</v>
      </c>
      <c r="X69" s="468">
        <v>0.16631238200000001</v>
      </c>
      <c r="Y69" s="468">
        <v>0.21691346</v>
      </c>
      <c r="Z69" s="468">
        <v>0.261349357</v>
      </c>
      <c r="AA69" s="468">
        <v>0.24460589999999999</v>
      </c>
      <c r="AB69" s="468">
        <v>0.194904559</v>
      </c>
      <c r="AC69" s="468">
        <v>0.15858412999999999</v>
      </c>
      <c r="AD69" s="468">
        <v>0.24528276900000001</v>
      </c>
      <c r="AE69" s="468">
        <v>0.239209164</v>
      </c>
      <c r="AF69" s="468">
        <v>0.30549152499999999</v>
      </c>
      <c r="AG69" s="468">
        <v>0.34188783099999998</v>
      </c>
      <c r="AH69" s="468">
        <v>0.35134333299999998</v>
      </c>
      <c r="AI69" s="468">
        <v>0.19163259999999999</v>
      </c>
      <c r="AJ69" s="468">
        <v>0.155786696</v>
      </c>
      <c r="AK69" s="468">
        <v>0.223630774</v>
      </c>
      <c r="AL69" s="468">
        <v>0.21233449400000001</v>
      </c>
      <c r="AM69" s="468">
        <v>0.41159953599999999</v>
      </c>
      <c r="AN69" s="468">
        <v>0.199018959</v>
      </c>
      <c r="AO69" s="468">
        <v>0.331994715</v>
      </c>
      <c r="AP69" s="468">
        <v>0.25629010600000002</v>
      </c>
      <c r="AQ69" s="468">
        <v>0.28417210599999998</v>
      </c>
      <c r="AR69" s="468">
        <v>0.34626054699999997</v>
      </c>
      <c r="AS69" s="468">
        <v>0.42631855400000002</v>
      </c>
      <c r="AT69" s="468">
        <v>0.37008214</v>
      </c>
      <c r="AU69" s="468">
        <v>0.264173993</v>
      </c>
      <c r="AV69" s="468">
        <v>0.237604502</v>
      </c>
      <c r="AW69" s="468">
        <v>0.27499974399999999</v>
      </c>
      <c r="AX69" s="468">
        <v>0.22642662799999999</v>
      </c>
      <c r="AY69" s="468">
        <v>0.357636593</v>
      </c>
      <c r="AZ69" s="892">
        <v>0.38582951700000001</v>
      </c>
      <c r="BA69" s="892">
        <v>0.25079483000000002</v>
      </c>
      <c r="BB69" s="892">
        <v>0.268871739</v>
      </c>
      <c r="BC69" s="892">
        <v>0.27375690000000003</v>
      </c>
      <c r="BD69" s="892">
        <v>0.3224455</v>
      </c>
      <c r="BE69" s="456">
        <v>0.37865320000000002</v>
      </c>
      <c r="BF69" s="456">
        <v>0.36640499999999998</v>
      </c>
      <c r="BG69" s="456">
        <v>0.23796639999999999</v>
      </c>
      <c r="BH69" s="456">
        <v>0.17423920000000001</v>
      </c>
      <c r="BI69" s="456">
        <v>0.2424531</v>
      </c>
      <c r="BJ69" s="456">
        <v>0.22806119999999999</v>
      </c>
      <c r="BK69" s="456">
        <v>0.33218009999999998</v>
      </c>
      <c r="BL69" s="456">
        <v>0.26760450000000002</v>
      </c>
      <c r="BM69" s="456">
        <v>0.25230590000000003</v>
      </c>
      <c r="BN69" s="456">
        <v>0.2585345</v>
      </c>
      <c r="BO69" s="456">
        <v>0.26526820000000001</v>
      </c>
      <c r="BP69" s="456">
        <v>0.33307389999999998</v>
      </c>
      <c r="BQ69" s="456">
        <v>0.38879049999999998</v>
      </c>
      <c r="BR69" s="456">
        <v>0.36929190000000001</v>
      </c>
      <c r="BS69" s="456">
        <v>0.23414470000000001</v>
      </c>
      <c r="BT69" s="456">
        <v>0.18516089999999999</v>
      </c>
      <c r="BU69" s="456">
        <v>0.25108710000000001</v>
      </c>
      <c r="BV69" s="456">
        <v>0.22473309999999999</v>
      </c>
    </row>
    <row r="70" spans="1:74" ht="11.1" customHeight="1" x14ac:dyDescent="0.2">
      <c r="A70" s="234" t="s">
        <v>685</v>
      </c>
      <c r="B70" s="479" t="s">
        <v>1556</v>
      </c>
      <c r="C70" s="470">
        <v>18.853649999999998</v>
      </c>
      <c r="D70" s="470">
        <v>16.79561</v>
      </c>
      <c r="E70" s="470">
        <v>19.053006</v>
      </c>
      <c r="F70" s="470">
        <v>19.596167000000001</v>
      </c>
      <c r="G70" s="470">
        <v>23.048870000000001</v>
      </c>
      <c r="H70" s="470">
        <v>24.441987000000001</v>
      </c>
      <c r="I70" s="470">
        <v>26.352166</v>
      </c>
      <c r="J70" s="470">
        <v>26.334589999999999</v>
      </c>
      <c r="K70" s="470">
        <v>22.848406000000001</v>
      </c>
      <c r="L70" s="470">
        <v>20.174793000000001</v>
      </c>
      <c r="M70" s="470">
        <v>18.986910999999999</v>
      </c>
      <c r="N70" s="470">
        <v>19.129974000000001</v>
      </c>
      <c r="O70" s="470">
        <v>18.558945803</v>
      </c>
      <c r="P70" s="470">
        <v>17.026088392999998</v>
      </c>
      <c r="Q70" s="470">
        <v>19.831952082000001</v>
      </c>
      <c r="R70" s="470">
        <v>20.472586141000001</v>
      </c>
      <c r="S70" s="470">
        <v>22.608860743000001</v>
      </c>
      <c r="T70" s="470">
        <v>24.224356493999998</v>
      </c>
      <c r="U70" s="470">
        <v>27.302226743999999</v>
      </c>
      <c r="V70" s="470">
        <v>28.158777858000001</v>
      </c>
      <c r="W70" s="470">
        <v>24.264425461999998</v>
      </c>
      <c r="X70" s="470">
        <v>21.305890439999999</v>
      </c>
      <c r="Y70" s="470">
        <v>18.376977488000001</v>
      </c>
      <c r="Z70" s="470">
        <v>18.196172123</v>
      </c>
      <c r="AA70" s="470">
        <v>18.899958999999999</v>
      </c>
      <c r="AB70" s="470">
        <v>16.757321000000001</v>
      </c>
      <c r="AC70" s="470">
        <v>19.024667999999998</v>
      </c>
      <c r="AD70" s="470">
        <v>19.254234</v>
      </c>
      <c r="AE70" s="470">
        <v>25.422039999999999</v>
      </c>
      <c r="AF70" s="470">
        <v>25.542106</v>
      </c>
      <c r="AG70" s="470">
        <v>27.736333999999999</v>
      </c>
      <c r="AH70" s="470">
        <v>27.338743000000001</v>
      </c>
      <c r="AI70" s="470">
        <v>25.212426000000001</v>
      </c>
      <c r="AJ70" s="470">
        <v>21.327627</v>
      </c>
      <c r="AK70" s="470">
        <v>19.651813000000001</v>
      </c>
      <c r="AL70" s="470">
        <v>18.607115</v>
      </c>
      <c r="AM70" s="470">
        <v>20.510766962000002</v>
      </c>
      <c r="AN70" s="470">
        <v>17.201337991999999</v>
      </c>
      <c r="AO70" s="470">
        <v>18.593313628000001</v>
      </c>
      <c r="AP70" s="470">
        <v>20.849247208000001</v>
      </c>
      <c r="AQ70" s="470">
        <v>24.946994157999999</v>
      </c>
      <c r="AR70" s="470">
        <v>25.417893268</v>
      </c>
      <c r="AS70" s="470">
        <v>27.683583864999999</v>
      </c>
      <c r="AT70" s="470">
        <v>27.608873078999999</v>
      </c>
      <c r="AU70" s="470">
        <v>24.299326003000001</v>
      </c>
      <c r="AV70" s="470">
        <v>22.116877921</v>
      </c>
      <c r="AW70" s="470">
        <v>18.365105703000001</v>
      </c>
      <c r="AX70" s="470">
        <v>19.105662765999998</v>
      </c>
      <c r="AY70" s="470">
        <v>19.905529195</v>
      </c>
      <c r="AZ70" s="917">
        <v>18.577362852</v>
      </c>
      <c r="BA70" s="917">
        <v>20.004946</v>
      </c>
      <c r="BB70" s="917">
        <v>20.187974363999999</v>
      </c>
      <c r="BC70" s="917">
        <v>23.871590000000001</v>
      </c>
      <c r="BD70" s="917">
        <v>24.277529999999999</v>
      </c>
      <c r="BE70" s="459">
        <v>26.492429999999999</v>
      </c>
      <c r="BF70" s="459">
        <v>28.186599999999999</v>
      </c>
      <c r="BG70" s="459">
        <v>25.864750000000001</v>
      </c>
      <c r="BH70" s="459">
        <v>23.213629999999998</v>
      </c>
      <c r="BI70" s="459">
        <v>19.51397</v>
      </c>
      <c r="BJ70" s="459">
        <v>19.958069999999999</v>
      </c>
      <c r="BK70" s="459">
        <v>19.78913</v>
      </c>
      <c r="BL70" s="459">
        <v>18.041340000000002</v>
      </c>
      <c r="BM70" s="459">
        <v>20.101839999999999</v>
      </c>
      <c r="BN70" s="459">
        <v>21.07901</v>
      </c>
      <c r="BO70" s="459">
        <v>23.828980000000001</v>
      </c>
      <c r="BP70" s="459">
        <v>25.982140000000001</v>
      </c>
      <c r="BQ70" s="459">
        <v>28.322089999999999</v>
      </c>
      <c r="BR70" s="459">
        <v>28.812090000000001</v>
      </c>
      <c r="BS70" s="459">
        <v>26.06419</v>
      </c>
      <c r="BT70" s="459">
        <v>23.308769999999999</v>
      </c>
      <c r="BU70" s="459">
        <v>19.532609999999998</v>
      </c>
      <c r="BV70" s="459">
        <v>19.90851</v>
      </c>
    </row>
    <row r="71" spans="1:74" s="336" customFormat="1" ht="12.75" x14ac:dyDescent="0.2">
      <c r="A71" s="335"/>
      <c r="B71" s="1088" t="s">
        <v>1565</v>
      </c>
      <c r="C71" s="1086"/>
      <c r="D71" s="1086"/>
      <c r="E71" s="1086"/>
      <c r="F71" s="1086"/>
      <c r="G71" s="1086"/>
      <c r="H71" s="1086"/>
      <c r="I71" s="1086"/>
      <c r="J71" s="1086"/>
      <c r="K71" s="1086"/>
      <c r="L71" s="1086"/>
      <c r="M71" s="1086"/>
      <c r="N71" s="1086"/>
      <c r="O71" s="1086"/>
      <c r="P71" s="1086"/>
      <c r="Q71" s="1087"/>
      <c r="R71" s="762"/>
      <c r="AY71" s="339"/>
      <c r="AZ71" s="339"/>
      <c r="BA71" s="339"/>
      <c r="BB71" s="339"/>
      <c r="BC71" s="339"/>
      <c r="BD71" s="339"/>
      <c r="BE71" s="339"/>
      <c r="BF71" s="339"/>
      <c r="BG71" s="339"/>
      <c r="BH71" s="339"/>
      <c r="BI71" s="339"/>
    </row>
    <row r="72" spans="1:74" ht="12" customHeight="1" x14ac:dyDescent="0.2">
      <c r="A72" s="229"/>
      <c r="B72" s="1085" t="s">
        <v>1422</v>
      </c>
      <c r="C72" s="1086"/>
      <c r="D72" s="1086"/>
      <c r="E72" s="1086"/>
      <c r="F72" s="1086"/>
      <c r="G72" s="1086"/>
      <c r="H72" s="1086"/>
      <c r="I72" s="1086"/>
      <c r="J72" s="1086"/>
      <c r="K72" s="1086"/>
      <c r="L72" s="1086"/>
      <c r="M72" s="1086"/>
      <c r="N72" s="1086"/>
      <c r="O72" s="1086"/>
      <c r="P72" s="1086"/>
      <c r="Q72" s="1087"/>
      <c r="R72" s="762"/>
      <c r="S72" s="236"/>
      <c r="T72" s="236"/>
      <c r="U72" s="236"/>
      <c r="V72" s="236"/>
      <c r="W72" s="236"/>
      <c r="X72" s="236"/>
      <c r="Y72" s="236"/>
      <c r="Z72" s="236"/>
      <c r="AA72" s="236"/>
      <c r="AB72" s="236"/>
      <c r="AC72" s="236"/>
      <c r="AD72" s="236"/>
      <c r="AE72" s="236"/>
      <c r="AF72" s="236"/>
      <c r="AG72" s="236"/>
      <c r="AH72" s="236"/>
      <c r="AI72" s="236"/>
      <c r="AJ72" s="236"/>
      <c r="AK72" s="236"/>
      <c r="AL72" s="236"/>
      <c r="AM72" s="236"/>
      <c r="AN72" s="236"/>
      <c r="AO72" s="236"/>
      <c r="AP72" s="236"/>
      <c r="AQ72" s="236"/>
      <c r="AR72" s="236"/>
      <c r="AS72" s="236"/>
      <c r="AT72" s="236"/>
      <c r="AU72" s="236"/>
      <c r="AV72" s="236"/>
      <c r="AW72" s="236"/>
      <c r="AX72" s="236"/>
      <c r="AY72" s="683"/>
      <c r="AZ72" s="683"/>
      <c r="BA72" s="683"/>
      <c r="BB72" s="683"/>
      <c r="BC72" s="683"/>
      <c r="BD72" s="683"/>
      <c r="BE72" s="683"/>
      <c r="BF72" s="683"/>
      <c r="BG72" s="683"/>
      <c r="BH72" s="683"/>
      <c r="BI72" s="683"/>
      <c r="BJ72" s="236"/>
      <c r="BK72" s="236"/>
      <c r="BL72" s="236"/>
      <c r="BM72" s="236"/>
      <c r="BN72" s="236"/>
      <c r="BO72" s="236"/>
      <c r="BP72" s="236"/>
      <c r="BQ72" s="236"/>
      <c r="BR72" s="236"/>
      <c r="BS72" s="236"/>
      <c r="BT72" s="236"/>
      <c r="BU72" s="236"/>
      <c r="BV72" s="236"/>
    </row>
    <row r="73" spans="1:74" ht="12" customHeight="1" x14ac:dyDescent="0.2">
      <c r="A73" s="229"/>
      <c r="B73" s="1085" t="s">
        <v>1423</v>
      </c>
      <c r="C73" s="1086"/>
      <c r="D73" s="1086"/>
      <c r="E73" s="1086"/>
      <c r="F73" s="1086"/>
      <c r="G73" s="1086"/>
      <c r="H73" s="1086"/>
      <c r="I73" s="1086"/>
      <c r="J73" s="1086"/>
      <c r="K73" s="1086"/>
      <c r="L73" s="1086"/>
      <c r="M73" s="1086"/>
      <c r="N73" s="1086"/>
      <c r="O73" s="1086"/>
      <c r="P73" s="1086"/>
      <c r="Q73" s="1087"/>
      <c r="R73" s="762"/>
      <c r="S73" s="236"/>
      <c r="T73" s="236"/>
      <c r="U73" s="236"/>
      <c r="V73" s="236"/>
      <c r="W73" s="236"/>
      <c r="X73" s="236"/>
      <c r="Y73" s="236"/>
      <c r="Z73" s="236"/>
      <c r="AA73" s="236"/>
      <c r="AB73" s="236"/>
      <c r="AC73" s="236"/>
      <c r="AD73" s="236"/>
      <c r="AE73" s="236"/>
      <c r="AF73" s="236"/>
      <c r="AG73" s="236"/>
      <c r="AH73" s="236"/>
      <c r="AI73" s="236"/>
      <c r="AJ73" s="236"/>
      <c r="AK73" s="236"/>
      <c r="AL73" s="236"/>
      <c r="AM73" s="236"/>
      <c r="AN73" s="236"/>
      <c r="AO73" s="236"/>
      <c r="AP73" s="236"/>
      <c r="AQ73" s="236"/>
      <c r="AR73" s="236"/>
      <c r="AS73" s="236"/>
      <c r="AT73" s="236"/>
      <c r="AU73" s="236"/>
      <c r="AV73" s="236"/>
      <c r="AW73" s="236"/>
      <c r="AX73" s="236"/>
      <c r="AY73" s="691"/>
      <c r="AZ73" s="691"/>
      <c r="BA73" s="691"/>
      <c r="BB73" s="691"/>
      <c r="BC73" s="691"/>
      <c r="BD73" s="684"/>
      <c r="BE73" s="684"/>
      <c r="BF73" s="684"/>
      <c r="BG73" s="691"/>
      <c r="BH73" s="691"/>
      <c r="BI73" s="691"/>
      <c r="BJ73" s="236"/>
      <c r="BK73" s="236"/>
      <c r="BL73" s="236"/>
      <c r="BM73" s="236"/>
      <c r="BN73" s="236"/>
      <c r="BO73" s="236"/>
      <c r="BP73" s="236"/>
      <c r="BQ73" s="236"/>
      <c r="BR73" s="236"/>
      <c r="BS73" s="236"/>
      <c r="BT73" s="236"/>
      <c r="BU73" s="236"/>
      <c r="BV73" s="236"/>
    </row>
    <row r="74" spans="1:74" ht="12" customHeight="1" x14ac:dyDescent="0.2">
      <c r="A74" s="237"/>
      <c r="B74" s="1085" t="s">
        <v>1566</v>
      </c>
      <c r="C74" s="1086"/>
      <c r="D74" s="1086"/>
      <c r="E74" s="1086"/>
      <c r="F74" s="1086"/>
      <c r="G74" s="1086"/>
      <c r="H74" s="1086"/>
      <c r="I74" s="1086"/>
      <c r="J74" s="1086"/>
      <c r="K74" s="1086"/>
      <c r="L74" s="1086"/>
      <c r="M74" s="1086"/>
      <c r="N74" s="1086"/>
      <c r="O74" s="1086"/>
      <c r="P74" s="1086"/>
      <c r="Q74" s="1087"/>
      <c r="R74" s="762"/>
      <c r="S74" s="238"/>
      <c r="T74" s="238"/>
      <c r="U74" s="238"/>
      <c r="V74" s="238"/>
      <c r="W74" s="238"/>
      <c r="X74" s="238"/>
      <c r="Y74" s="238"/>
      <c r="Z74" s="238"/>
      <c r="AA74" s="238"/>
      <c r="AB74" s="238"/>
      <c r="AC74" s="238"/>
      <c r="AD74" s="238"/>
      <c r="AE74" s="238"/>
      <c r="AF74" s="238"/>
      <c r="AG74" s="238"/>
      <c r="AH74" s="238"/>
      <c r="AI74" s="238"/>
      <c r="AJ74" s="238"/>
      <c r="AK74" s="238"/>
      <c r="AL74" s="238"/>
      <c r="AM74" s="238"/>
      <c r="AN74" s="238"/>
      <c r="AO74" s="238"/>
      <c r="AP74" s="238"/>
      <c r="AQ74" s="238"/>
      <c r="AR74" s="238"/>
      <c r="AS74" s="238"/>
      <c r="AT74" s="238"/>
      <c r="AU74" s="238"/>
      <c r="AV74" s="238"/>
      <c r="AW74" s="238"/>
      <c r="AX74" s="238"/>
      <c r="AY74" s="695"/>
      <c r="AZ74" s="695"/>
      <c r="BA74" s="695"/>
      <c r="BB74" s="695"/>
      <c r="BC74" s="695"/>
      <c r="BD74" s="685"/>
      <c r="BE74" s="685"/>
      <c r="BF74" s="685"/>
      <c r="BG74" s="695"/>
      <c r="BH74" s="695"/>
      <c r="BI74" s="695"/>
      <c r="BJ74" s="238"/>
      <c r="BK74" s="238"/>
      <c r="BL74" s="238"/>
      <c r="BM74" s="238"/>
      <c r="BN74" s="238"/>
      <c r="BO74" s="238"/>
      <c r="BP74" s="238"/>
      <c r="BQ74" s="238"/>
      <c r="BR74" s="238"/>
      <c r="BS74" s="238"/>
      <c r="BT74" s="238"/>
      <c r="BU74" s="238"/>
      <c r="BV74" s="238"/>
    </row>
    <row r="75" spans="1:74" ht="12" customHeight="1" x14ac:dyDescent="0.2">
      <c r="A75" s="237"/>
      <c r="B75" s="1085" t="s">
        <v>1567</v>
      </c>
      <c r="C75" s="1089"/>
      <c r="D75" s="1089"/>
      <c r="E75" s="1089"/>
      <c r="F75" s="1089"/>
      <c r="G75" s="1089"/>
      <c r="H75" s="1089"/>
      <c r="I75" s="1089"/>
      <c r="J75" s="1089"/>
      <c r="K75" s="1089"/>
      <c r="L75" s="1089"/>
      <c r="M75" s="1089"/>
      <c r="N75" s="1089"/>
      <c r="O75" s="1089"/>
      <c r="P75" s="1089"/>
      <c r="Q75" s="1089"/>
      <c r="R75" s="1089"/>
      <c r="S75" s="1089"/>
      <c r="T75" s="238"/>
      <c r="U75" s="238"/>
      <c r="V75" s="238"/>
      <c r="W75" s="238"/>
      <c r="X75" s="238"/>
      <c r="Y75" s="238"/>
      <c r="Z75" s="238"/>
      <c r="AA75" s="238"/>
      <c r="AB75" s="238"/>
      <c r="AC75" s="238"/>
      <c r="AD75" s="238"/>
      <c r="AE75" s="238"/>
      <c r="AF75" s="238"/>
      <c r="AG75" s="238"/>
      <c r="AH75" s="238"/>
      <c r="AI75" s="238"/>
      <c r="AJ75" s="238"/>
      <c r="AK75" s="238"/>
      <c r="AL75" s="238"/>
      <c r="AM75" s="238"/>
      <c r="AN75" s="238"/>
      <c r="AO75" s="238"/>
      <c r="AP75" s="238"/>
      <c r="AQ75" s="238"/>
      <c r="AR75" s="238"/>
      <c r="AS75" s="238"/>
      <c r="AT75" s="238"/>
      <c r="AU75" s="238"/>
      <c r="AV75" s="238"/>
      <c r="AW75" s="238"/>
      <c r="AX75" s="238"/>
      <c r="AY75" s="695"/>
      <c r="AZ75" s="695"/>
      <c r="BA75" s="695"/>
      <c r="BB75" s="695"/>
      <c r="BC75" s="695"/>
      <c r="BD75" s="685"/>
      <c r="BE75" s="685"/>
      <c r="BF75" s="685"/>
      <c r="BG75" s="695"/>
      <c r="BH75" s="695"/>
      <c r="BI75" s="695"/>
      <c r="BJ75" s="238"/>
      <c r="BK75" s="238"/>
      <c r="BL75" s="238"/>
      <c r="BM75" s="238"/>
      <c r="BN75" s="238"/>
      <c r="BO75" s="238"/>
      <c r="BP75" s="238"/>
      <c r="BQ75" s="238"/>
      <c r="BR75" s="238"/>
      <c r="BS75" s="238"/>
      <c r="BT75" s="238"/>
      <c r="BU75" s="238"/>
      <c r="BV75" s="238"/>
    </row>
    <row r="76" spans="1:74" ht="12" customHeight="1" x14ac:dyDescent="0.2">
      <c r="A76" s="237"/>
      <c r="B76" s="773" t="s">
        <v>808</v>
      </c>
      <c r="C76" s="773"/>
      <c r="D76" s="773"/>
      <c r="E76" s="773"/>
      <c r="F76" s="773"/>
      <c r="G76" s="773"/>
      <c r="H76" s="774"/>
      <c r="I76" s="773"/>
      <c r="J76" s="773"/>
      <c r="K76" s="773"/>
      <c r="L76" s="773"/>
      <c r="M76" s="773"/>
      <c r="N76" s="773"/>
      <c r="O76" s="773"/>
      <c r="P76" s="773"/>
      <c r="Q76" s="773"/>
      <c r="R76" s="775"/>
      <c r="S76" s="238"/>
      <c r="T76" s="238"/>
      <c r="U76" s="238"/>
      <c r="V76" s="238"/>
      <c r="W76" s="238"/>
      <c r="X76" s="238"/>
      <c r="Y76" s="238"/>
      <c r="Z76" s="238"/>
      <c r="AA76" s="238"/>
      <c r="AB76" s="238"/>
      <c r="AC76" s="238"/>
      <c r="AD76" s="238"/>
      <c r="AE76" s="238"/>
      <c r="AF76" s="238"/>
      <c r="AG76" s="238"/>
      <c r="AH76" s="238"/>
      <c r="AI76" s="238"/>
      <c r="AJ76" s="238"/>
      <c r="AK76" s="238"/>
      <c r="AL76" s="238"/>
      <c r="AM76" s="238"/>
      <c r="AN76" s="238"/>
      <c r="AO76" s="238"/>
      <c r="AP76" s="238"/>
      <c r="AQ76" s="238"/>
      <c r="AR76" s="238"/>
      <c r="AS76" s="238"/>
      <c r="AT76" s="238"/>
      <c r="AU76" s="238"/>
      <c r="AV76" s="238"/>
      <c r="AW76" s="238"/>
      <c r="AX76" s="238"/>
      <c r="AY76" s="695"/>
      <c r="AZ76" s="695"/>
      <c r="BA76" s="695"/>
      <c r="BB76" s="695"/>
      <c r="BC76" s="695"/>
      <c r="BD76" s="685"/>
      <c r="BE76" s="685"/>
      <c r="BF76" s="685"/>
      <c r="BG76" s="695"/>
      <c r="BH76" s="695"/>
      <c r="BI76" s="695"/>
      <c r="BJ76" s="238"/>
      <c r="BK76" s="238"/>
      <c r="BL76" s="238"/>
      <c r="BM76" s="238"/>
      <c r="BN76" s="238"/>
      <c r="BO76" s="238"/>
      <c r="BP76" s="238"/>
      <c r="BQ76" s="238"/>
      <c r="BR76" s="238"/>
      <c r="BS76" s="238"/>
      <c r="BT76" s="238"/>
      <c r="BU76" s="238"/>
      <c r="BV76" s="238"/>
    </row>
    <row r="77" spans="1:74" ht="12" customHeight="1" x14ac:dyDescent="0.2">
      <c r="A77" s="237"/>
      <c r="B77" s="988" t="str">
        <f>Dates!$G$2</f>
        <v>EIA completed modeling and analysis for this report on Wednesday, July 1, 2026.</v>
      </c>
      <c r="C77" s="975"/>
      <c r="D77" s="975"/>
      <c r="E77" s="975"/>
      <c r="F77" s="975"/>
      <c r="G77" s="975"/>
      <c r="H77" s="975"/>
      <c r="I77" s="975"/>
      <c r="J77" s="975"/>
      <c r="K77" s="975"/>
      <c r="L77" s="975"/>
      <c r="M77" s="975"/>
      <c r="N77" s="975"/>
      <c r="O77" s="975"/>
      <c r="P77" s="975"/>
      <c r="Q77" s="975"/>
      <c r="R77" s="776"/>
      <c r="S77" s="238"/>
      <c r="T77" s="238"/>
      <c r="U77" s="238"/>
      <c r="V77" s="238"/>
      <c r="W77" s="238"/>
      <c r="X77" s="238"/>
      <c r="Y77" s="238"/>
      <c r="Z77" s="238"/>
      <c r="AA77" s="238"/>
      <c r="AB77" s="238"/>
      <c r="AC77" s="238"/>
      <c r="AD77" s="238"/>
      <c r="AE77" s="238"/>
      <c r="AF77" s="238"/>
      <c r="AG77" s="238"/>
      <c r="AH77" s="238"/>
      <c r="AI77" s="238"/>
      <c r="AJ77" s="238"/>
      <c r="AK77" s="238"/>
      <c r="AL77" s="238"/>
      <c r="AM77" s="238"/>
      <c r="AN77" s="238"/>
      <c r="AO77" s="238"/>
      <c r="AP77" s="238"/>
      <c r="AQ77" s="238"/>
      <c r="AR77" s="238"/>
      <c r="AS77" s="238"/>
      <c r="AT77" s="238"/>
      <c r="AU77" s="238"/>
      <c r="AV77" s="238"/>
      <c r="AW77" s="238"/>
      <c r="AX77" s="238"/>
      <c r="AY77" s="695"/>
      <c r="AZ77" s="695"/>
      <c r="BA77" s="695"/>
      <c r="BB77" s="695"/>
      <c r="BC77" s="695"/>
      <c r="BD77" s="685"/>
      <c r="BE77" s="685"/>
      <c r="BF77" s="685"/>
      <c r="BG77" s="695"/>
      <c r="BH77" s="695"/>
      <c r="BI77" s="695"/>
      <c r="BJ77" s="238"/>
      <c r="BK77" s="238"/>
      <c r="BL77" s="238"/>
      <c r="BM77" s="238"/>
      <c r="BN77" s="238"/>
      <c r="BO77" s="238"/>
      <c r="BP77" s="238"/>
      <c r="BQ77" s="238"/>
      <c r="BR77" s="238"/>
      <c r="BS77" s="238"/>
      <c r="BT77" s="238"/>
      <c r="BU77" s="238"/>
      <c r="BV77" s="238"/>
    </row>
    <row r="78" spans="1:74" ht="12" customHeight="1" x14ac:dyDescent="0.2">
      <c r="A78" s="237"/>
      <c r="B78" s="997" t="s">
        <v>1402</v>
      </c>
      <c r="C78" s="984"/>
      <c r="D78" s="984"/>
      <c r="E78" s="984"/>
      <c r="F78" s="984"/>
      <c r="G78" s="984"/>
      <c r="H78" s="984"/>
      <c r="I78" s="984"/>
      <c r="J78" s="984"/>
      <c r="K78" s="984"/>
      <c r="L78" s="984"/>
      <c r="M78" s="984"/>
      <c r="N78" s="984"/>
      <c r="O78" s="984"/>
      <c r="P78" s="984"/>
      <c r="Q78" s="984"/>
      <c r="R78" s="770"/>
      <c r="S78" s="238"/>
      <c r="T78" s="238"/>
      <c r="U78" s="238"/>
      <c r="V78" s="238"/>
      <c r="W78" s="238"/>
      <c r="X78" s="238"/>
      <c r="Y78" s="238"/>
      <c r="Z78" s="238"/>
      <c r="AA78" s="238"/>
      <c r="AB78" s="238"/>
      <c r="AC78" s="238"/>
      <c r="AD78" s="238"/>
      <c r="AE78" s="238"/>
      <c r="AF78" s="238"/>
      <c r="AG78" s="238"/>
      <c r="AH78" s="238"/>
      <c r="AI78" s="238"/>
      <c r="AJ78" s="238"/>
      <c r="AK78" s="238"/>
      <c r="AL78" s="238"/>
      <c r="AM78" s="238"/>
      <c r="AN78" s="238"/>
      <c r="AO78" s="238"/>
      <c r="AP78" s="238"/>
      <c r="AQ78" s="238"/>
      <c r="AR78" s="238"/>
      <c r="AS78" s="238"/>
      <c r="AT78" s="238"/>
      <c r="AU78" s="238"/>
      <c r="AV78" s="238"/>
      <c r="AW78" s="238"/>
      <c r="AX78" s="238"/>
      <c r="AY78" s="695"/>
      <c r="AZ78" s="695"/>
      <c r="BA78" s="695"/>
      <c r="BB78" s="695"/>
      <c r="BC78" s="695"/>
      <c r="BD78" s="685"/>
      <c r="BE78" s="685"/>
      <c r="BF78" s="685"/>
      <c r="BG78" s="695"/>
      <c r="BH78" s="695"/>
      <c r="BI78" s="695"/>
      <c r="BJ78" s="238"/>
      <c r="BK78" s="238"/>
      <c r="BL78" s="238"/>
      <c r="BM78" s="238"/>
      <c r="BN78" s="238"/>
      <c r="BO78" s="238"/>
      <c r="BP78" s="238"/>
      <c r="BQ78" s="238"/>
      <c r="BR78" s="238"/>
      <c r="BS78" s="238"/>
      <c r="BT78" s="238"/>
      <c r="BU78" s="238"/>
      <c r="BV78" s="238"/>
    </row>
    <row r="79" spans="1:74" ht="12.75" x14ac:dyDescent="0.2">
      <c r="A79" s="237"/>
      <c r="B79" s="1082" t="s">
        <v>1568</v>
      </c>
      <c r="C79" s="1083"/>
      <c r="D79" s="1083"/>
      <c r="E79" s="1083"/>
      <c r="F79" s="1083"/>
      <c r="G79" s="1083"/>
      <c r="H79" s="1083"/>
      <c r="I79" s="1083"/>
      <c r="J79" s="1083"/>
      <c r="K79" s="1083"/>
      <c r="L79" s="1083"/>
      <c r="M79" s="1083"/>
      <c r="N79" s="1083"/>
      <c r="O79" s="1083"/>
      <c r="P79" s="1083"/>
      <c r="Q79" s="1084"/>
      <c r="R79" s="762"/>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695"/>
      <c r="AZ79" s="695"/>
      <c r="BA79" s="695"/>
      <c r="BB79" s="695"/>
      <c r="BC79" s="695"/>
      <c r="BD79" s="685"/>
      <c r="BE79" s="685"/>
      <c r="BF79" s="685"/>
      <c r="BG79" s="695"/>
      <c r="BH79" s="695"/>
      <c r="BI79" s="695"/>
      <c r="BJ79" s="238"/>
      <c r="BK79" s="238"/>
      <c r="BL79" s="238"/>
      <c r="BM79" s="238"/>
      <c r="BN79" s="238"/>
      <c r="BO79" s="238"/>
      <c r="BP79" s="238"/>
      <c r="BQ79" s="238"/>
      <c r="BR79" s="238"/>
      <c r="BS79" s="238"/>
      <c r="BT79" s="238"/>
      <c r="BU79" s="238"/>
      <c r="BV79" s="238"/>
    </row>
    <row r="80" spans="1:74" ht="12" customHeight="1" x14ac:dyDescent="0.2">
      <c r="A80" s="237"/>
      <c r="B80" s="989" t="s">
        <v>821</v>
      </c>
      <c r="C80" s="989"/>
      <c r="D80" s="989"/>
      <c r="E80" s="989"/>
      <c r="F80" s="989"/>
      <c r="G80" s="989"/>
      <c r="H80" s="989"/>
      <c r="I80" s="989"/>
      <c r="J80" s="989"/>
      <c r="K80" s="989"/>
      <c r="L80" s="989"/>
      <c r="M80" s="989"/>
      <c r="N80" s="989"/>
      <c r="O80" s="989"/>
      <c r="P80" s="989"/>
      <c r="Q80" s="989"/>
      <c r="R80" s="989"/>
      <c r="S80" s="238"/>
      <c r="T80" s="238"/>
      <c r="U80" s="238"/>
      <c r="V80" s="238"/>
      <c r="W80" s="238"/>
      <c r="X80" s="238"/>
      <c r="Y80" s="238"/>
      <c r="Z80" s="238"/>
      <c r="AA80" s="238"/>
      <c r="AB80" s="238"/>
      <c r="AC80" s="238"/>
      <c r="AD80" s="238"/>
      <c r="AE80" s="238"/>
      <c r="AF80" s="238"/>
      <c r="AG80" s="238"/>
      <c r="AH80" s="238"/>
      <c r="AI80" s="238"/>
      <c r="AJ80" s="238"/>
      <c r="AK80" s="238"/>
      <c r="AL80" s="238"/>
      <c r="AM80" s="238"/>
      <c r="AN80" s="238"/>
      <c r="AO80" s="238"/>
      <c r="AP80" s="238"/>
      <c r="AQ80" s="238"/>
      <c r="AR80" s="238"/>
      <c r="AS80" s="238"/>
      <c r="AT80" s="238"/>
      <c r="AU80" s="238"/>
      <c r="AV80" s="238"/>
      <c r="AW80" s="238"/>
      <c r="AX80" s="238"/>
      <c r="AY80" s="695"/>
      <c r="AZ80" s="695"/>
      <c r="BA80" s="695"/>
      <c r="BB80" s="695"/>
      <c r="BC80" s="695"/>
      <c r="BD80" s="685"/>
      <c r="BE80" s="685"/>
      <c r="BF80" s="685"/>
      <c r="BG80" s="695"/>
      <c r="BH80" s="695"/>
      <c r="BI80" s="695"/>
      <c r="BJ80" s="238"/>
      <c r="BK80" s="238"/>
      <c r="BL80" s="238"/>
      <c r="BM80" s="238"/>
      <c r="BN80" s="238"/>
      <c r="BO80" s="238"/>
      <c r="BP80" s="238"/>
      <c r="BQ80" s="238"/>
      <c r="BR80" s="238"/>
      <c r="BS80" s="238"/>
      <c r="BT80" s="238"/>
      <c r="BU80" s="238"/>
      <c r="BV80" s="238"/>
    </row>
    <row r="81" spans="1:74" ht="12" customHeight="1" x14ac:dyDescent="0.2">
      <c r="A81" s="237"/>
      <c r="B81" s="1067" t="s">
        <v>1600</v>
      </c>
      <c r="C81" s="993"/>
      <c r="D81" s="993"/>
      <c r="E81" s="993"/>
      <c r="F81" s="993"/>
      <c r="G81" s="993"/>
      <c r="H81" s="993"/>
      <c r="I81" s="993"/>
      <c r="J81" s="993"/>
      <c r="K81" s="993"/>
      <c r="L81" s="993"/>
      <c r="M81" s="993"/>
      <c r="N81" s="993"/>
      <c r="O81" s="993"/>
      <c r="P81" s="993"/>
      <c r="Q81" s="994"/>
      <c r="R81" s="762"/>
      <c r="S81" s="238"/>
      <c r="T81" s="238"/>
      <c r="U81" s="238"/>
      <c r="V81" s="238"/>
      <c r="W81" s="238"/>
      <c r="X81" s="238"/>
      <c r="Y81" s="238"/>
      <c r="Z81" s="238"/>
      <c r="AA81" s="238"/>
      <c r="AB81" s="238"/>
      <c r="AC81" s="238"/>
      <c r="AD81" s="238"/>
      <c r="AE81" s="238"/>
      <c r="AF81" s="238"/>
      <c r="AG81" s="238"/>
      <c r="AH81" s="238"/>
      <c r="AI81" s="238"/>
      <c r="AJ81" s="238"/>
      <c r="AK81" s="238"/>
      <c r="AL81" s="238"/>
      <c r="AM81" s="238"/>
      <c r="AN81" s="238"/>
      <c r="AO81" s="238"/>
      <c r="AP81" s="238"/>
      <c r="AQ81" s="238"/>
      <c r="AR81" s="238"/>
      <c r="AS81" s="238"/>
      <c r="AT81" s="238"/>
      <c r="AU81" s="238"/>
      <c r="AV81" s="238"/>
      <c r="AW81" s="238"/>
      <c r="AX81" s="238"/>
      <c r="AY81" s="695"/>
      <c r="AZ81" s="695"/>
      <c r="BA81" s="695"/>
      <c r="BB81" s="695"/>
      <c r="BC81" s="695"/>
      <c r="BD81" s="685"/>
      <c r="BE81" s="685"/>
      <c r="BF81" s="685"/>
      <c r="BG81" s="695"/>
      <c r="BH81" s="695"/>
      <c r="BI81" s="695"/>
      <c r="BJ81" s="238"/>
      <c r="BK81" s="238"/>
      <c r="BL81" s="238"/>
      <c r="BM81" s="238"/>
      <c r="BN81" s="238"/>
      <c r="BO81" s="238"/>
      <c r="BP81" s="238"/>
      <c r="BQ81" s="238"/>
      <c r="BR81" s="238"/>
      <c r="BS81" s="238"/>
      <c r="BT81" s="238"/>
      <c r="BU81" s="238"/>
      <c r="BV81" s="238"/>
    </row>
    <row r="82" spans="1:74" ht="12" customHeight="1" x14ac:dyDescent="0.2">
      <c r="A82" s="237"/>
      <c r="B82" s="1080" t="s">
        <v>799</v>
      </c>
      <c r="C82" s="1076"/>
      <c r="D82" s="1076"/>
      <c r="E82" s="1076"/>
      <c r="F82" s="1076"/>
      <c r="G82" s="1076"/>
      <c r="H82" s="1076"/>
      <c r="I82" s="1076"/>
      <c r="J82" s="1076"/>
      <c r="K82" s="1076"/>
      <c r="L82" s="1076"/>
      <c r="M82" s="1076"/>
      <c r="N82" s="1076"/>
      <c r="O82" s="1076"/>
      <c r="P82" s="1076"/>
      <c r="Q82" s="1081"/>
      <c r="R82" s="762"/>
      <c r="S82" s="240"/>
      <c r="T82" s="240"/>
      <c r="U82" s="240"/>
      <c r="V82" s="240"/>
      <c r="W82" s="240"/>
      <c r="X82" s="240"/>
      <c r="Y82" s="240"/>
      <c r="Z82" s="240"/>
      <c r="AA82" s="239"/>
      <c r="AB82" s="240"/>
      <c r="AC82" s="240"/>
      <c r="AD82" s="240"/>
      <c r="AE82" s="240"/>
      <c r="AF82" s="240"/>
      <c r="AG82" s="240"/>
      <c r="AH82" s="240"/>
      <c r="AI82" s="240"/>
      <c r="AJ82" s="240"/>
      <c r="AK82" s="240"/>
      <c r="AL82" s="240"/>
      <c r="AM82" s="239"/>
      <c r="AN82" s="240"/>
      <c r="AO82" s="240"/>
      <c r="AP82" s="240"/>
      <c r="AQ82" s="240"/>
      <c r="AR82" s="240"/>
      <c r="AS82" s="240"/>
      <c r="AT82" s="240"/>
      <c r="AU82" s="240"/>
      <c r="AV82" s="240"/>
      <c r="AW82" s="240"/>
      <c r="AX82" s="240"/>
      <c r="AY82" s="851"/>
      <c r="AZ82" s="696"/>
      <c r="BA82" s="696"/>
      <c r="BB82" s="696"/>
      <c r="BC82" s="696"/>
      <c r="BD82" s="668"/>
      <c r="BE82" s="668"/>
      <c r="BF82" s="668"/>
      <c r="BG82" s="696"/>
      <c r="BH82" s="696"/>
      <c r="BI82" s="696"/>
      <c r="BJ82" s="240"/>
      <c r="BK82" s="239"/>
      <c r="BL82" s="240"/>
      <c r="BM82" s="240"/>
      <c r="BN82" s="240"/>
      <c r="BO82" s="240"/>
      <c r="BP82" s="240"/>
      <c r="BQ82" s="240"/>
      <c r="BR82" s="240"/>
      <c r="BS82" s="240"/>
      <c r="BT82" s="240"/>
      <c r="BU82" s="240"/>
      <c r="BV82" s="240"/>
    </row>
    <row r="83" spans="1:74" ht="12.75" x14ac:dyDescent="0.2">
      <c r="A83" s="237"/>
      <c r="B83" s="1075" t="s">
        <v>1418</v>
      </c>
      <c r="C83" s="1076"/>
      <c r="D83" s="1076"/>
      <c r="E83" s="1076"/>
      <c r="F83" s="1076"/>
      <c r="G83" s="1076"/>
      <c r="H83" s="1076"/>
      <c r="I83" s="1076"/>
      <c r="J83" s="1076"/>
      <c r="K83" s="1076"/>
      <c r="L83" s="1076"/>
      <c r="M83" s="1076"/>
      <c r="N83" s="1076"/>
      <c r="O83" s="1076"/>
      <c r="P83" s="1076"/>
      <c r="Q83" s="1077"/>
      <c r="R83" s="240"/>
      <c r="S83" s="242"/>
      <c r="T83" s="242"/>
      <c r="U83" s="242"/>
      <c r="V83" s="242"/>
      <c r="W83" s="242"/>
      <c r="X83" s="242"/>
      <c r="Y83" s="242"/>
      <c r="Z83" s="242"/>
      <c r="AA83" s="242"/>
      <c r="AB83" s="242"/>
      <c r="AC83" s="242"/>
      <c r="AD83" s="242"/>
      <c r="AE83" s="242"/>
      <c r="AF83" s="242"/>
      <c r="AG83" s="242"/>
      <c r="AH83" s="242"/>
      <c r="AI83" s="242"/>
      <c r="AJ83" s="242"/>
      <c r="AK83" s="242"/>
      <c r="AL83" s="242"/>
      <c r="AM83" s="242"/>
      <c r="AN83" s="242"/>
      <c r="AO83" s="242"/>
      <c r="AP83" s="242"/>
      <c r="AQ83" s="242"/>
      <c r="AR83" s="242"/>
      <c r="AS83" s="242"/>
      <c r="AT83" s="242"/>
      <c r="AU83" s="242"/>
      <c r="AV83" s="242"/>
      <c r="AW83" s="242"/>
      <c r="AX83" s="242"/>
      <c r="AY83" s="697"/>
      <c r="AZ83" s="697"/>
      <c r="BA83" s="697"/>
      <c r="BB83" s="697"/>
      <c r="BC83" s="697"/>
      <c r="BD83" s="686"/>
      <c r="BE83" s="686"/>
      <c r="BF83" s="686"/>
      <c r="BG83" s="697"/>
      <c r="BH83" s="697"/>
      <c r="BI83" s="697"/>
      <c r="BJ83" s="242"/>
      <c r="BK83" s="242"/>
      <c r="BL83" s="242"/>
      <c r="BM83" s="242"/>
      <c r="BN83" s="242"/>
      <c r="BO83" s="242"/>
      <c r="BP83" s="242"/>
      <c r="BQ83" s="242"/>
      <c r="BR83" s="242"/>
      <c r="BS83" s="242"/>
      <c r="BT83" s="242"/>
      <c r="BU83" s="242"/>
      <c r="BV83" s="242"/>
    </row>
    <row r="84" spans="1:74" x14ac:dyDescent="0.2">
      <c r="A84" s="240"/>
      <c r="B84" s="239"/>
      <c r="C84" s="242"/>
      <c r="D84" s="242"/>
      <c r="E84" s="242"/>
      <c r="F84" s="242"/>
      <c r="G84" s="242"/>
      <c r="H84" s="242"/>
      <c r="I84" s="242"/>
      <c r="J84" s="242"/>
      <c r="K84" s="242"/>
      <c r="L84" s="242"/>
      <c r="M84" s="242"/>
      <c r="N84" s="242"/>
      <c r="O84" s="242"/>
      <c r="P84" s="242"/>
      <c r="Q84" s="242"/>
      <c r="R84" s="242"/>
      <c r="S84" s="242"/>
      <c r="T84" s="242"/>
      <c r="U84" s="242"/>
      <c r="V84" s="242"/>
      <c r="W84" s="242"/>
      <c r="X84" s="242"/>
      <c r="Y84" s="242"/>
      <c r="Z84" s="242"/>
      <c r="AA84" s="242"/>
      <c r="AB84" s="242"/>
      <c r="AC84" s="242"/>
      <c r="AD84" s="242"/>
      <c r="AE84" s="242"/>
      <c r="AF84" s="242"/>
      <c r="AG84" s="242"/>
      <c r="AH84" s="242"/>
      <c r="AI84" s="242"/>
      <c r="AJ84" s="242"/>
      <c r="AK84" s="242"/>
      <c r="AL84" s="242"/>
      <c r="AM84" s="242"/>
      <c r="AN84" s="242"/>
      <c r="AO84" s="242"/>
      <c r="AP84" s="242"/>
      <c r="AQ84" s="242"/>
      <c r="AR84" s="242"/>
      <c r="AS84" s="242"/>
      <c r="AT84" s="242"/>
      <c r="AU84" s="242"/>
      <c r="AV84" s="242"/>
      <c r="AW84" s="242"/>
      <c r="AX84" s="242"/>
      <c r="AY84" s="697"/>
      <c r="AZ84" s="697"/>
      <c r="BA84" s="697"/>
      <c r="BB84" s="697"/>
      <c r="BC84" s="697"/>
      <c r="BD84" s="686"/>
      <c r="BE84" s="686"/>
      <c r="BF84" s="686"/>
      <c r="BG84" s="697"/>
      <c r="BH84" s="697"/>
      <c r="BI84" s="697"/>
      <c r="BJ84" s="242"/>
      <c r="BK84" s="242"/>
      <c r="BL84" s="242"/>
      <c r="BM84" s="242"/>
      <c r="BN84" s="242"/>
      <c r="BO84" s="242"/>
      <c r="BP84" s="242"/>
      <c r="BQ84" s="242"/>
      <c r="BR84" s="242"/>
      <c r="BS84" s="242"/>
      <c r="BT84" s="242"/>
      <c r="BU84" s="242"/>
      <c r="BV84" s="242"/>
    </row>
    <row r="85" spans="1:74" x14ac:dyDescent="0.2">
      <c r="A85" s="240"/>
      <c r="B85" s="239"/>
      <c r="C85" s="242"/>
      <c r="D85" s="242"/>
      <c r="E85" s="242"/>
      <c r="F85" s="242"/>
      <c r="G85" s="242"/>
      <c r="H85" s="242"/>
      <c r="I85" s="242"/>
      <c r="J85" s="242"/>
      <c r="K85" s="242"/>
      <c r="L85" s="242"/>
      <c r="M85" s="242"/>
      <c r="N85" s="242"/>
      <c r="O85" s="242"/>
      <c r="P85" s="242"/>
      <c r="Q85" s="242"/>
      <c r="R85" s="242"/>
      <c r="S85" s="242"/>
      <c r="T85" s="242"/>
      <c r="U85" s="242"/>
      <c r="V85" s="242"/>
      <c r="W85" s="242"/>
      <c r="X85" s="242"/>
      <c r="Y85" s="242"/>
      <c r="Z85" s="242"/>
      <c r="AA85" s="242"/>
      <c r="AB85" s="242"/>
      <c r="AC85" s="242"/>
      <c r="AD85" s="242"/>
      <c r="AE85" s="242"/>
      <c r="AF85" s="242"/>
      <c r="AG85" s="242"/>
      <c r="AH85" s="242"/>
      <c r="AI85" s="242"/>
      <c r="AJ85" s="242"/>
      <c r="AK85" s="242"/>
      <c r="AL85" s="242"/>
      <c r="AM85" s="242"/>
      <c r="AN85" s="242"/>
      <c r="AO85" s="242"/>
      <c r="AP85" s="242"/>
      <c r="AQ85" s="242"/>
      <c r="AR85" s="242"/>
      <c r="AS85" s="242"/>
      <c r="AT85" s="242"/>
      <c r="AU85" s="242"/>
      <c r="AV85" s="242"/>
      <c r="AW85" s="242"/>
      <c r="AX85" s="242"/>
      <c r="AY85" s="697"/>
      <c r="AZ85" s="697"/>
      <c r="BA85" s="697"/>
      <c r="BB85" s="697"/>
      <c r="BC85" s="697"/>
      <c r="BD85" s="686"/>
      <c r="BE85" s="686"/>
      <c r="BF85" s="686"/>
      <c r="BG85" s="697"/>
      <c r="BH85" s="697"/>
      <c r="BI85" s="697"/>
      <c r="BJ85" s="242"/>
      <c r="BK85" s="242"/>
      <c r="BL85" s="242"/>
      <c r="BM85" s="242"/>
      <c r="BN85" s="242"/>
      <c r="BO85" s="242"/>
      <c r="BP85" s="242"/>
      <c r="BQ85" s="242"/>
      <c r="BR85" s="242"/>
      <c r="BS85" s="242"/>
      <c r="BT85" s="242"/>
      <c r="BU85" s="242"/>
      <c r="BV85" s="242"/>
    </row>
    <row r="87" spans="1:74" x14ac:dyDescent="0.2">
      <c r="B87" s="241"/>
      <c r="C87" s="242"/>
      <c r="D87" s="242"/>
      <c r="E87" s="242"/>
      <c r="F87" s="242"/>
      <c r="G87" s="242"/>
      <c r="H87" s="242"/>
      <c r="I87" s="242"/>
      <c r="J87" s="242"/>
      <c r="K87" s="242"/>
      <c r="L87" s="242"/>
      <c r="M87" s="242"/>
      <c r="N87" s="242"/>
      <c r="O87" s="242"/>
      <c r="P87" s="242"/>
      <c r="Q87" s="242"/>
      <c r="R87" s="242"/>
      <c r="S87" s="242"/>
      <c r="T87" s="242"/>
      <c r="U87" s="242"/>
      <c r="V87" s="242"/>
      <c r="W87" s="242"/>
      <c r="X87" s="242"/>
      <c r="Y87" s="242"/>
      <c r="Z87" s="242"/>
      <c r="AA87" s="242"/>
      <c r="AB87" s="242"/>
      <c r="AC87" s="242"/>
      <c r="AD87" s="242"/>
      <c r="AE87" s="242"/>
      <c r="AF87" s="242"/>
      <c r="AG87" s="242"/>
      <c r="AH87" s="242"/>
      <c r="AI87" s="242"/>
      <c r="AJ87" s="242"/>
      <c r="AK87" s="242"/>
      <c r="AL87" s="242"/>
      <c r="AM87" s="242"/>
      <c r="AN87" s="242"/>
      <c r="AO87" s="242"/>
      <c r="AP87" s="242"/>
      <c r="AQ87" s="242"/>
      <c r="AR87" s="242"/>
      <c r="AS87" s="242"/>
      <c r="AT87" s="242"/>
      <c r="AU87" s="242"/>
      <c r="AV87" s="242"/>
      <c r="AW87" s="242"/>
      <c r="AX87" s="242"/>
      <c r="AY87" s="697"/>
      <c r="AZ87" s="697"/>
      <c r="BA87" s="697"/>
      <c r="BB87" s="697"/>
      <c r="BC87" s="697"/>
      <c r="BD87" s="686"/>
      <c r="BE87" s="686"/>
      <c r="BF87" s="686"/>
      <c r="BG87" s="697"/>
      <c r="BH87" s="697"/>
      <c r="BI87" s="697"/>
      <c r="BJ87" s="242"/>
      <c r="BK87" s="242"/>
      <c r="BL87" s="242"/>
      <c r="BM87" s="242"/>
      <c r="BN87" s="242"/>
      <c r="BO87" s="242"/>
      <c r="BP87" s="242"/>
      <c r="BQ87" s="242"/>
      <c r="BR87" s="242"/>
      <c r="BS87" s="242"/>
      <c r="BT87" s="242"/>
      <c r="BU87" s="242"/>
      <c r="BV87" s="242"/>
    </row>
    <row r="88" spans="1:74" x14ac:dyDescent="0.2">
      <c r="B88" s="239"/>
      <c r="C88" s="242"/>
      <c r="D88" s="242"/>
      <c r="E88" s="242"/>
      <c r="F88" s="242"/>
      <c r="G88" s="242"/>
      <c r="H88" s="242"/>
      <c r="I88" s="242"/>
      <c r="J88" s="242"/>
      <c r="K88" s="242"/>
      <c r="L88" s="242"/>
      <c r="M88" s="242"/>
      <c r="N88" s="242"/>
      <c r="O88" s="242"/>
      <c r="P88" s="242"/>
      <c r="Q88" s="242"/>
      <c r="R88" s="242"/>
      <c r="S88" s="242"/>
      <c r="T88" s="242"/>
      <c r="U88" s="242"/>
      <c r="V88" s="242"/>
      <c r="W88" s="242"/>
      <c r="X88" s="242"/>
      <c r="Y88" s="242"/>
      <c r="Z88" s="242"/>
      <c r="AA88" s="242"/>
      <c r="AB88" s="242"/>
      <c r="AC88" s="242"/>
      <c r="AD88" s="242"/>
      <c r="AE88" s="242"/>
      <c r="AF88" s="242"/>
      <c r="AG88" s="242"/>
      <c r="AH88" s="242"/>
      <c r="AI88" s="242"/>
      <c r="AJ88" s="242"/>
      <c r="AK88" s="242"/>
      <c r="AL88" s="242"/>
      <c r="AM88" s="242"/>
      <c r="AN88" s="242"/>
      <c r="AO88" s="242"/>
      <c r="AP88" s="242"/>
      <c r="AQ88" s="242"/>
      <c r="AR88" s="242"/>
      <c r="AS88" s="242"/>
      <c r="AT88" s="242"/>
      <c r="AU88" s="242"/>
      <c r="AV88" s="242"/>
      <c r="AW88" s="242"/>
      <c r="AX88" s="242"/>
      <c r="AY88" s="697"/>
      <c r="AZ88" s="697"/>
      <c r="BA88" s="697"/>
      <c r="BB88" s="697"/>
      <c r="BC88" s="697"/>
      <c r="BD88" s="686"/>
      <c r="BE88" s="686"/>
      <c r="BF88" s="686"/>
      <c r="BG88" s="697"/>
      <c r="BH88" s="697"/>
      <c r="BI88" s="697"/>
      <c r="BJ88" s="242"/>
      <c r="BK88" s="242"/>
      <c r="BL88" s="242"/>
      <c r="BM88" s="242"/>
      <c r="BN88" s="242"/>
      <c r="BO88" s="242"/>
      <c r="BP88" s="242"/>
      <c r="BQ88" s="242"/>
      <c r="BR88" s="242"/>
      <c r="BS88" s="242"/>
      <c r="BT88" s="242"/>
      <c r="BU88" s="242"/>
      <c r="BV88" s="242"/>
    </row>
    <row r="89" spans="1:74" x14ac:dyDescent="0.2">
      <c r="A89" s="240"/>
      <c r="B89" s="239"/>
      <c r="C89" s="242"/>
      <c r="D89" s="242"/>
      <c r="E89" s="242"/>
      <c r="F89" s="242"/>
      <c r="G89" s="242"/>
      <c r="H89" s="242"/>
      <c r="I89" s="242"/>
      <c r="J89" s="242"/>
      <c r="K89" s="242"/>
      <c r="L89" s="242"/>
      <c r="M89" s="242"/>
      <c r="N89" s="242"/>
      <c r="O89" s="242"/>
      <c r="P89" s="242"/>
      <c r="Q89" s="242"/>
      <c r="R89" s="242"/>
      <c r="S89" s="242"/>
      <c r="T89" s="242"/>
      <c r="U89" s="242"/>
      <c r="V89" s="242"/>
      <c r="W89" s="242"/>
      <c r="X89" s="242"/>
      <c r="Y89" s="242"/>
      <c r="Z89" s="242"/>
      <c r="AA89" s="242"/>
      <c r="AB89" s="242"/>
      <c r="AC89" s="242"/>
      <c r="AD89" s="242"/>
      <c r="AE89" s="242"/>
      <c r="AF89" s="242"/>
      <c r="AG89" s="242"/>
      <c r="AH89" s="242"/>
      <c r="AI89" s="242"/>
      <c r="AJ89" s="242"/>
      <c r="AK89" s="242"/>
      <c r="AL89" s="242"/>
      <c r="AM89" s="242"/>
      <c r="AN89" s="242"/>
      <c r="AO89" s="242"/>
      <c r="AP89" s="242"/>
      <c r="AQ89" s="242"/>
      <c r="AR89" s="242"/>
      <c r="AS89" s="242"/>
      <c r="AT89" s="242"/>
      <c r="AU89" s="242"/>
      <c r="AV89" s="242"/>
      <c r="AW89" s="242"/>
      <c r="AX89" s="242"/>
      <c r="AY89" s="697"/>
      <c r="AZ89" s="697"/>
      <c r="BA89" s="697"/>
      <c r="BB89" s="697"/>
      <c r="BC89" s="697"/>
      <c r="BD89" s="686"/>
      <c r="BE89" s="686"/>
      <c r="BF89" s="686"/>
      <c r="BG89" s="697"/>
      <c r="BH89" s="697"/>
      <c r="BI89" s="697"/>
      <c r="BJ89" s="242"/>
      <c r="BK89" s="242"/>
      <c r="BL89" s="242"/>
      <c r="BM89" s="242"/>
      <c r="BN89" s="242"/>
      <c r="BO89" s="242"/>
      <c r="BP89" s="242"/>
      <c r="BQ89" s="242"/>
      <c r="BR89" s="242"/>
      <c r="BS89" s="242"/>
      <c r="BT89" s="242"/>
      <c r="BU89" s="242"/>
      <c r="BV89" s="242"/>
    </row>
    <row r="90" spans="1:74" x14ac:dyDescent="0.2">
      <c r="A90" s="240"/>
      <c r="B90" s="239"/>
      <c r="C90" s="242"/>
      <c r="D90" s="242"/>
      <c r="E90" s="242"/>
      <c r="F90" s="242"/>
      <c r="G90" s="242"/>
      <c r="H90" s="242"/>
      <c r="I90" s="242"/>
      <c r="J90" s="242"/>
      <c r="K90" s="242"/>
      <c r="L90" s="242"/>
      <c r="M90" s="242"/>
      <c r="N90" s="242"/>
      <c r="O90" s="242"/>
      <c r="P90" s="242"/>
      <c r="Q90" s="242"/>
      <c r="R90" s="242"/>
      <c r="S90" s="242"/>
      <c r="T90" s="242"/>
      <c r="U90" s="242"/>
      <c r="V90" s="242"/>
      <c r="W90" s="242"/>
      <c r="X90" s="242"/>
      <c r="Y90" s="242"/>
      <c r="Z90" s="242"/>
      <c r="AA90" s="242"/>
      <c r="AB90" s="242"/>
      <c r="AC90" s="242"/>
      <c r="AD90" s="242"/>
      <c r="AE90" s="242"/>
      <c r="AF90" s="242"/>
      <c r="AG90" s="242"/>
      <c r="AH90" s="242"/>
      <c r="AI90" s="242"/>
      <c r="AJ90" s="242"/>
      <c r="AK90" s="242"/>
      <c r="AL90" s="242"/>
      <c r="AM90" s="242"/>
      <c r="AN90" s="242"/>
      <c r="AO90" s="242"/>
      <c r="AP90" s="242"/>
      <c r="AQ90" s="242"/>
      <c r="AR90" s="242"/>
      <c r="AS90" s="242"/>
      <c r="AT90" s="242"/>
      <c r="AU90" s="242"/>
      <c r="AV90" s="242"/>
      <c r="AW90" s="242"/>
      <c r="AX90" s="242"/>
      <c r="AY90" s="697"/>
      <c r="AZ90" s="697"/>
      <c r="BA90" s="697"/>
      <c r="BB90" s="697"/>
      <c r="BC90" s="697"/>
      <c r="BD90" s="686"/>
      <c r="BE90" s="686"/>
      <c r="BF90" s="686"/>
      <c r="BG90" s="697"/>
      <c r="BH90" s="697"/>
      <c r="BI90" s="697"/>
      <c r="BJ90" s="242"/>
      <c r="BK90" s="242"/>
      <c r="BL90" s="242"/>
      <c r="BM90" s="242"/>
      <c r="BN90" s="242"/>
      <c r="BO90" s="242"/>
      <c r="BP90" s="242"/>
      <c r="BQ90" s="242"/>
      <c r="BR90" s="242"/>
      <c r="BS90" s="242"/>
      <c r="BT90" s="242"/>
      <c r="BU90" s="242"/>
      <c r="BV90" s="242"/>
    </row>
    <row r="91" spans="1:74" x14ac:dyDescent="0.2">
      <c r="B91" s="241"/>
      <c r="C91" s="242"/>
      <c r="D91" s="242"/>
      <c r="E91" s="242"/>
      <c r="F91" s="242"/>
      <c r="G91" s="242"/>
      <c r="H91" s="242"/>
      <c r="I91" s="242"/>
      <c r="J91" s="242"/>
      <c r="K91" s="242"/>
      <c r="L91" s="242"/>
      <c r="M91" s="242"/>
      <c r="N91" s="242"/>
      <c r="O91" s="242"/>
      <c r="P91" s="242"/>
      <c r="Q91" s="242"/>
      <c r="R91" s="242"/>
      <c r="S91" s="242"/>
      <c r="T91" s="242"/>
      <c r="U91" s="242"/>
      <c r="V91" s="242"/>
      <c r="W91" s="242"/>
      <c r="X91" s="242"/>
      <c r="Y91" s="242"/>
      <c r="Z91" s="242"/>
      <c r="AA91" s="242"/>
      <c r="AB91" s="242"/>
      <c r="AC91" s="242"/>
      <c r="AD91" s="242"/>
      <c r="AE91" s="242"/>
      <c r="AF91" s="242"/>
      <c r="AG91" s="242"/>
      <c r="AH91" s="242"/>
      <c r="AI91" s="242"/>
      <c r="AJ91" s="242"/>
      <c r="AK91" s="242"/>
      <c r="AL91" s="242"/>
      <c r="AM91" s="242"/>
      <c r="AN91" s="242"/>
      <c r="AO91" s="242"/>
      <c r="AP91" s="242"/>
      <c r="AQ91" s="242"/>
      <c r="AR91" s="242"/>
      <c r="AS91" s="242"/>
      <c r="AT91" s="242"/>
      <c r="AU91" s="242"/>
      <c r="AV91" s="242"/>
      <c r="AW91" s="242"/>
      <c r="AX91" s="242"/>
      <c r="AY91" s="697"/>
      <c r="AZ91" s="697"/>
      <c r="BA91" s="697"/>
      <c r="BB91" s="697"/>
      <c r="BC91" s="697"/>
      <c r="BD91" s="686"/>
      <c r="BE91" s="686"/>
      <c r="BF91" s="686"/>
      <c r="BG91" s="697"/>
      <c r="BH91" s="697"/>
      <c r="BI91" s="697"/>
      <c r="BJ91" s="242"/>
      <c r="BK91" s="242"/>
      <c r="BL91" s="242"/>
      <c r="BM91" s="242"/>
      <c r="BN91" s="242"/>
      <c r="BO91" s="242"/>
      <c r="BP91" s="242"/>
      <c r="BQ91" s="242"/>
      <c r="BR91" s="242"/>
      <c r="BS91" s="242"/>
      <c r="BT91" s="242"/>
      <c r="BU91" s="242"/>
      <c r="BV91" s="242"/>
    </row>
    <row r="92" spans="1:74" x14ac:dyDescent="0.2">
      <c r="B92" s="239"/>
      <c r="C92" s="242"/>
      <c r="D92" s="242"/>
      <c r="E92" s="242"/>
      <c r="F92" s="242"/>
      <c r="G92" s="242"/>
      <c r="H92" s="242"/>
      <c r="I92" s="242"/>
      <c r="J92" s="242"/>
      <c r="K92" s="242"/>
      <c r="L92" s="242"/>
      <c r="M92" s="242"/>
      <c r="N92" s="242"/>
      <c r="O92" s="242"/>
      <c r="P92" s="242"/>
      <c r="Q92" s="242"/>
      <c r="R92" s="242"/>
      <c r="S92" s="242"/>
      <c r="T92" s="242"/>
      <c r="U92" s="242"/>
      <c r="V92" s="242"/>
      <c r="W92" s="242"/>
      <c r="X92" s="242"/>
      <c r="Y92" s="242"/>
      <c r="Z92" s="242"/>
      <c r="AA92" s="242"/>
      <c r="AB92" s="242"/>
      <c r="AC92" s="242"/>
      <c r="AD92" s="242"/>
      <c r="AE92" s="242"/>
      <c r="AF92" s="242"/>
      <c r="AG92" s="242"/>
      <c r="AH92" s="242"/>
      <c r="AI92" s="242"/>
      <c r="AJ92" s="242"/>
      <c r="AK92" s="242"/>
      <c r="AL92" s="242"/>
      <c r="AM92" s="242"/>
      <c r="AN92" s="242"/>
      <c r="AO92" s="242"/>
      <c r="AP92" s="242"/>
      <c r="AQ92" s="242"/>
      <c r="AR92" s="242"/>
      <c r="AS92" s="242"/>
      <c r="AT92" s="242"/>
      <c r="AU92" s="242"/>
      <c r="AV92" s="242"/>
      <c r="AW92" s="242"/>
      <c r="AX92" s="242"/>
      <c r="AY92" s="697"/>
      <c r="AZ92" s="697"/>
      <c r="BA92" s="697"/>
      <c r="BB92" s="697"/>
      <c r="BC92" s="697"/>
      <c r="BD92" s="686"/>
      <c r="BE92" s="686"/>
      <c r="BF92" s="686"/>
      <c r="BG92" s="697"/>
      <c r="BH92" s="697"/>
      <c r="BI92" s="697"/>
      <c r="BJ92" s="242"/>
      <c r="BK92" s="242"/>
      <c r="BL92" s="242"/>
      <c r="BM92" s="242"/>
      <c r="BN92" s="242"/>
      <c r="BO92" s="242"/>
      <c r="BP92" s="242"/>
      <c r="BQ92" s="242"/>
      <c r="BR92" s="242"/>
      <c r="BS92" s="242"/>
      <c r="BT92" s="242"/>
      <c r="BU92" s="242"/>
      <c r="BV92" s="242"/>
    </row>
    <row r="93" spans="1:74" x14ac:dyDescent="0.2">
      <c r="A93" s="240"/>
      <c r="B93" s="239"/>
      <c r="C93" s="242"/>
      <c r="D93" s="242"/>
      <c r="E93" s="242"/>
      <c r="F93" s="242"/>
      <c r="G93" s="242"/>
      <c r="H93" s="242"/>
      <c r="I93" s="242"/>
      <c r="J93" s="242"/>
      <c r="K93" s="242"/>
      <c r="L93" s="242"/>
      <c r="M93" s="242"/>
      <c r="N93" s="242"/>
      <c r="O93" s="242"/>
      <c r="P93" s="242"/>
      <c r="Q93" s="242"/>
      <c r="R93" s="242"/>
      <c r="S93" s="242"/>
      <c r="T93" s="242"/>
      <c r="U93" s="242"/>
      <c r="V93" s="242"/>
      <c r="W93" s="242"/>
      <c r="X93" s="242"/>
      <c r="Y93" s="242"/>
      <c r="Z93" s="242"/>
      <c r="AA93" s="242"/>
      <c r="AB93" s="242"/>
      <c r="AC93" s="242"/>
      <c r="AD93" s="242"/>
      <c r="AE93" s="242"/>
      <c r="AF93" s="242"/>
      <c r="AG93" s="242"/>
      <c r="AH93" s="242"/>
      <c r="AI93" s="242"/>
      <c r="AJ93" s="242"/>
      <c r="AK93" s="242"/>
      <c r="AL93" s="242"/>
      <c r="AM93" s="242"/>
      <c r="AN93" s="242"/>
      <c r="AO93" s="242"/>
      <c r="AP93" s="242"/>
      <c r="AQ93" s="242"/>
      <c r="AR93" s="242"/>
      <c r="AS93" s="242"/>
      <c r="AT93" s="242"/>
      <c r="AU93" s="242"/>
      <c r="AV93" s="242"/>
      <c r="AW93" s="242"/>
      <c r="AX93" s="242"/>
      <c r="AY93" s="697"/>
      <c r="AZ93" s="697"/>
      <c r="BA93" s="697"/>
      <c r="BB93" s="697"/>
      <c r="BC93" s="697"/>
      <c r="BD93" s="686"/>
      <c r="BE93" s="686"/>
      <c r="BF93" s="686"/>
      <c r="BG93" s="697"/>
      <c r="BH93" s="697"/>
      <c r="BI93" s="697"/>
      <c r="BJ93" s="242"/>
      <c r="BK93" s="242"/>
      <c r="BL93" s="242"/>
      <c r="BM93" s="242"/>
      <c r="BN93" s="242"/>
      <c r="BO93" s="242"/>
      <c r="BP93" s="242"/>
      <c r="BQ93" s="242"/>
      <c r="BR93" s="242"/>
      <c r="BS93" s="242"/>
      <c r="BT93" s="242"/>
      <c r="BU93" s="242"/>
      <c r="BV93" s="242"/>
    </row>
    <row r="95" spans="1:74" x14ac:dyDescent="0.2">
      <c r="B95" s="241"/>
      <c r="C95" s="242"/>
      <c r="D95" s="242"/>
      <c r="E95" s="242"/>
      <c r="F95" s="242"/>
      <c r="G95" s="242"/>
      <c r="H95" s="242"/>
      <c r="I95" s="242"/>
      <c r="J95" s="242"/>
      <c r="K95" s="242"/>
      <c r="L95" s="242"/>
      <c r="M95" s="242"/>
      <c r="N95" s="242"/>
      <c r="O95" s="242"/>
      <c r="P95" s="242"/>
      <c r="Q95" s="242"/>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697"/>
      <c r="AZ95" s="697"/>
      <c r="BA95" s="697"/>
      <c r="BB95" s="697"/>
      <c r="BC95" s="697"/>
      <c r="BD95" s="686"/>
      <c r="BE95" s="686"/>
      <c r="BF95" s="686"/>
      <c r="BG95" s="697"/>
      <c r="BH95" s="697"/>
      <c r="BI95" s="697"/>
      <c r="BJ95" s="242"/>
      <c r="BK95" s="242"/>
      <c r="BL95" s="242"/>
      <c r="BM95" s="242"/>
      <c r="BN95" s="242"/>
      <c r="BO95" s="242"/>
      <c r="BP95" s="242"/>
      <c r="BQ95" s="242"/>
      <c r="BR95" s="242"/>
      <c r="BS95" s="242"/>
      <c r="BT95" s="242"/>
      <c r="BU95" s="242"/>
      <c r="BV95" s="242"/>
    </row>
    <row r="96" spans="1:74" x14ac:dyDescent="0.2">
      <c r="B96" s="239"/>
      <c r="C96" s="242"/>
      <c r="D96" s="242"/>
      <c r="E96" s="242"/>
      <c r="F96" s="242"/>
      <c r="G96" s="242"/>
      <c r="H96" s="242"/>
      <c r="I96" s="242"/>
      <c r="J96" s="242"/>
      <c r="K96" s="242"/>
      <c r="L96" s="242"/>
      <c r="M96" s="242"/>
      <c r="N96" s="242"/>
      <c r="O96" s="242"/>
      <c r="P96" s="242"/>
      <c r="Q96" s="242"/>
      <c r="R96" s="242"/>
      <c r="S96" s="242"/>
      <c r="T96" s="242"/>
      <c r="U96" s="242"/>
      <c r="V96" s="242"/>
      <c r="W96" s="242"/>
      <c r="X96" s="242"/>
      <c r="Y96" s="242"/>
      <c r="Z96" s="242"/>
      <c r="AA96" s="242"/>
      <c r="AB96" s="242"/>
      <c r="AC96" s="242"/>
      <c r="AD96" s="242"/>
      <c r="AE96" s="242"/>
      <c r="AF96" s="242"/>
      <c r="AG96" s="242"/>
      <c r="AH96" s="242"/>
      <c r="AI96" s="242"/>
      <c r="AJ96" s="242"/>
      <c r="AK96" s="242"/>
      <c r="AL96" s="242"/>
      <c r="AM96" s="242"/>
      <c r="AN96" s="242"/>
      <c r="AO96" s="242"/>
      <c r="AP96" s="242"/>
      <c r="AQ96" s="242"/>
      <c r="AR96" s="242"/>
      <c r="AS96" s="242"/>
      <c r="AT96" s="242"/>
      <c r="AU96" s="242"/>
      <c r="AV96" s="242"/>
      <c r="AW96" s="242"/>
      <c r="AX96" s="242"/>
      <c r="AY96" s="697"/>
      <c r="AZ96" s="697"/>
      <c r="BA96" s="697"/>
      <c r="BB96" s="697"/>
      <c r="BC96" s="697"/>
      <c r="BD96" s="686"/>
      <c r="BE96" s="686"/>
      <c r="BF96" s="686"/>
      <c r="BG96" s="697"/>
      <c r="BH96" s="697"/>
      <c r="BI96" s="697"/>
      <c r="BJ96" s="242"/>
      <c r="BK96" s="242"/>
      <c r="BL96" s="242"/>
      <c r="BM96" s="242"/>
      <c r="BN96" s="242"/>
      <c r="BO96" s="242"/>
      <c r="BP96" s="242"/>
      <c r="BQ96" s="242"/>
      <c r="BR96" s="242"/>
      <c r="BS96" s="242"/>
      <c r="BT96" s="242"/>
      <c r="BU96" s="242"/>
      <c r="BV96" s="242"/>
    </row>
    <row r="97" spans="1:74" x14ac:dyDescent="0.2">
      <c r="A97" s="240"/>
      <c r="B97" s="239"/>
      <c r="C97" s="242"/>
      <c r="D97" s="242"/>
      <c r="E97" s="242"/>
      <c r="F97" s="242"/>
      <c r="G97" s="242"/>
      <c r="H97" s="242"/>
      <c r="I97" s="242"/>
      <c r="J97" s="242"/>
      <c r="K97" s="242"/>
      <c r="L97" s="242"/>
      <c r="M97" s="242"/>
      <c r="N97" s="242"/>
      <c r="O97" s="242"/>
      <c r="P97" s="242"/>
      <c r="Q97" s="242"/>
      <c r="R97" s="242"/>
      <c r="S97" s="242"/>
      <c r="T97" s="242"/>
      <c r="U97" s="242"/>
      <c r="V97" s="242"/>
      <c r="W97" s="242"/>
      <c r="X97" s="242"/>
      <c r="Y97" s="242"/>
      <c r="Z97" s="242"/>
      <c r="AA97" s="242"/>
      <c r="AB97" s="242"/>
      <c r="AC97" s="242"/>
      <c r="AD97" s="242"/>
      <c r="AE97" s="242"/>
      <c r="AF97" s="242"/>
      <c r="AG97" s="242"/>
      <c r="AH97" s="242"/>
      <c r="AI97" s="242"/>
      <c r="AJ97" s="242"/>
      <c r="AK97" s="242"/>
      <c r="AL97" s="242"/>
      <c r="AM97" s="242"/>
      <c r="AN97" s="242"/>
      <c r="AO97" s="242"/>
      <c r="AP97" s="242"/>
      <c r="AQ97" s="242"/>
      <c r="AR97" s="242"/>
      <c r="AS97" s="242"/>
      <c r="AT97" s="242"/>
      <c r="AU97" s="242"/>
      <c r="AV97" s="242"/>
      <c r="AW97" s="242"/>
      <c r="AX97" s="242"/>
      <c r="AY97" s="697"/>
      <c r="AZ97" s="697"/>
      <c r="BA97" s="697"/>
      <c r="BB97" s="697"/>
      <c r="BC97" s="697"/>
      <c r="BD97" s="686"/>
      <c r="BE97" s="686"/>
      <c r="BF97" s="686"/>
      <c r="BG97" s="697"/>
      <c r="BH97" s="697"/>
      <c r="BI97" s="697"/>
      <c r="BJ97" s="242"/>
      <c r="BK97" s="242"/>
      <c r="BL97" s="242"/>
      <c r="BM97" s="242"/>
      <c r="BN97" s="242"/>
      <c r="BO97" s="242"/>
      <c r="BP97" s="242"/>
      <c r="BQ97" s="242"/>
      <c r="BR97" s="242"/>
      <c r="BS97" s="242"/>
      <c r="BT97" s="242"/>
      <c r="BU97" s="242"/>
      <c r="BV97" s="242"/>
    </row>
    <row r="99" spans="1:74" x14ac:dyDescent="0.2">
      <c r="B99" s="241"/>
      <c r="C99" s="243"/>
      <c r="D99" s="243"/>
      <c r="E99" s="243"/>
      <c r="F99" s="243"/>
      <c r="G99" s="243"/>
      <c r="H99" s="243"/>
      <c r="I99" s="243"/>
      <c r="J99" s="243"/>
      <c r="K99" s="243"/>
      <c r="L99" s="243"/>
      <c r="M99" s="243"/>
      <c r="N99" s="243"/>
      <c r="O99" s="243"/>
      <c r="P99" s="243"/>
      <c r="Q99" s="243"/>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698"/>
      <c r="AZ99" s="698"/>
      <c r="BA99" s="698"/>
      <c r="BB99" s="698"/>
      <c r="BC99" s="698"/>
      <c r="BD99" s="687"/>
      <c r="BE99" s="687"/>
      <c r="BF99" s="687"/>
      <c r="BG99" s="698"/>
      <c r="BH99" s="698"/>
      <c r="BI99" s="698"/>
      <c r="BJ99" s="243"/>
      <c r="BK99" s="243"/>
      <c r="BL99" s="243"/>
      <c r="BM99" s="243"/>
      <c r="BN99" s="243"/>
      <c r="BO99" s="243"/>
      <c r="BP99" s="243"/>
      <c r="BQ99" s="243"/>
      <c r="BR99" s="243"/>
      <c r="BS99" s="243"/>
      <c r="BT99" s="243"/>
      <c r="BU99" s="243"/>
      <c r="BV99" s="243"/>
    </row>
    <row r="100" spans="1:74" x14ac:dyDescent="0.2">
      <c r="B100" s="239"/>
      <c r="C100" s="243"/>
      <c r="D100" s="243"/>
      <c r="E100" s="243"/>
      <c r="F100" s="243"/>
      <c r="G100" s="243"/>
      <c r="H100" s="243"/>
      <c r="I100" s="243"/>
      <c r="J100" s="243"/>
      <c r="K100" s="243"/>
      <c r="L100" s="243"/>
      <c r="M100" s="243"/>
      <c r="N100" s="243"/>
      <c r="O100" s="243"/>
      <c r="P100" s="243"/>
      <c r="Q100" s="243"/>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698"/>
      <c r="AZ100" s="698"/>
      <c r="BA100" s="698"/>
      <c r="BB100" s="698"/>
      <c r="BC100" s="698"/>
      <c r="BD100" s="687"/>
      <c r="BE100" s="687"/>
      <c r="BF100" s="687"/>
      <c r="BG100" s="698"/>
      <c r="BH100" s="698"/>
      <c r="BI100" s="698"/>
      <c r="BJ100" s="243"/>
      <c r="BK100" s="243"/>
      <c r="BL100" s="243"/>
      <c r="BM100" s="243"/>
      <c r="BN100" s="243"/>
      <c r="BO100" s="243"/>
      <c r="BP100" s="243"/>
      <c r="BQ100" s="243"/>
      <c r="BR100" s="243"/>
      <c r="BS100" s="243"/>
      <c r="BT100" s="243"/>
      <c r="BU100" s="243"/>
      <c r="BV100" s="243"/>
    </row>
    <row r="101" spans="1:74" x14ac:dyDescent="0.2">
      <c r="A101" s="240"/>
      <c r="B101" s="239"/>
      <c r="C101" s="242"/>
      <c r="D101" s="242"/>
      <c r="E101" s="242"/>
      <c r="F101" s="242"/>
      <c r="G101" s="242"/>
      <c r="H101" s="242"/>
      <c r="I101" s="242"/>
      <c r="J101" s="242"/>
      <c r="K101" s="242"/>
      <c r="L101" s="242"/>
      <c r="M101" s="242"/>
      <c r="N101" s="242"/>
      <c r="O101" s="242"/>
      <c r="P101" s="242"/>
      <c r="Q101" s="242"/>
      <c r="R101" s="242"/>
      <c r="S101" s="242"/>
      <c r="T101" s="242"/>
      <c r="U101" s="242"/>
      <c r="V101" s="242"/>
      <c r="W101" s="242"/>
      <c r="X101" s="242"/>
      <c r="Y101" s="242"/>
      <c r="Z101" s="242"/>
      <c r="AA101" s="242"/>
      <c r="AB101" s="242"/>
      <c r="AC101" s="242"/>
      <c r="AD101" s="242"/>
      <c r="AE101" s="242"/>
      <c r="AF101" s="242"/>
      <c r="AG101" s="242"/>
      <c r="AH101" s="242"/>
      <c r="AI101" s="242"/>
      <c r="AJ101" s="242"/>
      <c r="AK101" s="242"/>
      <c r="AL101" s="242"/>
      <c r="AM101" s="242"/>
      <c r="AN101" s="242"/>
      <c r="AO101" s="242"/>
      <c r="AP101" s="242"/>
      <c r="AQ101" s="242"/>
      <c r="AR101" s="242"/>
      <c r="AS101" s="242"/>
      <c r="AT101" s="242"/>
      <c r="AU101" s="242"/>
      <c r="AV101" s="242"/>
      <c r="AW101" s="242"/>
      <c r="AX101" s="242"/>
      <c r="AY101" s="697"/>
      <c r="AZ101" s="697"/>
      <c r="BA101" s="697"/>
      <c r="BB101" s="697"/>
      <c r="BC101" s="697"/>
      <c r="BD101" s="686"/>
      <c r="BE101" s="686"/>
      <c r="BF101" s="686"/>
      <c r="BG101" s="697"/>
      <c r="BH101" s="697"/>
      <c r="BI101" s="697"/>
      <c r="BJ101" s="242"/>
      <c r="BK101" s="242"/>
      <c r="BL101" s="242"/>
      <c r="BM101" s="242"/>
      <c r="BN101" s="242"/>
      <c r="BO101" s="242"/>
      <c r="BP101" s="242"/>
      <c r="BQ101" s="242"/>
      <c r="BR101" s="242"/>
      <c r="BS101" s="242"/>
      <c r="BT101" s="242"/>
      <c r="BU101" s="242"/>
      <c r="BV101" s="242"/>
    </row>
    <row r="103" spans="1:74" x14ac:dyDescent="0.2">
      <c r="C103" s="244"/>
      <c r="D103" s="244"/>
      <c r="E103" s="244"/>
      <c r="F103" s="244"/>
      <c r="G103" s="244"/>
      <c r="H103" s="244"/>
      <c r="I103" s="244"/>
      <c r="J103" s="244"/>
      <c r="K103" s="244"/>
      <c r="L103" s="244"/>
      <c r="M103" s="244"/>
      <c r="N103" s="244"/>
      <c r="O103" s="244"/>
      <c r="P103" s="244"/>
      <c r="Q103" s="244"/>
      <c r="R103" s="244"/>
      <c r="S103" s="244"/>
      <c r="T103" s="244"/>
      <c r="U103" s="244"/>
      <c r="V103" s="244"/>
      <c r="W103" s="244"/>
      <c r="X103" s="244"/>
      <c r="Y103" s="244"/>
      <c r="Z103" s="244"/>
      <c r="AA103" s="244"/>
      <c r="AB103" s="244"/>
      <c r="AC103" s="244"/>
      <c r="AD103" s="244"/>
      <c r="AE103" s="244"/>
      <c r="AF103" s="244"/>
      <c r="AG103" s="244"/>
      <c r="AH103" s="244"/>
      <c r="AI103" s="244"/>
      <c r="AJ103" s="244"/>
      <c r="AK103" s="244"/>
      <c r="AL103" s="244"/>
      <c r="AM103" s="244"/>
      <c r="AN103" s="244"/>
      <c r="AO103" s="244"/>
      <c r="AP103" s="244"/>
      <c r="AQ103" s="244"/>
      <c r="AR103" s="244"/>
      <c r="AS103" s="244"/>
      <c r="AT103" s="244"/>
      <c r="AU103" s="244"/>
      <c r="AV103" s="244"/>
      <c r="AW103" s="244"/>
      <c r="AX103" s="244"/>
      <c r="AY103" s="699"/>
      <c r="AZ103" s="699"/>
      <c r="BA103" s="699"/>
      <c r="BB103" s="699"/>
      <c r="BC103" s="699"/>
      <c r="BD103" s="688"/>
      <c r="BE103" s="688"/>
      <c r="BF103" s="688"/>
      <c r="BG103" s="699"/>
      <c r="BH103" s="699"/>
      <c r="BI103" s="699"/>
      <c r="BJ103" s="244"/>
      <c r="BK103" s="244"/>
      <c r="BL103" s="244"/>
      <c r="BM103" s="244"/>
      <c r="BN103" s="244"/>
      <c r="BO103" s="244"/>
      <c r="BP103" s="244"/>
      <c r="BQ103" s="244"/>
      <c r="BR103" s="244"/>
      <c r="BS103" s="244"/>
      <c r="BT103" s="244"/>
      <c r="BU103" s="244"/>
      <c r="BV103" s="244"/>
    </row>
    <row r="104" spans="1:74" x14ac:dyDescent="0.2">
      <c r="C104" s="245"/>
      <c r="D104" s="245"/>
      <c r="E104" s="245"/>
      <c r="F104" s="245"/>
      <c r="G104" s="245"/>
      <c r="H104" s="245"/>
      <c r="I104" s="245"/>
      <c r="J104" s="245"/>
      <c r="K104" s="245"/>
      <c r="L104" s="245"/>
      <c r="M104" s="245"/>
      <c r="N104" s="245"/>
      <c r="O104" s="245"/>
      <c r="P104" s="245"/>
      <c r="Q104" s="245"/>
      <c r="R104" s="245"/>
      <c r="S104" s="245"/>
      <c r="T104" s="245"/>
      <c r="U104" s="245"/>
      <c r="V104" s="245"/>
      <c r="W104" s="245"/>
      <c r="X104" s="245"/>
      <c r="Y104" s="245"/>
      <c r="Z104" s="245"/>
      <c r="AA104" s="245"/>
      <c r="AB104" s="245"/>
      <c r="AC104" s="245"/>
      <c r="AD104" s="245"/>
      <c r="AE104" s="245"/>
      <c r="AF104" s="245"/>
      <c r="AG104" s="245"/>
      <c r="AH104" s="245"/>
      <c r="AI104" s="245"/>
      <c r="AJ104" s="245"/>
      <c r="AK104" s="245"/>
      <c r="AL104" s="245"/>
      <c r="AM104" s="245"/>
      <c r="AN104" s="245"/>
      <c r="AO104" s="245"/>
      <c r="AP104" s="245"/>
      <c r="AQ104" s="245"/>
      <c r="AR104" s="245"/>
      <c r="AS104" s="245"/>
      <c r="AT104" s="245"/>
      <c r="AU104" s="245"/>
      <c r="AV104" s="245"/>
      <c r="AW104" s="245"/>
      <c r="AX104" s="245"/>
      <c r="AY104" s="700"/>
      <c r="AZ104" s="700"/>
      <c r="BA104" s="700"/>
      <c r="BB104" s="700"/>
      <c r="BC104" s="700"/>
      <c r="BD104" s="689"/>
      <c r="BE104" s="689"/>
      <c r="BF104" s="689"/>
      <c r="BG104" s="700"/>
      <c r="BH104" s="700"/>
      <c r="BI104" s="700"/>
      <c r="BJ104" s="245"/>
      <c r="BK104" s="245"/>
      <c r="BL104" s="245"/>
      <c r="BM104" s="245"/>
      <c r="BN104" s="245"/>
      <c r="BO104" s="245"/>
      <c r="BP104" s="245"/>
      <c r="BQ104" s="245"/>
      <c r="BR104" s="245"/>
      <c r="BS104" s="245"/>
      <c r="BT104" s="245"/>
      <c r="BU104" s="245"/>
      <c r="BV104" s="245"/>
    </row>
    <row r="105" spans="1:74" x14ac:dyDescent="0.2">
      <c r="B105" s="239"/>
    </row>
  </sheetData>
  <mergeCells count="19">
    <mergeCell ref="AM3:AX3"/>
    <mergeCell ref="B82:Q82"/>
    <mergeCell ref="BK3:BV3"/>
    <mergeCell ref="AY3:BJ3"/>
    <mergeCell ref="B77:Q77"/>
    <mergeCell ref="B79:Q79"/>
    <mergeCell ref="B72:Q72"/>
    <mergeCell ref="B73:Q73"/>
    <mergeCell ref="B74:Q74"/>
    <mergeCell ref="B78:Q78"/>
    <mergeCell ref="B81:Q81"/>
    <mergeCell ref="B71:Q71"/>
    <mergeCell ref="B80:R80"/>
    <mergeCell ref="B75:S75"/>
    <mergeCell ref="B83:Q83"/>
    <mergeCell ref="A1:A2"/>
    <mergeCell ref="C3:N3"/>
    <mergeCell ref="O3:Z3"/>
    <mergeCell ref="AA3:AL3"/>
  </mergeCells>
  <phoneticPr fontId="0" type="noConversion"/>
  <conditionalFormatting sqref="C85:BV85 C89:BV89 C93:BV93 C97:BV97 C101:BV101 C105:BV105">
    <cfRule type="cellIs" dxfId="2" priority="3" stopIfTrue="1" operator="notEqual">
      <formula>0</formula>
    </cfRule>
  </conditionalFormatting>
  <hyperlinks>
    <hyperlink ref="A1:A2" location="Contents!A1" display="Table of Contents" xr:uid="{00000000-0004-0000-1100-000000000000}"/>
  </hyperlinks>
  <printOptions horizontalCentered="1"/>
  <pageMargins left="0.25" right="0.25" top="0.25" bottom="0.25" header="0.5" footer="0.5"/>
  <pageSetup scale="78"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ransitionEvaluation="1" transitionEntry="1" codeName="Sheet12">
    <pageSetUpPr fitToPage="1"/>
  </sheetPr>
  <dimension ref="A1:BV78"/>
  <sheetViews>
    <sheetView showGridLines="0" zoomScaleNormal="100" workbookViewId="0">
      <pane xSplit="2" ySplit="4" topLeftCell="AP5" activePane="bottomRight" state="frozen"/>
      <selection activeCell="BF63" sqref="BF63"/>
      <selection pane="topRight" activeCell="BF63" sqref="BF63"/>
      <selection pane="bottomLeft" activeCell="BF63" sqref="BF63"/>
      <selection pane="bottomRight" activeCell="B1" sqref="B1"/>
    </sheetView>
  </sheetViews>
  <sheetFormatPr defaultColWidth="11" defaultRowHeight="11.25" x14ac:dyDescent="0.2"/>
  <cols>
    <col min="1" max="1" width="11.5703125" style="227" customWidth="1"/>
    <col min="2" max="2" width="26.42578125" style="227" customWidth="1"/>
    <col min="3" max="50" width="6.5703125" style="227" customWidth="1"/>
    <col min="51" max="55" width="6.5703125" style="701" customWidth="1"/>
    <col min="56" max="58" width="6.5703125" style="690" customWidth="1"/>
    <col min="59" max="61" width="6.5703125" style="701" customWidth="1"/>
    <col min="62" max="74" width="6.5703125" style="227" customWidth="1"/>
    <col min="75" max="249" width="11" style="227"/>
    <col min="250" max="250" width="1.5703125" style="227" customWidth="1"/>
    <col min="251" max="16384" width="11" style="227"/>
  </cols>
  <sheetData>
    <row r="1" spans="1:74" ht="12.75" customHeight="1" x14ac:dyDescent="0.2">
      <c r="A1" s="972" t="s">
        <v>477</v>
      </c>
      <c r="B1" s="226" t="s">
        <v>742</v>
      </c>
      <c r="C1" s="226"/>
      <c r="D1" s="226"/>
      <c r="E1" s="226"/>
      <c r="F1" s="226"/>
      <c r="G1" s="226"/>
      <c r="H1" s="226"/>
      <c r="I1" s="226"/>
      <c r="J1" s="226"/>
      <c r="K1" s="226"/>
      <c r="L1" s="226"/>
      <c r="M1" s="226"/>
      <c r="N1" s="226"/>
      <c r="O1" s="226"/>
      <c r="P1" s="226"/>
      <c r="Q1" s="226"/>
      <c r="R1" s="226"/>
      <c r="S1" s="226"/>
      <c r="T1" s="226"/>
      <c r="U1" s="226"/>
      <c r="V1" s="226"/>
      <c r="W1" s="226"/>
      <c r="X1" s="226"/>
      <c r="Y1" s="226"/>
      <c r="Z1" s="226"/>
      <c r="AA1" s="226"/>
      <c r="AB1" s="226"/>
      <c r="AC1" s="226"/>
      <c r="AD1" s="226"/>
      <c r="AE1" s="226"/>
      <c r="AF1" s="226"/>
      <c r="AG1" s="226"/>
      <c r="AH1" s="226"/>
      <c r="AI1" s="226"/>
      <c r="AJ1" s="226"/>
      <c r="AK1" s="226"/>
      <c r="AL1" s="226"/>
      <c r="AM1" s="226"/>
      <c r="AN1" s="226"/>
      <c r="AO1" s="226"/>
      <c r="AP1" s="226"/>
      <c r="AQ1" s="226"/>
      <c r="AR1" s="226"/>
      <c r="AS1" s="226"/>
      <c r="AT1" s="226"/>
      <c r="AU1" s="226"/>
      <c r="AV1" s="226"/>
      <c r="AW1" s="226"/>
      <c r="AX1" s="226"/>
      <c r="AY1" s="681"/>
      <c r="AZ1" s="681"/>
      <c r="BA1" s="681"/>
      <c r="BB1" s="681"/>
      <c r="BC1" s="681"/>
      <c r="BD1" s="681"/>
      <c r="BE1" s="681"/>
      <c r="BF1" s="681"/>
      <c r="BG1" s="681"/>
      <c r="BH1" s="681"/>
      <c r="BI1" s="681"/>
      <c r="BJ1" s="226"/>
      <c r="BK1" s="226"/>
      <c r="BL1" s="226"/>
      <c r="BM1" s="226"/>
      <c r="BN1" s="226"/>
      <c r="BO1" s="226"/>
      <c r="BP1" s="226"/>
      <c r="BQ1" s="226"/>
      <c r="BR1" s="226"/>
      <c r="BS1" s="226"/>
      <c r="BT1" s="226"/>
      <c r="BU1" s="226"/>
      <c r="BV1" s="226"/>
    </row>
    <row r="2" spans="1:74" ht="12.75" customHeight="1" x14ac:dyDescent="0.2">
      <c r="A2" s="973"/>
      <c r="B2" s="222" t="str">
        <f>"U.S. Energy Information Administration  |  Short-Term Energy Outlook  - "&amp;Dates!D1</f>
        <v>U.S. Energy Information Administration  |  Short-Term Energy Outlook  - July 2026</v>
      </c>
      <c r="C2" s="228"/>
      <c r="D2" s="228"/>
      <c r="E2" s="228"/>
      <c r="F2" s="228"/>
      <c r="G2" s="228"/>
      <c r="H2" s="228"/>
      <c r="I2" s="228"/>
      <c r="J2" s="228"/>
      <c r="K2" s="228"/>
      <c r="L2" s="228"/>
      <c r="M2" s="228"/>
      <c r="N2" s="228"/>
      <c r="O2" s="228"/>
      <c r="P2" s="228"/>
      <c r="Q2" s="228"/>
      <c r="R2" s="228"/>
      <c r="S2" s="228"/>
      <c r="T2" s="228"/>
      <c r="U2" s="228"/>
      <c r="V2" s="228"/>
      <c r="W2" s="228"/>
      <c r="X2" s="228"/>
      <c r="Y2" s="228"/>
      <c r="Z2" s="228"/>
      <c r="AA2" s="228"/>
      <c r="AB2" s="228"/>
      <c r="AC2" s="228"/>
      <c r="AD2" s="228"/>
      <c r="AE2" s="228"/>
      <c r="AF2" s="228"/>
      <c r="AG2" s="228"/>
      <c r="AH2" s="228"/>
      <c r="AI2" s="228"/>
      <c r="AJ2" s="228"/>
      <c r="AK2" s="228"/>
      <c r="AL2" s="228"/>
      <c r="AM2" s="228"/>
      <c r="AN2" s="228"/>
      <c r="AO2" s="228"/>
      <c r="AP2" s="228"/>
      <c r="AQ2" s="228"/>
      <c r="AR2" s="228"/>
      <c r="AS2" s="228"/>
      <c r="AT2" s="228"/>
      <c r="AU2" s="228"/>
      <c r="AV2" s="228"/>
      <c r="AW2" s="228"/>
      <c r="AX2" s="228"/>
      <c r="AY2" s="692"/>
      <c r="AZ2" s="692"/>
      <c r="BA2" s="692"/>
      <c r="BB2" s="692"/>
      <c r="BC2" s="692"/>
      <c r="BD2" s="682"/>
      <c r="BE2" s="682"/>
      <c r="BF2" s="682"/>
      <c r="BG2" s="692"/>
      <c r="BH2" s="692"/>
      <c r="BI2" s="692"/>
      <c r="BJ2" s="228"/>
      <c r="BK2" s="228"/>
      <c r="BL2" s="228"/>
      <c r="BM2" s="228"/>
      <c r="BN2" s="228"/>
      <c r="BO2" s="228"/>
      <c r="BP2" s="228"/>
      <c r="BQ2" s="228"/>
      <c r="BR2" s="228"/>
      <c r="BS2" s="228"/>
      <c r="BT2" s="228"/>
      <c r="BU2" s="228"/>
      <c r="BV2" s="228"/>
    </row>
    <row r="3" spans="1:74" ht="12.75" customHeight="1" x14ac:dyDescent="0.2">
      <c r="A3" s="316" t="s">
        <v>759</v>
      </c>
      <c r="B3" s="230"/>
      <c r="C3" s="976">
        <f>Dates!D3</f>
        <v>2022</v>
      </c>
      <c r="D3" s="979"/>
      <c r="E3" s="979"/>
      <c r="F3" s="979"/>
      <c r="G3" s="979"/>
      <c r="H3" s="979"/>
      <c r="I3" s="979"/>
      <c r="J3" s="979"/>
      <c r="K3" s="979"/>
      <c r="L3" s="979"/>
      <c r="M3" s="979"/>
      <c r="N3" s="1079"/>
      <c r="O3" s="976">
        <f>C3+1</f>
        <v>2023</v>
      </c>
      <c r="P3" s="979"/>
      <c r="Q3" s="979"/>
      <c r="R3" s="979"/>
      <c r="S3" s="979"/>
      <c r="T3" s="979"/>
      <c r="U3" s="979"/>
      <c r="V3" s="979"/>
      <c r="W3" s="979"/>
      <c r="X3" s="979"/>
      <c r="Y3" s="979"/>
      <c r="Z3" s="1079"/>
      <c r="AA3" s="976">
        <f>O3+1</f>
        <v>2024</v>
      </c>
      <c r="AB3" s="979"/>
      <c r="AC3" s="979"/>
      <c r="AD3" s="979"/>
      <c r="AE3" s="979"/>
      <c r="AF3" s="979"/>
      <c r="AG3" s="979"/>
      <c r="AH3" s="979"/>
      <c r="AI3" s="979"/>
      <c r="AJ3" s="979"/>
      <c r="AK3" s="979"/>
      <c r="AL3" s="1079"/>
      <c r="AM3" s="976">
        <f>AA3+1</f>
        <v>2025</v>
      </c>
      <c r="AN3" s="979"/>
      <c r="AO3" s="979"/>
      <c r="AP3" s="979"/>
      <c r="AQ3" s="979"/>
      <c r="AR3" s="979"/>
      <c r="AS3" s="979"/>
      <c r="AT3" s="979"/>
      <c r="AU3" s="979"/>
      <c r="AV3" s="979"/>
      <c r="AW3" s="979"/>
      <c r="AX3" s="1079"/>
      <c r="AY3" s="976">
        <f>AM3+1</f>
        <v>2026</v>
      </c>
      <c r="AZ3" s="979"/>
      <c r="BA3" s="979"/>
      <c r="BB3" s="979"/>
      <c r="BC3" s="979"/>
      <c r="BD3" s="979"/>
      <c r="BE3" s="979"/>
      <c r="BF3" s="979"/>
      <c r="BG3" s="979"/>
      <c r="BH3" s="979"/>
      <c r="BI3" s="979"/>
      <c r="BJ3" s="1079"/>
      <c r="BK3" s="976">
        <f>AY3+1</f>
        <v>2027</v>
      </c>
      <c r="BL3" s="979"/>
      <c r="BM3" s="979"/>
      <c r="BN3" s="979"/>
      <c r="BO3" s="979"/>
      <c r="BP3" s="979"/>
      <c r="BQ3" s="979"/>
      <c r="BR3" s="979"/>
      <c r="BS3" s="979"/>
      <c r="BT3" s="979"/>
      <c r="BU3" s="979"/>
      <c r="BV3" s="1079"/>
    </row>
    <row r="4" spans="1:74" ht="12.75" customHeight="1" x14ac:dyDescent="0.2">
      <c r="A4" s="322" t="str">
        <f>TEXT(Dates!$D$2,"dddd, mmmm d, yyyy")</f>
        <v>Wednesday, July 1, 2026</v>
      </c>
      <c r="B4" s="231"/>
      <c r="C4" s="12" t="s">
        <v>213</v>
      </c>
      <c r="D4" s="12" t="s">
        <v>214</v>
      </c>
      <c r="E4" s="12" t="s">
        <v>215</v>
      </c>
      <c r="F4" s="12" t="s">
        <v>216</v>
      </c>
      <c r="G4" s="12" t="s">
        <v>217</v>
      </c>
      <c r="H4" s="12" t="s">
        <v>218</v>
      </c>
      <c r="I4" s="12" t="s">
        <v>219</v>
      </c>
      <c r="J4" s="12" t="s">
        <v>220</v>
      </c>
      <c r="K4" s="12" t="s">
        <v>221</v>
      </c>
      <c r="L4" s="12" t="s">
        <v>222</v>
      </c>
      <c r="M4" s="12" t="s">
        <v>223</v>
      </c>
      <c r="N4" s="12" t="s">
        <v>224</v>
      </c>
      <c r="O4" s="12" t="s">
        <v>213</v>
      </c>
      <c r="P4" s="12" t="s">
        <v>214</v>
      </c>
      <c r="Q4" s="12" t="s">
        <v>215</v>
      </c>
      <c r="R4" s="12" t="s">
        <v>216</v>
      </c>
      <c r="S4" s="12" t="s">
        <v>217</v>
      </c>
      <c r="T4" s="12" t="s">
        <v>218</v>
      </c>
      <c r="U4" s="12" t="s">
        <v>219</v>
      </c>
      <c r="V4" s="12" t="s">
        <v>220</v>
      </c>
      <c r="W4" s="12" t="s">
        <v>221</v>
      </c>
      <c r="X4" s="12" t="s">
        <v>222</v>
      </c>
      <c r="Y4" s="12" t="s">
        <v>223</v>
      </c>
      <c r="Z4" s="12" t="s">
        <v>224</v>
      </c>
      <c r="AA4" s="12" t="s">
        <v>213</v>
      </c>
      <c r="AB4" s="12" t="s">
        <v>214</v>
      </c>
      <c r="AC4" s="12" t="s">
        <v>215</v>
      </c>
      <c r="AD4" s="12" t="s">
        <v>216</v>
      </c>
      <c r="AE4" s="12" t="s">
        <v>217</v>
      </c>
      <c r="AF4" s="12" t="s">
        <v>218</v>
      </c>
      <c r="AG4" s="12" t="s">
        <v>219</v>
      </c>
      <c r="AH4" s="12" t="s">
        <v>220</v>
      </c>
      <c r="AI4" s="12" t="s">
        <v>221</v>
      </c>
      <c r="AJ4" s="12" t="s">
        <v>222</v>
      </c>
      <c r="AK4" s="12" t="s">
        <v>223</v>
      </c>
      <c r="AL4" s="12" t="s">
        <v>224</v>
      </c>
      <c r="AM4" s="12" t="s">
        <v>213</v>
      </c>
      <c r="AN4" s="12" t="s">
        <v>214</v>
      </c>
      <c r="AO4" s="12" t="s">
        <v>215</v>
      </c>
      <c r="AP4" s="12" t="s">
        <v>216</v>
      </c>
      <c r="AQ4" s="12" t="s">
        <v>217</v>
      </c>
      <c r="AR4" s="12" t="s">
        <v>218</v>
      </c>
      <c r="AS4" s="12" t="s">
        <v>219</v>
      </c>
      <c r="AT4" s="12" t="s">
        <v>220</v>
      </c>
      <c r="AU4" s="12" t="s">
        <v>221</v>
      </c>
      <c r="AV4" s="12" t="s">
        <v>222</v>
      </c>
      <c r="AW4" s="12" t="s">
        <v>223</v>
      </c>
      <c r="AX4" s="12" t="s">
        <v>224</v>
      </c>
      <c r="AY4" s="630" t="s">
        <v>213</v>
      </c>
      <c r="AZ4" s="630" t="s">
        <v>214</v>
      </c>
      <c r="BA4" s="630" t="s">
        <v>215</v>
      </c>
      <c r="BB4" s="630" t="s">
        <v>216</v>
      </c>
      <c r="BC4" s="630" t="s">
        <v>217</v>
      </c>
      <c r="BD4" s="630" t="s">
        <v>218</v>
      </c>
      <c r="BE4" s="630" t="s">
        <v>219</v>
      </c>
      <c r="BF4" s="630" t="s">
        <v>220</v>
      </c>
      <c r="BG4" s="630" t="s">
        <v>221</v>
      </c>
      <c r="BH4" s="630" t="s">
        <v>222</v>
      </c>
      <c r="BI4" s="630" t="s">
        <v>223</v>
      </c>
      <c r="BJ4" s="12" t="s">
        <v>224</v>
      </c>
      <c r="BK4" s="12" t="s">
        <v>213</v>
      </c>
      <c r="BL4" s="12" t="s">
        <v>214</v>
      </c>
      <c r="BM4" s="12" t="s">
        <v>215</v>
      </c>
      <c r="BN4" s="12" t="s">
        <v>216</v>
      </c>
      <c r="BO4" s="12" t="s">
        <v>217</v>
      </c>
      <c r="BP4" s="12" t="s">
        <v>218</v>
      </c>
      <c r="BQ4" s="12" t="s">
        <v>219</v>
      </c>
      <c r="BR4" s="12" t="s">
        <v>220</v>
      </c>
      <c r="BS4" s="12" t="s">
        <v>221</v>
      </c>
      <c r="BT4" s="12" t="s">
        <v>222</v>
      </c>
      <c r="BU4" s="12" t="s">
        <v>223</v>
      </c>
      <c r="BV4" s="12" t="s">
        <v>224</v>
      </c>
    </row>
    <row r="5" spans="1:74" ht="11.1" customHeight="1" x14ac:dyDescent="0.2">
      <c r="A5" s="229"/>
      <c r="B5" s="67" t="s">
        <v>1380</v>
      </c>
      <c r="C5" s="232"/>
      <c r="D5" s="232"/>
      <c r="E5" s="232"/>
      <c r="F5" s="232"/>
      <c r="G5" s="232"/>
      <c r="H5" s="232"/>
      <c r="I5" s="232"/>
      <c r="J5" s="232"/>
      <c r="K5" s="232"/>
      <c r="L5" s="232"/>
      <c r="M5" s="232"/>
      <c r="N5" s="232"/>
      <c r="O5" s="232"/>
      <c r="P5" s="232"/>
      <c r="Q5" s="232"/>
      <c r="R5" s="232"/>
      <c r="S5" s="232"/>
      <c r="T5" s="232"/>
      <c r="U5" s="232"/>
      <c r="V5" s="232"/>
      <c r="W5" s="232"/>
      <c r="X5" s="232"/>
      <c r="Y5" s="232"/>
      <c r="Z5" s="232"/>
      <c r="AA5" s="232"/>
      <c r="AB5" s="232"/>
      <c r="AC5" s="232"/>
      <c r="AD5" s="232"/>
      <c r="AE5" s="232"/>
      <c r="AF5" s="232"/>
      <c r="AG5" s="232"/>
      <c r="AH5" s="232"/>
      <c r="AI5" s="232"/>
      <c r="AJ5" s="232"/>
      <c r="AK5" s="232"/>
      <c r="AL5" s="232"/>
      <c r="AM5" s="232"/>
      <c r="AN5" s="232"/>
      <c r="AO5" s="232"/>
      <c r="AP5" s="232"/>
      <c r="AQ5" s="232"/>
      <c r="AR5" s="232"/>
      <c r="AS5" s="232"/>
      <c r="AT5" s="232"/>
      <c r="AU5" s="232"/>
      <c r="AV5" s="232"/>
      <c r="AW5" s="232"/>
      <c r="AX5" s="232"/>
      <c r="AY5" s="232"/>
      <c r="AZ5" s="922"/>
      <c r="BA5" s="922"/>
      <c r="BB5" s="922"/>
      <c r="BC5" s="922"/>
      <c r="BD5" s="964"/>
      <c r="BE5" s="866"/>
      <c r="BF5" s="866"/>
      <c r="BG5" s="866"/>
      <c r="BH5" s="866"/>
      <c r="BI5" s="866"/>
      <c r="BJ5" s="473"/>
      <c r="BK5" s="473"/>
      <c r="BL5" s="473"/>
      <c r="BM5" s="473"/>
      <c r="BN5" s="473"/>
      <c r="BO5" s="473"/>
      <c r="BP5" s="473"/>
      <c r="BQ5" s="473"/>
      <c r="BR5" s="473"/>
      <c r="BS5" s="473"/>
      <c r="BT5" s="473"/>
      <c r="BU5" s="473"/>
      <c r="BV5" s="473"/>
    </row>
    <row r="6" spans="1:74" s="285" customFormat="1" ht="11.1" customHeight="1" x14ac:dyDescent="0.2">
      <c r="A6" s="475" t="s">
        <v>691</v>
      </c>
      <c r="B6" s="477" t="s">
        <v>1024</v>
      </c>
      <c r="C6" s="301">
        <v>58.959102823999999</v>
      </c>
      <c r="D6" s="301">
        <v>50.795255075999997</v>
      </c>
      <c r="E6" s="301">
        <v>48.211359289000001</v>
      </c>
      <c r="F6" s="301">
        <v>44.981634434</v>
      </c>
      <c r="G6" s="301">
        <v>49.294440909999999</v>
      </c>
      <c r="H6" s="301">
        <v>55.398992247000002</v>
      </c>
      <c r="I6" s="301">
        <v>61.294714511000002</v>
      </c>
      <c r="J6" s="301">
        <v>58.061725631000002</v>
      </c>
      <c r="K6" s="301">
        <v>49.400052191</v>
      </c>
      <c r="L6" s="301">
        <v>45.785065434000003</v>
      </c>
      <c r="M6" s="301">
        <v>47.716924990000003</v>
      </c>
      <c r="N6" s="301">
        <v>54.257802675999997</v>
      </c>
      <c r="O6" s="301">
        <v>50.867132028</v>
      </c>
      <c r="P6" s="301">
        <v>45.065242705000003</v>
      </c>
      <c r="Q6" s="301">
        <v>48.072054614000002</v>
      </c>
      <c r="R6" s="301">
        <v>43.535922174</v>
      </c>
      <c r="S6" s="301">
        <v>46.031900696999998</v>
      </c>
      <c r="T6" s="301">
        <v>51.507864453000003</v>
      </c>
      <c r="U6" s="301">
        <v>58.357870146000003</v>
      </c>
      <c r="V6" s="301">
        <v>58.819405322000001</v>
      </c>
      <c r="W6" s="301">
        <v>49.772460836999997</v>
      </c>
      <c r="X6" s="301">
        <v>46.563885038999999</v>
      </c>
      <c r="Y6" s="301">
        <v>46.114357837</v>
      </c>
      <c r="Z6" s="301">
        <v>49.030490241000003</v>
      </c>
      <c r="AA6" s="301">
        <v>55.738855190000002</v>
      </c>
      <c r="AB6" s="301">
        <v>45.004856179000001</v>
      </c>
      <c r="AC6" s="301">
        <v>46.468851858999997</v>
      </c>
      <c r="AD6" s="301">
        <v>45.239241118999999</v>
      </c>
      <c r="AE6" s="301">
        <v>49.800273715000003</v>
      </c>
      <c r="AF6" s="301">
        <v>54.983213849999999</v>
      </c>
      <c r="AG6" s="301">
        <v>59.542971305999998</v>
      </c>
      <c r="AH6" s="301">
        <v>59.272362268999998</v>
      </c>
      <c r="AI6" s="301">
        <v>50.748366240000003</v>
      </c>
      <c r="AJ6" s="301">
        <v>48.857266715000002</v>
      </c>
      <c r="AK6" s="301">
        <v>47.397583091000001</v>
      </c>
      <c r="AL6" s="301">
        <v>52.843123693999999</v>
      </c>
      <c r="AM6" s="301">
        <v>59.739138806</v>
      </c>
      <c r="AN6" s="301">
        <v>51.030180133000002</v>
      </c>
      <c r="AO6" s="301">
        <v>48.922829428</v>
      </c>
      <c r="AP6" s="301">
        <v>47.406919397999999</v>
      </c>
      <c r="AQ6" s="301">
        <v>47.150241031999997</v>
      </c>
      <c r="AR6" s="301">
        <v>55.156049189999997</v>
      </c>
      <c r="AS6" s="301">
        <v>64.695453595000004</v>
      </c>
      <c r="AT6" s="301">
        <v>59.403101317000001</v>
      </c>
      <c r="AU6" s="301">
        <v>51.908506959999997</v>
      </c>
      <c r="AV6" s="301">
        <v>51.784973309999998</v>
      </c>
      <c r="AW6" s="301">
        <v>50.393100777999997</v>
      </c>
      <c r="AX6" s="301">
        <v>57.233646346999997</v>
      </c>
      <c r="AY6" s="301">
        <v>59.713582137000003</v>
      </c>
      <c r="AZ6" s="891">
        <v>51.473456452000001</v>
      </c>
      <c r="BA6" s="891">
        <v>50.877060321999998</v>
      </c>
      <c r="BB6" s="891">
        <v>49.031737143000001</v>
      </c>
      <c r="BC6" s="891">
        <v>48.180190000000003</v>
      </c>
      <c r="BD6" s="891">
        <v>54.67991</v>
      </c>
      <c r="BE6" s="462">
        <v>63.447420000000001</v>
      </c>
      <c r="BF6" s="462">
        <v>62.461399999999998</v>
      </c>
      <c r="BG6" s="462">
        <v>53.495849999999997</v>
      </c>
      <c r="BH6" s="462">
        <v>50.761749999999999</v>
      </c>
      <c r="BI6" s="462">
        <v>50.347560000000001</v>
      </c>
      <c r="BJ6" s="462">
        <v>56.047449999999998</v>
      </c>
      <c r="BK6" s="462">
        <v>59.29551</v>
      </c>
      <c r="BL6" s="462">
        <v>50.928289999999997</v>
      </c>
      <c r="BM6" s="462">
        <v>52.135919999999999</v>
      </c>
      <c r="BN6" s="462">
        <v>48.215339999999998</v>
      </c>
      <c r="BO6" s="462">
        <v>49.843940000000003</v>
      </c>
      <c r="BP6" s="462">
        <v>56.984160000000003</v>
      </c>
      <c r="BQ6" s="462">
        <v>65.292969999999997</v>
      </c>
      <c r="BR6" s="462">
        <v>63.931469999999997</v>
      </c>
      <c r="BS6" s="462">
        <v>53.77413</v>
      </c>
      <c r="BT6" s="462">
        <v>51.156649999999999</v>
      </c>
      <c r="BU6" s="462">
        <v>50.95814</v>
      </c>
      <c r="BV6" s="462">
        <v>56.246650000000002</v>
      </c>
    </row>
    <row r="7" spans="1:74" ht="11.1" customHeight="1" x14ac:dyDescent="0.2">
      <c r="A7" s="234" t="s">
        <v>686</v>
      </c>
      <c r="B7" s="478" t="s">
        <v>1018</v>
      </c>
      <c r="C7" s="468">
        <v>15.771280907</v>
      </c>
      <c r="D7" s="468">
        <v>11.914607552</v>
      </c>
      <c r="E7" s="468">
        <v>11.631306713000001</v>
      </c>
      <c r="F7" s="468">
        <v>12.426925705</v>
      </c>
      <c r="G7" s="468">
        <v>14.742460457</v>
      </c>
      <c r="H7" s="468">
        <v>19.269629048999999</v>
      </c>
      <c r="I7" s="468">
        <v>21.628286685999999</v>
      </c>
      <c r="J7" s="468">
        <v>19.360155304999999</v>
      </c>
      <c r="K7" s="468">
        <v>15.092255257</v>
      </c>
      <c r="L7" s="468">
        <v>12.805650615999999</v>
      </c>
      <c r="M7" s="468">
        <v>12.506324874000001</v>
      </c>
      <c r="N7" s="468">
        <v>15.181952949999999</v>
      </c>
      <c r="O7" s="468">
        <v>14.760192135</v>
      </c>
      <c r="P7" s="468">
        <v>13.920070316</v>
      </c>
      <c r="Q7" s="468">
        <v>16.130654516</v>
      </c>
      <c r="R7" s="468">
        <v>14.342568373000001</v>
      </c>
      <c r="S7" s="468">
        <v>17.459503685000001</v>
      </c>
      <c r="T7" s="468">
        <v>20.711126706000002</v>
      </c>
      <c r="U7" s="468">
        <v>23.199228820999998</v>
      </c>
      <c r="V7" s="468">
        <v>22.594863615000001</v>
      </c>
      <c r="W7" s="468">
        <v>17.880366538000001</v>
      </c>
      <c r="X7" s="468">
        <v>15.041584199000001</v>
      </c>
      <c r="Y7" s="468">
        <v>14.588531611000001</v>
      </c>
      <c r="Z7" s="468">
        <v>16.818067094</v>
      </c>
      <c r="AA7" s="468">
        <v>18.447691936999998</v>
      </c>
      <c r="AB7" s="468">
        <v>14.548566248</v>
      </c>
      <c r="AC7" s="468">
        <v>15.690032259000001</v>
      </c>
      <c r="AD7" s="468">
        <v>14.752935933</v>
      </c>
      <c r="AE7" s="468">
        <v>19.249001507999999</v>
      </c>
      <c r="AF7" s="468">
        <v>19.958646967</v>
      </c>
      <c r="AG7" s="468">
        <v>25.085044971999999</v>
      </c>
      <c r="AH7" s="468">
        <v>24.501499591000002</v>
      </c>
      <c r="AI7" s="468">
        <v>18.272991623999999</v>
      </c>
      <c r="AJ7" s="468">
        <v>16.218523063999999</v>
      </c>
      <c r="AK7" s="468">
        <v>16.225561110000001</v>
      </c>
      <c r="AL7" s="468">
        <v>16.699085489000002</v>
      </c>
      <c r="AM7" s="468">
        <v>15.961397740000001</v>
      </c>
      <c r="AN7" s="468">
        <v>13.091693896000001</v>
      </c>
      <c r="AO7" s="468">
        <v>11.947460361999999</v>
      </c>
      <c r="AP7" s="468">
        <v>13.397305493999999</v>
      </c>
      <c r="AQ7" s="468">
        <v>14.552766396999999</v>
      </c>
      <c r="AR7" s="468">
        <v>19.962158599999999</v>
      </c>
      <c r="AS7" s="468">
        <v>25.335058007000001</v>
      </c>
      <c r="AT7" s="468">
        <v>22.415609998000001</v>
      </c>
      <c r="AU7" s="468">
        <v>19.000257443999999</v>
      </c>
      <c r="AV7" s="468">
        <v>16.545215052</v>
      </c>
      <c r="AW7" s="468">
        <v>15.579863233999999</v>
      </c>
      <c r="AX7" s="468">
        <v>15.933256885</v>
      </c>
      <c r="AY7" s="468">
        <v>17.773029716</v>
      </c>
      <c r="AZ7" s="892">
        <v>16.273634785999999</v>
      </c>
      <c r="BA7" s="892">
        <v>15.541040788</v>
      </c>
      <c r="BB7" s="892">
        <v>15.478173483000001</v>
      </c>
      <c r="BC7" s="892">
        <v>14.886329999999999</v>
      </c>
      <c r="BD7" s="892">
        <v>19.264569999999999</v>
      </c>
      <c r="BE7" s="456">
        <v>25.965140000000002</v>
      </c>
      <c r="BF7" s="456">
        <v>24.459900000000001</v>
      </c>
      <c r="BG7" s="456">
        <v>19.501439999999999</v>
      </c>
      <c r="BH7" s="456">
        <v>16.443899999999999</v>
      </c>
      <c r="BI7" s="456">
        <v>16.813880000000001</v>
      </c>
      <c r="BJ7" s="456">
        <v>17.592600000000001</v>
      </c>
      <c r="BK7" s="456">
        <v>20.608650000000001</v>
      </c>
      <c r="BL7" s="456">
        <v>16.441500000000001</v>
      </c>
      <c r="BM7" s="456">
        <v>15.428520000000001</v>
      </c>
      <c r="BN7" s="456">
        <v>14.37222</v>
      </c>
      <c r="BO7" s="456">
        <v>15.67656</v>
      </c>
      <c r="BP7" s="456">
        <v>20.28257</v>
      </c>
      <c r="BQ7" s="456">
        <v>26.374839999999999</v>
      </c>
      <c r="BR7" s="456">
        <v>24.909739999999999</v>
      </c>
      <c r="BS7" s="456">
        <v>20.23395</v>
      </c>
      <c r="BT7" s="456">
        <v>17.204350000000002</v>
      </c>
      <c r="BU7" s="456">
        <v>17.159780000000001</v>
      </c>
      <c r="BV7" s="456">
        <v>18.52496</v>
      </c>
    </row>
    <row r="8" spans="1:74" ht="11.1" customHeight="1" x14ac:dyDescent="0.2">
      <c r="A8" s="234" t="s">
        <v>687</v>
      </c>
      <c r="B8" s="478" t="s">
        <v>472</v>
      </c>
      <c r="C8" s="468">
        <v>23.049660188000001</v>
      </c>
      <c r="D8" s="468">
        <v>20.156291193000001</v>
      </c>
      <c r="E8" s="468">
        <v>17.264769525999998</v>
      </c>
      <c r="F8" s="468">
        <v>14.973219587000001</v>
      </c>
      <c r="G8" s="468">
        <v>16.890262151999998</v>
      </c>
      <c r="H8" s="468">
        <v>19.339848755999999</v>
      </c>
      <c r="I8" s="468">
        <v>24.433901264999999</v>
      </c>
      <c r="J8" s="468">
        <v>23.2683505</v>
      </c>
      <c r="K8" s="468">
        <v>17.347614903</v>
      </c>
      <c r="L8" s="468">
        <v>14.617744500000001</v>
      </c>
      <c r="M8" s="468">
        <v>14.966252089999999</v>
      </c>
      <c r="N8" s="468">
        <v>19.758056587999999</v>
      </c>
      <c r="O8" s="468">
        <v>18.10245643</v>
      </c>
      <c r="P8" s="468">
        <v>12.245544024000001</v>
      </c>
      <c r="Q8" s="468">
        <v>12.66948071</v>
      </c>
      <c r="R8" s="468">
        <v>9.7780187620000003</v>
      </c>
      <c r="S8" s="468">
        <v>12.093199179999999</v>
      </c>
      <c r="T8" s="468">
        <v>16.125250083000001</v>
      </c>
      <c r="U8" s="468">
        <v>20.297242981</v>
      </c>
      <c r="V8" s="468">
        <v>20.347261768999999</v>
      </c>
      <c r="W8" s="468">
        <v>16.628800136999999</v>
      </c>
      <c r="X8" s="468">
        <v>15.212769949</v>
      </c>
      <c r="Y8" s="468">
        <v>14.217605077</v>
      </c>
      <c r="Z8" s="468">
        <v>15.491142741000001</v>
      </c>
      <c r="AA8" s="468">
        <v>20.752925948000001</v>
      </c>
      <c r="AB8" s="468">
        <v>11.711826947</v>
      </c>
      <c r="AC8" s="468">
        <v>10.373571596</v>
      </c>
      <c r="AD8" s="468">
        <v>9.7621454249999999</v>
      </c>
      <c r="AE8" s="468">
        <v>12.266659295</v>
      </c>
      <c r="AF8" s="468">
        <v>16.048872891999999</v>
      </c>
      <c r="AG8" s="468">
        <v>18.207560813000001</v>
      </c>
      <c r="AH8" s="468">
        <v>17.876367209000001</v>
      </c>
      <c r="AI8" s="468">
        <v>15.20885726</v>
      </c>
      <c r="AJ8" s="468">
        <v>12.663578877999999</v>
      </c>
      <c r="AK8" s="468">
        <v>12.528477978</v>
      </c>
      <c r="AL8" s="468">
        <v>16.883771168999999</v>
      </c>
      <c r="AM8" s="468">
        <v>21.064115506</v>
      </c>
      <c r="AN8" s="468">
        <v>18.444086055</v>
      </c>
      <c r="AO8" s="468">
        <v>13.762623380000001</v>
      </c>
      <c r="AP8" s="468">
        <v>12.810665258</v>
      </c>
      <c r="AQ8" s="468">
        <v>13.732614367</v>
      </c>
      <c r="AR8" s="468">
        <v>16.667386778000001</v>
      </c>
      <c r="AS8" s="468">
        <v>20.938669912000002</v>
      </c>
      <c r="AT8" s="468">
        <v>18.767237788999999</v>
      </c>
      <c r="AU8" s="468">
        <v>16.050354558999999</v>
      </c>
      <c r="AV8" s="468">
        <v>14.719529217</v>
      </c>
      <c r="AW8" s="468">
        <v>15.007185518</v>
      </c>
      <c r="AX8" s="468">
        <v>18.881745259999999</v>
      </c>
      <c r="AY8" s="468">
        <v>19.057510635</v>
      </c>
      <c r="AZ8" s="892">
        <v>15.176792152000001</v>
      </c>
      <c r="BA8" s="892">
        <v>12.732900795999999</v>
      </c>
      <c r="BB8" s="892">
        <v>10.474970003999999</v>
      </c>
      <c r="BC8" s="892">
        <v>10.8788</v>
      </c>
      <c r="BD8" s="892">
        <v>13.95767</v>
      </c>
      <c r="BE8" s="456">
        <v>17.650690000000001</v>
      </c>
      <c r="BF8" s="456">
        <v>18.1111</v>
      </c>
      <c r="BG8" s="456">
        <v>14.766830000000001</v>
      </c>
      <c r="BH8" s="456">
        <v>12.31678</v>
      </c>
      <c r="BI8" s="456">
        <v>13.04632</v>
      </c>
      <c r="BJ8" s="456">
        <v>16.382339999999999</v>
      </c>
      <c r="BK8" s="456">
        <v>15.377420000000001</v>
      </c>
      <c r="BL8" s="456">
        <v>13.32408</v>
      </c>
      <c r="BM8" s="456">
        <v>11.66024</v>
      </c>
      <c r="BN8" s="456">
        <v>8.6583120000000005</v>
      </c>
      <c r="BO8" s="456">
        <v>10.66854</v>
      </c>
      <c r="BP8" s="456">
        <v>13.279820000000001</v>
      </c>
      <c r="BQ8" s="456">
        <v>16.952000000000002</v>
      </c>
      <c r="BR8" s="456">
        <v>17.205159999999999</v>
      </c>
      <c r="BS8" s="456">
        <v>13.64635</v>
      </c>
      <c r="BT8" s="456">
        <v>11.10464</v>
      </c>
      <c r="BU8" s="456">
        <v>11.761670000000001</v>
      </c>
      <c r="BV8" s="456">
        <v>15.007239999999999</v>
      </c>
    </row>
    <row r="9" spans="1:74" ht="11.1" customHeight="1" x14ac:dyDescent="0.2">
      <c r="A9" s="234" t="s">
        <v>688</v>
      </c>
      <c r="B9" s="446" t="s">
        <v>1019</v>
      </c>
      <c r="C9" s="468">
        <v>8.6702399999999997</v>
      </c>
      <c r="D9" s="468">
        <v>7.7462350000000004</v>
      </c>
      <c r="E9" s="468">
        <v>7.3934850000000001</v>
      </c>
      <c r="F9" s="468">
        <v>5.2892409999999996</v>
      </c>
      <c r="G9" s="468">
        <v>6.75299549</v>
      </c>
      <c r="H9" s="468">
        <v>7.563822</v>
      </c>
      <c r="I9" s="468">
        <v>7.7483899999999997</v>
      </c>
      <c r="J9" s="468">
        <v>8.2420460000000002</v>
      </c>
      <c r="K9" s="468">
        <v>8.287096</v>
      </c>
      <c r="L9" s="468">
        <v>7.9578110000000004</v>
      </c>
      <c r="M9" s="468">
        <v>7.7334459999999998</v>
      </c>
      <c r="N9" s="468">
        <v>7.9682849999999998</v>
      </c>
      <c r="O9" s="468">
        <v>8.620298</v>
      </c>
      <c r="P9" s="468">
        <v>7.3021560000000001</v>
      </c>
      <c r="Q9" s="468">
        <v>7.4729830000000002</v>
      </c>
      <c r="R9" s="468">
        <v>6.8626690000000004</v>
      </c>
      <c r="S9" s="468">
        <v>6.4763900000000003</v>
      </c>
      <c r="T9" s="468">
        <v>7.7158319999999998</v>
      </c>
      <c r="U9" s="468">
        <v>8.5693230000000007</v>
      </c>
      <c r="V9" s="468">
        <v>8.2410300000000003</v>
      </c>
      <c r="W9" s="468">
        <v>7.4936319999999998</v>
      </c>
      <c r="X9" s="468">
        <v>5.7849539999999999</v>
      </c>
      <c r="Y9" s="468">
        <v>6.1969890000000003</v>
      </c>
      <c r="Z9" s="468">
        <v>6.441084</v>
      </c>
      <c r="AA9" s="468">
        <v>6.7235659999999999</v>
      </c>
      <c r="AB9" s="468">
        <v>7.2770919999999997</v>
      </c>
      <c r="AC9" s="468">
        <v>6.8742619999999999</v>
      </c>
      <c r="AD9" s="468">
        <v>6.7243690000000003</v>
      </c>
      <c r="AE9" s="468">
        <v>7.093019</v>
      </c>
      <c r="AF9" s="468">
        <v>7.9303590000000002</v>
      </c>
      <c r="AG9" s="468">
        <v>8.5576919999999994</v>
      </c>
      <c r="AH9" s="468">
        <v>8.4710090000000005</v>
      </c>
      <c r="AI9" s="468">
        <v>8.0183769999999992</v>
      </c>
      <c r="AJ9" s="468">
        <v>7.2526820000000001</v>
      </c>
      <c r="AK9" s="468">
        <v>7.4869300000000001</v>
      </c>
      <c r="AL9" s="468">
        <v>8.0071600000000007</v>
      </c>
      <c r="AM9" s="468">
        <v>8.5383499999999994</v>
      </c>
      <c r="AN9" s="468">
        <v>7.1067260000000001</v>
      </c>
      <c r="AO9" s="468">
        <v>7.6304959999999999</v>
      </c>
      <c r="AP9" s="468">
        <v>6.8363199999999997</v>
      </c>
      <c r="AQ9" s="468">
        <v>6.4154640000000001</v>
      </c>
      <c r="AR9" s="468">
        <v>6.9734590000000001</v>
      </c>
      <c r="AS9" s="468">
        <v>8.181915</v>
      </c>
      <c r="AT9" s="468">
        <v>8.4011940000000003</v>
      </c>
      <c r="AU9" s="468">
        <v>7.5768680000000002</v>
      </c>
      <c r="AV9" s="468">
        <v>7.292789</v>
      </c>
      <c r="AW9" s="468">
        <v>7.0989969999999998</v>
      </c>
      <c r="AX9" s="468">
        <v>8.6782489999999992</v>
      </c>
      <c r="AY9" s="468">
        <v>8.6916130000000003</v>
      </c>
      <c r="AZ9" s="892">
        <v>7.1209360000000004</v>
      </c>
      <c r="BA9" s="892">
        <v>6.2596629999999998</v>
      </c>
      <c r="BB9" s="892">
        <v>6.6555249999999999</v>
      </c>
      <c r="BC9" s="892">
        <v>7.7838200000000004</v>
      </c>
      <c r="BD9" s="892">
        <v>7.9404300000000001</v>
      </c>
      <c r="BE9" s="456">
        <v>8.2803500000000003</v>
      </c>
      <c r="BF9" s="456">
        <v>8.2803500000000003</v>
      </c>
      <c r="BG9" s="456">
        <v>7.9576599999999997</v>
      </c>
      <c r="BH9" s="456">
        <v>7.1448299999999998</v>
      </c>
      <c r="BI9" s="456">
        <v>7.1448299999999998</v>
      </c>
      <c r="BJ9" s="456">
        <v>8.4468599999999991</v>
      </c>
      <c r="BK9" s="456">
        <v>8.6189699999999991</v>
      </c>
      <c r="BL9" s="456">
        <v>7.2965499999999999</v>
      </c>
      <c r="BM9" s="456">
        <v>7.4298999999999999</v>
      </c>
      <c r="BN9" s="456">
        <v>7.6528999999999998</v>
      </c>
      <c r="BO9" s="456">
        <v>7.9082999999999997</v>
      </c>
      <c r="BP9" s="456">
        <v>8.3409399999999998</v>
      </c>
      <c r="BQ9" s="456">
        <v>8.6189699999999991</v>
      </c>
      <c r="BR9" s="456">
        <v>8.6189699999999991</v>
      </c>
      <c r="BS9" s="456">
        <v>7.2774999999999999</v>
      </c>
      <c r="BT9" s="456">
        <v>6.7467600000000001</v>
      </c>
      <c r="BU9" s="456">
        <v>7.8570200000000003</v>
      </c>
      <c r="BV9" s="456">
        <v>8.2803500000000003</v>
      </c>
    </row>
    <row r="10" spans="1:74" ht="11.1" customHeight="1" x14ac:dyDescent="0.2">
      <c r="A10" s="235" t="s">
        <v>689</v>
      </c>
      <c r="B10" s="446" t="s">
        <v>1012</v>
      </c>
      <c r="C10" s="468">
        <v>0.692615749</v>
      </c>
      <c r="D10" s="468">
        <v>0.62734383599999999</v>
      </c>
      <c r="E10" s="468">
        <v>0.76053896499999996</v>
      </c>
      <c r="F10" s="468">
        <v>0.89624204200000002</v>
      </c>
      <c r="G10" s="468">
        <v>0.91344229799999999</v>
      </c>
      <c r="H10" s="468">
        <v>0.96104729600000005</v>
      </c>
      <c r="I10" s="468">
        <v>0.752810639</v>
      </c>
      <c r="J10" s="468">
        <v>0.71237963699999995</v>
      </c>
      <c r="K10" s="468">
        <v>0.66651400699999996</v>
      </c>
      <c r="L10" s="468">
        <v>0.54455454999999997</v>
      </c>
      <c r="M10" s="468">
        <v>0.71161924700000001</v>
      </c>
      <c r="N10" s="468">
        <v>0.81945007400000003</v>
      </c>
      <c r="O10" s="468">
        <v>0.77490800000000004</v>
      </c>
      <c r="P10" s="468">
        <v>0.85292599999999996</v>
      </c>
      <c r="Q10" s="468">
        <v>1.0241039999999999</v>
      </c>
      <c r="R10" s="468">
        <v>0.99920799999999999</v>
      </c>
      <c r="S10" s="468">
        <v>1.0521450000000001</v>
      </c>
      <c r="T10" s="468">
        <v>0.66130199999999995</v>
      </c>
      <c r="U10" s="468">
        <v>0.61206899999999997</v>
      </c>
      <c r="V10" s="468">
        <v>0.542022</v>
      </c>
      <c r="W10" s="468">
        <v>0.39058900000000002</v>
      </c>
      <c r="X10" s="468">
        <v>0.50036199999999997</v>
      </c>
      <c r="Y10" s="468">
        <v>0.57686700000000002</v>
      </c>
      <c r="Z10" s="468">
        <v>0.64337299999999997</v>
      </c>
      <c r="AA10" s="468">
        <v>0.72290869599999996</v>
      </c>
      <c r="AB10" s="468">
        <v>0.837647951</v>
      </c>
      <c r="AC10" s="468">
        <v>0.72442501100000001</v>
      </c>
      <c r="AD10" s="468">
        <v>0.861573488</v>
      </c>
      <c r="AE10" s="468">
        <v>1.068701549</v>
      </c>
      <c r="AF10" s="468">
        <v>1.060307975</v>
      </c>
      <c r="AG10" s="468">
        <v>0.88091864200000003</v>
      </c>
      <c r="AH10" s="468">
        <v>0.67768558300000004</v>
      </c>
      <c r="AI10" s="468">
        <v>0.426542435</v>
      </c>
      <c r="AJ10" s="468">
        <v>0.37178291000000002</v>
      </c>
      <c r="AK10" s="468">
        <v>0.63502511100000003</v>
      </c>
      <c r="AL10" s="468">
        <v>0.61629370999999999</v>
      </c>
      <c r="AM10" s="468">
        <v>0.85624315200000001</v>
      </c>
      <c r="AN10" s="468">
        <v>0.71245810200000004</v>
      </c>
      <c r="AO10" s="468">
        <v>0.79398609200000003</v>
      </c>
      <c r="AP10" s="468">
        <v>0.87038484699999996</v>
      </c>
      <c r="AQ10" s="468">
        <v>0.9183675</v>
      </c>
      <c r="AR10" s="468">
        <v>0.85011697100000005</v>
      </c>
      <c r="AS10" s="468">
        <v>0.77126970500000003</v>
      </c>
      <c r="AT10" s="468">
        <v>0.78781042700000004</v>
      </c>
      <c r="AU10" s="468">
        <v>0.56803862999999999</v>
      </c>
      <c r="AV10" s="468">
        <v>0.64417313700000001</v>
      </c>
      <c r="AW10" s="468">
        <v>0.75915023699999995</v>
      </c>
      <c r="AX10" s="468">
        <v>0.92198575000000005</v>
      </c>
      <c r="AY10" s="468">
        <v>1.071029266</v>
      </c>
      <c r="AZ10" s="892">
        <v>0.835897687</v>
      </c>
      <c r="BA10" s="892">
        <v>0.99011669099999999</v>
      </c>
      <c r="BB10" s="892">
        <v>0.91216313500000001</v>
      </c>
      <c r="BC10" s="892">
        <v>0.9039064</v>
      </c>
      <c r="BD10" s="892">
        <v>0.83806400000000003</v>
      </c>
      <c r="BE10" s="456">
        <v>0.74145349999999999</v>
      </c>
      <c r="BF10" s="456">
        <v>0.6679041</v>
      </c>
      <c r="BG10" s="456">
        <v>0.57448089999999996</v>
      </c>
      <c r="BH10" s="456">
        <v>0.60920669999999999</v>
      </c>
      <c r="BI10" s="456">
        <v>0.66246400000000005</v>
      </c>
      <c r="BJ10" s="456">
        <v>0.70884469999999999</v>
      </c>
      <c r="BK10" s="456">
        <v>0.77653450000000002</v>
      </c>
      <c r="BL10" s="456">
        <v>0.70653080000000001</v>
      </c>
      <c r="BM10" s="456">
        <v>0.81660980000000005</v>
      </c>
      <c r="BN10" s="456">
        <v>0.8985033</v>
      </c>
      <c r="BO10" s="456">
        <v>0.92849729999999997</v>
      </c>
      <c r="BP10" s="456">
        <v>0.8854457</v>
      </c>
      <c r="BQ10" s="456">
        <v>0.80772350000000004</v>
      </c>
      <c r="BR10" s="456">
        <v>0.71323840000000005</v>
      </c>
      <c r="BS10" s="456">
        <v>0.60449310000000001</v>
      </c>
      <c r="BT10" s="456">
        <v>0.63042189999999998</v>
      </c>
      <c r="BU10" s="456">
        <v>0.67650889999999997</v>
      </c>
      <c r="BV10" s="456">
        <v>0.71717739999999996</v>
      </c>
    </row>
    <row r="11" spans="1:74" ht="11.1" customHeight="1" x14ac:dyDescent="0.2">
      <c r="A11" s="234" t="s">
        <v>1569</v>
      </c>
      <c r="B11" s="446" t="s">
        <v>1013</v>
      </c>
      <c r="C11" s="468">
        <v>9.7320062029999992</v>
      </c>
      <c r="D11" s="468">
        <v>9.2262229760000007</v>
      </c>
      <c r="E11" s="468">
        <v>9.9702635320000006</v>
      </c>
      <c r="F11" s="468">
        <v>10.174922858</v>
      </c>
      <c r="G11" s="468">
        <v>8.3736176709999999</v>
      </c>
      <c r="H11" s="468">
        <v>6.5869577560000003</v>
      </c>
      <c r="I11" s="468">
        <v>5.2219867239999997</v>
      </c>
      <c r="J11" s="468">
        <v>4.9847013579999997</v>
      </c>
      <c r="K11" s="468">
        <v>6.5166069179999999</v>
      </c>
      <c r="L11" s="468">
        <v>8.4377297519999992</v>
      </c>
      <c r="M11" s="468">
        <v>10.612358926000001</v>
      </c>
      <c r="N11" s="468">
        <v>9.3803358780000003</v>
      </c>
      <c r="O11" s="468">
        <v>7.7597530360000002</v>
      </c>
      <c r="P11" s="468">
        <v>9.7048615980000008</v>
      </c>
      <c r="Q11" s="468">
        <v>9.5378043409999993</v>
      </c>
      <c r="R11" s="468">
        <v>10.299256027</v>
      </c>
      <c r="S11" s="468">
        <v>7.3969458100000001</v>
      </c>
      <c r="T11" s="468">
        <v>4.6388896620000004</v>
      </c>
      <c r="U11" s="468">
        <v>3.8301997120000002</v>
      </c>
      <c r="V11" s="468">
        <v>5.2671142350000002</v>
      </c>
      <c r="W11" s="468">
        <v>5.8108350829999997</v>
      </c>
      <c r="X11" s="468">
        <v>8.716568037</v>
      </c>
      <c r="Y11" s="468">
        <v>9.4797446799999996</v>
      </c>
      <c r="Z11" s="468">
        <v>8.7401502650000005</v>
      </c>
      <c r="AA11" s="468">
        <v>8.0524185690000003</v>
      </c>
      <c r="AB11" s="468">
        <v>9.2514717819999994</v>
      </c>
      <c r="AC11" s="468">
        <v>11.316672405</v>
      </c>
      <c r="AD11" s="468">
        <v>11.383476742999999</v>
      </c>
      <c r="AE11" s="468">
        <v>8.0142608489999994</v>
      </c>
      <c r="AF11" s="468">
        <v>7.784671662</v>
      </c>
      <c r="AG11" s="468">
        <v>4.4059307939999997</v>
      </c>
      <c r="AH11" s="468">
        <v>5.3520865559999997</v>
      </c>
      <c r="AI11" s="468">
        <v>6.7091784990000001</v>
      </c>
      <c r="AJ11" s="468">
        <v>10.066812485</v>
      </c>
      <c r="AK11" s="468">
        <v>9.2003324709999994</v>
      </c>
      <c r="AL11" s="468">
        <v>9.3684025640000002</v>
      </c>
      <c r="AM11" s="468">
        <v>11.22735524</v>
      </c>
      <c r="AN11" s="468">
        <v>9.5120397800000003</v>
      </c>
      <c r="AO11" s="468">
        <v>11.873473000000001</v>
      </c>
      <c r="AP11" s="468">
        <v>10.366961881</v>
      </c>
      <c r="AQ11" s="468">
        <v>7.8747064250000003</v>
      </c>
      <c r="AR11" s="468">
        <v>6.6085453870000004</v>
      </c>
      <c r="AS11" s="468">
        <v>4.9372934820000003</v>
      </c>
      <c r="AT11" s="468">
        <v>4.7008587720000001</v>
      </c>
      <c r="AU11" s="468">
        <v>4.93622782</v>
      </c>
      <c r="AV11" s="468">
        <v>9.4788343200000007</v>
      </c>
      <c r="AW11" s="468">
        <v>9.6234377660000003</v>
      </c>
      <c r="AX11" s="468">
        <v>10.965765105999999</v>
      </c>
      <c r="AY11" s="468">
        <v>10.509507231000001</v>
      </c>
      <c r="AZ11" s="892">
        <v>9.0111295980000001</v>
      </c>
      <c r="BA11" s="892">
        <v>11.455843329</v>
      </c>
      <c r="BB11" s="892">
        <v>11.100041372</v>
      </c>
      <c r="BC11" s="892">
        <v>8.5697749999999999</v>
      </c>
      <c r="BD11" s="892">
        <v>7.1847450000000004</v>
      </c>
      <c r="BE11" s="456">
        <v>4.8989399999999996</v>
      </c>
      <c r="BF11" s="456">
        <v>5.2107619999999999</v>
      </c>
      <c r="BG11" s="456">
        <v>5.8463180000000001</v>
      </c>
      <c r="BH11" s="456">
        <v>10.06265</v>
      </c>
      <c r="BI11" s="456">
        <v>9.9611549999999998</v>
      </c>
      <c r="BJ11" s="456">
        <v>10.690849999999999</v>
      </c>
      <c r="BK11" s="456">
        <v>10.83752</v>
      </c>
      <c r="BL11" s="456">
        <v>9.4677469999999992</v>
      </c>
      <c r="BM11" s="456">
        <v>11.921110000000001</v>
      </c>
      <c r="BN11" s="456">
        <v>11.222899999999999</v>
      </c>
      <c r="BO11" s="456">
        <v>8.3436660000000007</v>
      </c>
      <c r="BP11" s="456">
        <v>7.3025900000000004</v>
      </c>
      <c r="BQ11" s="456">
        <v>5.0521050000000001</v>
      </c>
      <c r="BR11" s="456">
        <v>5.2706559999999998</v>
      </c>
      <c r="BS11" s="456">
        <v>5.8677380000000001</v>
      </c>
      <c r="BT11" s="456">
        <v>10.251379999999999</v>
      </c>
      <c r="BU11" s="456">
        <v>10.141730000000001</v>
      </c>
      <c r="BV11" s="456">
        <v>11.090059999999999</v>
      </c>
    </row>
    <row r="12" spans="1:74" ht="11.1" customHeight="1" x14ac:dyDescent="0.2">
      <c r="A12" s="234" t="s">
        <v>1570</v>
      </c>
      <c r="B12" s="446" t="s">
        <v>1014</v>
      </c>
      <c r="C12" s="468">
        <v>0.29625349400000001</v>
      </c>
      <c r="D12" s="468">
        <v>0.37065585000000001</v>
      </c>
      <c r="E12" s="468">
        <v>0.51926101499999999</v>
      </c>
      <c r="F12" s="468">
        <v>0.51551790600000003</v>
      </c>
      <c r="G12" s="468">
        <v>0.69121999700000003</v>
      </c>
      <c r="H12" s="468">
        <v>0.82597848200000001</v>
      </c>
      <c r="I12" s="468">
        <v>0.82761594900000002</v>
      </c>
      <c r="J12" s="468">
        <v>0.79989882999999995</v>
      </c>
      <c r="K12" s="468">
        <v>0.72737910699999997</v>
      </c>
      <c r="L12" s="468">
        <v>0.60875872099999995</v>
      </c>
      <c r="M12" s="468">
        <v>0.36415630799999998</v>
      </c>
      <c r="N12" s="468">
        <v>0.21049652099999999</v>
      </c>
      <c r="O12" s="468">
        <v>0.26282922399999997</v>
      </c>
      <c r="P12" s="468">
        <v>0.51141621500000001</v>
      </c>
      <c r="Q12" s="468">
        <v>0.65823836099999999</v>
      </c>
      <c r="R12" s="468">
        <v>0.80700459400000002</v>
      </c>
      <c r="S12" s="468">
        <v>1.039518851</v>
      </c>
      <c r="T12" s="468">
        <v>1.1204572209999999</v>
      </c>
      <c r="U12" s="468">
        <v>1.148708555</v>
      </c>
      <c r="V12" s="468">
        <v>1.084470432</v>
      </c>
      <c r="W12" s="468">
        <v>0.85877186800000005</v>
      </c>
      <c r="X12" s="468">
        <v>0.69975560400000003</v>
      </c>
      <c r="Y12" s="468">
        <v>0.587595702</v>
      </c>
      <c r="Z12" s="468">
        <v>0.38835194699999998</v>
      </c>
      <c r="AA12" s="468">
        <v>0.42029060299999998</v>
      </c>
      <c r="AB12" s="468">
        <v>0.89717207300000001</v>
      </c>
      <c r="AC12" s="468">
        <v>1.1639788099999999</v>
      </c>
      <c r="AD12" s="468">
        <v>1.3347814760000001</v>
      </c>
      <c r="AE12" s="468">
        <v>1.698355735</v>
      </c>
      <c r="AF12" s="468">
        <v>1.7950338749999999</v>
      </c>
      <c r="AG12" s="468">
        <v>1.982367923</v>
      </c>
      <c r="AH12" s="468">
        <v>2.0382818779999998</v>
      </c>
      <c r="AI12" s="468">
        <v>1.7371300270000001</v>
      </c>
      <c r="AJ12" s="468">
        <v>1.8405294839999999</v>
      </c>
      <c r="AK12" s="468">
        <v>0.95139458300000002</v>
      </c>
      <c r="AL12" s="468">
        <v>0.84871662000000003</v>
      </c>
      <c r="AM12" s="468">
        <v>1.4508036950000001</v>
      </c>
      <c r="AN12" s="468">
        <v>1.618923694</v>
      </c>
      <c r="AO12" s="468">
        <v>2.5471873079999998</v>
      </c>
      <c r="AP12" s="468">
        <v>2.748400556</v>
      </c>
      <c r="AQ12" s="468">
        <v>3.283425593</v>
      </c>
      <c r="AR12" s="468">
        <v>3.5339501000000002</v>
      </c>
      <c r="AS12" s="468">
        <v>3.9047809629999999</v>
      </c>
      <c r="AT12" s="468">
        <v>3.8970721359999998</v>
      </c>
      <c r="AU12" s="468">
        <v>3.3103153079999998</v>
      </c>
      <c r="AV12" s="468">
        <v>2.6056203729999998</v>
      </c>
      <c r="AW12" s="468">
        <v>1.8984419429999999</v>
      </c>
      <c r="AX12" s="468">
        <v>1.4350667260000001</v>
      </c>
      <c r="AY12" s="468">
        <v>2.022479658</v>
      </c>
      <c r="AZ12" s="892">
        <v>2.6273071460000001</v>
      </c>
      <c r="BA12" s="892">
        <v>3.492860055</v>
      </c>
      <c r="BB12" s="892">
        <v>4.109725063</v>
      </c>
      <c r="BC12" s="892">
        <v>4.730556</v>
      </c>
      <c r="BD12" s="892">
        <v>4.9704329999999999</v>
      </c>
      <c r="BE12" s="456">
        <v>5.3124180000000001</v>
      </c>
      <c r="BF12" s="456">
        <v>5.207605</v>
      </c>
      <c r="BG12" s="456">
        <v>4.3184779999999998</v>
      </c>
      <c r="BH12" s="456">
        <v>3.6855699999999998</v>
      </c>
      <c r="BI12" s="456">
        <v>2.2837700000000001</v>
      </c>
      <c r="BJ12" s="456">
        <v>1.7787729999999999</v>
      </c>
      <c r="BK12" s="456">
        <v>2.5025369999999998</v>
      </c>
      <c r="BL12" s="456">
        <v>3.240154</v>
      </c>
      <c r="BM12" s="456">
        <v>4.5227919999999999</v>
      </c>
      <c r="BN12" s="456">
        <v>5.0658250000000002</v>
      </c>
      <c r="BO12" s="456">
        <v>5.9177369999999998</v>
      </c>
      <c r="BP12" s="456">
        <v>6.3773590000000002</v>
      </c>
      <c r="BQ12" s="456">
        <v>6.9240079999999997</v>
      </c>
      <c r="BR12" s="456">
        <v>6.7658170000000002</v>
      </c>
      <c r="BS12" s="456">
        <v>5.6781249999999996</v>
      </c>
      <c r="BT12" s="456">
        <v>4.7469190000000001</v>
      </c>
      <c r="BU12" s="456">
        <v>2.9480659999999999</v>
      </c>
      <c r="BV12" s="456">
        <v>2.211338</v>
      </c>
    </row>
    <row r="13" spans="1:74" ht="11.1" customHeight="1" x14ac:dyDescent="0.2">
      <c r="A13" s="234" t="s">
        <v>690</v>
      </c>
      <c r="B13" s="478" t="s">
        <v>1555</v>
      </c>
      <c r="C13" s="468">
        <v>0.74704628299999998</v>
      </c>
      <c r="D13" s="468">
        <v>0.75389866900000002</v>
      </c>
      <c r="E13" s="468">
        <v>0.67173453800000005</v>
      </c>
      <c r="F13" s="468">
        <v>0.70556533600000004</v>
      </c>
      <c r="G13" s="468">
        <v>0.93044284499999996</v>
      </c>
      <c r="H13" s="468">
        <v>0.85170890799999999</v>
      </c>
      <c r="I13" s="468">
        <v>0.68172324799999995</v>
      </c>
      <c r="J13" s="468">
        <v>0.69419400099999995</v>
      </c>
      <c r="K13" s="468">
        <v>0.76258599900000001</v>
      </c>
      <c r="L13" s="468">
        <v>0.81281629499999997</v>
      </c>
      <c r="M13" s="468">
        <v>0.82276754500000004</v>
      </c>
      <c r="N13" s="468">
        <v>0.93922566500000004</v>
      </c>
      <c r="O13" s="468">
        <v>0.586695203</v>
      </c>
      <c r="P13" s="468">
        <v>0.528268552</v>
      </c>
      <c r="Q13" s="468">
        <v>0.57878968600000003</v>
      </c>
      <c r="R13" s="468">
        <v>0.44719741800000001</v>
      </c>
      <c r="S13" s="468">
        <v>0.51419817099999998</v>
      </c>
      <c r="T13" s="468">
        <v>0.53500678099999999</v>
      </c>
      <c r="U13" s="468">
        <v>0.70109807700000004</v>
      </c>
      <c r="V13" s="468">
        <v>0.74264327100000005</v>
      </c>
      <c r="W13" s="468">
        <v>0.70946621099999996</v>
      </c>
      <c r="X13" s="468">
        <v>0.60789124999999999</v>
      </c>
      <c r="Y13" s="468">
        <v>0.46702476700000001</v>
      </c>
      <c r="Z13" s="468">
        <v>0.50832119399999998</v>
      </c>
      <c r="AA13" s="468">
        <v>0.61905343700000004</v>
      </c>
      <c r="AB13" s="468">
        <v>0.481079178</v>
      </c>
      <c r="AC13" s="468">
        <v>0.32590977799999998</v>
      </c>
      <c r="AD13" s="468">
        <v>0.419959054</v>
      </c>
      <c r="AE13" s="468">
        <v>0.41027577900000001</v>
      </c>
      <c r="AF13" s="468">
        <v>0.40532147899999998</v>
      </c>
      <c r="AG13" s="468">
        <v>0.42345616200000002</v>
      </c>
      <c r="AH13" s="468">
        <v>0.35543245200000001</v>
      </c>
      <c r="AI13" s="468">
        <v>0.37528939500000003</v>
      </c>
      <c r="AJ13" s="468">
        <v>0.44335789399999997</v>
      </c>
      <c r="AK13" s="468">
        <v>0.369861838</v>
      </c>
      <c r="AL13" s="468">
        <v>0.41969414199999999</v>
      </c>
      <c r="AM13" s="468">
        <v>0.64087347299999997</v>
      </c>
      <c r="AN13" s="468">
        <v>0.54425260600000003</v>
      </c>
      <c r="AO13" s="468">
        <v>0.36760328599999997</v>
      </c>
      <c r="AP13" s="468">
        <v>0.376881362</v>
      </c>
      <c r="AQ13" s="468">
        <v>0.37289675</v>
      </c>
      <c r="AR13" s="468">
        <v>0.56043235400000002</v>
      </c>
      <c r="AS13" s="468">
        <v>0.62646652599999997</v>
      </c>
      <c r="AT13" s="468">
        <v>0.43331819500000002</v>
      </c>
      <c r="AU13" s="468">
        <v>0.46644519899999998</v>
      </c>
      <c r="AV13" s="468">
        <v>0.49881221100000001</v>
      </c>
      <c r="AW13" s="468">
        <v>0.42602508</v>
      </c>
      <c r="AX13" s="468">
        <v>0.41757761999999998</v>
      </c>
      <c r="AY13" s="468">
        <v>0.58841263099999996</v>
      </c>
      <c r="AZ13" s="892">
        <v>0.42775908299999998</v>
      </c>
      <c r="BA13" s="892">
        <v>0.40463566299999998</v>
      </c>
      <c r="BB13" s="892">
        <v>0.301139086</v>
      </c>
      <c r="BC13" s="892">
        <v>0.42699490000000001</v>
      </c>
      <c r="BD13" s="892">
        <v>0.52399200000000001</v>
      </c>
      <c r="BE13" s="456">
        <v>0.59842600000000001</v>
      </c>
      <c r="BF13" s="456">
        <v>0.52377309999999999</v>
      </c>
      <c r="BG13" s="456">
        <v>0.53064259999999996</v>
      </c>
      <c r="BH13" s="456">
        <v>0.49882270000000001</v>
      </c>
      <c r="BI13" s="456">
        <v>0.43513069999999998</v>
      </c>
      <c r="BJ13" s="456">
        <v>0.44718770000000002</v>
      </c>
      <c r="BK13" s="456">
        <v>0.57387770000000005</v>
      </c>
      <c r="BL13" s="456">
        <v>0.45173350000000001</v>
      </c>
      <c r="BM13" s="456">
        <v>0.356738</v>
      </c>
      <c r="BN13" s="456">
        <v>0.34468359999999998</v>
      </c>
      <c r="BO13" s="456">
        <v>0.4006361</v>
      </c>
      <c r="BP13" s="456">
        <v>0.5154417</v>
      </c>
      <c r="BQ13" s="456">
        <v>0.56332559999999998</v>
      </c>
      <c r="BR13" s="456">
        <v>0.44788299999999998</v>
      </c>
      <c r="BS13" s="456">
        <v>0.46597129999999998</v>
      </c>
      <c r="BT13" s="456">
        <v>0.47217599999999998</v>
      </c>
      <c r="BU13" s="456">
        <v>0.41337230000000003</v>
      </c>
      <c r="BV13" s="456">
        <v>0.41551680000000002</v>
      </c>
    </row>
    <row r="14" spans="1:74" ht="11.1" customHeight="1" x14ac:dyDescent="0.2">
      <c r="A14" s="234" t="s">
        <v>692</v>
      </c>
      <c r="B14" s="476" t="s">
        <v>1556</v>
      </c>
      <c r="C14" s="468">
        <v>60.93320379</v>
      </c>
      <c r="D14" s="468">
        <v>53.334077960000002</v>
      </c>
      <c r="E14" s="468">
        <v>52.814996120000004</v>
      </c>
      <c r="F14" s="468">
        <v>49.073623920000003</v>
      </c>
      <c r="G14" s="468">
        <v>54.090926289999999</v>
      </c>
      <c r="H14" s="468">
        <v>60.247373979999999</v>
      </c>
      <c r="I14" s="468">
        <v>65.50689672</v>
      </c>
      <c r="J14" s="468">
        <v>62.739803080000002</v>
      </c>
      <c r="K14" s="468">
        <v>54.269126880000002</v>
      </c>
      <c r="L14" s="468">
        <v>49.583464210000002</v>
      </c>
      <c r="M14" s="468">
        <v>51.353651669999998</v>
      </c>
      <c r="N14" s="468">
        <v>57.820983460000001</v>
      </c>
      <c r="O14" s="468">
        <v>55.980478040000001</v>
      </c>
      <c r="P14" s="468">
        <v>49.771135569999998</v>
      </c>
      <c r="Q14" s="468">
        <v>52.86328563</v>
      </c>
      <c r="R14" s="468">
        <v>47.556816310000002</v>
      </c>
      <c r="S14" s="468">
        <v>52.058058010000003</v>
      </c>
      <c r="T14" s="468">
        <v>58.248889310000003</v>
      </c>
      <c r="U14" s="468">
        <v>64.148195229999999</v>
      </c>
      <c r="V14" s="468">
        <v>64.982277659999994</v>
      </c>
      <c r="W14" s="468">
        <v>55.124649099999999</v>
      </c>
      <c r="X14" s="468">
        <v>51.122027500000002</v>
      </c>
      <c r="Y14" s="468">
        <v>50.246460540000001</v>
      </c>
      <c r="Z14" s="468">
        <v>53.862728539999999</v>
      </c>
      <c r="AA14" s="468">
        <v>59.881141999999997</v>
      </c>
      <c r="AB14" s="468">
        <v>49.644547920000001</v>
      </c>
      <c r="AC14" s="468">
        <v>50.363418240000001</v>
      </c>
      <c r="AD14" s="468">
        <v>47.910044679999999</v>
      </c>
      <c r="AE14" s="468">
        <v>53.060145640000002</v>
      </c>
      <c r="AF14" s="468">
        <v>59.166157800000001</v>
      </c>
      <c r="AG14" s="468">
        <v>63.640438600000003</v>
      </c>
      <c r="AH14" s="468">
        <v>64.004502689999995</v>
      </c>
      <c r="AI14" s="468">
        <v>54.807749790000003</v>
      </c>
      <c r="AJ14" s="468">
        <v>51.616678579999999</v>
      </c>
      <c r="AK14" s="468">
        <v>50.319468360000002</v>
      </c>
      <c r="AL14" s="468">
        <v>56.156973100000002</v>
      </c>
      <c r="AM14" s="468">
        <v>62.1679326</v>
      </c>
      <c r="AN14" s="468">
        <v>53.208584600000002</v>
      </c>
      <c r="AO14" s="468">
        <v>51.070795699999998</v>
      </c>
      <c r="AP14" s="468">
        <v>48.690639599999997</v>
      </c>
      <c r="AQ14" s="468">
        <v>51.163700900000002</v>
      </c>
      <c r="AR14" s="468">
        <v>60.277065899999997</v>
      </c>
      <c r="AS14" s="468">
        <v>68.606442700000002</v>
      </c>
      <c r="AT14" s="468">
        <v>63.9899378</v>
      </c>
      <c r="AU14" s="468">
        <v>56.095580499999997</v>
      </c>
      <c r="AV14" s="468">
        <v>53.092632899999998</v>
      </c>
      <c r="AW14" s="468">
        <v>51.157163199999999</v>
      </c>
      <c r="AX14" s="468">
        <v>59.443650599999998</v>
      </c>
      <c r="AY14" s="468">
        <v>62.1156729</v>
      </c>
      <c r="AZ14" s="892">
        <v>51.998690000000003</v>
      </c>
      <c r="BA14" s="892">
        <v>53.515184699999999</v>
      </c>
      <c r="BB14" s="892">
        <v>50.832410099999997</v>
      </c>
      <c r="BC14" s="892">
        <v>52.666150000000002</v>
      </c>
      <c r="BD14" s="892">
        <v>59.758400000000002</v>
      </c>
      <c r="BE14" s="456">
        <v>69.180679999999995</v>
      </c>
      <c r="BF14" s="456">
        <v>68.174199999999999</v>
      </c>
      <c r="BG14" s="456">
        <v>58.525559999999999</v>
      </c>
      <c r="BH14" s="456">
        <v>54.615049999999997</v>
      </c>
      <c r="BI14" s="456">
        <v>53.88523</v>
      </c>
      <c r="BJ14" s="456">
        <v>59.742750000000001</v>
      </c>
      <c r="BK14" s="456">
        <v>62.772860000000001</v>
      </c>
      <c r="BL14" s="456">
        <v>54.543729999999996</v>
      </c>
      <c r="BM14" s="456">
        <v>56.45241</v>
      </c>
      <c r="BN14" s="456">
        <v>51.745489999999997</v>
      </c>
      <c r="BO14" s="456">
        <v>54.806710000000002</v>
      </c>
      <c r="BP14" s="456">
        <v>62.228499999999997</v>
      </c>
      <c r="BQ14" s="456">
        <v>70.68862</v>
      </c>
      <c r="BR14" s="456">
        <v>69.478830000000002</v>
      </c>
      <c r="BS14" s="456">
        <v>59.142330000000001</v>
      </c>
      <c r="BT14" s="456">
        <v>55.10774</v>
      </c>
      <c r="BU14" s="456">
        <v>54.24615</v>
      </c>
      <c r="BV14" s="456">
        <v>60.01634</v>
      </c>
    </row>
    <row r="15" spans="1:74" ht="11.1" customHeight="1" x14ac:dyDescent="0.2">
      <c r="A15" s="229"/>
      <c r="B15" s="67" t="s">
        <v>740</v>
      </c>
      <c r="C15" s="469"/>
      <c r="D15" s="469"/>
      <c r="E15" s="469"/>
      <c r="F15" s="469"/>
      <c r="G15" s="469"/>
      <c r="H15" s="469"/>
      <c r="I15" s="469"/>
      <c r="J15" s="469"/>
      <c r="K15" s="469"/>
      <c r="L15" s="469"/>
      <c r="M15" s="469"/>
      <c r="N15" s="469"/>
      <c r="O15" s="469"/>
      <c r="P15" s="469"/>
      <c r="Q15" s="469"/>
      <c r="R15" s="469"/>
      <c r="S15" s="469"/>
      <c r="T15" s="469"/>
      <c r="U15" s="469"/>
      <c r="V15" s="469"/>
      <c r="W15" s="469"/>
      <c r="X15" s="469"/>
      <c r="Y15" s="469"/>
      <c r="Z15" s="469"/>
      <c r="AA15" s="469"/>
      <c r="AB15" s="469"/>
      <c r="AC15" s="469"/>
      <c r="AD15" s="469"/>
      <c r="AE15" s="469"/>
      <c r="AF15" s="469"/>
      <c r="AG15" s="469"/>
      <c r="AH15" s="469"/>
      <c r="AI15" s="469"/>
      <c r="AJ15" s="469"/>
      <c r="AK15" s="469"/>
      <c r="AL15" s="469"/>
      <c r="AM15" s="469"/>
      <c r="AN15" s="469"/>
      <c r="AO15" s="469"/>
      <c r="AP15" s="469"/>
      <c r="AQ15" s="469"/>
      <c r="AR15" s="469"/>
      <c r="AS15" s="469"/>
      <c r="AT15" s="469"/>
      <c r="AU15" s="469"/>
      <c r="AV15" s="469"/>
      <c r="AW15" s="469"/>
      <c r="AX15" s="469"/>
      <c r="AY15" s="469"/>
      <c r="AZ15" s="921"/>
      <c r="BA15" s="921"/>
      <c r="BB15" s="921"/>
      <c r="BC15" s="921"/>
      <c r="BD15" s="921"/>
      <c r="BE15" s="474"/>
      <c r="BF15" s="474"/>
      <c r="BG15" s="474"/>
      <c r="BH15" s="474"/>
      <c r="BI15" s="474"/>
      <c r="BJ15" s="474"/>
      <c r="BK15" s="474"/>
      <c r="BL15" s="474"/>
      <c r="BM15" s="474"/>
      <c r="BN15" s="474"/>
      <c r="BO15" s="474"/>
      <c r="BP15" s="474"/>
      <c r="BQ15" s="474"/>
      <c r="BR15" s="474"/>
      <c r="BS15" s="474"/>
      <c r="BT15" s="474"/>
      <c r="BU15" s="474"/>
      <c r="BV15" s="474"/>
    </row>
    <row r="16" spans="1:74" s="285" customFormat="1" ht="11.1" customHeight="1" x14ac:dyDescent="0.2">
      <c r="A16" s="475" t="s">
        <v>698</v>
      </c>
      <c r="B16" s="477" t="s">
        <v>1024</v>
      </c>
      <c r="C16" s="301">
        <v>26.612973041</v>
      </c>
      <c r="D16" s="301">
        <v>24.165663541000001</v>
      </c>
      <c r="E16" s="301">
        <v>24.216514603</v>
      </c>
      <c r="F16" s="301">
        <v>22.325693206</v>
      </c>
      <c r="G16" s="301">
        <v>24.493359989999998</v>
      </c>
      <c r="H16" s="301">
        <v>27.802564282999999</v>
      </c>
      <c r="I16" s="301">
        <v>31.253970622000001</v>
      </c>
      <c r="J16" s="301">
        <v>29.777250202000001</v>
      </c>
      <c r="K16" s="301">
        <v>24.723816901999999</v>
      </c>
      <c r="L16" s="301">
        <v>21.659013814000001</v>
      </c>
      <c r="M16" s="301">
        <v>23.555438616</v>
      </c>
      <c r="N16" s="301">
        <v>26.847326900999999</v>
      </c>
      <c r="O16" s="301">
        <v>26.222338839999999</v>
      </c>
      <c r="P16" s="301">
        <v>22.805468375</v>
      </c>
      <c r="Q16" s="301">
        <v>24.546349082999999</v>
      </c>
      <c r="R16" s="301">
        <v>22.018230864</v>
      </c>
      <c r="S16" s="301">
        <v>23.122620260000001</v>
      </c>
      <c r="T16" s="301">
        <v>25.813608516999999</v>
      </c>
      <c r="U16" s="301">
        <v>29.477633902000001</v>
      </c>
      <c r="V16" s="301">
        <v>30.910459876000001</v>
      </c>
      <c r="W16" s="301">
        <v>25.801639470000001</v>
      </c>
      <c r="X16" s="301">
        <v>23.443187965</v>
      </c>
      <c r="Y16" s="301">
        <v>23.211117180999999</v>
      </c>
      <c r="Z16" s="301">
        <v>24.918865108999999</v>
      </c>
      <c r="AA16" s="301">
        <v>28.693717663000001</v>
      </c>
      <c r="AB16" s="301">
        <v>23.326435464999999</v>
      </c>
      <c r="AC16" s="301">
        <v>23.863404459000002</v>
      </c>
      <c r="AD16" s="301">
        <v>22.450636306</v>
      </c>
      <c r="AE16" s="301">
        <v>24.858779942999998</v>
      </c>
      <c r="AF16" s="301">
        <v>28.827744705000001</v>
      </c>
      <c r="AG16" s="301">
        <v>31.190019481</v>
      </c>
      <c r="AH16" s="301">
        <v>31.839911361999999</v>
      </c>
      <c r="AI16" s="301">
        <v>26.09157355</v>
      </c>
      <c r="AJ16" s="301">
        <v>24.406845093000001</v>
      </c>
      <c r="AK16" s="301">
        <v>23.006307211999999</v>
      </c>
      <c r="AL16" s="301">
        <v>26.165220103999999</v>
      </c>
      <c r="AM16" s="301">
        <v>29.830928969999999</v>
      </c>
      <c r="AN16" s="301">
        <v>26.210011704999999</v>
      </c>
      <c r="AO16" s="301">
        <v>25.206532408000001</v>
      </c>
      <c r="AP16" s="301">
        <v>23.372158031000001</v>
      </c>
      <c r="AQ16" s="301">
        <v>24.531850275</v>
      </c>
      <c r="AR16" s="301">
        <v>28.322769619999999</v>
      </c>
      <c r="AS16" s="301">
        <v>32.505840675999998</v>
      </c>
      <c r="AT16" s="301">
        <v>31.120479586999998</v>
      </c>
      <c r="AU16" s="301">
        <v>26.501752773</v>
      </c>
      <c r="AV16" s="301">
        <v>25.132895993999998</v>
      </c>
      <c r="AW16" s="301">
        <v>24.733750647000001</v>
      </c>
      <c r="AX16" s="301">
        <v>28.982272374000001</v>
      </c>
      <c r="AY16" s="301">
        <v>29.973230903000001</v>
      </c>
      <c r="AZ16" s="891">
        <v>24.370817973000001</v>
      </c>
      <c r="BA16" s="891">
        <v>26.539273599000001</v>
      </c>
      <c r="BB16" s="891">
        <v>24.576250372000001</v>
      </c>
      <c r="BC16" s="891">
        <v>24.458400000000001</v>
      </c>
      <c r="BD16" s="891">
        <v>28.095580000000002</v>
      </c>
      <c r="BE16" s="462">
        <v>33.114660000000001</v>
      </c>
      <c r="BF16" s="462">
        <v>32.929569999999998</v>
      </c>
      <c r="BG16" s="462">
        <v>27.512370000000001</v>
      </c>
      <c r="BH16" s="462">
        <v>25.239599999999999</v>
      </c>
      <c r="BI16" s="462">
        <v>25.068000000000001</v>
      </c>
      <c r="BJ16" s="462">
        <v>28.502770000000002</v>
      </c>
      <c r="BK16" s="462">
        <v>28.982800000000001</v>
      </c>
      <c r="BL16" s="462">
        <v>26.00732</v>
      </c>
      <c r="BM16" s="462">
        <v>26.704170000000001</v>
      </c>
      <c r="BN16" s="462">
        <v>24.48865</v>
      </c>
      <c r="BO16" s="462">
        <v>25.3154</v>
      </c>
      <c r="BP16" s="462">
        <v>29.219729999999998</v>
      </c>
      <c r="BQ16" s="462">
        <v>34.380240000000001</v>
      </c>
      <c r="BR16" s="462">
        <v>33.89282</v>
      </c>
      <c r="BS16" s="462">
        <v>28.065020000000001</v>
      </c>
      <c r="BT16" s="462">
        <v>25.805859999999999</v>
      </c>
      <c r="BU16" s="462">
        <v>25.364879999999999</v>
      </c>
      <c r="BV16" s="462">
        <v>28.648319999999998</v>
      </c>
    </row>
    <row r="17" spans="1:74" ht="11.1" customHeight="1" x14ac:dyDescent="0.2">
      <c r="A17" s="234" t="s">
        <v>693</v>
      </c>
      <c r="B17" s="478" t="s">
        <v>1018</v>
      </c>
      <c r="C17" s="468">
        <v>5.1791416860000004</v>
      </c>
      <c r="D17" s="468">
        <v>4.2803335870000003</v>
      </c>
      <c r="E17" s="468">
        <v>3.3753965629999998</v>
      </c>
      <c r="F17" s="468">
        <v>2.7592864719999999</v>
      </c>
      <c r="G17" s="468">
        <v>4.7368328479999997</v>
      </c>
      <c r="H17" s="468">
        <v>6.1696873319999996</v>
      </c>
      <c r="I17" s="468">
        <v>9.5690507549999992</v>
      </c>
      <c r="J17" s="468">
        <v>8.9001827890000005</v>
      </c>
      <c r="K17" s="468">
        <v>6.6090803930000002</v>
      </c>
      <c r="L17" s="468">
        <v>5.5912071880000003</v>
      </c>
      <c r="M17" s="468">
        <v>5.5372189240000003</v>
      </c>
      <c r="N17" s="468">
        <v>6.0871225859999996</v>
      </c>
      <c r="O17" s="468">
        <v>6.0687990349999996</v>
      </c>
      <c r="P17" s="468">
        <v>4.8737640600000001</v>
      </c>
      <c r="Q17" s="468">
        <v>5.2200414320000004</v>
      </c>
      <c r="R17" s="468">
        <v>4.9756550810000002</v>
      </c>
      <c r="S17" s="468">
        <v>7.5079029500000001</v>
      </c>
      <c r="T17" s="468">
        <v>9.4072658770000004</v>
      </c>
      <c r="U17" s="468">
        <v>10.481615762000001</v>
      </c>
      <c r="V17" s="468">
        <v>11.157837976</v>
      </c>
      <c r="W17" s="468">
        <v>8.3501218260000005</v>
      </c>
      <c r="X17" s="468">
        <v>5.633761003</v>
      </c>
      <c r="Y17" s="468">
        <v>5.8701799939999999</v>
      </c>
      <c r="Z17" s="468">
        <v>6.973570219</v>
      </c>
      <c r="AA17" s="468">
        <v>8.6387517470000006</v>
      </c>
      <c r="AB17" s="468">
        <v>6.2124405820000002</v>
      </c>
      <c r="AC17" s="468">
        <v>6.2363648850000004</v>
      </c>
      <c r="AD17" s="468">
        <v>5.6798054579999997</v>
      </c>
      <c r="AE17" s="468">
        <v>7.8373096689999997</v>
      </c>
      <c r="AF17" s="468">
        <v>9.2485206059999996</v>
      </c>
      <c r="AG17" s="468">
        <v>11.629384397000001</v>
      </c>
      <c r="AH17" s="468">
        <v>11.714426452</v>
      </c>
      <c r="AI17" s="468">
        <v>8.0738236679999993</v>
      </c>
      <c r="AJ17" s="468">
        <v>6.5451944900000001</v>
      </c>
      <c r="AK17" s="468">
        <v>5.9993303999999998</v>
      </c>
      <c r="AL17" s="468">
        <v>6.8304284209999997</v>
      </c>
      <c r="AM17" s="468">
        <v>7.5062661469999998</v>
      </c>
      <c r="AN17" s="468">
        <v>6.0564630639999999</v>
      </c>
      <c r="AO17" s="468">
        <v>4.9294758290000003</v>
      </c>
      <c r="AP17" s="468">
        <v>5.0740860379999999</v>
      </c>
      <c r="AQ17" s="468">
        <v>7.0054360969999996</v>
      </c>
      <c r="AR17" s="468">
        <v>8.5821160029999994</v>
      </c>
      <c r="AS17" s="468">
        <v>10.853167907</v>
      </c>
      <c r="AT17" s="468">
        <v>10.530029789</v>
      </c>
      <c r="AU17" s="468">
        <v>8.2492786910000007</v>
      </c>
      <c r="AV17" s="468">
        <v>6.4665825469999998</v>
      </c>
      <c r="AW17" s="468">
        <v>5.54981949</v>
      </c>
      <c r="AX17" s="468">
        <v>5.9607858660000002</v>
      </c>
      <c r="AY17" s="468">
        <v>6.905007339</v>
      </c>
      <c r="AZ17" s="892">
        <v>5.5731294379999996</v>
      </c>
      <c r="BA17" s="892">
        <v>5.6019761819999996</v>
      </c>
      <c r="BB17" s="892">
        <v>5.4915077019999998</v>
      </c>
      <c r="BC17" s="892">
        <v>7.1272609999999998</v>
      </c>
      <c r="BD17" s="892">
        <v>8.1928859999999997</v>
      </c>
      <c r="BE17" s="456">
        <v>11.100809999999999</v>
      </c>
      <c r="BF17" s="456">
        <v>11.186349999999999</v>
      </c>
      <c r="BG17" s="456">
        <v>8.1518619999999995</v>
      </c>
      <c r="BH17" s="456">
        <v>5.9189619999999996</v>
      </c>
      <c r="BI17" s="456">
        <v>5.4100070000000002</v>
      </c>
      <c r="BJ17" s="456">
        <v>6.2815260000000004</v>
      </c>
      <c r="BK17" s="456">
        <v>7.1492969999999998</v>
      </c>
      <c r="BL17" s="456">
        <v>6.5529109999999999</v>
      </c>
      <c r="BM17" s="456">
        <v>5.8437590000000004</v>
      </c>
      <c r="BN17" s="456">
        <v>5.87378</v>
      </c>
      <c r="BO17" s="456">
        <v>7.3854899999999999</v>
      </c>
      <c r="BP17" s="456">
        <v>8.5872399999999995</v>
      </c>
      <c r="BQ17" s="456">
        <v>11.47705</v>
      </c>
      <c r="BR17" s="456">
        <v>11.4862</v>
      </c>
      <c r="BS17" s="456">
        <v>8.2935719999999993</v>
      </c>
      <c r="BT17" s="456">
        <v>5.669206</v>
      </c>
      <c r="BU17" s="456">
        <v>5.4940889999999998</v>
      </c>
      <c r="BV17" s="456">
        <v>6.3880249999999998</v>
      </c>
    </row>
    <row r="18" spans="1:74" ht="11.1" customHeight="1" x14ac:dyDescent="0.2">
      <c r="A18" s="234" t="s">
        <v>694</v>
      </c>
      <c r="B18" s="478" t="s">
        <v>472</v>
      </c>
      <c r="C18" s="468">
        <v>9.1125634249999994</v>
      </c>
      <c r="D18" s="468">
        <v>7.7821042460000003</v>
      </c>
      <c r="E18" s="468">
        <v>7.0922443959999999</v>
      </c>
      <c r="F18" s="468">
        <v>4.9651907460000002</v>
      </c>
      <c r="G18" s="468">
        <v>6.6019597829999999</v>
      </c>
      <c r="H18" s="468">
        <v>9.8658428970000003</v>
      </c>
      <c r="I18" s="468">
        <v>11.417959577</v>
      </c>
      <c r="J18" s="468">
        <v>11.816677387</v>
      </c>
      <c r="K18" s="468">
        <v>7.9411497349999998</v>
      </c>
      <c r="L18" s="468">
        <v>6.7695622990000004</v>
      </c>
      <c r="M18" s="468">
        <v>5.6774272359999998</v>
      </c>
      <c r="N18" s="468">
        <v>8.072504404</v>
      </c>
      <c r="O18" s="468">
        <v>7.8564777430000001</v>
      </c>
      <c r="P18" s="468">
        <v>5.1325169089999996</v>
      </c>
      <c r="Q18" s="468">
        <v>5.3130817009999998</v>
      </c>
      <c r="R18" s="468">
        <v>3.3536768110000001</v>
      </c>
      <c r="S18" s="468">
        <v>4.947615066</v>
      </c>
      <c r="T18" s="468">
        <v>7.6667219710000003</v>
      </c>
      <c r="U18" s="468">
        <v>8.8281326890000003</v>
      </c>
      <c r="V18" s="468">
        <v>9.4859895949999995</v>
      </c>
      <c r="W18" s="468">
        <v>6.8250862879999996</v>
      </c>
      <c r="X18" s="468">
        <v>5.2899559729999996</v>
      </c>
      <c r="Y18" s="468">
        <v>5.650487601</v>
      </c>
      <c r="Z18" s="468">
        <v>5.246628104</v>
      </c>
      <c r="AA18" s="468">
        <v>9.3705790980000003</v>
      </c>
      <c r="AB18" s="468">
        <v>4.3550781110000001</v>
      </c>
      <c r="AC18" s="468">
        <v>3.992173513</v>
      </c>
      <c r="AD18" s="468">
        <v>3.7116131220000002</v>
      </c>
      <c r="AE18" s="468">
        <v>5.1523583129999997</v>
      </c>
      <c r="AF18" s="468">
        <v>6.6932750040000002</v>
      </c>
      <c r="AG18" s="468">
        <v>8.9788149369999992</v>
      </c>
      <c r="AH18" s="468">
        <v>9.347545641</v>
      </c>
      <c r="AI18" s="468">
        <v>7.3830700370000004</v>
      </c>
      <c r="AJ18" s="468">
        <v>5.6593417969999997</v>
      </c>
      <c r="AK18" s="468">
        <v>4.9703328410000003</v>
      </c>
      <c r="AL18" s="468">
        <v>7.417110793</v>
      </c>
      <c r="AM18" s="468">
        <v>9.6455156940000002</v>
      </c>
      <c r="AN18" s="468">
        <v>8.2216712449999996</v>
      </c>
      <c r="AO18" s="468">
        <v>5.4885323330000002</v>
      </c>
      <c r="AP18" s="468">
        <v>4.3993128629999996</v>
      </c>
      <c r="AQ18" s="468">
        <v>5.944489548</v>
      </c>
      <c r="AR18" s="468">
        <v>7.8042734239999998</v>
      </c>
      <c r="AS18" s="468">
        <v>10.170733222999999</v>
      </c>
      <c r="AT18" s="468">
        <v>10.133418289</v>
      </c>
      <c r="AU18" s="468">
        <v>8.6639342880000001</v>
      </c>
      <c r="AV18" s="468">
        <v>6.8451731970000003</v>
      </c>
      <c r="AW18" s="468">
        <v>7.3491957729999999</v>
      </c>
      <c r="AX18" s="468">
        <v>8.6322085459999993</v>
      </c>
      <c r="AY18" s="468">
        <v>8.7675109800000008</v>
      </c>
      <c r="AZ18" s="892">
        <v>6.1914877920000002</v>
      </c>
      <c r="BA18" s="892">
        <v>4.903895865</v>
      </c>
      <c r="BB18" s="892">
        <v>3.6113964790000002</v>
      </c>
      <c r="BC18" s="892">
        <v>4.7365079999999997</v>
      </c>
      <c r="BD18" s="892">
        <v>7.1821260000000002</v>
      </c>
      <c r="BE18" s="456">
        <v>9.7864590000000007</v>
      </c>
      <c r="BF18" s="456">
        <v>10.34792</v>
      </c>
      <c r="BG18" s="456">
        <v>8.5426719999999996</v>
      </c>
      <c r="BH18" s="456">
        <v>6.2951129999999997</v>
      </c>
      <c r="BI18" s="456">
        <v>6.9017299999999997</v>
      </c>
      <c r="BJ18" s="456">
        <v>8.3460330000000003</v>
      </c>
      <c r="BK18" s="456">
        <v>8.1262019999999993</v>
      </c>
      <c r="BL18" s="456">
        <v>6.6874729999999998</v>
      </c>
      <c r="BM18" s="456">
        <v>5.0194979999999996</v>
      </c>
      <c r="BN18" s="456">
        <v>3.9069400000000001</v>
      </c>
      <c r="BO18" s="456">
        <v>5.5062369999999996</v>
      </c>
      <c r="BP18" s="456">
        <v>7.3049609999999996</v>
      </c>
      <c r="BQ18" s="456">
        <v>10.22587</v>
      </c>
      <c r="BR18" s="456">
        <v>10.67806</v>
      </c>
      <c r="BS18" s="456">
        <v>8.7010389999999997</v>
      </c>
      <c r="BT18" s="456">
        <v>6.2484140000000004</v>
      </c>
      <c r="BU18" s="456">
        <v>6.8043019999999999</v>
      </c>
      <c r="BV18" s="456">
        <v>8.1619740000000007</v>
      </c>
    </row>
    <row r="19" spans="1:74" ht="11.1" customHeight="1" x14ac:dyDescent="0.2">
      <c r="A19" s="234" t="s">
        <v>695</v>
      </c>
      <c r="B19" s="446" t="s">
        <v>1019</v>
      </c>
      <c r="C19" s="468">
        <v>1.509182</v>
      </c>
      <c r="D19" s="468">
        <v>1.3294170000000001</v>
      </c>
      <c r="E19" s="468">
        <v>1.4451879999999999</v>
      </c>
      <c r="F19" s="468">
        <v>1.3909940000000001</v>
      </c>
      <c r="G19" s="468">
        <v>1.4785779999999999</v>
      </c>
      <c r="H19" s="468">
        <v>1.419049</v>
      </c>
      <c r="I19" s="468">
        <v>1.3041290000000001</v>
      </c>
      <c r="J19" s="468">
        <v>1.3645830000000001</v>
      </c>
      <c r="K19" s="468">
        <v>1.27535</v>
      </c>
      <c r="L19" s="468">
        <v>0.14446999999999999</v>
      </c>
      <c r="M19" s="468">
        <v>0.52611699999999995</v>
      </c>
      <c r="N19" s="468">
        <v>1.4134059999999999</v>
      </c>
      <c r="O19" s="468">
        <v>1.495465</v>
      </c>
      <c r="P19" s="468">
        <v>1.295536</v>
      </c>
      <c r="Q19" s="468">
        <v>1.474262</v>
      </c>
      <c r="R19" s="468">
        <v>1.362115</v>
      </c>
      <c r="S19" s="468">
        <v>1.481371</v>
      </c>
      <c r="T19" s="468">
        <v>1.4230959999999999</v>
      </c>
      <c r="U19" s="468">
        <v>1.447565</v>
      </c>
      <c r="V19" s="468">
        <v>1.45313</v>
      </c>
      <c r="W19" s="468">
        <v>1.4381390000000001</v>
      </c>
      <c r="X19" s="468">
        <v>1.3836470000000001</v>
      </c>
      <c r="Y19" s="468">
        <v>1.4598359999999999</v>
      </c>
      <c r="Z19" s="468">
        <v>1.5137560000000001</v>
      </c>
      <c r="AA19" s="468">
        <v>1.504486</v>
      </c>
      <c r="AB19" s="468">
        <v>1.414974</v>
      </c>
      <c r="AC19" s="468">
        <v>1.3786959999999999</v>
      </c>
      <c r="AD19" s="468">
        <v>0.57104299999999997</v>
      </c>
      <c r="AE19" s="468">
        <v>1.164137</v>
      </c>
      <c r="AF19" s="468">
        <v>1.4320569999999999</v>
      </c>
      <c r="AG19" s="468">
        <v>1.465236</v>
      </c>
      <c r="AH19" s="468">
        <v>1.267652</v>
      </c>
      <c r="AI19" s="468">
        <v>1.33314</v>
      </c>
      <c r="AJ19" s="468">
        <v>0.88792899999999997</v>
      </c>
      <c r="AK19" s="468">
        <v>1.368682</v>
      </c>
      <c r="AL19" s="468">
        <v>1.511925</v>
      </c>
      <c r="AM19" s="468">
        <v>1.510186</v>
      </c>
      <c r="AN19" s="468">
        <v>1.356069</v>
      </c>
      <c r="AO19" s="468">
        <v>1.50312</v>
      </c>
      <c r="AP19" s="468">
        <v>1.4429749999999999</v>
      </c>
      <c r="AQ19" s="468">
        <v>1.4914689999999999</v>
      </c>
      <c r="AR19" s="468">
        <v>1.4339090000000001</v>
      </c>
      <c r="AS19" s="468">
        <v>1.458178</v>
      </c>
      <c r="AT19" s="468">
        <v>1.4633</v>
      </c>
      <c r="AU19" s="468">
        <v>1.4298120000000001</v>
      </c>
      <c r="AV19" s="468">
        <v>0.61427900000000002</v>
      </c>
      <c r="AW19" s="468">
        <v>0.97571300000000005</v>
      </c>
      <c r="AX19" s="468">
        <v>1.5120089999999999</v>
      </c>
      <c r="AY19" s="468">
        <v>1.5109570000000001</v>
      </c>
      <c r="AZ19" s="892">
        <v>1.3621989999999999</v>
      </c>
      <c r="BA19" s="892">
        <v>1.5051620000000001</v>
      </c>
      <c r="BB19" s="892">
        <v>1.4502459999999999</v>
      </c>
      <c r="BC19" s="892">
        <v>1.4274</v>
      </c>
      <c r="BD19" s="892">
        <v>1.3588</v>
      </c>
      <c r="BE19" s="456">
        <v>1.4449000000000001</v>
      </c>
      <c r="BF19" s="456">
        <v>1.4449000000000001</v>
      </c>
      <c r="BG19" s="456">
        <v>1.3428899999999999</v>
      </c>
      <c r="BH19" s="456">
        <v>0.86768000000000001</v>
      </c>
      <c r="BI19" s="456">
        <v>1.31613</v>
      </c>
      <c r="BJ19" s="456">
        <v>1.4449000000000001</v>
      </c>
      <c r="BK19" s="456">
        <v>1.4449000000000001</v>
      </c>
      <c r="BL19" s="456">
        <v>1.30507</v>
      </c>
      <c r="BM19" s="456">
        <v>1.4449000000000001</v>
      </c>
      <c r="BN19" s="456">
        <v>0.58115000000000006</v>
      </c>
      <c r="BO19" s="456">
        <v>0.97992999999999997</v>
      </c>
      <c r="BP19" s="456">
        <v>1.39829</v>
      </c>
      <c r="BQ19" s="456">
        <v>1.4449000000000001</v>
      </c>
      <c r="BR19" s="456">
        <v>1.4449000000000001</v>
      </c>
      <c r="BS19" s="456">
        <v>1.39829</v>
      </c>
      <c r="BT19" s="456">
        <v>1.4449000000000001</v>
      </c>
      <c r="BU19" s="456">
        <v>1.39829</v>
      </c>
      <c r="BV19" s="456">
        <v>1.4449000000000001</v>
      </c>
    </row>
    <row r="20" spans="1:74" ht="11.1" customHeight="1" x14ac:dyDescent="0.2">
      <c r="A20" s="235" t="s">
        <v>696</v>
      </c>
      <c r="B20" s="446" t="s">
        <v>1012</v>
      </c>
      <c r="C20" s="468">
        <v>0.99909825600000002</v>
      </c>
      <c r="D20" s="468">
        <v>0.94104800700000002</v>
      </c>
      <c r="E20" s="468">
        <v>1.075584125</v>
      </c>
      <c r="F20" s="468">
        <v>1.231866235</v>
      </c>
      <c r="G20" s="468">
        <v>1.2243270879999999</v>
      </c>
      <c r="H20" s="468">
        <v>1.357150471</v>
      </c>
      <c r="I20" s="468">
        <v>1.1194881029999999</v>
      </c>
      <c r="J20" s="468">
        <v>0.94913141999999995</v>
      </c>
      <c r="K20" s="468">
        <v>0.81927064900000002</v>
      </c>
      <c r="L20" s="468">
        <v>0.67965273900000001</v>
      </c>
      <c r="M20" s="468">
        <v>0.84518682999999994</v>
      </c>
      <c r="N20" s="468">
        <v>1.082324077</v>
      </c>
      <c r="O20" s="468">
        <v>0.76508900000000002</v>
      </c>
      <c r="P20" s="468">
        <v>0.98470999999999997</v>
      </c>
      <c r="Q20" s="468">
        <v>1.238362</v>
      </c>
      <c r="R20" s="468">
        <v>0.90567600000000004</v>
      </c>
      <c r="S20" s="468">
        <v>1.080881</v>
      </c>
      <c r="T20" s="468">
        <v>0.97597800000000001</v>
      </c>
      <c r="U20" s="468">
        <v>1.185673</v>
      </c>
      <c r="V20" s="468">
        <v>1.239071</v>
      </c>
      <c r="W20" s="468">
        <v>1.0585910000000001</v>
      </c>
      <c r="X20" s="468">
        <v>0.89902400000000005</v>
      </c>
      <c r="Y20" s="468">
        <v>0.79858200000000001</v>
      </c>
      <c r="Z20" s="468">
        <v>0.635965</v>
      </c>
      <c r="AA20" s="468">
        <v>0.90029250699999996</v>
      </c>
      <c r="AB20" s="468">
        <v>0.85162616599999996</v>
      </c>
      <c r="AC20" s="468">
        <v>0.93635185399999998</v>
      </c>
      <c r="AD20" s="468">
        <v>1.010665444</v>
      </c>
      <c r="AE20" s="468">
        <v>1.2505535219999999</v>
      </c>
      <c r="AF20" s="468">
        <v>1.3133782469999999</v>
      </c>
      <c r="AG20" s="468">
        <v>0.91668148400000005</v>
      </c>
      <c r="AH20" s="468">
        <v>1.1783297370000001</v>
      </c>
      <c r="AI20" s="468">
        <v>1.0062735229999999</v>
      </c>
      <c r="AJ20" s="468">
        <v>0.91786132499999995</v>
      </c>
      <c r="AK20" s="468">
        <v>1.0041341989999999</v>
      </c>
      <c r="AL20" s="468">
        <v>0.77615833000000001</v>
      </c>
      <c r="AM20" s="468">
        <v>1.139880934</v>
      </c>
      <c r="AN20" s="468">
        <v>1.039621116</v>
      </c>
      <c r="AO20" s="468">
        <v>1.1527556130000001</v>
      </c>
      <c r="AP20" s="468">
        <v>1.1750524360000001</v>
      </c>
      <c r="AQ20" s="468">
        <v>1.251832555</v>
      </c>
      <c r="AR20" s="468">
        <v>1.141649844</v>
      </c>
      <c r="AS20" s="468">
        <v>0.98760482699999996</v>
      </c>
      <c r="AT20" s="468">
        <v>1.0329690359999999</v>
      </c>
      <c r="AU20" s="468">
        <v>0.758156371</v>
      </c>
      <c r="AV20" s="468">
        <v>0.85839703000000001</v>
      </c>
      <c r="AW20" s="468">
        <v>0.965394321</v>
      </c>
      <c r="AX20" s="468">
        <v>1.2695472759999999</v>
      </c>
      <c r="AY20" s="468">
        <v>1.4702647390000001</v>
      </c>
      <c r="AZ20" s="892">
        <v>1.1770539520000001</v>
      </c>
      <c r="BA20" s="892">
        <v>1.4325302449999999</v>
      </c>
      <c r="BB20" s="892">
        <v>1.217234801</v>
      </c>
      <c r="BC20" s="892">
        <v>1.3913089999999999</v>
      </c>
      <c r="BD20" s="892">
        <v>1.3105549999999999</v>
      </c>
      <c r="BE20" s="456">
        <v>1.297223</v>
      </c>
      <c r="BF20" s="456">
        <v>1.1655</v>
      </c>
      <c r="BG20" s="456">
        <v>1.0304660000000001</v>
      </c>
      <c r="BH20" s="456">
        <v>0.98056710000000002</v>
      </c>
      <c r="BI20" s="456">
        <v>0.96306910000000001</v>
      </c>
      <c r="BJ20" s="456">
        <v>0.99716260000000001</v>
      </c>
      <c r="BK20" s="456">
        <v>1.1611610000000001</v>
      </c>
      <c r="BL20" s="456">
        <v>1.047086</v>
      </c>
      <c r="BM20" s="456">
        <v>1.1431439999999999</v>
      </c>
      <c r="BN20" s="456">
        <v>1.2701119999999999</v>
      </c>
      <c r="BO20" s="456">
        <v>1.4290799999999999</v>
      </c>
      <c r="BP20" s="456">
        <v>1.336381</v>
      </c>
      <c r="BQ20" s="456">
        <v>1.3169489999999999</v>
      </c>
      <c r="BR20" s="456">
        <v>1.1802870000000001</v>
      </c>
      <c r="BS20" s="456">
        <v>1.041733</v>
      </c>
      <c r="BT20" s="456">
        <v>0.99013340000000005</v>
      </c>
      <c r="BU20" s="456">
        <v>0.9715878</v>
      </c>
      <c r="BV20" s="456">
        <v>0.99797009999999997</v>
      </c>
    </row>
    <row r="21" spans="1:74" ht="11.1" customHeight="1" x14ac:dyDescent="0.2">
      <c r="A21" s="234" t="s">
        <v>1571</v>
      </c>
      <c r="B21" s="446" t="s">
        <v>1013</v>
      </c>
      <c r="C21" s="468">
        <v>9.7044836720000003</v>
      </c>
      <c r="D21" s="468">
        <v>9.7151796350000001</v>
      </c>
      <c r="E21" s="468">
        <v>11.072441570000001</v>
      </c>
      <c r="F21" s="468">
        <v>11.805044412999999</v>
      </c>
      <c r="G21" s="468">
        <v>10.219502455000001</v>
      </c>
      <c r="H21" s="468">
        <v>8.7599183370000002</v>
      </c>
      <c r="I21" s="468">
        <v>7.6742326319999998</v>
      </c>
      <c r="J21" s="468">
        <v>6.6012249159999996</v>
      </c>
      <c r="K21" s="468">
        <v>7.9518348730000001</v>
      </c>
      <c r="L21" s="468">
        <v>8.3633585840000002</v>
      </c>
      <c r="M21" s="468">
        <v>10.879855011</v>
      </c>
      <c r="N21" s="468">
        <v>10.074771877</v>
      </c>
      <c r="O21" s="468">
        <v>9.9049866889999993</v>
      </c>
      <c r="P21" s="468">
        <v>10.39929661</v>
      </c>
      <c r="Q21" s="468">
        <v>11.150472756999999</v>
      </c>
      <c r="R21" s="468">
        <v>11.269968872</v>
      </c>
      <c r="S21" s="468">
        <v>7.9380825359999996</v>
      </c>
      <c r="T21" s="468">
        <v>6.1410166840000002</v>
      </c>
      <c r="U21" s="468">
        <v>7.3369954420000001</v>
      </c>
      <c r="V21" s="468">
        <v>7.3699279170000001</v>
      </c>
      <c r="W21" s="468">
        <v>7.947075248</v>
      </c>
      <c r="X21" s="468">
        <v>10.078034690000001</v>
      </c>
      <c r="Y21" s="468">
        <v>9.2978978940000001</v>
      </c>
      <c r="Z21" s="468">
        <v>10.408451958000001</v>
      </c>
      <c r="AA21" s="468">
        <v>8.0314508040000003</v>
      </c>
      <c r="AB21" s="468">
        <v>10.348206384999999</v>
      </c>
      <c r="AC21" s="468">
        <v>11.131247838</v>
      </c>
      <c r="AD21" s="468">
        <v>11.285544348</v>
      </c>
      <c r="AE21" s="468">
        <v>9.0762861959999999</v>
      </c>
      <c r="AF21" s="468">
        <v>9.8061238179999997</v>
      </c>
      <c r="AG21" s="468">
        <v>7.8793596040000002</v>
      </c>
      <c r="AH21" s="468">
        <v>8.0452075650000001</v>
      </c>
      <c r="AI21" s="468">
        <v>8.0538282120000009</v>
      </c>
      <c r="AJ21" s="468">
        <v>10.168920947</v>
      </c>
      <c r="AK21" s="468">
        <v>9.5009209719999994</v>
      </c>
      <c r="AL21" s="468">
        <v>9.4689636149999998</v>
      </c>
      <c r="AM21" s="468">
        <v>9.7638966230000008</v>
      </c>
      <c r="AN21" s="468">
        <v>9.314171923</v>
      </c>
      <c r="AO21" s="468">
        <v>11.861930773999999</v>
      </c>
      <c r="AP21" s="468">
        <v>10.970441900000001</v>
      </c>
      <c r="AQ21" s="468">
        <v>8.4278080109999998</v>
      </c>
      <c r="AR21" s="468">
        <v>8.9119145369999995</v>
      </c>
      <c r="AS21" s="468">
        <v>8.609542544</v>
      </c>
      <c r="AT21" s="468">
        <v>7.5768394350000001</v>
      </c>
      <c r="AU21" s="468">
        <v>7.0852681510000002</v>
      </c>
      <c r="AV21" s="468">
        <v>10.039585344000001</v>
      </c>
      <c r="AW21" s="468">
        <v>9.6051990949999997</v>
      </c>
      <c r="AX21" s="468">
        <v>11.327800326</v>
      </c>
      <c r="AY21" s="468">
        <v>10.796637743</v>
      </c>
      <c r="AZ21" s="892">
        <v>9.6758375109999992</v>
      </c>
      <c r="BA21" s="892">
        <v>12.665368246</v>
      </c>
      <c r="BB21" s="892">
        <v>12.249539134000001</v>
      </c>
      <c r="BC21" s="892">
        <v>9.1550630000000002</v>
      </c>
      <c r="BD21" s="892">
        <v>9.3517410000000005</v>
      </c>
      <c r="BE21" s="456">
        <v>8.7616309999999995</v>
      </c>
      <c r="BF21" s="456">
        <v>8.1503309999999995</v>
      </c>
      <c r="BG21" s="456">
        <v>7.9103459999999997</v>
      </c>
      <c r="BH21" s="456">
        <v>10.662140000000001</v>
      </c>
      <c r="BI21" s="456">
        <v>10.01826</v>
      </c>
      <c r="BJ21" s="456">
        <v>11.00221</v>
      </c>
      <c r="BK21" s="456">
        <v>10.49667</v>
      </c>
      <c r="BL21" s="456">
        <v>9.8560580000000009</v>
      </c>
      <c r="BM21" s="456">
        <v>12.58775</v>
      </c>
      <c r="BN21" s="456">
        <v>12.07236</v>
      </c>
      <c r="BO21" s="456">
        <v>9.1032949999999992</v>
      </c>
      <c r="BP21" s="456">
        <v>9.5148930000000007</v>
      </c>
      <c r="BQ21" s="456">
        <v>8.8235499999999991</v>
      </c>
      <c r="BR21" s="456">
        <v>8.138954</v>
      </c>
      <c r="BS21" s="456">
        <v>7.8417849999999998</v>
      </c>
      <c r="BT21" s="456">
        <v>10.707610000000001</v>
      </c>
      <c r="BU21" s="456">
        <v>10.073410000000001</v>
      </c>
      <c r="BV21" s="456">
        <v>11.126939999999999</v>
      </c>
    </row>
    <row r="22" spans="1:74" ht="11.1" customHeight="1" x14ac:dyDescent="0.2">
      <c r="A22" s="234" t="s">
        <v>1572</v>
      </c>
      <c r="B22" s="446" t="s">
        <v>1014</v>
      </c>
      <c r="C22" s="468">
        <v>5.4627269999999999E-2</v>
      </c>
      <c r="D22" s="468">
        <v>6.2482006E-2</v>
      </c>
      <c r="E22" s="468">
        <v>7.5161932000000001E-2</v>
      </c>
      <c r="F22" s="468">
        <v>8.9517614999999995E-2</v>
      </c>
      <c r="G22" s="468">
        <v>0.10061006</v>
      </c>
      <c r="H22" s="468">
        <v>0.100426608</v>
      </c>
      <c r="I22" s="468">
        <v>0.11057886</v>
      </c>
      <c r="J22" s="468">
        <v>9.1535697999999999E-2</v>
      </c>
      <c r="K22" s="468">
        <v>8.9650702999999998E-2</v>
      </c>
      <c r="L22" s="468">
        <v>6.9128041000000001E-2</v>
      </c>
      <c r="M22" s="468">
        <v>4.8691352E-2</v>
      </c>
      <c r="N22" s="468">
        <v>4.0828854999999997E-2</v>
      </c>
      <c r="O22" s="468">
        <v>4.7264075000000003E-2</v>
      </c>
      <c r="P22" s="468">
        <v>5.4492477999999997E-2</v>
      </c>
      <c r="Q22" s="468">
        <v>7.2300507E-2</v>
      </c>
      <c r="R22" s="468">
        <v>9.7070282999999993E-2</v>
      </c>
      <c r="S22" s="468">
        <v>0.106543604</v>
      </c>
      <c r="T22" s="468">
        <v>0.11356465</v>
      </c>
      <c r="U22" s="468">
        <v>0.117527694</v>
      </c>
      <c r="V22" s="468">
        <v>0.112292057</v>
      </c>
      <c r="W22" s="468">
        <v>0.10910594899999999</v>
      </c>
      <c r="X22" s="468">
        <v>9.0758089E-2</v>
      </c>
      <c r="Y22" s="468">
        <v>6.8980505999999997E-2</v>
      </c>
      <c r="Z22" s="468">
        <v>5.9983390999999997E-2</v>
      </c>
      <c r="AA22" s="468">
        <v>6.9685999999999998E-2</v>
      </c>
      <c r="AB22" s="468">
        <v>8.4358000000000002E-2</v>
      </c>
      <c r="AC22" s="468">
        <v>0.108893</v>
      </c>
      <c r="AD22" s="468">
        <v>0.118474</v>
      </c>
      <c r="AE22" s="468">
        <v>0.18923300000000001</v>
      </c>
      <c r="AF22" s="468">
        <v>0.20019700000000001</v>
      </c>
      <c r="AG22" s="468">
        <v>0.20429</v>
      </c>
      <c r="AH22" s="468">
        <v>0.190855</v>
      </c>
      <c r="AI22" s="468">
        <v>0.17105899999999999</v>
      </c>
      <c r="AJ22" s="468">
        <v>0.15174499999999999</v>
      </c>
      <c r="AK22" s="468">
        <v>9.2620999999999995E-2</v>
      </c>
      <c r="AL22" s="468">
        <v>8.6782999999999999E-2</v>
      </c>
      <c r="AM22" s="468">
        <v>0.108131954</v>
      </c>
      <c r="AN22" s="468">
        <v>0.114597349</v>
      </c>
      <c r="AO22" s="468">
        <v>0.18080132900000001</v>
      </c>
      <c r="AP22" s="468">
        <v>0.18283313100000001</v>
      </c>
      <c r="AQ22" s="468">
        <v>0.25989558299999999</v>
      </c>
      <c r="AR22" s="468">
        <v>0.28708022700000002</v>
      </c>
      <c r="AS22" s="468">
        <v>0.30762339599999999</v>
      </c>
      <c r="AT22" s="468">
        <v>0.29396138799999999</v>
      </c>
      <c r="AU22" s="468">
        <v>0.25092473199999998</v>
      </c>
      <c r="AV22" s="468">
        <v>0.23335094100000001</v>
      </c>
      <c r="AW22" s="468">
        <v>0.201007306</v>
      </c>
      <c r="AX22" s="468">
        <v>0.17428675800000001</v>
      </c>
      <c r="AY22" s="468">
        <v>0.19688060700000001</v>
      </c>
      <c r="AZ22" s="892">
        <v>0.23891361799999999</v>
      </c>
      <c r="BA22" s="892">
        <v>0.329706422</v>
      </c>
      <c r="BB22" s="892">
        <v>0.426767485</v>
      </c>
      <c r="BC22" s="892">
        <v>0.47203640000000002</v>
      </c>
      <c r="BD22" s="892">
        <v>0.54692989999999997</v>
      </c>
      <c r="BE22" s="456">
        <v>0.61332120000000001</v>
      </c>
      <c r="BF22" s="456">
        <v>0.55942440000000004</v>
      </c>
      <c r="BG22" s="456">
        <v>0.50314420000000004</v>
      </c>
      <c r="BH22" s="456">
        <v>0.47291339999999998</v>
      </c>
      <c r="BI22" s="456">
        <v>0.37369409999999997</v>
      </c>
      <c r="BJ22" s="456">
        <v>0.3609733</v>
      </c>
      <c r="BK22" s="456">
        <v>0.41717939999999998</v>
      </c>
      <c r="BL22" s="456">
        <v>0.4721919</v>
      </c>
      <c r="BM22" s="456">
        <v>0.61748930000000002</v>
      </c>
      <c r="BN22" s="456">
        <v>0.67011509999999996</v>
      </c>
      <c r="BO22" s="456">
        <v>0.77067260000000004</v>
      </c>
      <c r="BP22" s="456">
        <v>0.93438710000000003</v>
      </c>
      <c r="BQ22" s="456">
        <v>0.9861702</v>
      </c>
      <c r="BR22" s="456">
        <v>0.89814249999999995</v>
      </c>
      <c r="BS22" s="456">
        <v>0.77537650000000002</v>
      </c>
      <c r="BT22" s="456">
        <v>0.70642720000000003</v>
      </c>
      <c r="BU22" s="456">
        <v>0.55286179999999996</v>
      </c>
      <c r="BV22" s="456">
        <v>0.4573412</v>
      </c>
    </row>
    <row r="23" spans="1:74" ht="11.1" customHeight="1" x14ac:dyDescent="0.2">
      <c r="A23" s="234" t="s">
        <v>697</v>
      </c>
      <c r="B23" s="478" t="s">
        <v>1555</v>
      </c>
      <c r="C23" s="468">
        <v>5.3876731999999997E-2</v>
      </c>
      <c r="D23" s="468">
        <v>5.5099059999999998E-2</v>
      </c>
      <c r="E23" s="468">
        <v>8.0498017000000005E-2</v>
      </c>
      <c r="F23" s="468">
        <v>8.3793724999999999E-2</v>
      </c>
      <c r="G23" s="468">
        <v>0.13154975599999999</v>
      </c>
      <c r="H23" s="468">
        <v>0.13048963799999999</v>
      </c>
      <c r="I23" s="468">
        <v>5.8531695000000002E-2</v>
      </c>
      <c r="J23" s="468">
        <v>5.3914992000000002E-2</v>
      </c>
      <c r="K23" s="468">
        <v>3.7480549000000002E-2</v>
      </c>
      <c r="L23" s="468">
        <v>4.1634962999999997E-2</v>
      </c>
      <c r="M23" s="468">
        <v>4.0942263E-2</v>
      </c>
      <c r="N23" s="468">
        <v>7.6369101999999994E-2</v>
      </c>
      <c r="O23" s="468">
        <v>8.4257297999999994E-2</v>
      </c>
      <c r="P23" s="468">
        <v>6.5152318000000001E-2</v>
      </c>
      <c r="Q23" s="468">
        <v>7.7828685999999994E-2</v>
      </c>
      <c r="R23" s="468">
        <v>5.4068816999999998E-2</v>
      </c>
      <c r="S23" s="468">
        <v>6.0224104000000001E-2</v>
      </c>
      <c r="T23" s="468">
        <v>8.5965335000000004E-2</v>
      </c>
      <c r="U23" s="468">
        <v>8.0124315000000002E-2</v>
      </c>
      <c r="V23" s="468">
        <v>9.2211330999999994E-2</v>
      </c>
      <c r="W23" s="468">
        <v>7.3520159000000002E-2</v>
      </c>
      <c r="X23" s="468">
        <v>6.8007209999999998E-2</v>
      </c>
      <c r="Y23" s="468">
        <v>6.5153186000000002E-2</v>
      </c>
      <c r="Z23" s="468">
        <v>8.0510437000000004E-2</v>
      </c>
      <c r="AA23" s="468">
        <v>0.178471507</v>
      </c>
      <c r="AB23" s="468">
        <v>5.9752221000000001E-2</v>
      </c>
      <c r="AC23" s="468">
        <v>7.9677368999999998E-2</v>
      </c>
      <c r="AD23" s="468">
        <v>7.3490933999999994E-2</v>
      </c>
      <c r="AE23" s="468">
        <v>0.188902243</v>
      </c>
      <c r="AF23" s="468">
        <v>0.13419302999999999</v>
      </c>
      <c r="AG23" s="468">
        <v>0.11625305900000001</v>
      </c>
      <c r="AH23" s="468">
        <v>9.5894966999999998E-2</v>
      </c>
      <c r="AI23" s="468">
        <v>7.0379109999999995E-2</v>
      </c>
      <c r="AJ23" s="468">
        <v>7.5852533999999999E-2</v>
      </c>
      <c r="AK23" s="468">
        <v>7.0285799999999996E-2</v>
      </c>
      <c r="AL23" s="468">
        <v>7.3850945000000001E-2</v>
      </c>
      <c r="AM23" s="468">
        <v>0.157051618</v>
      </c>
      <c r="AN23" s="468">
        <v>0.107418008</v>
      </c>
      <c r="AO23" s="468">
        <v>8.9916529999999995E-2</v>
      </c>
      <c r="AP23" s="468">
        <v>0.127456663</v>
      </c>
      <c r="AQ23" s="468">
        <v>0.15091948099999999</v>
      </c>
      <c r="AR23" s="468">
        <v>0.161826585</v>
      </c>
      <c r="AS23" s="468">
        <v>0.118990779</v>
      </c>
      <c r="AT23" s="468">
        <v>8.9961650000000004E-2</v>
      </c>
      <c r="AU23" s="468">
        <v>6.4378539999999998E-2</v>
      </c>
      <c r="AV23" s="468">
        <v>7.5527935000000004E-2</v>
      </c>
      <c r="AW23" s="468">
        <v>8.7421661999999997E-2</v>
      </c>
      <c r="AX23" s="468">
        <v>0.10563460199999999</v>
      </c>
      <c r="AY23" s="468">
        <v>0.32597249499999997</v>
      </c>
      <c r="AZ23" s="892">
        <v>0.15219666200000001</v>
      </c>
      <c r="BA23" s="892">
        <v>0.100634639</v>
      </c>
      <c r="BB23" s="892">
        <v>0.12955877099999999</v>
      </c>
      <c r="BC23" s="892">
        <v>0.14882680000000001</v>
      </c>
      <c r="BD23" s="892">
        <v>0.15254429999999999</v>
      </c>
      <c r="BE23" s="456">
        <v>0.11031489999999999</v>
      </c>
      <c r="BF23" s="456">
        <v>7.51526E-2</v>
      </c>
      <c r="BG23" s="456">
        <v>3.0992200000000001E-2</v>
      </c>
      <c r="BH23" s="456">
        <v>4.2227399999999998E-2</v>
      </c>
      <c r="BI23" s="456">
        <v>8.5103899999999996E-2</v>
      </c>
      <c r="BJ23" s="456">
        <v>6.9961200000000001E-2</v>
      </c>
      <c r="BK23" s="456">
        <v>0.18739059999999999</v>
      </c>
      <c r="BL23" s="456">
        <v>8.6525000000000005E-2</v>
      </c>
      <c r="BM23" s="456">
        <v>4.76281E-2</v>
      </c>
      <c r="BN23" s="456">
        <v>0.1141875</v>
      </c>
      <c r="BO23" s="456">
        <v>0.1406965</v>
      </c>
      <c r="BP23" s="456">
        <v>0.1435805</v>
      </c>
      <c r="BQ23" s="456">
        <v>0.1057519</v>
      </c>
      <c r="BR23" s="456">
        <v>6.6274399999999997E-2</v>
      </c>
      <c r="BS23" s="456">
        <v>1.3221999999999999E-2</v>
      </c>
      <c r="BT23" s="456">
        <v>3.9174500000000001E-2</v>
      </c>
      <c r="BU23" s="456">
        <v>7.0344199999999996E-2</v>
      </c>
      <c r="BV23" s="456">
        <v>7.1168300000000004E-2</v>
      </c>
    </row>
    <row r="24" spans="1:74" ht="11.1" customHeight="1" x14ac:dyDescent="0.2">
      <c r="A24" s="234" t="s">
        <v>699</v>
      </c>
      <c r="B24" s="476" t="s">
        <v>1556</v>
      </c>
      <c r="C24" s="468">
        <v>26.894694000000001</v>
      </c>
      <c r="D24" s="468">
        <v>23.932072999999999</v>
      </c>
      <c r="E24" s="468">
        <v>23.572406999999998</v>
      </c>
      <c r="F24" s="468">
        <v>21.495021999999999</v>
      </c>
      <c r="G24" s="468">
        <v>24.103294000000002</v>
      </c>
      <c r="H24" s="468">
        <v>27.835146000000002</v>
      </c>
      <c r="I24" s="468">
        <v>32.196185</v>
      </c>
      <c r="J24" s="468">
        <v>30.815873</v>
      </c>
      <c r="K24" s="468">
        <v>25.352544000000002</v>
      </c>
      <c r="L24" s="468">
        <v>22.19426</v>
      </c>
      <c r="M24" s="468">
        <v>23.453824999999998</v>
      </c>
      <c r="N24" s="468">
        <v>26.710846</v>
      </c>
      <c r="O24" s="468">
        <v>25.934895690000001</v>
      </c>
      <c r="P24" s="468">
        <v>23.019347109999998</v>
      </c>
      <c r="Q24" s="468">
        <v>24.13329499</v>
      </c>
      <c r="R24" s="468">
        <v>21.602514939999999</v>
      </c>
      <c r="S24" s="468">
        <v>23.68858384</v>
      </c>
      <c r="T24" s="468">
        <v>26.789900029999998</v>
      </c>
      <c r="U24" s="468">
        <v>30.480676119999998</v>
      </c>
      <c r="V24" s="468">
        <v>31.924169989999999</v>
      </c>
      <c r="W24" s="468">
        <v>25.87700873</v>
      </c>
      <c r="X24" s="468">
        <v>23.087856819999999</v>
      </c>
      <c r="Y24" s="468">
        <v>23.106208930000001</v>
      </c>
      <c r="Z24" s="468">
        <v>25.16756723</v>
      </c>
      <c r="AA24" s="468">
        <v>29.062832799999999</v>
      </c>
      <c r="AB24" s="468">
        <v>22.782253059999999</v>
      </c>
      <c r="AC24" s="468">
        <v>23.266503920000002</v>
      </c>
      <c r="AD24" s="468">
        <v>22.18917137</v>
      </c>
      <c r="AE24" s="468">
        <v>24.368835260000001</v>
      </c>
      <c r="AF24" s="468">
        <v>28.594126500000002</v>
      </c>
      <c r="AG24" s="468">
        <v>31.148357350000001</v>
      </c>
      <c r="AH24" s="468">
        <v>31.495178379999999</v>
      </c>
      <c r="AI24" s="468">
        <v>26.069154526999998</v>
      </c>
      <c r="AJ24" s="468">
        <v>24.092071889</v>
      </c>
      <c r="AK24" s="468">
        <v>22.87427164</v>
      </c>
      <c r="AL24" s="468">
        <v>26.11755952</v>
      </c>
      <c r="AM24" s="468">
        <v>29.892983966999999</v>
      </c>
      <c r="AN24" s="468">
        <v>25.562676345</v>
      </c>
      <c r="AO24" s="468">
        <v>24.107062169999999</v>
      </c>
      <c r="AP24" s="468">
        <v>22.980612863000001</v>
      </c>
      <c r="AQ24" s="468">
        <v>24.445712519000001</v>
      </c>
      <c r="AR24" s="468">
        <v>27.912048350999999</v>
      </c>
      <c r="AS24" s="468">
        <v>32.549387586000002</v>
      </c>
      <c r="AT24" s="468">
        <v>31.202365814</v>
      </c>
      <c r="AU24" s="468">
        <v>26.325970871999999</v>
      </c>
      <c r="AV24" s="468">
        <v>25.112939092000001</v>
      </c>
      <c r="AW24" s="468">
        <v>23.921791613</v>
      </c>
      <c r="AX24" s="468">
        <v>28.207809071</v>
      </c>
      <c r="AY24" s="468">
        <v>29.220035196000001</v>
      </c>
      <c r="AZ24" s="892">
        <v>23.631311287999999</v>
      </c>
      <c r="BA24" s="892">
        <v>26.009088508000001</v>
      </c>
      <c r="BB24" s="892">
        <v>24.100844427999998</v>
      </c>
      <c r="BC24" s="892">
        <v>24.106269999999999</v>
      </c>
      <c r="BD24" s="892">
        <v>28.19267</v>
      </c>
      <c r="BE24" s="456">
        <v>33.526730000000001</v>
      </c>
      <c r="BF24" s="456">
        <v>33.467889999999997</v>
      </c>
      <c r="BG24" s="456">
        <v>27.496559999999999</v>
      </c>
      <c r="BH24" s="456">
        <v>25.312349999999999</v>
      </c>
      <c r="BI24" s="456">
        <v>25.144749999999998</v>
      </c>
      <c r="BJ24" s="456">
        <v>28.572289999999999</v>
      </c>
      <c r="BK24" s="456">
        <v>29.260380000000001</v>
      </c>
      <c r="BL24" s="456">
        <v>25.89847</v>
      </c>
      <c r="BM24" s="456">
        <v>26.278690000000001</v>
      </c>
      <c r="BN24" s="456">
        <v>24.29429</v>
      </c>
      <c r="BO24" s="456">
        <v>25.330670000000001</v>
      </c>
      <c r="BP24" s="456">
        <v>29.524789999999999</v>
      </c>
      <c r="BQ24" s="456">
        <v>35.068330000000003</v>
      </c>
      <c r="BR24" s="456">
        <v>34.656170000000003</v>
      </c>
      <c r="BS24" s="456">
        <v>28.201750000000001</v>
      </c>
      <c r="BT24" s="456">
        <v>25.837869999999999</v>
      </c>
      <c r="BU24" s="456">
        <v>25.533770000000001</v>
      </c>
      <c r="BV24" s="456">
        <v>28.842880000000001</v>
      </c>
    </row>
    <row r="25" spans="1:74" ht="11.1" customHeight="1" x14ac:dyDescent="0.2">
      <c r="A25" s="229"/>
      <c r="B25" s="67" t="s">
        <v>735</v>
      </c>
      <c r="C25" s="469"/>
      <c r="D25" s="469"/>
      <c r="E25" s="469"/>
      <c r="F25" s="469"/>
      <c r="G25" s="469"/>
      <c r="H25" s="469"/>
      <c r="I25" s="469"/>
      <c r="J25" s="469"/>
      <c r="K25" s="469"/>
      <c r="L25" s="469"/>
      <c r="M25" s="469"/>
      <c r="N25" s="469"/>
      <c r="O25" s="469"/>
      <c r="P25" s="469"/>
      <c r="Q25" s="469"/>
      <c r="R25" s="469"/>
      <c r="S25" s="469"/>
      <c r="T25" s="469"/>
      <c r="U25" s="469"/>
      <c r="V25" s="469"/>
      <c r="W25" s="469"/>
      <c r="X25" s="469"/>
      <c r="Y25" s="469"/>
      <c r="Z25" s="469"/>
      <c r="AA25" s="469"/>
      <c r="AB25" s="469"/>
      <c r="AC25" s="469"/>
      <c r="AD25" s="469"/>
      <c r="AE25" s="469"/>
      <c r="AF25" s="469"/>
      <c r="AG25" s="469"/>
      <c r="AH25" s="469"/>
      <c r="AI25" s="469"/>
      <c r="AJ25" s="469"/>
      <c r="AK25" s="469"/>
      <c r="AL25" s="469"/>
      <c r="AM25" s="469"/>
      <c r="AN25" s="469"/>
      <c r="AO25" s="469"/>
      <c r="AP25" s="469"/>
      <c r="AQ25" s="469"/>
      <c r="AR25" s="469"/>
      <c r="AS25" s="469"/>
      <c r="AT25" s="469"/>
      <c r="AU25" s="469"/>
      <c r="AV25" s="469"/>
      <c r="AW25" s="469"/>
      <c r="AX25" s="469"/>
      <c r="AY25" s="469"/>
      <c r="AZ25" s="921"/>
      <c r="BA25" s="921"/>
      <c r="BB25" s="921"/>
      <c r="BC25" s="921"/>
      <c r="BD25" s="921"/>
      <c r="BE25" s="474"/>
      <c r="BF25" s="474"/>
      <c r="BG25" s="474"/>
      <c r="BH25" s="474"/>
      <c r="BI25" s="474"/>
      <c r="BJ25" s="474"/>
      <c r="BK25" s="474"/>
      <c r="BL25" s="474"/>
      <c r="BM25" s="474"/>
      <c r="BN25" s="474"/>
      <c r="BO25" s="474"/>
      <c r="BP25" s="474"/>
      <c r="BQ25" s="474"/>
      <c r="BR25" s="474"/>
      <c r="BS25" s="474"/>
      <c r="BT25" s="474"/>
      <c r="BU25" s="474"/>
      <c r="BV25" s="474"/>
    </row>
    <row r="26" spans="1:74" s="285" customFormat="1" ht="11.1" customHeight="1" x14ac:dyDescent="0.2">
      <c r="A26" s="475" t="s">
        <v>705</v>
      </c>
      <c r="B26" s="477" t="s">
        <v>1024</v>
      </c>
      <c r="C26" s="301">
        <v>32.765949270999997</v>
      </c>
      <c r="D26" s="301">
        <v>30.771387408999999</v>
      </c>
      <c r="E26" s="301">
        <v>29.649456473000001</v>
      </c>
      <c r="F26" s="301">
        <v>30.312881377</v>
      </c>
      <c r="G26" s="301">
        <v>37.352008542</v>
      </c>
      <c r="H26" s="301">
        <v>40.966588672</v>
      </c>
      <c r="I26" s="301">
        <v>44.781147541000003</v>
      </c>
      <c r="J26" s="301">
        <v>42.026627112</v>
      </c>
      <c r="K26" s="301">
        <v>36.843352361999997</v>
      </c>
      <c r="L26" s="301">
        <v>32.017403401999999</v>
      </c>
      <c r="M26" s="301">
        <v>30.703249409000001</v>
      </c>
      <c r="N26" s="301">
        <v>33.452880706999998</v>
      </c>
      <c r="O26" s="301">
        <v>32.556571155999997</v>
      </c>
      <c r="P26" s="301">
        <v>30.234568586000002</v>
      </c>
      <c r="Q26" s="301">
        <v>31.500015078000001</v>
      </c>
      <c r="R26" s="301">
        <v>30.494505856</v>
      </c>
      <c r="S26" s="301">
        <v>36.107470847999998</v>
      </c>
      <c r="T26" s="301">
        <v>41.927261035999997</v>
      </c>
      <c r="U26" s="301">
        <v>46.553052043999998</v>
      </c>
      <c r="V26" s="301">
        <v>48.948410287000002</v>
      </c>
      <c r="W26" s="301">
        <v>42.16486467</v>
      </c>
      <c r="X26" s="301">
        <v>35.492897337000002</v>
      </c>
      <c r="Y26" s="301">
        <v>31.153509483000001</v>
      </c>
      <c r="Z26" s="301">
        <v>33.449906495</v>
      </c>
      <c r="AA26" s="301">
        <v>38.754723669999997</v>
      </c>
      <c r="AB26" s="301">
        <v>31.115234157</v>
      </c>
      <c r="AC26" s="301">
        <v>32.486795278000002</v>
      </c>
      <c r="AD26" s="301">
        <v>33.381145017999998</v>
      </c>
      <c r="AE26" s="301">
        <v>39.700702376000002</v>
      </c>
      <c r="AF26" s="301">
        <v>44.040943703000003</v>
      </c>
      <c r="AG26" s="301">
        <v>44.345328004000002</v>
      </c>
      <c r="AH26" s="301">
        <v>48.248589733999999</v>
      </c>
      <c r="AI26" s="301">
        <v>40.695158489000001</v>
      </c>
      <c r="AJ26" s="301">
        <v>38.803175000000003</v>
      </c>
      <c r="AK26" s="301">
        <v>33.887793420000001</v>
      </c>
      <c r="AL26" s="301">
        <v>35.766399579999998</v>
      </c>
      <c r="AM26" s="301">
        <v>40.975374287000001</v>
      </c>
      <c r="AN26" s="301">
        <v>35.054883449000002</v>
      </c>
      <c r="AO26" s="301">
        <v>34.901147807000001</v>
      </c>
      <c r="AP26" s="301">
        <v>36.215878988999997</v>
      </c>
      <c r="AQ26" s="301">
        <v>40.994275326999997</v>
      </c>
      <c r="AR26" s="301">
        <v>44.292525328000004</v>
      </c>
      <c r="AS26" s="301">
        <v>47.504431676000003</v>
      </c>
      <c r="AT26" s="301">
        <v>47.866559608000003</v>
      </c>
      <c r="AU26" s="301">
        <v>43.132430509000002</v>
      </c>
      <c r="AV26" s="301">
        <v>40.314903710000003</v>
      </c>
      <c r="AW26" s="301">
        <v>35.175622429000001</v>
      </c>
      <c r="AX26" s="301">
        <v>37.238343337000003</v>
      </c>
      <c r="AY26" s="301">
        <v>39.683447543</v>
      </c>
      <c r="AZ26" s="891">
        <v>33.469313894000003</v>
      </c>
      <c r="BA26" s="891">
        <v>38.105233601999998</v>
      </c>
      <c r="BB26" s="891">
        <v>38.342892345000003</v>
      </c>
      <c r="BC26" s="891">
        <v>41.712130000000002</v>
      </c>
      <c r="BD26" s="891">
        <v>45.790640000000003</v>
      </c>
      <c r="BE26" s="462">
        <v>49.265540000000001</v>
      </c>
      <c r="BF26" s="462">
        <v>51.039439999999999</v>
      </c>
      <c r="BG26" s="462">
        <v>45.603000000000002</v>
      </c>
      <c r="BH26" s="462">
        <v>41.784120000000001</v>
      </c>
      <c r="BI26" s="462">
        <v>37.980690000000003</v>
      </c>
      <c r="BJ26" s="462">
        <v>41.813940000000002</v>
      </c>
      <c r="BK26" s="462">
        <v>43.123860000000001</v>
      </c>
      <c r="BL26" s="462">
        <v>38.492379999999997</v>
      </c>
      <c r="BM26" s="462">
        <v>41.418320000000001</v>
      </c>
      <c r="BN26" s="462">
        <v>41.518230000000003</v>
      </c>
      <c r="BO26" s="462">
        <v>45.134729999999998</v>
      </c>
      <c r="BP26" s="462">
        <v>51.342280000000002</v>
      </c>
      <c r="BQ26" s="462">
        <v>56.797460000000001</v>
      </c>
      <c r="BR26" s="462">
        <v>57.859960000000001</v>
      </c>
      <c r="BS26" s="462">
        <v>52.477379999999997</v>
      </c>
      <c r="BT26" s="462">
        <v>48.573059999999998</v>
      </c>
      <c r="BU26" s="462">
        <v>45.493929999999999</v>
      </c>
      <c r="BV26" s="462">
        <v>50.412370000000003</v>
      </c>
    </row>
    <row r="27" spans="1:74" ht="11.1" customHeight="1" x14ac:dyDescent="0.2">
      <c r="A27" s="234" t="s">
        <v>700</v>
      </c>
      <c r="B27" s="478" t="s">
        <v>1018</v>
      </c>
      <c r="C27" s="468">
        <v>13.135705736</v>
      </c>
      <c r="D27" s="468">
        <v>11.872165623000001</v>
      </c>
      <c r="E27" s="468">
        <v>8.6650341350000009</v>
      </c>
      <c r="F27" s="468">
        <v>9.0365804989999994</v>
      </c>
      <c r="G27" s="468">
        <v>14.971069265000001</v>
      </c>
      <c r="H27" s="468">
        <v>18.889151267999999</v>
      </c>
      <c r="I27" s="468">
        <v>22.759790037999998</v>
      </c>
      <c r="J27" s="468">
        <v>23.168114469999999</v>
      </c>
      <c r="K27" s="468">
        <v>19.349760621000001</v>
      </c>
      <c r="L27" s="468">
        <v>14.277176170000001</v>
      </c>
      <c r="M27" s="468">
        <v>11.997335791999999</v>
      </c>
      <c r="N27" s="468">
        <v>14.659372419</v>
      </c>
      <c r="O27" s="468">
        <v>12.55206244</v>
      </c>
      <c r="P27" s="468">
        <v>12.046923393</v>
      </c>
      <c r="Q27" s="468">
        <v>11.822222249999999</v>
      </c>
      <c r="R27" s="468">
        <v>11.525473924</v>
      </c>
      <c r="S27" s="468">
        <v>17.957761860000002</v>
      </c>
      <c r="T27" s="468">
        <v>21.321700529000001</v>
      </c>
      <c r="U27" s="468">
        <v>23.881803517000002</v>
      </c>
      <c r="V27" s="468">
        <v>27.282707216999999</v>
      </c>
      <c r="W27" s="468">
        <v>22.490610853</v>
      </c>
      <c r="X27" s="468">
        <v>15.996497279</v>
      </c>
      <c r="Y27" s="468">
        <v>13.555833457</v>
      </c>
      <c r="Z27" s="468">
        <v>13.787453403000001</v>
      </c>
      <c r="AA27" s="468">
        <v>18.524192882000001</v>
      </c>
      <c r="AB27" s="468">
        <v>11.205034921999999</v>
      </c>
      <c r="AC27" s="468">
        <v>13.265815292999999</v>
      </c>
      <c r="AD27" s="468">
        <v>12.617437132999999</v>
      </c>
      <c r="AE27" s="468">
        <v>18.877665211</v>
      </c>
      <c r="AF27" s="468">
        <v>21.281523708000002</v>
      </c>
      <c r="AG27" s="468">
        <v>22.426815209000001</v>
      </c>
      <c r="AH27" s="468">
        <v>25.846248653</v>
      </c>
      <c r="AI27" s="468">
        <v>20.995296630999999</v>
      </c>
      <c r="AJ27" s="468">
        <v>17.576885661999999</v>
      </c>
      <c r="AK27" s="468">
        <v>13.880163146999999</v>
      </c>
      <c r="AL27" s="468">
        <v>14.694443714</v>
      </c>
      <c r="AM27" s="468">
        <v>18.015267447999999</v>
      </c>
      <c r="AN27" s="468">
        <v>14.329407424999999</v>
      </c>
      <c r="AO27" s="468">
        <v>10.230471957000001</v>
      </c>
      <c r="AP27" s="468">
        <v>12.03380836</v>
      </c>
      <c r="AQ27" s="468">
        <v>17.975025241000001</v>
      </c>
      <c r="AR27" s="468">
        <v>18.763513896999999</v>
      </c>
      <c r="AS27" s="468">
        <v>22.013965668000001</v>
      </c>
      <c r="AT27" s="468">
        <v>24.281334251000001</v>
      </c>
      <c r="AU27" s="468">
        <v>21.276465539</v>
      </c>
      <c r="AV27" s="468">
        <v>17.758591224</v>
      </c>
      <c r="AW27" s="468">
        <v>13.186881351</v>
      </c>
      <c r="AX27" s="468">
        <v>14.84177624</v>
      </c>
      <c r="AY27" s="468">
        <v>16.569625435999999</v>
      </c>
      <c r="AZ27" s="892">
        <v>11.189251439</v>
      </c>
      <c r="BA27" s="892">
        <v>11.336105055000001</v>
      </c>
      <c r="BB27" s="892">
        <v>13.769138225000001</v>
      </c>
      <c r="BC27" s="892">
        <v>17.672160000000002</v>
      </c>
      <c r="BD27" s="892">
        <v>18.80255</v>
      </c>
      <c r="BE27" s="456">
        <v>21.917960000000001</v>
      </c>
      <c r="BF27" s="456">
        <v>24.79196</v>
      </c>
      <c r="BG27" s="456">
        <v>21.889119999999998</v>
      </c>
      <c r="BH27" s="456">
        <v>17.183820000000001</v>
      </c>
      <c r="BI27" s="456">
        <v>15.07391</v>
      </c>
      <c r="BJ27" s="456">
        <v>18.281189999999999</v>
      </c>
      <c r="BK27" s="456">
        <v>18.86741</v>
      </c>
      <c r="BL27" s="456">
        <v>14.61476</v>
      </c>
      <c r="BM27" s="456">
        <v>12.94537</v>
      </c>
      <c r="BN27" s="456">
        <v>14.88993</v>
      </c>
      <c r="BO27" s="456">
        <v>18.134609999999999</v>
      </c>
      <c r="BP27" s="456">
        <v>21.558689999999999</v>
      </c>
      <c r="BQ27" s="456">
        <v>26.58203</v>
      </c>
      <c r="BR27" s="456">
        <v>28.905729999999998</v>
      </c>
      <c r="BS27" s="456">
        <v>26.702909999999999</v>
      </c>
      <c r="BT27" s="456">
        <v>21.958970000000001</v>
      </c>
      <c r="BU27" s="456">
        <v>20.645980000000002</v>
      </c>
      <c r="BV27" s="456">
        <v>25.00187</v>
      </c>
    </row>
    <row r="28" spans="1:74" ht="11.1" customHeight="1" x14ac:dyDescent="0.2">
      <c r="A28" s="234" t="s">
        <v>701</v>
      </c>
      <c r="B28" s="478" t="s">
        <v>472</v>
      </c>
      <c r="C28" s="468">
        <v>6.318822666</v>
      </c>
      <c r="D28" s="468">
        <v>5.8018356530000004</v>
      </c>
      <c r="E28" s="468">
        <v>5.0575384330000004</v>
      </c>
      <c r="F28" s="468">
        <v>4.8647099100000002</v>
      </c>
      <c r="G28" s="468">
        <v>4.872242526</v>
      </c>
      <c r="H28" s="468">
        <v>6.4456614090000004</v>
      </c>
      <c r="I28" s="468">
        <v>6.8473142810000001</v>
      </c>
      <c r="J28" s="468">
        <v>6.5753620049999997</v>
      </c>
      <c r="K28" s="468">
        <v>6.0836350149999996</v>
      </c>
      <c r="L28" s="468">
        <v>5.387533436</v>
      </c>
      <c r="M28" s="468">
        <v>5.2873696690000003</v>
      </c>
      <c r="N28" s="468">
        <v>5.238248349</v>
      </c>
      <c r="O28" s="468">
        <v>4.0693688689999998</v>
      </c>
      <c r="P28" s="468">
        <v>3.3995431900000002</v>
      </c>
      <c r="Q28" s="468">
        <v>3.4780546299999999</v>
      </c>
      <c r="R28" s="468">
        <v>3.7160707249999998</v>
      </c>
      <c r="S28" s="468">
        <v>4.9415683570000004</v>
      </c>
      <c r="T28" s="468">
        <v>5.9416158750000001</v>
      </c>
      <c r="U28" s="468">
        <v>6.4599275220000001</v>
      </c>
      <c r="V28" s="468">
        <v>6.5971131270000001</v>
      </c>
      <c r="W28" s="468">
        <v>5.9464896779999998</v>
      </c>
      <c r="X28" s="468">
        <v>5.0245793409999999</v>
      </c>
      <c r="Y28" s="468">
        <v>4.7996569600000001</v>
      </c>
      <c r="Z28" s="468">
        <v>4.6521391579999998</v>
      </c>
      <c r="AA28" s="468">
        <v>6.025678214</v>
      </c>
      <c r="AB28" s="468">
        <v>3.1082411759999999</v>
      </c>
      <c r="AC28" s="468">
        <v>2.8970355539999999</v>
      </c>
      <c r="AD28" s="468">
        <v>3.433539852</v>
      </c>
      <c r="AE28" s="468">
        <v>4.1873160069999997</v>
      </c>
      <c r="AF28" s="468">
        <v>4.7975103020000001</v>
      </c>
      <c r="AG28" s="468">
        <v>5.9325670989999999</v>
      </c>
      <c r="AH28" s="468">
        <v>6.3336071489999997</v>
      </c>
      <c r="AI28" s="468">
        <v>5.9778595140000004</v>
      </c>
      <c r="AJ28" s="468">
        <v>5.0695416709999996</v>
      </c>
      <c r="AK28" s="468">
        <v>4.4610491989999996</v>
      </c>
      <c r="AL28" s="468">
        <v>5.3929814970000001</v>
      </c>
      <c r="AM28" s="468">
        <v>6.4649320870000002</v>
      </c>
      <c r="AN28" s="468">
        <v>4.7462686420000004</v>
      </c>
      <c r="AO28" s="468">
        <v>4.1612777269999999</v>
      </c>
      <c r="AP28" s="468">
        <v>4.1141224980000004</v>
      </c>
      <c r="AQ28" s="468">
        <v>4.6356416290000002</v>
      </c>
      <c r="AR28" s="468">
        <v>5.4201148349999997</v>
      </c>
      <c r="AS28" s="468">
        <v>6.0008194609999999</v>
      </c>
      <c r="AT28" s="468">
        <v>6.1984598719999999</v>
      </c>
      <c r="AU28" s="468">
        <v>5.9446704940000004</v>
      </c>
      <c r="AV28" s="468">
        <v>5.4941569689999996</v>
      </c>
      <c r="AW28" s="468">
        <v>4.4476753999999996</v>
      </c>
      <c r="AX28" s="468">
        <v>4.5861468219999999</v>
      </c>
      <c r="AY28" s="468">
        <v>5.4005256050000003</v>
      </c>
      <c r="AZ28" s="892">
        <v>4.3748362070000004</v>
      </c>
      <c r="BA28" s="892">
        <v>3.9563899720000002</v>
      </c>
      <c r="BB28" s="892">
        <v>4.3806428110000004</v>
      </c>
      <c r="BC28" s="892">
        <v>4.2598630000000002</v>
      </c>
      <c r="BD28" s="892">
        <v>4.9480190000000004</v>
      </c>
      <c r="BE28" s="456">
        <v>5.6572120000000004</v>
      </c>
      <c r="BF28" s="456">
        <v>6.0295670000000001</v>
      </c>
      <c r="BG28" s="456">
        <v>5.7360239999999996</v>
      </c>
      <c r="BH28" s="456">
        <v>4.9484190000000003</v>
      </c>
      <c r="BI28" s="456">
        <v>4.464893</v>
      </c>
      <c r="BJ28" s="456">
        <v>4.653988</v>
      </c>
      <c r="BK28" s="456">
        <v>5.1800759999999997</v>
      </c>
      <c r="BL28" s="456">
        <v>4.4951210000000001</v>
      </c>
      <c r="BM28" s="456">
        <v>3.6159870000000001</v>
      </c>
      <c r="BN28" s="456">
        <v>3.9999729999999998</v>
      </c>
      <c r="BO28" s="456">
        <v>3.863972</v>
      </c>
      <c r="BP28" s="456">
        <v>5.0529510000000002</v>
      </c>
      <c r="BQ28" s="456">
        <v>5.9183339999999998</v>
      </c>
      <c r="BR28" s="456">
        <v>6.128857</v>
      </c>
      <c r="BS28" s="456">
        <v>5.8866670000000001</v>
      </c>
      <c r="BT28" s="456">
        <v>5.1695380000000002</v>
      </c>
      <c r="BU28" s="456">
        <v>4.869224</v>
      </c>
      <c r="BV28" s="456">
        <v>5.0267670000000004</v>
      </c>
    </row>
    <row r="29" spans="1:74" ht="11.1" customHeight="1" x14ac:dyDescent="0.2">
      <c r="A29" s="234" t="s">
        <v>702</v>
      </c>
      <c r="B29" s="446" t="s">
        <v>1019</v>
      </c>
      <c r="C29" s="468">
        <v>3.8017599999999998</v>
      </c>
      <c r="D29" s="468">
        <v>3.436429</v>
      </c>
      <c r="E29" s="468">
        <v>3.7768609999999998</v>
      </c>
      <c r="F29" s="468">
        <v>3.0412110000000001</v>
      </c>
      <c r="G29" s="468">
        <v>3.2358560000000001</v>
      </c>
      <c r="H29" s="468">
        <v>3.5916060000000001</v>
      </c>
      <c r="I29" s="468">
        <v>3.6884830000000002</v>
      </c>
      <c r="J29" s="468">
        <v>3.693044</v>
      </c>
      <c r="K29" s="468">
        <v>3.339127</v>
      </c>
      <c r="L29" s="468">
        <v>2.9391880000000001</v>
      </c>
      <c r="M29" s="468">
        <v>3.274051</v>
      </c>
      <c r="N29" s="468">
        <v>3.789339</v>
      </c>
      <c r="O29" s="468">
        <v>3.7845529999999998</v>
      </c>
      <c r="P29" s="468">
        <v>3.424328</v>
      </c>
      <c r="Q29" s="468">
        <v>3.2895500000000002</v>
      </c>
      <c r="R29" s="468">
        <v>2.6939980000000001</v>
      </c>
      <c r="S29" s="468">
        <v>2.9067599999999998</v>
      </c>
      <c r="T29" s="468">
        <v>3.4186960000000002</v>
      </c>
      <c r="U29" s="468">
        <v>3.6608830000000001</v>
      </c>
      <c r="V29" s="468">
        <v>3.6597909999999998</v>
      </c>
      <c r="W29" s="468">
        <v>3.5594450000000002</v>
      </c>
      <c r="X29" s="468">
        <v>3.2362950000000001</v>
      </c>
      <c r="Y29" s="468">
        <v>3.258429</v>
      </c>
      <c r="Z29" s="468">
        <v>3.7871419999999998</v>
      </c>
      <c r="AA29" s="468">
        <v>3.437319</v>
      </c>
      <c r="AB29" s="468">
        <v>3.499822</v>
      </c>
      <c r="AC29" s="468">
        <v>3.056362</v>
      </c>
      <c r="AD29" s="468">
        <v>2.6479370000000002</v>
      </c>
      <c r="AE29" s="468">
        <v>2.8821430000000001</v>
      </c>
      <c r="AF29" s="468">
        <v>3.5296569999999998</v>
      </c>
      <c r="AG29" s="468">
        <v>3.4075139999999999</v>
      </c>
      <c r="AH29" s="468">
        <v>3.6099359999999998</v>
      </c>
      <c r="AI29" s="468">
        <v>3.5639379999999998</v>
      </c>
      <c r="AJ29" s="468">
        <v>2.5138780000000001</v>
      </c>
      <c r="AK29" s="468">
        <v>2.6799770000000001</v>
      </c>
      <c r="AL29" s="468">
        <v>3.7846350000000002</v>
      </c>
      <c r="AM29" s="468">
        <v>3.5891540000000002</v>
      </c>
      <c r="AN29" s="468">
        <v>3.4143870000000001</v>
      </c>
      <c r="AO29" s="468">
        <v>3.769469</v>
      </c>
      <c r="AP29" s="468">
        <v>3.304449</v>
      </c>
      <c r="AQ29" s="468">
        <v>3.2981280000000002</v>
      </c>
      <c r="AR29" s="468">
        <v>3.5992120000000001</v>
      </c>
      <c r="AS29" s="468">
        <v>3.6990059999999998</v>
      </c>
      <c r="AT29" s="468">
        <v>3.6835740000000001</v>
      </c>
      <c r="AU29" s="468">
        <v>3.3808340000000001</v>
      </c>
      <c r="AV29" s="468">
        <v>2.8280599999999998</v>
      </c>
      <c r="AW29" s="468">
        <v>3.2732770000000002</v>
      </c>
      <c r="AX29" s="468">
        <v>3.7921100000000001</v>
      </c>
      <c r="AY29" s="468">
        <v>3.79373</v>
      </c>
      <c r="AZ29" s="892">
        <v>3.426501</v>
      </c>
      <c r="BA29" s="892">
        <v>3.3251879999999998</v>
      </c>
      <c r="BB29" s="892">
        <v>2.8545889999999998</v>
      </c>
      <c r="BC29" s="892">
        <v>2.9297399999999998</v>
      </c>
      <c r="BD29" s="892">
        <v>3.2527200000000001</v>
      </c>
      <c r="BE29" s="456">
        <v>3.67014</v>
      </c>
      <c r="BF29" s="456">
        <v>3.67014</v>
      </c>
      <c r="BG29" s="456">
        <v>3.5517500000000002</v>
      </c>
      <c r="BH29" s="456">
        <v>3.3300200000000002</v>
      </c>
      <c r="BI29" s="456">
        <v>3.1538900000000001</v>
      </c>
      <c r="BJ29" s="456">
        <v>3.67014</v>
      </c>
      <c r="BK29" s="456">
        <v>3.67014</v>
      </c>
      <c r="BL29" s="456">
        <v>3.3149700000000002</v>
      </c>
      <c r="BM29" s="456">
        <v>3.67014</v>
      </c>
      <c r="BN29" s="456">
        <v>2.7095699999999998</v>
      </c>
      <c r="BO29" s="456">
        <v>3.4969299999999999</v>
      </c>
      <c r="BP29" s="456">
        <v>3.5517500000000002</v>
      </c>
      <c r="BQ29" s="456">
        <v>3.67014</v>
      </c>
      <c r="BR29" s="456">
        <v>3.67014</v>
      </c>
      <c r="BS29" s="456">
        <v>3.2107600000000001</v>
      </c>
      <c r="BT29" s="456">
        <v>2.9289200000000002</v>
      </c>
      <c r="BU29" s="456">
        <v>2.8243299999999998</v>
      </c>
      <c r="BV29" s="456">
        <v>3.67014</v>
      </c>
    </row>
    <row r="30" spans="1:74" ht="11.1" customHeight="1" x14ac:dyDescent="0.2">
      <c r="A30" s="235" t="s">
        <v>703</v>
      </c>
      <c r="B30" s="446" t="s">
        <v>1012</v>
      </c>
      <c r="C30" s="468">
        <v>1.841166E-2</v>
      </c>
      <c r="D30" s="468">
        <v>2.1084678999999999E-2</v>
      </c>
      <c r="E30" s="468">
        <v>2.6995412999999999E-2</v>
      </c>
      <c r="F30" s="468">
        <v>5.1024903000000003E-2</v>
      </c>
      <c r="G30" s="468">
        <v>4.0160186E-2</v>
      </c>
      <c r="H30" s="468">
        <v>3.9382013E-2</v>
      </c>
      <c r="I30" s="468">
        <v>2.6326324000000002E-2</v>
      </c>
      <c r="J30" s="468">
        <v>2.354844E-2</v>
      </c>
      <c r="K30" s="468">
        <v>2.5319065000000002E-2</v>
      </c>
      <c r="L30" s="468">
        <v>1.9280802999999999E-2</v>
      </c>
      <c r="M30" s="468">
        <v>2.3441131E-2</v>
      </c>
      <c r="N30" s="468">
        <v>3.5867613E-2</v>
      </c>
      <c r="O30" s="468">
        <v>1.7274999999999999E-2</v>
      </c>
      <c r="P30" s="468">
        <v>2.4573000000000001E-2</v>
      </c>
      <c r="Q30" s="468">
        <v>6.1385000000000002E-2</v>
      </c>
      <c r="R30" s="468">
        <v>5.407E-2</v>
      </c>
      <c r="S30" s="468">
        <v>1.4540000000000001E-2</v>
      </c>
      <c r="T30" s="468">
        <v>2.0326E-2</v>
      </c>
      <c r="U30" s="468">
        <v>3.5473999999999999E-2</v>
      </c>
      <c r="V30" s="468">
        <v>4.6496000000000003E-2</v>
      </c>
      <c r="W30" s="468">
        <v>3.2079000000000003E-2</v>
      </c>
      <c r="X30" s="468">
        <v>2.1815000000000001E-2</v>
      </c>
      <c r="Y30" s="468">
        <v>1.3121000000000001E-2</v>
      </c>
      <c r="Z30" s="468">
        <v>7.9260000000000008E-3</v>
      </c>
      <c r="AA30" s="468">
        <v>1.7680000000000001E-2</v>
      </c>
      <c r="AB30" s="468">
        <v>4.4889999999999999E-2</v>
      </c>
      <c r="AC30" s="468">
        <v>3.024E-2</v>
      </c>
      <c r="AD30" s="468">
        <v>2.6724000000000001E-2</v>
      </c>
      <c r="AE30" s="468">
        <v>8.9604000000000003E-2</v>
      </c>
      <c r="AF30" s="468">
        <v>9.4273999999999997E-2</v>
      </c>
      <c r="AG30" s="468">
        <v>3.5078999999999999E-2</v>
      </c>
      <c r="AH30" s="468">
        <v>2.9500999999999999E-2</v>
      </c>
      <c r="AI30" s="468">
        <v>2.0730999999999999E-2</v>
      </c>
      <c r="AJ30" s="468">
        <v>1.7756000000000001E-2</v>
      </c>
      <c r="AK30" s="468">
        <v>2.9141E-2</v>
      </c>
      <c r="AL30" s="468">
        <v>2.7607E-2</v>
      </c>
      <c r="AM30" s="468">
        <v>3.9306129000000002E-2</v>
      </c>
      <c r="AN30" s="468">
        <v>7.8193288999999999E-2</v>
      </c>
      <c r="AO30" s="468">
        <v>6.2633418999999996E-2</v>
      </c>
      <c r="AP30" s="468">
        <v>4.9923812999999997E-2</v>
      </c>
      <c r="AQ30" s="468">
        <v>7.1481638E-2</v>
      </c>
      <c r="AR30" s="468">
        <v>5.5282728000000003E-2</v>
      </c>
      <c r="AS30" s="468">
        <v>4.3832317000000003E-2</v>
      </c>
      <c r="AT30" s="468">
        <v>4.7680444000000002E-2</v>
      </c>
      <c r="AU30" s="468">
        <v>3.0390975000000001E-2</v>
      </c>
      <c r="AV30" s="468">
        <v>3.2894313000000001E-2</v>
      </c>
      <c r="AW30" s="468">
        <v>2.8134981999999999E-2</v>
      </c>
      <c r="AX30" s="468">
        <v>2.9280823000000001E-2</v>
      </c>
      <c r="AY30" s="468">
        <v>3.7935507E-2</v>
      </c>
      <c r="AZ30" s="892">
        <v>3.3056677999999999E-2</v>
      </c>
      <c r="BA30" s="892">
        <v>6.1066119000000002E-2</v>
      </c>
      <c r="BB30" s="892">
        <v>4.6084218000000003E-2</v>
      </c>
      <c r="BC30" s="892">
        <v>5.9429299999999997E-2</v>
      </c>
      <c r="BD30" s="892">
        <v>5.7176499999999998E-2</v>
      </c>
      <c r="BE30" s="456">
        <v>4.6338600000000001E-2</v>
      </c>
      <c r="BF30" s="456">
        <v>4.16809E-2</v>
      </c>
      <c r="BG30" s="456">
        <v>3.81851E-2</v>
      </c>
      <c r="BH30" s="456">
        <v>3.1209899999999999E-2</v>
      </c>
      <c r="BI30" s="456">
        <v>3.1685999999999999E-2</v>
      </c>
      <c r="BJ30" s="456">
        <v>3.2100499999999997E-2</v>
      </c>
      <c r="BK30" s="456">
        <v>4.3040799999999997E-2</v>
      </c>
      <c r="BL30" s="456">
        <v>4.3229499999999997E-2</v>
      </c>
      <c r="BM30" s="456">
        <v>5.6735899999999999E-2</v>
      </c>
      <c r="BN30" s="456">
        <v>6.6877400000000004E-2</v>
      </c>
      <c r="BO30" s="456">
        <v>7.0246500000000003E-2</v>
      </c>
      <c r="BP30" s="456">
        <v>6.2446799999999997E-2</v>
      </c>
      <c r="BQ30" s="456">
        <v>4.9080400000000003E-2</v>
      </c>
      <c r="BR30" s="456">
        <v>4.3061299999999997E-2</v>
      </c>
      <c r="BS30" s="456">
        <v>3.8857599999999999E-2</v>
      </c>
      <c r="BT30" s="456">
        <v>3.1559799999999999E-2</v>
      </c>
      <c r="BU30" s="456">
        <v>3.1856500000000003E-2</v>
      </c>
      <c r="BV30" s="456">
        <v>3.2189099999999998E-2</v>
      </c>
    </row>
    <row r="31" spans="1:74" ht="11.1" customHeight="1" x14ac:dyDescent="0.2">
      <c r="A31" s="234" t="s">
        <v>1573</v>
      </c>
      <c r="B31" s="446" t="s">
        <v>1013</v>
      </c>
      <c r="C31" s="468">
        <v>8.0011363459999991</v>
      </c>
      <c r="D31" s="468">
        <v>7.982501697</v>
      </c>
      <c r="E31" s="468">
        <v>10.307684921</v>
      </c>
      <c r="F31" s="468">
        <v>11.405401997</v>
      </c>
      <c r="G31" s="468">
        <v>11.908788270000001</v>
      </c>
      <c r="H31" s="468">
        <v>9.3312624989999993</v>
      </c>
      <c r="I31" s="468">
        <v>8.5278983180000001</v>
      </c>
      <c r="J31" s="468">
        <v>6.1291055529999996</v>
      </c>
      <c r="K31" s="468">
        <v>5.4800390370000001</v>
      </c>
      <c r="L31" s="468">
        <v>7.3147081079999996</v>
      </c>
      <c r="M31" s="468">
        <v>8.8010054110000002</v>
      </c>
      <c r="N31" s="468">
        <v>8.4184664149999993</v>
      </c>
      <c r="O31" s="468">
        <v>10.601408893</v>
      </c>
      <c r="P31" s="468">
        <v>9.8981180000000002</v>
      </c>
      <c r="Q31" s="468">
        <v>10.860535</v>
      </c>
      <c r="R31" s="468">
        <v>10.080762</v>
      </c>
      <c r="S31" s="468">
        <v>7.3842780000000001</v>
      </c>
      <c r="T31" s="468">
        <v>8.0937859999999997</v>
      </c>
      <c r="U31" s="468">
        <v>8.9368479999999995</v>
      </c>
      <c r="V31" s="468">
        <v>7.869472</v>
      </c>
      <c r="W31" s="468">
        <v>7.1850389999999997</v>
      </c>
      <c r="X31" s="468">
        <v>8.7862310000000008</v>
      </c>
      <c r="Y31" s="468">
        <v>7.771242</v>
      </c>
      <c r="Z31" s="468">
        <v>9.2123559999999998</v>
      </c>
      <c r="AA31" s="468">
        <v>8.5759659999999993</v>
      </c>
      <c r="AB31" s="468">
        <v>10.907519000000001</v>
      </c>
      <c r="AC31" s="468">
        <v>10.281771000000001</v>
      </c>
      <c r="AD31" s="468">
        <v>11.662008999999999</v>
      </c>
      <c r="AE31" s="468">
        <v>10.196414000000001</v>
      </c>
      <c r="AF31" s="468">
        <v>10.037879999999999</v>
      </c>
      <c r="AG31" s="468">
        <v>8.1656270000000006</v>
      </c>
      <c r="AH31" s="468">
        <v>7.5860469999999998</v>
      </c>
      <c r="AI31" s="468">
        <v>5.9883705200000001</v>
      </c>
      <c r="AJ31" s="468">
        <v>9.4166310000000006</v>
      </c>
      <c r="AK31" s="468">
        <v>9.8395609999999998</v>
      </c>
      <c r="AL31" s="468">
        <v>9.2210549999999998</v>
      </c>
      <c r="AM31" s="468">
        <v>9.8428132349999995</v>
      </c>
      <c r="AN31" s="468">
        <v>9.202928</v>
      </c>
      <c r="AO31" s="468">
        <v>12.295459562</v>
      </c>
      <c r="AP31" s="468">
        <v>12.156648943</v>
      </c>
      <c r="AQ31" s="468">
        <v>9.5246168870000005</v>
      </c>
      <c r="AR31" s="468">
        <v>10.519323665</v>
      </c>
      <c r="AS31" s="468">
        <v>9.5344005159999998</v>
      </c>
      <c r="AT31" s="468">
        <v>7.3586925829999998</v>
      </c>
      <c r="AU31" s="468">
        <v>6.7087720019999999</v>
      </c>
      <c r="AV31" s="468">
        <v>9.0047050169999991</v>
      </c>
      <c r="AW31" s="468">
        <v>10.036032884000001</v>
      </c>
      <c r="AX31" s="468">
        <v>10.549769459</v>
      </c>
      <c r="AY31" s="468">
        <v>10.006010764999999</v>
      </c>
      <c r="AZ31" s="892">
        <v>9.9350663109999999</v>
      </c>
      <c r="BA31" s="892">
        <v>13.757512277</v>
      </c>
      <c r="BB31" s="892">
        <v>11.900089145000001</v>
      </c>
      <c r="BC31" s="892">
        <v>9.9061389999999996</v>
      </c>
      <c r="BD31" s="892">
        <v>10.744999999999999</v>
      </c>
      <c r="BE31" s="456">
        <v>9.4706449999999993</v>
      </c>
      <c r="BF31" s="456">
        <v>7.864141</v>
      </c>
      <c r="BG31" s="456">
        <v>6.875019</v>
      </c>
      <c r="BH31" s="456">
        <v>9.5029260000000004</v>
      </c>
      <c r="BI31" s="456">
        <v>10.15676</v>
      </c>
      <c r="BJ31" s="456">
        <v>10.57681</v>
      </c>
      <c r="BK31" s="456">
        <v>10.318709999999999</v>
      </c>
      <c r="BL31" s="456">
        <v>10.35957</v>
      </c>
      <c r="BM31" s="456">
        <v>13.766730000000001</v>
      </c>
      <c r="BN31" s="456">
        <v>12.66953</v>
      </c>
      <c r="BO31" s="456">
        <v>10.512309999999999</v>
      </c>
      <c r="BP31" s="456">
        <v>11.22016</v>
      </c>
      <c r="BQ31" s="456">
        <v>9.9246999999999996</v>
      </c>
      <c r="BR31" s="456">
        <v>8.1067959999999992</v>
      </c>
      <c r="BS31" s="456">
        <v>7.1048679999999997</v>
      </c>
      <c r="BT31" s="456">
        <v>9.8275330000000007</v>
      </c>
      <c r="BU31" s="456">
        <v>10.64737</v>
      </c>
      <c r="BV31" s="456">
        <v>11.01778</v>
      </c>
    </row>
    <row r="32" spans="1:74" ht="11.1" customHeight="1" x14ac:dyDescent="0.2">
      <c r="A32" s="234" t="s">
        <v>1574</v>
      </c>
      <c r="B32" s="446" t="s">
        <v>1014</v>
      </c>
      <c r="C32" s="468">
        <v>1.3166010859999999</v>
      </c>
      <c r="D32" s="468">
        <v>1.414704296</v>
      </c>
      <c r="E32" s="468">
        <v>1.689579975</v>
      </c>
      <c r="F32" s="468">
        <v>1.753984016</v>
      </c>
      <c r="G32" s="468">
        <v>2.090828503</v>
      </c>
      <c r="H32" s="468">
        <v>2.4790063980000001</v>
      </c>
      <c r="I32" s="468">
        <v>2.729170694</v>
      </c>
      <c r="J32" s="468">
        <v>2.269880202</v>
      </c>
      <c r="K32" s="468">
        <v>2.3872233569999999</v>
      </c>
      <c r="L32" s="468">
        <v>1.921033744</v>
      </c>
      <c r="M32" s="468">
        <v>1.225775767</v>
      </c>
      <c r="N32" s="468">
        <v>1.1158264309999999</v>
      </c>
      <c r="O32" s="468">
        <v>1.42085683</v>
      </c>
      <c r="P32" s="468">
        <v>1.3280698399999999</v>
      </c>
      <c r="Q32" s="468">
        <v>1.88715082</v>
      </c>
      <c r="R32" s="468">
        <v>2.3085935100000001</v>
      </c>
      <c r="S32" s="468">
        <v>2.7540915500000001</v>
      </c>
      <c r="T32" s="468">
        <v>2.9746272199999999</v>
      </c>
      <c r="U32" s="468">
        <v>3.4116298</v>
      </c>
      <c r="V32" s="468">
        <v>3.2942235100000001</v>
      </c>
      <c r="W32" s="468">
        <v>2.79222831</v>
      </c>
      <c r="X32" s="468">
        <v>2.3319562450000002</v>
      </c>
      <c r="Y32" s="468">
        <v>1.6661969599999999</v>
      </c>
      <c r="Z32" s="468">
        <v>1.8741289999999999</v>
      </c>
      <c r="AA32" s="468">
        <v>1.9967746799999999</v>
      </c>
      <c r="AB32" s="468">
        <v>2.298149</v>
      </c>
      <c r="AC32" s="468">
        <v>2.8428542399999999</v>
      </c>
      <c r="AD32" s="468">
        <v>2.88762338</v>
      </c>
      <c r="AE32" s="468">
        <v>3.3648744499999999</v>
      </c>
      <c r="AF32" s="468">
        <v>4.1496599999999999</v>
      </c>
      <c r="AG32" s="468">
        <v>4.26853908</v>
      </c>
      <c r="AH32" s="468">
        <v>4.7056079999999998</v>
      </c>
      <c r="AI32" s="468">
        <v>4.0551752969999999</v>
      </c>
      <c r="AJ32" s="468">
        <v>4.096285</v>
      </c>
      <c r="AK32" s="468">
        <v>2.9302272710000001</v>
      </c>
      <c r="AL32" s="468">
        <v>2.547248175</v>
      </c>
      <c r="AM32" s="468">
        <v>2.8745365779999998</v>
      </c>
      <c r="AN32" s="468">
        <v>3.1564686069999999</v>
      </c>
      <c r="AO32" s="468">
        <v>4.3263063180000003</v>
      </c>
      <c r="AP32" s="468">
        <v>4.5055206400000003</v>
      </c>
      <c r="AQ32" s="468">
        <v>5.4690369680000002</v>
      </c>
      <c r="AR32" s="468">
        <v>5.8659972189999996</v>
      </c>
      <c r="AS32" s="468">
        <v>6.1389261670000002</v>
      </c>
      <c r="AT32" s="468">
        <v>6.3122347110000003</v>
      </c>
      <c r="AU32" s="468">
        <v>5.7602953299999999</v>
      </c>
      <c r="AV32" s="468">
        <v>5.1465290489999997</v>
      </c>
      <c r="AW32" s="468">
        <v>4.1369190140000001</v>
      </c>
      <c r="AX32" s="468">
        <v>3.3921914279999998</v>
      </c>
      <c r="AY32" s="468">
        <v>3.7871810899999998</v>
      </c>
      <c r="AZ32" s="892">
        <v>4.4857348220000004</v>
      </c>
      <c r="BA32" s="892">
        <v>5.6634292840000002</v>
      </c>
      <c r="BB32" s="892">
        <v>5.4145516699999998</v>
      </c>
      <c r="BC32" s="892">
        <v>6.8851680000000002</v>
      </c>
      <c r="BD32" s="892">
        <v>7.9625450000000004</v>
      </c>
      <c r="BE32" s="456">
        <v>8.4909870000000005</v>
      </c>
      <c r="BF32" s="456">
        <v>8.6604880000000009</v>
      </c>
      <c r="BG32" s="456">
        <v>7.5690499999999998</v>
      </c>
      <c r="BH32" s="456">
        <v>6.8562969999999996</v>
      </c>
      <c r="BI32" s="456">
        <v>5.1436400000000004</v>
      </c>
      <c r="BJ32" s="456">
        <v>4.6257349999999997</v>
      </c>
      <c r="BK32" s="456">
        <v>5.0179989999999997</v>
      </c>
      <c r="BL32" s="456">
        <v>5.7154780000000001</v>
      </c>
      <c r="BM32" s="456">
        <v>7.4300920000000001</v>
      </c>
      <c r="BN32" s="456">
        <v>7.2603260000000001</v>
      </c>
      <c r="BO32" s="456">
        <v>9.1265889999999992</v>
      </c>
      <c r="BP32" s="456">
        <v>9.9214730000000007</v>
      </c>
      <c r="BQ32" s="456">
        <v>10.70689</v>
      </c>
      <c r="BR32" s="456">
        <v>11.07193</v>
      </c>
      <c r="BS32" s="456">
        <v>9.6599070000000005</v>
      </c>
      <c r="BT32" s="456">
        <v>8.7990309999999994</v>
      </c>
      <c r="BU32" s="456">
        <v>6.6157959999999996</v>
      </c>
      <c r="BV32" s="456">
        <v>5.7869210000000004</v>
      </c>
    </row>
    <row r="33" spans="1:74" ht="11.1" customHeight="1" x14ac:dyDescent="0.2">
      <c r="A33" s="234" t="s">
        <v>704</v>
      </c>
      <c r="B33" s="478" t="s">
        <v>1555</v>
      </c>
      <c r="C33" s="468">
        <v>0.17351177700000001</v>
      </c>
      <c r="D33" s="468">
        <v>0.242666461</v>
      </c>
      <c r="E33" s="468">
        <v>0.125762596</v>
      </c>
      <c r="F33" s="468">
        <v>0.159969052</v>
      </c>
      <c r="G33" s="468">
        <v>0.23306379199999999</v>
      </c>
      <c r="H33" s="468">
        <v>0.190519085</v>
      </c>
      <c r="I33" s="468">
        <v>0.20216488599999999</v>
      </c>
      <c r="J33" s="468">
        <v>0.16757244199999999</v>
      </c>
      <c r="K33" s="468">
        <v>0.17824826699999999</v>
      </c>
      <c r="L33" s="468">
        <v>0.15848314099999999</v>
      </c>
      <c r="M33" s="468">
        <v>9.4270639000000003E-2</v>
      </c>
      <c r="N33" s="468">
        <v>0.19576047999999999</v>
      </c>
      <c r="O33" s="468">
        <v>0.111046124</v>
      </c>
      <c r="P33" s="468">
        <v>0.113013163</v>
      </c>
      <c r="Q33" s="468">
        <v>0.10111737799999999</v>
      </c>
      <c r="R33" s="468">
        <v>0.11553769699999999</v>
      </c>
      <c r="S33" s="468">
        <v>0.148471081</v>
      </c>
      <c r="T33" s="468">
        <v>0.15650941199999999</v>
      </c>
      <c r="U33" s="468">
        <v>0.166486205</v>
      </c>
      <c r="V33" s="468">
        <v>0.198607433</v>
      </c>
      <c r="W33" s="468">
        <v>0.15897282900000001</v>
      </c>
      <c r="X33" s="468">
        <v>9.5523471999999998E-2</v>
      </c>
      <c r="Y33" s="468">
        <v>8.9030105999999998E-2</v>
      </c>
      <c r="Z33" s="468">
        <v>0.12876093399999999</v>
      </c>
      <c r="AA33" s="468">
        <v>0.17711289399999999</v>
      </c>
      <c r="AB33" s="468">
        <v>5.1578059000000002E-2</v>
      </c>
      <c r="AC33" s="468">
        <v>0.11271719099999999</v>
      </c>
      <c r="AD33" s="468">
        <v>0.105874653</v>
      </c>
      <c r="AE33" s="468">
        <v>0.102685708</v>
      </c>
      <c r="AF33" s="468">
        <v>0.15043869300000001</v>
      </c>
      <c r="AG33" s="468">
        <v>0.109186616</v>
      </c>
      <c r="AH33" s="468">
        <v>0.13764193199999999</v>
      </c>
      <c r="AI33" s="468">
        <v>9.3787526999999996E-2</v>
      </c>
      <c r="AJ33" s="468">
        <v>0.112197667</v>
      </c>
      <c r="AK33" s="468">
        <v>6.7674803000000006E-2</v>
      </c>
      <c r="AL33" s="468">
        <v>9.8429193999999998E-2</v>
      </c>
      <c r="AM33" s="468">
        <v>0.14936480999999999</v>
      </c>
      <c r="AN33" s="468">
        <v>0.127230486</v>
      </c>
      <c r="AO33" s="468">
        <v>5.5529823999999998E-2</v>
      </c>
      <c r="AP33" s="468">
        <v>5.1405735000000001E-2</v>
      </c>
      <c r="AQ33" s="468">
        <v>2.0344964E-2</v>
      </c>
      <c r="AR33" s="468">
        <v>6.9080983999999998E-2</v>
      </c>
      <c r="AS33" s="468">
        <v>7.3481546999999994E-2</v>
      </c>
      <c r="AT33" s="468">
        <v>-1.5416253E-2</v>
      </c>
      <c r="AU33" s="468">
        <v>3.1002169E-2</v>
      </c>
      <c r="AV33" s="468">
        <v>4.9967138000000001E-2</v>
      </c>
      <c r="AW33" s="468">
        <v>6.6701798000000007E-2</v>
      </c>
      <c r="AX33" s="468">
        <v>4.7068565E-2</v>
      </c>
      <c r="AY33" s="468">
        <v>8.8439139999999999E-2</v>
      </c>
      <c r="AZ33" s="892">
        <v>2.4867436999999999E-2</v>
      </c>
      <c r="BA33" s="892">
        <v>5.5428949999999999E-3</v>
      </c>
      <c r="BB33" s="892">
        <v>-2.2202724E-2</v>
      </c>
      <c r="BC33" s="892">
        <v>-3.6581500000000002E-4</v>
      </c>
      <c r="BD33" s="892">
        <v>2.2628100000000002E-2</v>
      </c>
      <c r="BE33" s="456">
        <v>1.2263E-2</v>
      </c>
      <c r="BF33" s="456">
        <v>-1.8540899999999999E-2</v>
      </c>
      <c r="BG33" s="456">
        <v>-5.6149200000000003E-2</v>
      </c>
      <c r="BH33" s="456">
        <v>-6.85722E-2</v>
      </c>
      <c r="BI33" s="456">
        <v>-4.4087899999999999E-2</v>
      </c>
      <c r="BJ33" s="456">
        <v>-2.60238E-2</v>
      </c>
      <c r="BK33" s="456">
        <v>2.6481600000000001E-2</v>
      </c>
      <c r="BL33" s="456">
        <v>-5.0743999999999997E-2</v>
      </c>
      <c r="BM33" s="456">
        <v>-6.6726900000000006E-2</v>
      </c>
      <c r="BN33" s="456">
        <v>-7.7978699999999998E-2</v>
      </c>
      <c r="BO33" s="456">
        <v>-6.9924299999999995E-2</v>
      </c>
      <c r="BP33" s="456">
        <v>-2.51884E-2</v>
      </c>
      <c r="BQ33" s="456">
        <v>-5.3712500000000003E-2</v>
      </c>
      <c r="BR33" s="456">
        <v>-6.65496E-2</v>
      </c>
      <c r="BS33" s="456">
        <v>-0.12658159999999999</v>
      </c>
      <c r="BT33" s="456">
        <v>-0.14249390000000001</v>
      </c>
      <c r="BU33" s="456">
        <v>-0.14062269999999999</v>
      </c>
      <c r="BV33" s="456">
        <v>-0.12330049999999999</v>
      </c>
    </row>
    <row r="34" spans="1:74" ht="11.1" customHeight="1" x14ac:dyDescent="0.2">
      <c r="A34" s="234" t="s">
        <v>706</v>
      </c>
      <c r="B34" s="476" t="s">
        <v>1556</v>
      </c>
      <c r="C34" s="468">
        <v>33.388903999999997</v>
      </c>
      <c r="D34" s="468">
        <v>31.269724</v>
      </c>
      <c r="E34" s="468">
        <v>30.479234999999999</v>
      </c>
      <c r="F34" s="468">
        <v>30.784697000000001</v>
      </c>
      <c r="G34" s="468">
        <v>38.454478000000002</v>
      </c>
      <c r="H34" s="468">
        <v>42.032294999999998</v>
      </c>
      <c r="I34" s="468">
        <v>45.973782</v>
      </c>
      <c r="J34" s="468">
        <v>42.980438999999997</v>
      </c>
      <c r="K34" s="468">
        <v>37.405346000000002</v>
      </c>
      <c r="L34" s="468">
        <v>32.164444000000003</v>
      </c>
      <c r="M34" s="468">
        <v>31.167998999999998</v>
      </c>
      <c r="N34" s="468">
        <v>33.783067000000003</v>
      </c>
      <c r="O34" s="468">
        <v>32.159939151000003</v>
      </c>
      <c r="P34" s="468">
        <v>30.222638588999999</v>
      </c>
      <c r="Q34" s="468">
        <v>31.752755211</v>
      </c>
      <c r="R34" s="468">
        <v>30.665596739000001</v>
      </c>
      <c r="S34" s="468">
        <v>36.448542756999998</v>
      </c>
      <c r="T34" s="468">
        <v>42.661311380000001</v>
      </c>
      <c r="U34" s="468">
        <v>47.422301642000001</v>
      </c>
      <c r="V34" s="468">
        <v>50.241383749999997</v>
      </c>
      <c r="W34" s="468">
        <v>42.949535140000002</v>
      </c>
      <c r="X34" s="468">
        <v>35.385555740999997</v>
      </c>
      <c r="Y34" s="468">
        <v>31.332419676000001</v>
      </c>
      <c r="Z34" s="468">
        <v>33.271041646</v>
      </c>
      <c r="AA34" s="468">
        <v>38.180347415999996</v>
      </c>
      <c r="AB34" s="468">
        <v>30.625006802000001</v>
      </c>
      <c r="AC34" s="468">
        <v>32.243196632</v>
      </c>
      <c r="AD34" s="468">
        <v>33.461922217000001</v>
      </c>
      <c r="AE34" s="468">
        <v>39.971881758000002</v>
      </c>
      <c r="AF34" s="468">
        <v>44.390528310000001</v>
      </c>
      <c r="AG34" s="468">
        <v>44.542524606000001</v>
      </c>
      <c r="AH34" s="468">
        <v>49.262875469000001</v>
      </c>
      <c r="AI34" s="468">
        <v>40.990693215999997</v>
      </c>
      <c r="AJ34" s="468">
        <v>39.220296279000003</v>
      </c>
      <c r="AK34" s="468">
        <v>33.712000185999997</v>
      </c>
      <c r="AL34" s="468">
        <v>34.890418883000002</v>
      </c>
      <c r="AM34" s="468">
        <v>40.481518045000001</v>
      </c>
      <c r="AN34" s="468">
        <v>34.700207094</v>
      </c>
      <c r="AO34" s="468">
        <v>34.742650105999999</v>
      </c>
      <c r="AP34" s="468">
        <v>36.505126683999997</v>
      </c>
      <c r="AQ34" s="468">
        <v>41.186470116999999</v>
      </c>
      <c r="AR34" s="468">
        <v>45.168695421999999</v>
      </c>
      <c r="AS34" s="468">
        <v>47.856132541000001</v>
      </c>
      <c r="AT34" s="468">
        <v>49.407308536000002</v>
      </c>
      <c r="AU34" s="468">
        <v>43.976700700999999</v>
      </c>
      <c r="AV34" s="468">
        <v>40.939187580000002</v>
      </c>
      <c r="AW34" s="468">
        <v>35.497227918</v>
      </c>
      <c r="AX34" s="468">
        <v>36.623319350000003</v>
      </c>
      <c r="AY34" s="468">
        <v>39.810446395</v>
      </c>
      <c r="AZ34" s="892">
        <v>33.146551557000002</v>
      </c>
      <c r="BA34" s="892">
        <v>37.93457918</v>
      </c>
      <c r="BB34" s="892">
        <v>37.905207789999999</v>
      </c>
      <c r="BC34" s="892">
        <v>41.712130000000002</v>
      </c>
      <c r="BD34" s="892">
        <v>45.790640000000003</v>
      </c>
      <c r="BE34" s="456">
        <v>49.265540000000001</v>
      </c>
      <c r="BF34" s="456">
        <v>51.039439999999999</v>
      </c>
      <c r="BG34" s="456">
        <v>45.603000000000002</v>
      </c>
      <c r="BH34" s="456">
        <v>41.784120000000001</v>
      </c>
      <c r="BI34" s="456">
        <v>37.980690000000003</v>
      </c>
      <c r="BJ34" s="456">
        <v>41.813940000000002</v>
      </c>
      <c r="BK34" s="456">
        <v>43.123860000000001</v>
      </c>
      <c r="BL34" s="456">
        <v>38.492379999999997</v>
      </c>
      <c r="BM34" s="456">
        <v>41.418320000000001</v>
      </c>
      <c r="BN34" s="456">
        <v>41.518230000000003</v>
      </c>
      <c r="BO34" s="456">
        <v>45.134729999999998</v>
      </c>
      <c r="BP34" s="456">
        <v>51.342280000000002</v>
      </c>
      <c r="BQ34" s="456">
        <v>56.797460000000001</v>
      </c>
      <c r="BR34" s="456">
        <v>57.859960000000001</v>
      </c>
      <c r="BS34" s="456">
        <v>52.477379999999997</v>
      </c>
      <c r="BT34" s="456">
        <v>48.573059999999998</v>
      </c>
      <c r="BU34" s="456">
        <v>45.493929999999999</v>
      </c>
      <c r="BV34" s="456">
        <v>50.412370000000003</v>
      </c>
    </row>
    <row r="35" spans="1:74" ht="11.1" customHeight="1" x14ac:dyDescent="0.2">
      <c r="A35" s="229"/>
      <c r="B35" s="67" t="s">
        <v>741</v>
      </c>
      <c r="C35" s="469"/>
      <c r="D35" s="469"/>
      <c r="E35" s="469"/>
      <c r="F35" s="469"/>
      <c r="G35" s="469"/>
      <c r="H35" s="469"/>
      <c r="I35" s="469"/>
      <c r="J35" s="469"/>
      <c r="K35" s="469"/>
      <c r="L35" s="469"/>
      <c r="M35" s="469"/>
      <c r="N35" s="469"/>
      <c r="O35" s="469"/>
      <c r="P35" s="469"/>
      <c r="Q35" s="469"/>
      <c r="R35" s="469"/>
      <c r="S35" s="469"/>
      <c r="T35" s="469"/>
      <c r="U35" s="469"/>
      <c r="V35" s="469"/>
      <c r="W35" s="469"/>
      <c r="X35" s="469"/>
      <c r="Y35" s="469"/>
      <c r="Z35" s="469"/>
      <c r="AA35" s="469"/>
      <c r="AB35" s="469"/>
      <c r="AC35" s="469"/>
      <c r="AD35" s="469"/>
      <c r="AE35" s="469"/>
      <c r="AF35" s="469"/>
      <c r="AG35" s="469"/>
      <c r="AH35" s="469"/>
      <c r="AI35" s="469"/>
      <c r="AJ35" s="469"/>
      <c r="AK35" s="469"/>
      <c r="AL35" s="469"/>
      <c r="AM35" s="469"/>
      <c r="AN35" s="469"/>
      <c r="AO35" s="469"/>
      <c r="AP35" s="469"/>
      <c r="AQ35" s="469"/>
      <c r="AR35" s="469"/>
      <c r="AS35" s="469"/>
      <c r="AT35" s="469"/>
      <c r="AU35" s="469"/>
      <c r="AV35" s="469"/>
      <c r="AW35" s="469"/>
      <c r="AX35" s="469"/>
      <c r="AY35" s="469"/>
      <c r="AZ35" s="921"/>
      <c r="BA35" s="921"/>
      <c r="BB35" s="921"/>
      <c r="BC35" s="921"/>
      <c r="BD35" s="921"/>
      <c r="BE35" s="474"/>
      <c r="BF35" s="474"/>
      <c r="BG35" s="474"/>
      <c r="BH35" s="474"/>
      <c r="BI35" s="474"/>
      <c r="BJ35" s="474"/>
      <c r="BK35" s="474"/>
      <c r="BL35" s="474"/>
      <c r="BM35" s="474"/>
      <c r="BN35" s="474"/>
      <c r="BO35" s="474"/>
      <c r="BP35" s="474"/>
      <c r="BQ35" s="474"/>
      <c r="BR35" s="474"/>
      <c r="BS35" s="474"/>
      <c r="BT35" s="474"/>
      <c r="BU35" s="474"/>
      <c r="BV35" s="474"/>
    </row>
    <row r="36" spans="1:74" s="285" customFormat="1" ht="11.1" customHeight="1" x14ac:dyDescent="0.2">
      <c r="A36" s="475" t="s">
        <v>712</v>
      </c>
      <c r="B36" s="477" t="s">
        <v>1024</v>
      </c>
      <c r="C36" s="301">
        <v>36.38484837</v>
      </c>
      <c r="D36" s="301">
        <v>32.48664625</v>
      </c>
      <c r="E36" s="301">
        <v>33.150928886999999</v>
      </c>
      <c r="F36" s="301">
        <v>29.093965176000001</v>
      </c>
      <c r="G36" s="301">
        <v>31.293890866000002</v>
      </c>
      <c r="H36" s="301">
        <v>33.492102787999997</v>
      </c>
      <c r="I36" s="301">
        <v>38.822236959000001</v>
      </c>
      <c r="J36" s="301">
        <v>37.902866232000001</v>
      </c>
      <c r="K36" s="301">
        <v>32.435741812000003</v>
      </c>
      <c r="L36" s="301">
        <v>29.491044142</v>
      </c>
      <c r="M36" s="301">
        <v>32.197268033</v>
      </c>
      <c r="N36" s="301">
        <v>34.412505070000002</v>
      </c>
      <c r="O36" s="301">
        <v>34.544550739999998</v>
      </c>
      <c r="P36" s="301">
        <v>30.767058542000001</v>
      </c>
      <c r="Q36" s="301">
        <v>31.618171748000002</v>
      </c>
      <c r="R36" s="301">
        <v>27.341642968999999</v>
      </c>
      <c r="S36" s="301">
        <v>30.692543715999999</v>
      </c>
      <c r="T36" s="301">
        <v>29.534976774</v>
      </c>
      <c r="U36" s="301">
        <v>36.791284666999999</v>
      </c>
      <c r="V36" s="301">
        <v>36.124275036999997</v>
      </c>
      <c r="W36" s="301">
        <v>30.169090626999999</v>
      </c>
      <c r="X36" s="301">
        <v>29.235700480999999</v>
      </c>
      <c r="Y36" s="301">
        <v>30.44991984</v>
      </c>
      <c r="Z36" s="301">
        <v>33.088877232000002</v>
      </c>
      <c r="AA36" s="301">
        <v>32.931024903999997</v>
      </c>
      <c r="AB36" s="301">
        <v>30.146380020999999</v>
      </c>
      <c r="AC36" s="301">
        <v>30.443216796000002</v>
      </c>
      <c r="AD36" s="301">
        <v>28.049403705</v>
      </c>
      <c r="AE36" s="301">
        <v>29.030153218999999</v>
      </c>
      <c r="AF36" s="301">
        <v>32.717953411000003</v>
      </c>
      <c r="AG36" s="301">
        <v>36.764427343999998</v>
      </c>
      <c r="AH36" s="301">
        <v>34.919012355</v>
      </c>
      <c r="AI36" s="301">
        <v>30.214963170000001</v>
      </c>
      <c r="AJ36" s="301">
        <v>28.631455628000001</v>
      </c>
      <c r="AK36" s="301">
        <v>30.334749988999999</v>
      </c>
      <c r="AL36" s="301">
        <v>33.309052520999998</v>
      </c>
      <c r="AM36" s="301">
        <v>35.931206993000004</v>
      </c>
      <c r="AN36" s="301">
        <v>30.514621251000001</v>
      </c>
      <c r="AO36" s="301">
        <v>31.792722435000002</v>
      </c>
      <c r="AP36" s="301">
        <v>29.509920705999999</v>
      </c>
      <c r="AQ36" s="301">
        <v>29.648926528000001</v>
      </c>
      <c r="AR36" s="301">
        <v>32.384391162999997</v>
      </c>
      <c r="AS36" s="301">
        <v>35.191108540999998</v>
      </c>
      <c r="AT36" s="301">
        <v>35.000701702000001</v>
      </c>
      <c r="AU36" s="301">
        <v>29.725331518000001</v>
      </c>
      <c r="AV36" s="301">
        <v>30.198696214000002</v>
      </c>
      <c r="AW36" s="301">
        <v>31.072342758000001</v>
      </c>
      <c r="AX36" s="301">
        <v>36.424730982</v>
      </c>
      <c r="AY36" s="301">
        <v>38.285990048999999</v>
      </c>
      <c r="AZ36" s="891">
        <v>32.343371394999998</v>
      </c>
      <c r="BA36" s="891">
        <v>35.019541597</v>
      </c>
      <c r="BB36" s="891">
        <v>30.171203030000001</v>
      </c>
      <c r="BC36" s="891">
        <v>28.920539999999999</v>
      </c>
      <c r="BD36" s="891">
        <v>32.097990000000003</v>
      </c>
      <c r="BE36" s="462">
        <v>36.256889999999999</v>
      </c>
      <c r="BF36" s="462">
        <v>35.949080000000002</v>
      </c>
      <c r="BG36" s="462">
        <v>31.384620000000002</v>
      </c>
      <c r="BH36" s="462">
        <v>29.543009999999999</v>
      </c>
      <c r="BI36" s="462">
        <v>30.77572</v>
      </c>
      <c r="BJ36" s="462">
        <v>34.350520000000003</v>
      </c>
      <c r="BK36" s="462">
        <v>35.462530000000001</v>
      </c>
      <c r="BL36" s="462">
        <v>30.897590000000001</v>
      </c>
      <c r="BM36" s="462">
        <v>32.448340000000002</v>
      </c>
      <c r="BN36" s="462">
        <v>29.202940000000002</v>
      </c>
      <c r="BO36" s="462">
        <v>29.413309999999999</v>
      </c>
      <c r="BP36" s="462">
        <v>31.881789999999999</v>
      </c>
      <c r="BQ36" s="462">
        <v>36.680590000000002</v>
      </c>
      <c r="BR36" s="462">
        <v>35.594769999999997</v>
      </c>
      <c r="BS36" s="462">
        <v>30.855160000000001</v>
      </c>
      <c r="BT36" s="462">
        <v>29.019400000000001</v>
      </c>
      <c r="BU36" s="462">
        <v>30.224540000000001</v>
      </c>
      <c r="BV36" s="462">
        <v>33.628230000000002</v>
      </c>
    </row>
    <row r="37" spans="1:74" ht="11.1" customHeight="1" x14ac:dyDescent="0.2">
      <c r="A37" s="234" t="s">
        <v>707</v>
      </c>
      <c r="B37" s="478" t="s">
        <v>1018</v>
      </c>
      <c r="C37" s="468">
        <v>7.5859346490000004</v>
      </c>
      <c r="D37" s="468">
        <v>6.7361877229999996</v>
      </c>
      <c r="E37" s="468">
        <v>5.8662121029999996</v>
      </c>
      <c r="F37" s="468">
        <v>5.899921215</v>
      </c>
      <c r="G37" s="468">
        <v>4.7123450079999998</v>
      </c>
      <c r="H37" s="468">
        <v>4.8228631709999998</v>
      </c>
      <c r="I37" s="468">
        <v>8.4887887650000007</v>
      </c>
      <c r="J37" s="468">
        <v>9.8591362270000005</v>
      </c>
      <c r="K37" s="468">
        <v>9.367711087</v>
      </c>
      <c r="L37" s="468">
        <v>8.3393546379999997</v>
      </c>
      <c r="M37" s="468">
        <v>8.3430160079999993</v>
      </c>
      <c r="N37" s="468">
        <v>9.5703877070000001</v>
      </c>
      <c r="O37" s="468">
        <v>9.8173880709999999</v>
      </c>
      <c r="P37" s="468">
        <v>8.2987965599999995</v>
      </c>
      <c r="Q37" s="468">
        <v>9.4811761749999999</v>
      </c>
      <c r="R37" s="468">
        <v>6.9533880180000001</v>
      </c>
      <c r="S37" s="468">
        <v>4.9970098370000002</v>
      </c>
      <c r="T37" s="468">
        <v>6.7766913500000001</v>
      </c>
      <c r="U37" s="468">
        <v>10.793222001</v>
      </c>
      <c r="V37" s="468">
        <v>10.709464176999999</v>
      </c>
      <c r="W37" s="468">
        <v>9.3253722159999999</v>
      </c>
      <c r="X37" s="468">
        <v>8.6803831959999993</v>
      </c>
      <c r="Y37" s="468">
        <v>8.4389023739999995</v>
      </c>
      <c r="Z37" s="468">
        <v>9.8059654520000006</v>
      </c>
      <c r="AA37" s="468">
        <v>10.340894273</v>
      </c>
      <c r="AB37" s="468">
        <v>9.0909883310000001</v>
      </c>
      <c r="AC37" s="468">
        <v>8.6160249350000004</v>
      </c>
      <c r="AD37" s="468">
        <v>6.6961648089999999</v>
      </c>
      <c r="AE37" s="468">
        <v>5.2138664979999998</v>
      </c>
      <c r="AF37" s="468">
        <v>7.9533418280000001</v>
      </c>
      <c r="AG37" s="468">
        <v>11.627345868000001</v>
      </c>
      <c r="AH37" s="468">
        <v>11.127203929</v>
      </c>
      <c r="AI37" s="468">
        <v>9.3984484259999999</v>
      </c>
      <c r="AJ37" s="468">
        <v>8.4100576690000004</v>
      </c>
      <c r="AK37" s="468">
        <v>8.5700491910000007</v>
      </c>
      <c r="AL37" s="468">
        <v>9.3843007679999992</v>
      </c>
      <c r="AM37" s="468">
        <v>9.4154630630000007</v>
      </c>
      <c r="AN37" s="468">
        <v>7.746866303</v>
      </c>
      <c r="AO37" s="468">
        <v>6.3753042459999998</v>
      </c>
      <c r="AP37" s="468">
        <v>5.4527761750000003</v>
      </c>
      <c r="AQ37" s="468">
        <v>6.0706912219999998</v>
      </c>
      <c r="AR37" s="468">
        <v>8.5790701330000001</v>
      </c>
      <c r="AS37" s="468">
        <v>10.707558912</v>
      </c>
      <c r="AT37" s="468">
        <v>10.991432801</v>
      </c>
      <c r="AU37" s="468">
        <v>9.814336162</v>
      </c>
      <c r="AV37" s="468">
        <v>7.697015897</v>
      </c>
      <c r="AW37" s="468">
        <v>8.1059077160000008</v>
      </c>
      <c r="AX37" s="468">
        <v>8.2156914459999992</v>
      </c>
      <c r="AY37" s="468">
        <v>8.4556814639999995</v>
      </c>
      <c r="AZ37" s="892">
        <v>7.3315299500000002</v>
      </c>
      <c r="BA37" s="892">
        <v>6.4196372869999996</v>
      </c>
      <c r="BB37" s="892">
        <v>5.5306224249999998</v>
      </c>
      <c r="BC37" s="892">
        <v>4.5746398560000001</v>
      </c>
      <c r="BD37" s="892">
        <v>7.6380548179999996</v>
      </c>
      <c r="BE37" s="456">
        <v>10.45819</v>
      </c>
      <c r="BF37" s="456">
        <v>11.406700000000001</v>
      </c>
      <c r="BG37" s="456">
        <v>10.289680000000001</v>
      </c>
      <c r="BH37" s="456">
        <v>7.872547</v>
      </c>
      <c r="BI37" s="456">
        <v>8.1054659999999998</v>
      </c>
      <c r="BJ37" s="456">
        <v>9.8301370000000006</v>
      </c>
      <c r="BK37" s="456">
        <v>9.8573339999999998</v>
      </c>
      <c r="BL37" s="456">
        <v>7.9390470000000004</v>
      </c>
      <c r="BM37" s="456">
        <v>7.3116050000000001</v>
      </c>
      <c r="BN37" s="456">
        <v>6.0931980000000001</v>
      </c>
      <c r="BO37" s="456">
        <v>3.9957009999999999</v>
      </c>
      <c r="BP37" s="456">
        <v>5.3663730000000003</v>
      </c>
      <c r="BQ37" s="456">
        <v>9.8635090000000005</v>
      </c>
      <c r="BR37" s="456">
        <v>11.01956</v>
      </c>
      <c r="BS37" s="456">
        <v>9.8751440000000006</v>
      </c>
      <c r="BT37" s="456">
        <v>7.4736760000000002</v>
      </c>
      <c r="BU37" s="456">
        <v>7.7777209999999997</v>
      </c>
      <c r="BV37" s="456">
        <v>8.9912189999999992</v>
      </c>
    </row>
    <row r="38" spans="1:74" ht="11.1" customHeight="1" x14ac:dyDescent="0.2">
      <c r="A38" s="234" t="s">
        <v>708</v>
      </c>
      <c r="B38" s="478" t="s">
        <v>472</v>
      </c>
      <c r="C38" s="468">
        <v>8.7431164950000007</v>
      </c>
      <c r="D38" s="468">
        <v>7.5986228320000002</v>
      </c>
      <c r="E38" s="468">
        <v>7.7727127539999996</v>
      </c>
      <c r="F38" s="468">
        <v>6.390132983</v>
      </c>
      <c r="G38" s="468">
        <v>6.7555069249999997</v>
      </c>
      <c r="H38" s="468">
        <v>7.3375753450000003</v>
      </c>
      <c r="I38" s="468">
        <v>9.9951739340000003</v>
      </c>
      <c r="J38" s="468">
        <v>10.615330370000001</v>
      </c>
      <c r="K38" s="468">
        <v>9.1324222380000002</v>
      </c>
      <c r="L38" s="468">
        <v>8.385279251</v>
      </c>
      <c r="M38" s="468">
        <v>7.8326144319999997</v>
      </c>
      <c r="N38" s="468">
        <v>8.4508815269999999</v>
      </c>
      <c r="O38" s="468">
        <v>8.6759351759999994</v>
      </c>
      <c r="P38" s="468">
        <v>6.6597801490000004</v>
      </c>
      <c r="Q38" s="468">
        <v>6.8842867180000002</v>
      </c>
      <c r="R38" s="468">
        <v>5.4293321050000003</v>
      </c>
      <c r="S38" s="468">
        <v>4.3934957529999998</v>
      </c>
      <c r="T38" s="468">
        <v>5.9778961580000001</v>
      </c>
      <c r="U38" s="468">
        <v>9.1332900890000008</v>
      </c>
      <c r="V38" s="468">
        <v>9.0872809770000007</v>
      </c>
      <c r="W38" s="468">
        <v>7.4334908259999999</v>
      </c>
      <c r="X38" s="468">
        <v>7.635243548</v>
      </c>
      <c r="Y38" s="468">
        <v>7.1257202729999998</v>
      </c>
      <c r="Z38" s="468">
        <v>7.5749830950000003</v>
      </c>
      <c r="AA38" s="468">
        <v>6.9219535460000001</v>
      </c>
      <c r="AB38" s="468">
        <v>5.8782389889999997</v>
      </c>
      <c r="AC38" s="468">
        <v>4.6703509219999999</v>
      </c>
      <c r="AD38" s="468">
        <v>3.469405176</v>
      </c>
      <c r="AE38" s="468">
        <v>3.1684617720000001</v>
      </c>
      <c r="AF38" s="468">
        <v>4.4609534330000002</v>
      </c>
      <c r="AG38" s="468">
        <v>6.4940825159999997</v>
      </c>
      <c r="AH38" s="468">
        <v>6.5643834539999997</v>
      </c>
      <c r="AI38" s="468">
        <v>6.0095055430000004</v>
      </c>
      <c r="AJ38" s="468">
        <v>5.9277338909999999</v>
      </c>
      <c r="AK38" s="468">
        <v>5.7077841249999999</v>
      </c>
      <c r="AL38" s="468">
        <v>6.4607289750000003</v>
      </c>
      <c r="AM38" s="468">
        <v>7.258841544</v>
      </c>
      <c r="AN38" s="468">
        <v>6.5213028050000004</v>
      </c>
      <c r="AO38" s="468">
        <v>5.8095443790000001</v>
      </c>
      <c r="AP38" s="468">
        <v>4.317882311</v>
      </c>
      <c r="AQ38" s="468">
        <v>4.387993475</v>
      </c>
      <c r="AR38" s="468">
        <v>5.5270412689999997</v>
      </c>
      <c r="AS38" s="468">
        <v>6.9685800699999998</v>
      </c>
      <c r="AT38" s="468">
        <v>6.6459762260000002</v>
      </c>
      <c r="AU38" s="468">
        <v>6.055330337</v>
      </c>
      <c r="AV38" s="468">
        <v>5.99965364</v>
      </c>
      <c r="AW38" s="468">
        <v>5.7789091939999997</v>
      </c>
      <c r="AX38" s="468">
        <v>5.0215347330000002</v>
      </c>
      <c r="AY38" s="468">
        <v>4.6273376490000002</v>
      </c>
      <c r="AZ38" s="892">
        <v>4.056017733</v>
      </c>
      <c r="BA38" s="892">
        <v>3.239157252</v>
      </c>
      <c r="BB38" s="892">
        <v>3.1106350950000001</v>
      </c>
      <c r="BC38" s="892">
        <v>2.4794870000000002</v>
      </c>
      <c r="BD38" s="892">
        <v>3.831512</v>
      </c>
      <c r="BE38" s="456">
        <v>5.527946</v>
      </c>
      <c r="BF38" s="456">
        <v>5.5863969999999998</v>
      </c>
      <c r="BG38" s="456">
        <v>5.1928720000000004</v>
      </c>
      <c r="BH38" s="456">
        <v>5.0944260000000003</v>
      </c>
      <c r="BI38" s="456">
        <v>4.8296840000000003</v>
      </c>
      <c r="BJ38" s="456">
        <v>4.75129</v>
      </c>
      <c r="BK38" s="456">
        <v>4.7231719999999999</v>
      </c>
      <c r="BL38" s="456">
        <v>3.9118270000000002</v>
      </c>
      <c r="BM38" s="456">
        <v>3.3572489999999999</v>
      </c>
      <c r="BN38" s="456">
        <v>2.9818259999999999</v>
      </c>
      <c r="BO38" s="456">
        <v>2.2265100000000002</v>
      </c>
      <c r="BP38" s="456">
        <v>2.90794</v>
      </c>
      <c r="BQ38" s="456">
        <v>4.901421</v>
      </c>
      <c r="BR38" s="456">
        <v>5.005452</v>
      </c>
      <c r="BS38" s="456">
        <v>4.6200729999999997</v>
      </c>
      <c r="BT38" s="456">
        <v>4.5109459999999997</v>
      </c>
      <c r="BU38" s="456">
        <v>4.2869149999999996</v>
      </c>
      <c r="BV38" s="456">
        <v>4.0453929999999998</v>
      </c>
    </row>
    <row r="39" spans="1:74" ht="11.1" customHeight="1" x14ac:dyDescent="0.2">
      <c r="A39" s="234" t="s">
        <v>709</v>
      </c>
      <c r="B39" s="446" t="s">
        <v>1019</v>
      </c>
      <c r="C39" s="468">
        <v>0.86758400000000002</v>
      </c>
      <c r="D39" s="468">
        <v>0.75590000000000002</v>
      </c>
      <c r="E39" s="468">
        <v>0.85374899999999998</v>
      </c>
      <c r="F39" s="468">
        <v>0.82738299999999998</v>
      </c>
      <c r="G39" s="468">
        <v>0.84770000000000001</v>
      </c>
      <c r="H39" s="468">
        <v>0.65011600000000003</v>
      </c>
      <c r="I39" s="468">
        <v>0.84089499999999995</v>
      </c>
      <c r="J39" s="468">
        <v>0.83744300000000005</v>
      </c>
      <c r="K39" s="468">
        <v>0.82007600000000003</v>
      </c>
      <c r="L39" s="468">
        <v>0.85456600000000005</v>
      </c>
      <c r="M39" s="468">
        <v>0.836503</v>
      </c>
      <c r="N39" s="468">
        <v>0.85962000000000005</v>
      </c>
      <c r="O39" s="468">
        <v>0.83122499999999999</v>
      </c>
      <c r="P39" s="468">
        <v>0.77454000000000001</v>
      </c>
      <c r="Q39" s="468">
        <v>0.83724699999999996</v>
      </c>
      <c r="R39" s="468">
        <v>0.68923800000000002</v>
      </c>
      <c r="S39" s="468">
        <v>9.3605999999999995E-2</v>
      </c>
      <c r="T39" s="468">
        <v>0.26156499999999999</v>
      </c>
      <c r="U39" s="468">
        <v>0.83072100000000004</v>
      </c>
      <c r="V39" s="468">
        <v>0.83983600000000003</v>
      </c>
      <c r="W39" s="468">
        <v>0.82006299999999999</v>
      </c>
      <c r="X39" s="468">
        <v>0.82575900000000002</v>
      </c>
      <c r="Y39" s="468">
        <v>0.81478600000000001</v>
      </c>
      <c r="Z39" s="468">
        <v>0.81643200000000005</v>
      </c>
      <c r="AA39" s="468">
        <v>0.85842499999999999</v>
      </c>
      <c r="AB39" s="468">
        <v>0.80249899999999996</v>
      </c>
      <c r="AC39" s="468">
        <v>0.84143400000000002</v>
      </c>
      <c r="AD39" s="468">
        <v>0.82582299999999997</v>
      </c>
      <c r="AE39" s="468">
        <v>0.84636800000000001</v>
      </c>
      <c r="AF39" s="468">
        <v>0.80575600000000003</v>
      </c>
      <c r="AG39" s="468">
        <v>0.83313499999999996</v>
      </c>
      <c r="AH39" s="468">
        <v>0.84156799999999998</v>
      </c>
      <c r="AI39" s="468">
        <v>0.79703599999999997</v>
      </c>
      <c r="AJ39" s="468">
        <v>0.85308799999999996</v>
      </c>
      <c r="AK39" s="468">
        <v>0.82161600000000001</v>
      </c>
      <c r="AL39" s="468">
        <v>0.840391</v>
      </c>
      <c r="AM39" s="468">
        <v>0.851742</v>
      </c>
      <c r="AN39" s="468">
        <v>0.76475499999999996</v>
      </c>
      <c r="AO39" s="468">
        <v>0.76521499999999998</v>
      </c>
      <c r="AP39" s="468">
        <v>0.23291899999999999</v>
      </c>
      <c r="AQ39" s="468">
        <v>-3.3170000000000001E-3</v>
      </c>
      <c r="AR39" s="468">
        <v>0.103162</v>
      </c>
      <c r="AS39" s="468">
        <v>0.838731</v>
      </c>
      <c r="AT39" s="468">
        <v>0.84047700000000003</v>
      </c>
      <c r="AU39" s="468">
        <v>0.81954700000000003</v>
      </c>
      <c r="AV39" s="468">
        <v>0.85873699999999997</v>
      </c>
      <c r="AW39" s="468">
        <v>0.83337000000000006</v>
      </c>
      <c r="AX39" s="468">
        <v>0.84277599999999997</v>
      </c>
      <c r="AY39" s="468">
        <v>0.86205200000000004</v>
      </c>
      <c r="AZ39" s="892">
        <v>0.60729299999999997</v>
      </c>
      <c r="BA39" s="892">
        <v>0.83977900000000005</v>
      </c>
      <c r="BB39" s="892">
        <v>0.82330899999999996</v>
      </c>
      <c r="BC39" s="892">
        <v>0.81262000000000001</v>
      </c>
      <c r="BD39" s="892">
        <v>0.81503000000000003</v>
      </c>
      <c r="BE39" s="456">
        <v>0.82452999999999999</v>
      </c>
      <c r="BF39" s="456">
        <v>0.82452999999999999</v>
      </c>
      <c r="BG39" s="456">
        <v>0.79793000000000003</v>
      </c>
      <c r="BH39" s="456">
        <v>0.82452999999999999</v>
      </c>
      <c r="BI39" s="456">
        <v>0.79793000000000003</v>
      </c>
      <c r="BJ39" s="456">
        <v>0.82452999999999999</v>
      </c>
      <c r="BK39" s="456">
        <v>0.82452999999999999</v>
      </c>
      <c r="BL39" s="456">
        <v>0.74473</v>
      </c>
      <c r="BM39" s="456">
        <v>0.82452999999999999</v>
      </c>
      <c r="BN39" s="456">
        <v>0.21917</v>
      </c>
      <c r="BO39" s="456">
        <v>0.12716</v>
      </c>
      <c r="BP39" s="456">
        <v>0.79793000000000003</v>
      </c>
      <c r="BQ39" s="456">
        <v>0.82452999999999999</v>
      </c>
      <c r="BR39" s="456">
        <v>0.82452999999999999</v>
      </c>
      <c r="BS39" s="456">
        <v>0.79793000000000003</v>
      </c>
      <c r="BT39" s="456">
        <v>0.82452999999999999</v>
      </c>
      <c r="BU39" s="456">
        <v>0.79793000000000003</v>
      </c>
      <c r="BV39" s="456">
        <v>0.82452999999999999</v>
      </c>
    </row>
    <row r="40" spans="1:74" ht="11.1" customHeight="1" x14ac:dyDescent="0.2">
      <c r="A40" s="235" t="s">
        <v>710</v>
      </c>
      <c r="B40" s="446" t="s">
        <v>1012</v>
      </c>
      <c r="C40" s="468">
        <v>13.598125175</v>
      </c>
      <c r="D40" s="468">
        <v>11.3260217</v>
      </c>
      <c r="E40" s="468">
        <v>12.188713533</v>
      </c>
      <c r="F40" s="468">
        <v>8.787450904</v>
      </c>
      <c r="G40" s="468">
        <v>11.970655131999999</v>
      </c>
      <c r="H40" s="468">
        <v>14.719814896000001</v>
      </c>
      <c r="I40" s="468">
        <v>13.993031886000001</v>
      </c>
      <c r="J40" s="468">
        <v>11.182899983</v>
      </c>
      <c r="K40" s="468">
        <v>7.8584555270000003</v>
      </c>
      <c r="L40" s="468">
        <v>6.8197950699999996</v>
      </c>
      <c r="M40" s="468">
        <v>9.4030789759999998</v>
      </c>
      <c r="N40" s="468">
        <v>9.6318691320000003</v>
      </c>
      <c r="O40" s="468">
        <v>9.7925876029999994</v>
      </c>
      <c r="P40" s="468">
        <v>8.3793018830000001</v>
      </c>
      <c r="Q40" s="468">
        <v>7.887113652</v>
      </c>
      <c r="R40" s="468">
        <v>7.3952429940000002</v>
      </c>
      <c r="S40" s="468">
        <v>14.960927971</v>
      </c>
      <c r="T40" s="468">
        <v>10.312402050999999</v>
      </c>
      <c r="U40" s="468">
        <v>9.557622233</v>
      </c>
      <c r="V40" s="468">
        <v>9.2098063440000004</v>
      </c>
      <c r="W40" s="468">
        <v>6.7662964600000004</v>
      </c>
      <c r="X40" s="468">
        <v>6.7722454599999997</v>
      </c>
      <c r="Y40" s="468">
        <v>8.4202624539999995</v>
      </c>
      <c r="Z40" s="468">
        <v>9.1007076579999993</v>
      </c>
      <c r="AA40" s="468">
        <v>9.1816481319999994</v>
      </c>
      <c r="AB40" s="468">
        <v>8.2209680509999998</v>
      </c>
      <c r="AC40" s="468">
        <v>9.4871364289999995</v>
      </c>
      <c r="AD40" s="468">
        <v>8.9341582759999998</v>
      </c>
      <c r="AE40" s="468">
        <v>10.750627817</v>
      </c>
      <c r="AF40" s="468">
        <v>11.124403449000001</v>
      </c>
      <c r="AG40" s="468">
        <v>10.551704622999999</v>
      </c>
      <c r="AH40" s="468">
        <v>9.1848687909999995</v>
      </c>
      <c r="AI40" s="468">
        <v>6.8814124320000003</v>
      </c>
      <c r="AJ40" s="468">
        <v>6.7543437969999998</v>
      </c>
      <c r="AK40" s="468">
        <v>8.6703366249999991</v>
      </c>
      <c r="AL40" s="468">
        <v>9.9700332770000006</v>
      </c>
      <c r="AM40" s="468">
        <v>11.178012497999999</v>
      </c>
      <c r="AN40" s="468">
        <v>8.6801378549999999</v>
      </c>
      <c r="AO40" s="468">
        <v>10.287851810999999</v>
      </c>
      <c r="AP40" s="468">
        <v>11.158243257000001</v>
      </c>
      <c r="AQ40" s="468">
        <v>10.873966544</v>
      </c>
      <c r="AR40" s="468">
        <v>10.000502999</v>
      </c>
      <c r="AS40" s="468">
        <v>8.6301150339999992</v>
      </c>
      <c r="AT40" s="468">
        <v>9.3333547009999993</v>
      </c>
      <c r="AU40" s="468">
        <v>6.5879232029999999</v>
      </c>
      <c r="AV40" s="468">
        <v>7.9175268980000002</v>
      </c>
      <c r="AW40" s="468">
        <v>9.3167642669999999</v>
      </c>
      <c r="AX40" s="468">
        <v>13.884295002</v>
      </c>
      <c r="AY40" s="468">
        <v>16.423326841000002</v>
      </c>
      <c r="AZ40" s="892">
        <v>13.009726086000001</v>
      </c>
      <c r="BA40" s="892">
        <v>14.825991686</v>
      </c>
      <c r="BB40" s="892">
        <v>11.693082950999999</v>
      </c>
      <c r="BC40" s="892">
        <v>11.38185</v>
      </c>
      <c r="BD40" s="892">
        <v>10.47874</v>
      </c>
      <c r="BE40" s="456">
        <v>10.553140000000001</v>
      </c>
      <c r="BF40" s="456">
        <v>9.67638</v>
      </c>
      <c r="BG40" s="456">
        <v>7.4229390000000004</v>
      </c>
      <c r="BH40" s="456">
        <v>7.5716919999999996</v>
      </c>
      <c r="BI40" s="456">
        <v>9.3520850000000006</v>
      </c>
      <c r="BJ40" s="456">
        <v>10.47195</v>
      </c>
      <c r="BK40" s="456">
        <v>11.712899999999999</v>
      </c>
      <c r="BL40" s="456">
        <v>10.458080000000001</v>
      </c>
      <c r="BM40" s="456">
        <v>10.88686</v>
      </c>
      <c r="BN40" s="456">
        <v>10.0747</v>
      </c>
      <c r="BO40" s="456">
        <v>12.787470000000001</v>
      </c>
      <c r="BP40" s="456">
        <v>12.69354</v>
      </c>
      <c r="BQ40" s="456">
        <v>11.412520000000001</v>
      </c>
      <c r="BR40" s="456">
        <v>9.8486200000000004</v>
      </c>
      <c r="BS40" s="456">
        <v>7.5236090000000004</v>
      </c>
      <c r="BT40" s="456">
        <v>7.6797940000000002</v>
      </c>
      <c r="BU40" s="456">
        <v>9.4597689999999997</v>
      </c>
      <c r="BV40" s="456">
        <v>10.624790000000001</v>
      </c>
    </row>
    <row r="41" spans="1:74" ht="11.1" customHeight="1" x14ac:dyDescent="0.2">
      <c r="A41" s="234" t="s">
        <v>1575</v>
      </c>
      <c r="B41" s="446" t="s">
        <v>1013</v>
      </c>
      <c r="C41" s="468">
        <v>4.2249729790000004</v>
      </c>
      <c r="D41" s="468">
        <v>4.5667380949999998</v>
      </c>
      <c r="E41" s="468">
        <v>4.7565886409999996</v>
      </c>
      <c r="F41" s="468">
        <v>5.2365305590000002</v>
      </c>
      <c r="G41" s="468">
        <v>4.8722915479999998</v>
      </c>
      <c r="H41" s="468">
        <v>3.8501008429999999</v>
      </c>
      <c r="I41" s="468">
        <v>3.4096328640000002</v>
      </c>
      <c r="J41" s="468">
        <v>3.3762375590000002</v>
      </c>
      <c r="K41" s="468">
        <v>3.3675559609999999</v>
      </c>
      <c r="L41" s="468">
        <v>3.3922249099999999</v>
      </c>
      <c r="M41" s="468">
        <v>4.3675596890000001</v>
      </c>
      <c r="N41" s="468">
        <v>4.5938347650000004</v>
      </c>
      <c r="O41" s="468">
        <v>4.0861861910000004</v>
      </c>
      <c r="P41" s="468">
        <v>5.1080136759999997</v>
      </c>
      <c r="Q41" s="468">
        <v>4.713026953</v>
      </c>
      <c r="R41" s="468">
        <v>4.6717805889999999</v>
      </c>
      <c r="S41" s="468">
        <v>3.9137824050000001</v>
      </c>
      <c r="T41" s="468">
        <v>3.6612254430000002</v>
      </c>
      <c r="U41" s="468">
        <v>3.7537564400000001</v>
      </c>
      <c r="V41" s="468">
        <v>3.8199812689999999</v>
      </c>
      <c r="W41" s="468">
        <v>3.5787636319999998</v>
      </c>
      <c r="X41" s="468">
        <v>3.1929117699999998</v>
      </c>
      <c r="Y41" s="468">
        <v>4.0046305530000001</v>
      </c>
      <c r="Z41" s="468">
        <v>4.3065478270000002</v>
      </c>
      <c r="AA41" s="468">
        <v>4.0524073100000004</v>
      </c>
      <c r="AB41" s="468">
        <v>4.4272173779999999</v>
      </c>
      <c r="AC41" s="468">
        <v>4.5197586310000002</v>
      </c>
      <c r="AD41" s="468">
        <v>5.4137641329999999</v>
      </c>
      <c r="AE41" s="468">
        <v>5.7787770490000003</v>
      </c>
      <c r="AF41" s="468">
        <v>4.9750167679999997</v>
      </c>
      <c r="AG41" s="468">
        <v>3.8315497280000002</v>
      </c>
      <c r="AH41" s="468">
        <v>4.0871540419999999</v>
      </c>
      <c r="AI41" s="468">
        <v>4.273084484</v>
      </c>
      <c r="AJ41" s="468">
        <v>4.2474674730000004</v>
      </c>
      <c r="AK41" s="468">
        <v>4.7471678900000001</v>
      </c>
      <c r="AL41" s="468">
        <v>4.9128632120000004</v>
      </c>
      <c r="AM41" s="468">
        <v>5.3058658019999996</v>
      </c>
      <c r="AN41" s="468">
        <v>4.7430431830000002</v>
      </c>
      <c r="AO41" s="468">
        <v>5.824028599</v>
      </c>
      <c r="AP41" s="468">
        <v>5.202948449</v>
      </c>
      <c r="AQ41" s="468">
        <v>4.9206925300000002</v>
      </c>
      <c r="AR41" s="468">
        <v>4.4632386740000003</v>
      </c>
      <c r="AS41" s="468">
        <v>4.2362320430000002</v>
      </c>
      <c r="AT41" s="468">
        <v>3.6830806119999999</v>
      </c>
      <c r="AU41" s="468">
        <v>3.4094493300000002</v>
      </c>
      <c r="AV41" s="468">
        <v>5.06100233</v>
      </c>
      <c r="AW41" s="468">
        <v>5.0709746300000003</v>
      </c>
      <c r="AX41" s="468">
        <v>6.5956686979999999</v>
      </c>
      <c r="AY41" s="468">
        <v>5.8764197339999997</v>
      </c>
      <c r="AZ41" s="892">
        <v>4.9639308340000001</v>
      </c>
      <c r="BA41" s="892">
        <v>6.3717806120000002</v>
      </c>
      <c r="BB41" s="892">
        <v>5.5452651350000002</v>
      </c>
      <c r="BC41" s="892">
        <v>5.5634769999999998</v>
      </c>
      <c r="BD41" s="892">
        <v>4.9410670000000003</v>
      </c>
      <c r="BE41" s="456">
        <v>4.4211960000000001</v>
      </c>
      <c r="BF41" s="456">
        <v>4.3573630000000003</v>
      </c>
      <c r="BG41" s="456">
        <v>4.1837220000000004</v>
      </c>
      <c r="BH41" s="456">
        <v>5.2120160000000002</v>
      </c>
      <c r="BI41" s="456">
        <v>5.4943400000000002</v>
      </c>
      <c r="BJ41" s="456">
        <v>6.4452569999999998</v>
      </c>
      <c r="BK41" s="456">
        <v>6.0479859999999999</v>
      </c>
      <c r="BL41" s="456">
        <v>5.2979500000000002</v>
      </c>
      <c r="BM41" s="456">
        <v>6.592079</v>
      </c>
      <c r="BN41" s="456">
        <v>5.9570249999999998</v>
      </c>
      <c r="BO41" s="456">
        <v>5.8336040000000002</v>
      </c>
      <c r="BP41" s="456">
        <v>5.1789110000000003</v>
      </c>
      <c r="BQ41" s="456">
        <v>4.6413729999999997</v>
      </c>
      <c r="BR41" s="456">
        <v>4.317501</v>
      </c>
      <c r="BS41" s="456">
        <v>4.1316079999999999</v>
      </c>
      <c r="BT41" s="456">
        <v>5.2878020000000001</v>
      </c>
      <c r="BU41" s="456">
        <v>5.5192319999999997</v>
      </c>
      <c r="BV41" s="456">
        <v>6.6828279999999998</v>
      </c>
    </row>
    <row r="42" spans="1:74" ht="11.1" customHeight="1" x14ac:dyDescent="0.2">
      <c r="A42" s="234" t="s">
        <v>1576</v>
      </c>
      <c r="B42" s="446" t="s">
        <v>1014</v>
      </c>
      <c r="C42" s="468">
        <v>0.77321335099999999</v>
      </c>
      <c r="D42" s="468">
        <v>0.96963618799999995</v>
      </c>
      <c r="E42" s="468">
        <v>1.1989119210000001</v>
      </c>
      <c r="F42" s="468">
        <v>1.468727868</v>
      </c>
      <c r="G42" s="468">
        <v>1.680463896</v>
      </c>
      <c r="H42" s="468">
        <v>1.648922792</v>
      </c>
      <c r="I42" s="468">
        <v>1.641957766</v>
      </c>
      <c r="J42" s="468">
        <v>1.5171514559999999</v>
      </c>
      <c r="K42" s="468">
        <v>1.3858017789999999</v>
      </c>
      <c r="L42" s="468">
        <v>1.2322747940000001</v>
      </c>
      <c r="M42" s="468">
        <v>0.83881948799999995</v>
      </c>
      <c r="N42" s="468">
        <v>0.67433191100000001</v>
      </c>
      <c r="O42" s="468">
        <v>0.75029131599999999</v>
      </c>
      <c r="P42" s="468">
        <v>1.01470934</v>
      </c>
      <c r="Q42" s="468">
        <v>1.2484344469999999</v>
      </c>
      <c r="R42" s="468">
        <v>1.7065235430000001</v>
      </c>
      <c r="S42" s="468">
        <v>1.8568144900000001</v>
      </c>
      <c r="T42" s="468">
        <v>2.073526244</v>
      </c>
      <c r="U42" s="468">
        <v>2.2888854350000001</v>
      </c>
      <c r="V42" s="468">
        <v>1.9888325309999999</v>
      </c>
      <c r="W42" s="468">
        <v>1.7573058260000001</v>
      </c>
      <c r="X42" s="468">
        <v>1.577677878</v>
      </c>
      <c r="Y42" s="468">
        <v>1.054905282</v>
      </c>
      <c r="Z42" s="468">
        <v>0.85516407900000002</v>
      </c>
      <c r="AA42" s="468">
        <v>0.91712863600000005</v>
      </c>
      <c r="AB42" s="468">
        <v>1.149626319</v>
      </c>
      <c r="AC42" s="468">
        <v>1.7020277349999999</v>
      </c>
      <c r="AD42" s="468">
        <v>2.234171575</v>
      </c>
      <c r="AE42" s="468">
        <v>2.8180959589999999</v>
      </c>
      <c r="AF42" s="468">
        <v>2.9773134319999999</v>
      </c>
      <c r="AG42" s="468">
        <v>3.0092812800000002</v>
      </c>
      <c r="AH42" s="468">
        <v>2.6872750079999999</v>
      </c>
      <c r="AI42" s="468">
        <v>2.4141869659999999</v>
      </c>
      <c r="AJ42" s="468">
        <v>1.9814897339999999</v>
      </c>
      <c r="AK42" s="468">
        <v>1.3324682130000001</v>
      </c>
      <c r="AL42" s="468">
        <v>1.1913385110000001</v>
      </c>
      <c r="AM42" s="468">
        <v>1.3952375159999999</v>
      </c>
      <c r="AN42" s="468">
        <v>1.5687943680000001</v>
      </c>
      <c r="AO42" s="468">
        <v>2.186235575</v>
      </c>
      <c r="AP42" s="468">
        <v>2.6684376990000001</v>
      </c>
      <c r="AQ42" s="468">
        <v>2.946663069</v>
      </c>
      <c r="AR42" s="468">
        <v>3.2320597850000001</v>
      </c>
      <c r="AS42" s="468">
        <v>3.3736034940000001</v>
      </c>
      <c r="AT42" s="468">
        <v>3.0388167699999999</v>
      </c>
      <c r="AU42" s="468">
        <v>2.5860854369999999</v>
      </c>
      <c r="AV42" s="468">
        <v>2.22824483</v>
      </c>
      <c r="AW42" s="468">
        <v>1.496777448</v>
      </c>
      <c r="AX42" s="468">
        <v>1.346828436</v>
      </c>
      <c r="AY42" s="468">
        <v>1.5017409429999999</v>
      </c>
      <c r="AZ42" s="892">
        <v>1.8963534120000001</v>
      </c>
      <c r="BA42" s="892">
        <v>2.819913321</v>
      </c>
      <c r="BB42" s="892">
        <v>3.0184460419999999</v>
      </c>
      <c r="BC42" s="892">
        <v>3.7200030000000002</v>
      </c>
      <c r="BD42" s="892">
        <v>3.9490419999999999</v>
      </c>
      <c r="BE42" s="456">
        <v>4.0549049999999998</v>
      </c>
      <c r="BF42" s="456">
        <v>3.6167590000000001</v>
      </c>
      <c r="BG42" s="456">
        <v>3.030789</v>
      </c>
      <c r="BH42" s="456">
        <v>2.5771199999999999</v>
      </c>
      <c r="BI42" s="456">
        <v>1.7234350000000001</v>
      </c>
      <c r="BJ42" s="456">
        <v>1.526073</v>
      </c>
      <c r="BK42" s="456">
        <v>1.719657</v>
      </c>
      <c r="BL42" s="456">
        <v>2.1018249999999998</v>
      </c>
      <c r="BM42" s="456">
        <v>3.021496</v>
      </c>
      <c r="BN42" s="456">
        <v>3.4853670000000001</v>
      </c>
      <c r="BO42" s="456">
        <v>4.106344</v>
      </c>
      <c r="BP42" s="456">
        <v>4.5360399999999998</v>
      </c>
      <c r="BQ42" s="456">
        <v>4.6316280000000001</v>
      </c>
      <c r="BR42" s="456">
        <v>4.1282889999999997</v>
      </c>
      <c r="BS42" s="456">
        <v>3.442075</v>
      </c>
      <c r="BT42" s="456">
        <v>2.8869449999999999</v>
      </c>
      <c r="BU42" s="456">
        <v>1.929576</v>
      </c>
      <c r="BV42" s="456">
        <v>2.0156960000000002</v>
      </c>
    </row>
    <row r="43" spans="1:74" ht="11.1" customHeight="1" x14ac:dyDescent="0.2">
      <c r="A43" s="234" t="s">
        <v>711</v>
      </c>
      <c r="B43" s="478" t="s">
        <v>1555</v>
      </c>
      <c r="C43" s="468">
        <v>0.59190172100000005</v>
      </c>
      <c r="D43" s="468">
        <v>0.53353971200000005</v>
      </c>
      <c r="E43" s="468">
        <v>0.51404093500000003</v>
      </c>
      <c r="F43" s="468">
        <v>0.48381864699999999</v>
      </c>
      <c r="G43" s="468">
        <v>0.45492835700000001</v>
      </c>
      <c r="H43" s="468">
        <v>0.46270974100000001</v>
      </c>
      <c r="I43" s="468">
        <v>0.45275674399999999</v>
      </c>
      <c r="J43" s="468">
        <v>0.51466763699999996</v>
      </c>
      <c r="K43" s="468">
        <v>0.50371922000000002</v>
      </c>
      <c r="L43" s="468">
        <v>0.46754947899999999</v>
      </c>
      <c r="M43" s="468">
        <v>0.57567643999999996</v>
      </c>
      <c r="N43" s="468">
        <v>0.63158002800000002</v>
      </c>
      <c r="O43" s="468">
        <v>0.59093738299999998</v>
      </c>
      <c r="P43" s="468">
        <v>0.53191693399999995</v>
      </c>
      <c r="Q43" s="468">
        <v>0.56688680300000005</v>
      </c>
      <c r="R43" s="468">
        <v>0.49613772</v>
      </c>
      <c r="S43" s="468">
        <v>0.47690726</v>
      </c>
      <c r="T43" s="468">
        <v>0.47167052799999998</v>
      </c>
      <c r="U43" s="468">
        <v>0.43378746899999998</v>
      </c>
      <c r="V43" s="468">
        <v>0.46907373899999999</v>
      </c>
      <c r="W43" s="468">
        <v>0.48779866700000002</v>
      </c>
      <c r="X43" s="468">
        <v>0.55147962900000003</v>
      </c>
      <c r="Y43" s="468">
        <v>0.59071290399999998</v>
      </c>
      <c r="Z43" s="468">
        <v>0.62907712100000002</v>
      </c>
      <c r="AA43" s="468">
        <v>0.65856800699999996</v>
      </c>
      <c r="AB43" s="468">
        <v>0.57684195299999996</v>
      </c>
      <c r="AC43" s="468">
        <v>0.60648414399999995</v>
      </c>
      <c r="AD43" s="468">
        <v>0.47591673600000001</v>
      </c>
      <c r="AE43" s="468">
        <v>0.45395612400000002</v>
      </c>
      <c r="AF43" s="468">
        <v>0.42116850099999997</v>
      </c>
      <c r="AG43" s="468">
        <v>0.417328329</v>
      </c>
      <c r="AH43" s="468">
        <v>0.42655913099999998</v>
      </c>
      <c r="AI43" s="468">
        <v>0.44128931900000001</v>
      </c>
      <c r="AJ43" s="468">
        <v>0.45727506400000001</v>
      </c>
      <c r="AK43" s="468">
        <v>0.48532794499999998</v>
      </c>
      <c r="AL43" s="468">
        <v>0.54939677799999997</v>
      </c>
      <c r="AM43" s="468">
        <v>0.52604457000000004</v>
      </c>
      <c r="AN43" s="468">
        <v>0.48972173699999999</v>
      </c>
      <c r="AO43" s="468">
        <v>0.54454282499999995</v>
      </c>
      <c r="AP43" s="468">
        <v>0.47671381499999999</v>
      </c>
      <c r="AQ43" s="468">
        <v>0.452236688</v>
      </c>
      <c r="AR43" s="468">
        <v>0.479316303</v>
      </c>
      <c r="AS43" s="468">
        <v>0.43628798800000002</v>
      </c>
      <c r="AT43" s="468">
        <v>0.46756359199999997</v>
      </c>
      <c r="AU43" s="468">
        <v>0.45266004900000001</v>
      </c>
      <c r="AV43" s="468">
        <v>0.43651561900000002</v>
      </c>
      <c r="AW43" s="468">
        <v>0.46963950300000001</v>
      </c>
      <c r="AX43" s="468">
        <v>0.51793666699999996</v>
      </c>
      <c r="AY43" s="468">
        <v>0.53943141800000005</v>
      </c>
      <c r="AZ43" s="892">
        <v>0.47852038000000002</v>
      </c>
      <c r="BA43" s="892">
        <v>0.50328243900000003</v>
      </c>
      <c r="BB43" s="892">
        <v>0.44984238199999999</v>
      </c>
      <c r="BC43" s="892">
        <v>0.388463</v>
      </c>
      <c r="BD43" s="892">
        <v>0.44454460000000001</v>
      </c>
      <c r="BE43" s="456">
        <v>0.41697770000000001</v>
      </c>
      <c r="BF43" s="456">
        <v>0.48095789999999999</v>
      </c>
      <c r="BG43" s="456">
        <v>0.46668080000000001</v>
      </c>
      <c r="BH43" s="456">
        <v>0.39068350000000002</v>
      </c>
      <c r="BI43" s="456">
        <v>0.47277770000000002</v>
      </c>
      <c r="BJ43" s="456">
        <v>0.50127999999999995</v>
      </c>
      <c r="BK43" s="456">
        <v>0.57695450000000004</v>
      </c>
      <c r="BL43" s="456">
        <v>0.44413649999999999</v>
      </c>
      <c r="BM43" s="456">
        <v>0.4545285</v>
      </c>
      <c r="BN43" s="456">
        <v>0.39166220000000002</v>
      </c>
      <c r="BO43" s="456">
        <v>0.3365205</v>
      </c>
      <c r="BP43" s="456">
        <v>0.40105030000000003</v>
      </c>
      <c r="BQ43" s="456">
        <v>0.40560740000000001</v>
      </c>
      <c r="BR43" s="456">
        <v>0.45082230000000001</v>
      </c>
      <c r="BS43" s="456">
        <v>0.46472079999999999</v>
      </c>
      <c r="BT43" s="456">
        <v>0.3557054</v>
      </c>
      <c r="BU43" s="456">
        <v>0.45340009999999997</v>
      </c>
      <c r="BV43" s="456">
        <v>0.44377050000000001</v>
      </c>
    </row>
    <row r="44" spans="1:74" ht="11.1" customHeight="1" x14ac:dyDescent="0.2">
      <c r="A44" s="234" t="s">
        <v>713</v>
      </c>
      <c r="B44" s="476" t="s">
        <v>1556</v>
      </c>
      <c r="C44" s="468">
        <v>32.399546000000001</v>
      </c>
      <c r="D44" s="468">
        <v>28.387915</v>
      </c>
      <c r="E44" s="468">
        <v>28.746583999999999</v>
      </c>
      <c r="F44" s="468">
        <v>27.002652000000001</v>
      </c>
      <c r="G44" s="468">
        <v>27.434919000000001</v>
      </c>
      <c r="H44" s="468">
        <v>29.100542000000001</v>
      </c>
      <c r="I44" s="468">
        <v>34.241660000000003</v>
      </c>
      <c r="J44" s="468">
        <v>33.535984999999997</v>
      </c>
      <c r="K44" s="468">
        <v>28.235617000000001</v>
      </c>
      <c r="L44" s="468">
        <v>26.714389000000001</v>
      </c>
      <c r="M44" s="468">
        <v>30.252144000000001</v>
      </c>
      <c r="N44" s="468">
        <v>33.806263999999999</v>
      </c>
      <c r="O44" s="468">
        <v>32.373379040000003</v>
      </c>
      <c r="P44" s="468">
        <v>29.250390790000001</v>
      </c>
      <c r="Q44" s="468">
        <v>30.442627640000001</v>
      </c>
      <c r="R44" s="468">
        <v>27.003236990000001</v>
      </c>
      <c r="S44" s="468">
        <v>27.34811809</v>
      </c>
      <c r="T44" s="468">
        <v>27.723520780000001</v>
      </c>
      <c r="U44" s="468">
        <v>33.643691189999998</v>
      </c>
      <c r="V44" s="468">
        <v>32.413022320000003</v>
      </c>
      <c r="W44" s="468">
        <v>27.21788763</v>
      </c>
      <c r="X44" s="468">
        <v>27.407106089999999</v>
      </c>
      <c r="Y44" s="468">
        <v>29.029825079999998</v>
      </c>
      <c r="Z44" s="468">
        <v>31.52996606</v>
      </c>
      <c r="AA44" s="468">
        <v>33.549410379999998</v>
      </c>
      <c r="AB44" s="468">
        <v>29.154791790000001</v>
      </c>
      <c r="AC44" s="468">
        <v>29.350706800000001</v>
      </c>
      <c r="AD44" s="468">
        <v>26.819150539999999</v>
      </c>
      <c r="AE44" s="468">
        <v>27.870403599999999</v>
      </c>
      <c r="AF44" s="468">
        <v>30.62046569</v>
      </c>
      <c r="AG44" s="468">
        <v>35.077326710000001</v>
      </c>
      <c r="AH44" s="468">
        <v>33.041549519999997</v>
      </c>
      <c r="AI44" s="468">
        <v>28.700086559999999</v>
      </c>
      <c r="AJ44" s="468">
        <v>27.933450780000001</v>
      </c>
      <c r="AK44" s="468">
        <v>29.24949852</v>
      </c>
      <c r="AL44" s="468">
        <v>32.323727740000002</v>
      </c>
      <c r="AM44" s="468">
        <v>34.398067875000002</v>
      </c>
      <c r="AN44" s="468">
        <v>30.346069143000001</v>
      </c>
      <c r="AO44" s="468">
        <v>29.452096595</v>
      </c>
      <c r="AP44" s="468">
        <v>27.157338940999999</v>
      </c>
      <c r="AQ44" s="468">
        <v>28.298207327</v>
      </c>
      <c r="AR44" s="468">
        <v>30.915552446</v>
      </c>
      <c r="AS44" s="468">
        <v>34.771053948000002</v>
      </c>
      <c r="AT44" s="468">
        <v>33.845470454000001</v>
      </c>
      <c r="AU44" s="468">
        <v>28.836056459999998</v>
      </c>
      <c r="AV44" s="468">
        <v>28.210173659999999</v>
      </c>
      <c r="AW44" s="468">
        <v>28.700480507999998</v>
      </c>
      <c r="AX44" s="468">
        <v>32.127587814999998</v>
      </c>
      <c r="AY44" s="468">
        <v>33.520232139999997</v>
      </c>
      <c r="AZ44" s="892">
        <v>28.732448367</v>
      </c>
      <c r="BA44" s="892">
        <v>29.64646003</v>
      </c>
      <c r="BB44" s="892">
        <v>25.150177667000001</v>
      </c>
      <c r="BC44" s="892">
        <v>27.04514</v>
      </c>
      <c r="BD44" s="892">
        <v>30.23657</v>
      </c>
      <c r="BE44" s="456">
        <v>34.49832</v>
      </c>
      <c r="BF44" s="456">
        <v>33.50141</v>
      </c>
      <c r="BG44" s="456">
        <v>29.15982</v>
      </c>
      <c r="BH44" s="456">
        <v>28.319600000000001</v>
      </c>
      <c r="BI44" s="456">
        <v>29.388200000000001</v>
      </c>
      <c r="BJ44" s="456">
        <v>32.892749999999999</v>
      </c>
      <c r="BK44" s="456">
        <v>33.249250000000004</v>
      </c>
      <c r="BL44" s="456">
        <v>29.03894</v>
      </c>
      <c r="BM44" s="456">
        <v>30.24212</v>
      </c>
      <c r="BN44" s="456">
        <v>27.507940000000001</v>
      </c>
      <c r="BO44" s="456">
        <v>27.37135</v>
      </c>
      <c r="BP44" s="456">
        <v>29.888100000000001</v>
      </c>
      <c r="BQ44" s="456">
        <v>34.728859999999997</v>
      </c>
      <c r="BR44" s="456">
        <v>33.486829999999998</v>
      </c>
      <c r="BS44" s="456">
        <v>28.849029999999999</v>
      </c>
      <c r="BT44" s="456">
        <v>28.017620000000001</v>
      </c>
      <c r="BU44" s="456">
        <v>28.99428</v>
      </c>
      <c r="BV44" s="456">
        <v>32.404449999999997</v>
      </c>
    </row>
    <row r="45" spans="1:74" ht="11.1" customHeight="1" x14ac:dyDescent="0.2">
      <c r="A45" s="229"/>
      <c r="B45" s="67" t="s">
        <v>714</v>
      </c>
      <c r="C45" s="469"/>
      <c r="D45" s="469"/>
      <c r="E45" s="469"/>
      <c r="F45" s="469"/>
      <c r="G45" s="469"/>
      <c r="H45" s="469"/>
      <c r="I45" s="469"/>
      <c r="J45" s="469"/>
      <c r="K45" s="469"/>
      <c r="L45" s="469"/>
      <c r="M45" s="469"/>
      <c r="N45" s="469"/>
      <c r="O45" s="469"/>
      <c r="P45" s="469"/>
      <c r="Q45" s="469"/>
      <c r="R45" s="469"/>
      <c r="S45" s="469"/>
      <c r="T45" s="469"/>
      <c r="U45" s="469"/>
      <c r="V45" s="469"/>
      <c r="W45" s="469"/>
      <c r="X45" s="469"/>
      <c r="Y45" s="469"/>
      <c r="Z45" s="469"/>
      <c r="AA45" s="469"/>
      <c r="AB45" s="469"/>
      <c r="AC45" s="469"/>
      <c r="AD45" s="469"/>
      <c r="AE45" s="469"/>
      <c r="AF45" s="469"/>
      <c r="AG45" s="469"/>
      <c r="AH45" s="469"/>
      <c r="AI45" s="469"/>
      <c r="AJ45" s="469"/>
      <c r="AK45" s="469"/>
      <c r="AL45" s="469"/>
      <c r="AM45" s="469"/>
      <c r="AN45" s="469"/>
      <c r="AO45" s="469"/>
      <c r="AP45" s="469"/>
      <c r="AQ45" s="469"/>
      <c r="AR45" s="469"/>
      <c r="AS45" s="469"/>
      <c r="AT45" s="469"/>
      <c r="AU45" s="469"/>
      <c r="AV45" s="469"/>
      <c r="AW45" s="469"/>
      <c r="AX45" s="469"/>
      <c r="AY45" s="469"/>
      <c r="AZ45" s="921"/>
      <c r="BA45" s="921"/>
      <c r="BB45" s="921"/>
      <c r="BC45" s="921"/>
      <c r="BD45" s="921"/>
      <c r="BE45" s="474"/>
      <c r="BF45" s="474"/>
      <c r="BG45" s="474"/>
      <c r="BH45" s="474"/>
      <c r="BI45" s="474"/>
      <c r="BJ45" s="474"/>
      <c r="BK45" s="474"/>
      <c r="BL45" s="474"/>
      <c r="BM45" s="474"/>
      <c r="BN45" s="474"/>
      <c r="BO45" s="474"/>
      <c r="BP45" s="474"/>
      <c r="BQ45" s="474"/>
      <c r="BR45" s="474"/>
      <c r="BS45" s="474"/>
      <c r="BT45" s="474"/>
      <c r="BU45" s="474"/>
      <c r="BV45" s="474"/>
    </row>
    <row r="46" spans="1:74" s="285" customFormat="1" ht="11.1" customHeight="1" x14ac:dyDescent="0.2">
      <c r="A46" s="475" t="s">
        <v>720</v>
      </c>
      <c r="B46" s="477" t="s">
        <v>1024</v>
      </c>
      <c r="C46" s="301">
        <v>11.404198940000001</v>
      </c>
      <c r="D46" s="301">
        <v>10.143285562000001</v>
      </c>
      <c r="E46" s="301">
        <v>10.572162090000001</v>
      </c>
      <c r="F46" s="301">
        <v>10.818175795</v>
      </c>
      <c r="G46" s="301">
        <v>11.987602676</v>
      </c>
      <c r="H46" s="301">
        <v>13.794262742000001</v>
      </c>
      <c r="I46" s="301">
        <v>14.633014744</v>
      </c>
      <c r="J46" s="301">
        <v>14.698317957</v>
      </c>
      <c r="K46" s="301">
        <v>13.967562001999999</v>
      </c>
      <c r="L46" s="301">
        <v>11.796231561000001</v>
      </c>
      <c r="M46" s="301">
        <v>11.069506042</v>
      </c>
      <c r="N46" s="301">
        <v>12.518020931000001</v>
      </c>
      <c r="O46" s="301">
        <v>11.784599512</v>
      </c>
      <c r="P46" s="301">
        <v>10.931355989</v>
      </c>
      <c r="Q46" s="301">
        <v>11.620485376</v>
      </c>
      <c r="R46" s="301">
        <v>10.805586891000001</v>
      </c>
      <c r="S46" s="301">
        <v>11.780946385</v>
      </c>
      <c r="T46" s="301">
        <v>13.315404751000001</v>
      </c>
      <c r="U46" s="301">
        <v>16.196234897</v>
      </c>
      <c r="V46" s="301">
        <v>15.763978835</v>
      </c>
      <c r="W46" s="301">
        <v>13.918330602999999</v>
      </c>
      <c r="X46" s="301">
        <v>12.459455669</v>
      </c>
      <c r="Y46" s="301">
        <v>11.210001214</v>
      </c>
      <c r="Z46" s="301">
        <v>12.208286948</v>
      </c>
      <c r="AA46" s="301">
        <v>12.245961754</v>
      </c>
      <c r="AB46" s="301">
        <v>11.074161618</v>
      </c>
      <c r="AC46" s="301">
        <v>11.009474075</v>
      </c>
      <c r="AD46" s="301">
        <v>10.660925258000001</v>
      </c>
      <c r="AE46" s="301">
        <v>11.950288596</v>
      </c>
      <c r="AF46" s="301">
        <v>14.503505452000001</v>
      </c>
      <c r="AG46" s="301">
        <v>16.176688108</v>
      </c>
      <c r="AH46" s="301">
        <v>15.672837152</v>
      </c>
      <c r="AI46" s="301">
        <v>14.060587126</v>
      </c>
      <c r="AJ46" s="301">
        <v>13.064922309</v>
      </c>
      <c r="AK46" s="301">
        <v>11.041380333999999</v>
      </c>
      <c r="AL46" s="301">
        <v>12.271741361</v>
      </c>
      <c r="AM46" s="301">
        <v>12.233567696</v>
      </c>
      <c r="AN46" s="301">
        <v>10.470385112000001</v>
      </c>
      <c r="AO46" s="301">
        <v>10.797708193</v>
      </c>
      <c r="AP46" s="301">
        <v>10.197550688</v>
      </c>
      <c r="AQ46" s="301">
        <v>12.309261940000001</v>
      </c>
      <c r="AR46" s="301">
        <v>14.239462071</v>
      </c>
      <c r="AS46" s="301">
        <v>15.786267806</v>
      </c>
      <c r="AT46" s="301">
        <v>16.75965935</v>
      </c>
      <c r="AU46" s="301">
        <v>14.73761069</v>
      </c>
      <c r="AV46" s="301">
        <v>12.469138711999999</v>
      </c>
      <c r="AW46" s="301">
        <v>11.304408317</v>
      </c>
      <c r="AX46" s="301">
        <v>12.303515682</v>
      </c>
      <c r="AY46" s="301">
        <v>12.409929979999999</v>
      </c>
      <c r="AZ46" s="891">
        <v>10.678294338000001</v>
      </c>
      <c r="BA46" s="891">
        <v>11.330451732</v>
      </c>
      <c r="BB46" s="891">
        <v>11.055834956</v>
      </c>
      <c r="BC46" s="891">
        <v>12.27012</v>
      </c>
      <c r="BD46" s="891">
        <v>14.256790000000001</v>
      </c>
      <c r="BE46" s="462">
        <v>15.87786</v>
      </c>
      <c r="BF46" s="462">
        <v>16.187840000000001</v>
      </c>
      <c r="BG46" s="462">
        <v>14.98807</v>
      </c>
      <c r="BH46" s="462">
        <v>12.90959</v>
      </c>
      <c r="BI46" s="462">
        <v>11.678879999999999</v>
      </c>
      <c r="BJ46" s="462">
        <v>13.02918</v>
      </c>
      <c r="BK46" s="462">
        <v>12.5062</v>
      </c>
      <c r="BL46" s="462">
        <v>10.83113</v>
      </c>
      <c r="BM46" s="462">
        <v>11.529109999999999</v>
      </c>
      <c r="BN46" s="462">
        <v>10.93365</v>
      </c>
      <c r="BO46" s="462">
        <v>12.11931</v>
      </c>
      <c r="BP46" s="462">
        <v>14.21443</v>
      </c>
      <c r="BQ46" s="462">
        <v>16.45767</v>
      </c>
      <c r="BR46" s="462">
        <v>16.619679999999999</v>
      </c>
      <c r="BS46" s="462">
        <v>14.957050000000001</v>
      </c>
      <c r="BT46" s="462">
        <v>12.77622</v>
      </c>
      <c r="BU46" s="462">
        <v>11.461639999999999</v>
      </c>
      <c r="BV46" s="462">
        <v>12.80641</v>
      </c>
    </row>
    <row r="47" spans="1:74" ht="11.1" customHeight="1" x14ac:dyDescent="0.2">
      <c r="A47" s="234" t="s">
        <v>715</v>
      </c>
      <c r="B47" s="478" t="s">
        <v>1018</v>
      </c>
      <c r="C47" s="468">
        <v>3.2942378990000001</v>
      </c>
      <c r="D47" s="468">
        <v>3.170174539</v>
      </c>
      <c r="E47" s="468">
        <v>3.2605770239999998</v>
      </c>
      <c r="F47" s="468">
        <v>3.8989014389999999</v>
      </c>
      <c r="G47" s="468">
        <v>4.1716778210000003</v>
      </c>
      <c r="H47" s="468">
        <v>4.9728162989999998</v>
      </c>
      <c r="I47" s="468">
        <v>6.4084500159999997</v>
      </c>
      <c r="J47" s="468">
        <v>6.4097442229999997</v>
      </c>
      <c r="K47" s="468">
        <v>5.9845953429999996</v>
      </c>
      <c r="L47" s="468">
        <v>5.3369016460000003</v>
      </c>
      <c r="M47" s="468">
        <v>4.0146744869999997</v>
      </c>
      <c r="N47" s="468">
        <v>4.5973195320000002</v>
      </c>
      <c r="O47" s="468">
        <v>4.1724081560000004</v>
      </c>
      <c r="P47" s="468">
        <v>3.7634268980000001</v>
      </c>
      <c r="Q47" s="468">
        <v>3.8916584009999999</v>
      </c>
      <c r="R47" s="468">
        <v>5.3206129249999998</v>
      </c>
      <c r="S47" s="468">
        <v>5.1806797769999999</v>
      </c>
      <c r="T47" s="468">
        <v>5.4811823549999996</v>
      </c>
      <c r="U47" s="468">
        <v>7.5495422569999997</v>
      </c>
      <c r="V47" s="468">
        <v>7.7676093780000004</v>
      </c>
      <c r="W47" s="468">
        <v>6.6707970110000003</v>
      </c>
      <c r="X47" s="468">
        <v>6.0985714900000003</v>
      </c>
      <c r="Y47" s="468">
        <v>4.9574945870000002</v>
      </c>
      <c r="Z47" s="468">
        <v>5.144756986</v>
      </c>
      <c r="AA47" s="468">
        <v>4.5602727319999996</v>
      </c>
      <c r="AB47" s="468">
        <v>3.8851968170000002</v>
      </c>
      <c r="AC47" s="468">
        <v>3.8508503940000001</v>
      </c>
      <c r="AD47" s="468">
        <v>4.2144154880000002</v>
      </c>
      <c r="AE47" s="468">
        <v>4.5740372200000001</v>
      </c>
      <c r="AF47" s="468">
        <v>6.4870241760000003</v>
      </c>
      <c r="AG47" s="468">
        <v>8.038751371</v>
      </c>
      <c r="AH47" s="468">
        <v>8.0461265789999992</v>
      </c>
      <c r="AI47" s="468">
        <v>6.7285552490000002</v>
      </c>
      <c r="AJ47" s="468">
        <v>6.6645460639999996</v>
      </c>
      <c r="AK47" s="468">
        <v>4.642683012</v>
      </c>
      <c r="AL47" s="468">
        <v>5.1807019859999999</v>
      </c>
      <c r="AM47" s="468">
        <v>5.0221820949999998</v>
      </c>
      <c r="AN47" s="468">
        <v>3.4537286690000002</v>
      </c>
      <c r="AO47" s="468">
        <v>2.8304578760000001</v>
      </c>
      <c r="AP47" s="468">
        <v>3.8520966680000002</v>
      </c>
      <c r="AQ47" s="468">
        <v>4.7281075299999999</v>
      </c>
      <c r="AR47" s="468">
        <v>5.7665804060000001</v>
      </c>
      <c r="AS47" s="468">
        <v>7.3552994890000001</v>
      </c>
      <c r="AT47" s="468">
        <v>8.1235391630000002</v>
      </c>
      <c r="AU47" s="468">
        <v>7.052381005</v>
      </c>
      <c r="AV47" s="468">
        <v>5.6725803050000003</v>
      </c>
      <c r="AW47" s="468">
        <v>4.73632863</v>
      </c>
      <c r="AX47" s="468">
        <v>4.3637189950000002</v>
      </c>
      <c r="AY47" s="468">
        <v>4.2885547730000004</v>
      </c>
      <c r="AZ47" s="892">
        <v>3.447638843</v>
      </c>
      <c r="BA47" s="892">
        <v>3.7288602860000002</v>
      </c>
      <c r="BB47" s="892">
        <v>4.277638209</v>
      </c>
      <c r="BC47" s="892">
        <v>4.078945</v>
      </c>
      <c r="BD47" s="892">
        <v>5.5521079999999996</v>
      </c>
      <c r="BE47" s="456">
        <v>7.0586089999999997</v>
      </c>
      <c r="BF47" s="456">
        <v>7.3753580000000003</v>
      </c>
      <c r="BG47" s="456">
        <v>6.6771979999999997</v>
      </c>
      <c r="BH47" s="456">
        <v>5.6039620000000001</v>
      </c>
      <c r="BI47" s="456">
        <v>3.805129</v>
      </c>
      <c r="BJ47" s="456">
        <v>4.4394970000000002</v>
      </c>
      <c r="BK47" s="456">
        <v>4.1542209999999997</v>
      </c>
      <c r="BL47" s="456">
        <v>3.188593</v>
      </c>
      <c r="BM47" s="456">
        <v>2.810975</v>
      </c>
      <c r="BN47" s="456">
        <v>3.6040169999999998</v>
      </c>
      <c r="BO47" s="456">
        <v>3.7855599999999998</v>
      </c>
      <c r="BP47" s="456">
        <v>4.9763089999999996</v>
      </c>
      <c r="BQ47" s="456">
        <v>6.9603960000000002</v>
      </c>
      <c r="BR47" s="456">
        <v>7.1510009999999999</v>
      </c>
      <c r="BS47" s="456">
        <v>6.6768840000000003</v>
      </c>
      <c r="BT47" s="456">
        <v>5.150347</v>
      </c>
      <c r="BU47" s="456">
        <v>3.7089099999999999</v>
      </c>
      <c r="BV47" s="456">
        <v>4.3847199999999997</v>
      </c>
    </row>
    <row r="48" spans="1:74" ht="11.1" customHeight="1" x14ac:dyDescent="0.2">
      <c r="A48" s="234" t="s">
        <v>716</v>
      </c>
      <c r="B48" s="478" t="s">
        <v>472</v>
      </c>
      <c r="C48" s="468">
        <v>2.8944094140000001</v>
      </c>
      <c r="D48" s="468">
        <v>2.1204946680000001</v>
      </c>
      <c r="E48" s="468">
        <v>1.6109645779999999</v>
      </c>
      <c r="F48" s="468">
        <v>1.593317911</v>
      </c>
      <c r="G48" s="468">
        <v>2.1926497330000001</v>
      </c>
      <c r="H48" s="468">
        <v>3.1011827140000001</v>
      </c>
      <c r="I48" s="468">
        <v>2.7679871330000001</v>
      </c>
      <c r="J48" s="468">
        <v>3.1462146949999998</v>
      </c>
      <c r="K48" s="468">
        <v>2.8670908179999999</v>
      </c>
      <c r="L48" s="468">
        <v>2.162914555</v>
      </c>
      <c r="M48" s="468">
        <v>2.2051205500000002</v>
      </c>
      <c r="N48" s="468">
        <v>2.5161485610000001</v>
      </c>
      <c r="O48" s="468">
        <v>2.1171433290000001</v>
      </c>
      <c r="P48" s="468">
        <v>2.0992355460000001</v>
      </c>
      <c r="Q48" s="468">
        <v>1.812793004</v>
      </c>
      <c r="R48" s="468">
        <v>0.44893692499999999</v>
      </c>
      <c r="S48" s="468">
        <v>1.258611478</v>
      </c>
      <c r="T48" s="468">
        <v>1.962946241</v>
      </c>
      <c r="U48" s="468">
        <v>2.7232095489999999</v>
      </c>
      <c r="V48" s="468">
        <v>2.4571242230000001</v>
      </c>
      <c r="W48" s="468">
        <v>1.9340046769999999</v>
      </c>
      <c r="X48" s="468">
        <v>1.721433985</v>
      </c>
      <c r="Y48" s="468">
        <v>1.4367416340000001</v>
      </c>
      <c r="Z48" s="468">
        <v>1.784214011</v>
      </c>
      <c r="AA48" s="468">
        <v>2.304816245</v>
      </c>
      <c r="AB48" s="468">
        <v>1.7866740210000001</v>
      </c>
      <c r="AC48" s="468">
        <v>0.96345018800000004</v>
      </c>
      <c r="AD48" s="468">
        <v>1.038261603</v>
      </c>
      <c r="AE48" s="468">
        <v>1.2189206880000001</v>
      </c>
      <c r="AF48" s="468">
        <v>1.706260874</v>
      </c>
      <c r="AG48" s="468">
        <v>2.0509847630000002</v>
      </c>
      <c r="AH48" s="468">
        <v>1.76777183</v>
      </c>
      <c r="AI48" s="468">
        <v>1.7461978060000001</v>
      </c>
      <c r="AJ48" s="468">
        <v>1.3697998149999999</v>
      </c>
      <c r="AK48" s="468">
        <v>1.0662766130000001</v>
      </c>
      <c r="AL48" s="468">
        <v>1.227083785</v>
      </c>
      <c r="AM48" s="468">
        <v>1.237222601</v>
      </c>
      <c r="AN48" s="468">
        <v>1.251932552</v>
      </c>
      <c r="AO48" s="468">
        <v>1.258397473</v>
      </c>
      <c r="AP48" s="468">
        <v>0.61510316099999995</v>
      </c>
      <c r="AQ48" s="468">
        <v>1.11251357</v>
      </c>
      <c r="AR48" s="468">
        <v>1.549343578</v>
      </c>
      <c r="AS48" s="468">
        <v>1.6063170959999999</v>
      </c>
      <c r="AT48" s="468">
        <v>1.9603411470000001</v>
      </c>
      <c r="AU48" s="468">
        <v>1.769447167</v>
      </c>
      <c r="AV48" s="468">
        <v>1.4314451370000001</v>
      </c>
      <c r="AW48" s="468">
        <v>1.701068612</v>
      </c>
      <c r="AX48" s="468">
        <v>1.9073038040000001</v>
      </c>
      <c r="AY48" s="468">
        <v>1.8276161500000001</v>
      </c>
      <c r="AZ48" s="892">
        <v>1.227877876</v>
      </c>
      <c r="BA48" s="892">
        <v>0.89193597700000005</v>
      </c>
      <c r="BB48" s="892">
        <v>0.45474716900000001</v>
      </c>
      <c r="BC48" s="892">
        <v>0.90915480000000004</v>
      </c>
      <c r="BD48" s="892">
        <v>1.2564850000000001</v>
      </c>
      <c r="BE48" s="456">
        <v>1.418245</v>
      </c>
      <c r="BF48" s="456">
        <v>1.6855899999999999</v>
      </c>
      <c r="BG48" s="456">
        <v>1.687098</v>
      </c>
      <c r="BH48" s="456">
        <v>1.430372</v>
      </c>
      <c r="BI48" s="456">
        <v>1.6555249999999999</v>
      </c>
      <c r="BJ48" s="456">
        <v>1.98132</v>
      </c>
      <c r="BK48" s="456">
        <v>1.759736</v>
      </c>
      <c r="BL48" s="456">
        <v>1.198958</v>
      </c>
      <c r="BM48" s="456">
        <v>0.84258560000000005</v>
      </c>
      <c r="BN48" s="456">
        <v>0.45185370000000002</v>
      </c>
      <c r="BO48" s="456">
        <v>0.73237090000000005</v>
      </c>
      <c r="BP48" s="456">
        <v>1.174372</v>
      </c>
      <c r="BQ48" s="456">
        <v>1.405789</v>
      </c>
      <c r="BR48" s="456">
        <v>1.57866</v>
      </c>
      <c r="BS48" s="456">
        <v>1.5152140000000001</v>
      </c>
      <c r="BT48" s="456">
        <v>1.230847</v>
      </c>
      <c r="BU48" s="456">
        <v>1.4583109999999999</v>
      </c>
      <c r="BV48" s="456">
        <v>1.6141179999999999</v>
      </c>
    </row>
    <row r="49" spans="1:74" ht="11.1" customHeight="1" x14ac:dyDescent="0.2">
      <c r="A49" s="234" t="s">
        <v>717</v>
      </c>
      <c r="B49" s="446" t="s">
        <v>1019</v>
      </c>
      <c r="C49" s="468">
        <v>2.7389350000000001</v>
      </c>
      <c r="D49" s="468">
        <v>2.4594149999999999</v>
      </c>
      <c r="E49" s="468">
        <v>2.9726669999999999</v>
      </c>
      <c r="F49" s="468">
        <v>2.145546</v>
      </c>
      <c r="G49" s="468">
        <v>2.4725130000000002</v>
      </c>
      <c r="H49" s="468">
        <v>2.8569779999999998</v>
      </c>
      <c r="I49" s="468">
        <v>2.9331990000000001</v>
      </c>
      <c r="J49" s="468">
        <v>2.9300359999999999</v>
      </c>
      <c r="K49" s="468">
        <v>2.8413569999999999</v>
      </c>
      <c r="L49" s="468">
        <v>2.1852830000000001</v>
      </c>
      <c r="M49" s="468">
        <v>2.419165</v>
      </c>
      <c r="N49" s="468">
        <v>2.9876990000000001</v>
      </c>
      <c r="O49" s="468">
        <v>2.9859010000000001</v>
      </c>
      <c r="P49" s="468">
        <v>2.683497</v>
      </c>
      <c r="Q49" s="468">
        <v>2.9160119999999998</v>
      </c>
      <c r="R49" s="468">
        <v>1.8350759999999999</v>
      </c>
      <c r="S49" s="468">
        <v>2.2013470000000002</v>
      </c>
      <c r="T49" s="468">
        <v>2.7358889999999998</v>
      </c>
      <c r="U49" s="468">
        <v>2.8756400000000002</v>
      </c>
      <c r="V49" s="468">
        <v>2.8572009999999999</v>
      </c>
      <c r="W49" s="468">
        <v>2.8479830000000002</v>
      </c>
      <c r="X49" s="468">
        <v>2.1500490000000001</v>
      </c>
      <c r="Y49" s="468">
        <v>2.4478300000000002</v>
      </c>
      <c r="Z49" s="468">
        <v>2.9861650000000002</v>
      </c>
      <c r="AA49" s="468">
        <v>2.9877720000000001</v>
      </c>
      <c r="AB49" s="468">
        <v>2.7356379999999998</v>
      </c>
      <c r="AC49" s="468">
        <v>2.972156</v>
      </c>
      <c r="AD49" s="468">
        <v>2.0568770000000001</v>
      </c>
      <c r="AE49" s="468">
        <v>2.5410979999999999</v>
      </c>
      <c r="AF49" s="468">
        <v>2.8504839999999998</v>
      </c>
      <c r="AG49" s="468">
        <v>2.9229189999999998</v>
      </c>
      <c r="AH49" s="468">
        <v>2.929713</v>
      </c>
      <c r="AI49" s="468">
        <v>2.855785</v>
      </c>
      <c r="AJ49" s="468">
        <v>2.0923980000000002</v>
      </c>
      <c r="AK49" s="468">
        <v>2.4611800000000001</v>
      </c>
      <c r="AL49" s="468">
        <v>2.9820980000000001</v>
      </c>
      <c r="AM49" s="468">
        <v>2.9845190000000001</v>
      </c>
      <c r="AN49" s="468">
        <v>2.6895180000000001</v>
      </c>
      <c r="AO49" s="468">
        <v>2.8748330000000002</v>
      </c>
      <c r="AP49" s="468">
        <v>1.8490839999999999</v>
      </c>
      <c r="AQ49" s="468">
        <v>2.5802870000000002</v>
      </c>
      <c r="AR49" s="468">
        <v>2.848268</v>
      </c>
      <c r="AS49" s="468">
        <v>2.9323589999999999</v>
      </c>
      <c r="AT49" s="468">
        <v>2.9243009999999998</v>
      </c>
      <c r="AU49" s="468">
        <v>2.8254980000000001</v>
      </c>
      <c r="AV49" s="468">
        <v>2.0694910000000002</v>
      </c>
      <c r="AW49" s="468">
        <v>1.9213070000000001</v>
      </c>
      <c r="AX49" s="468">
        <v>2.822343</v>
      </c>
      <c r="AY49" s="468">
        <v>3.0806100000000001</v>
      </c>
      <c r="AZ49" s="892">
        <v>2.6585760000000001</v>
      </c>
      <c r="BA49" s="892">
        <v>2.5453890000000001</v>
      </c>
      <c r="BB49" s="892">
        <v>1.8983350000000001</v>
      </c>
      <c r="BC49" s="892">
        <v>2.67828</v>
      </c>
      <c r="BD49" s="892">
        <v>2.79779</v>
      </c>
      <c r="BE49" s="456">
        <v>2.9133599999999999</v>
      </c>
      <c r="BF49" s="456">
        <v>2.9133599999999999</v>
      </c>
      <c r="BG49" s="456">
        <v>2.74573</v>
      </c>
      <c r="BH49" s="456">
        <v>1.93268</v>
      </c>
      <c r="BI49" s="456">
        <v>2.7095099999999999</v>
      </c>
      <c r="BJ49" s="456">
        <v>2.9133599999999999</v>
      </c>
      <c r="BK49" s="456">
        <v>2.9133599999999999</v>
      </c>
      <c r="BL49" s="456">
        <v>2.6314199999999999</v>
      </c>
      <c r="BM49" s="456">
        <v>2.9133599999999999</v>
      </c>
      <c r="BN49" s="456">
        <v>1.9607300000000001</v>
      </c>
      <c r="BO49" s="456">
        <v>2.5626600000000002</v>
      </c>
      <c r="BP49" s="456">
        <v>2.8193800000000002</v>
      </c>
      <c r="BQ49" s="456">
        <v>2.9133599999999999</v>
      </c>
      <c r="BR49" s="456">
        <v>2.9133599999999999</v>
      </c>
      <c r="BS49" s="456">
        <v>2.4360499999999998</v>
      </c>
      <c r="BT49" s="456">
        <v>2.16194</v>
      </c>
      <c r="BU49" s="456">
        <v>2.8193800000000002</v>
      </c>
      <c r="BV49" s="456">
        <v>2.9133599999999999</v>
      </c>
    </row>
    <row r="50" spans="1:74" ht="11.1" customHeight="1" x14ac:dyDescent="0.2">
      <c r="A50" s="235" t="s">
        <v>718</v>
      </c>
      <c r="B50" s="446" t="s">
        <v>1012</v>
      </c>
      <c r="C50" s="468">
        <v>0.60785339100000002</v>
      </c>
      <c r="D50" s="468">
        <v>0.52554214099999996</v>
      </c>
      <c r="E50" s="468">
        <v>0.72394361299999999</v>
      </c>
      <c r="F50" s="468">
        <v>0.69292149700000005</v>
      </c>
      <c r="G50" s="468">
        <v>0.75712838100000002</v>
      </c>
      <c r="H50" s="468">
        <v>0.67015142500000002</v>
      </c>
      <c r="I50" s="468">
        <v>0.71241123299999998</v>
      </c>
      <c r="J50" s="468">
        <v>0.58531782300000001</v>
      </c>
      <c r="K50" s="468">
        <v>0.49033400199999999</v>
      </c>
      <c r="L50" s="468">
        <v>0.40473739800000003</v>
      </c>
      <c r="M50" s="468">
        <v>0.53566015300000003</v>
      </c>
      <c r="N50" s="468">
        <v>0.44160084300000002</v>
      </c>
      <c r="O50" s="468">
        <v>0.372585</v>
      </c>
      <c r="P50" s="468">
        <v>0.418738</v>
      </c>
      <c r="Q50" s="468">
        <v>0.56912200000000002</v>
      </c>
      <c r="R50" s="468">
        <v>0.75382300000000002</v>
      </c>
      <c r="S50" s="468">
        <v>0.87931300000000001</v>
      </c>
      <c r="T50" s="468">
        <v>0.90965799999999997</v>
      </c>
      <c r="U50" s="468">
        <v>0.89791500000000002</v>
      </c>
      <c r="V50" s="468">
        <v>0.68657400000000002</v>
      </c>
      <c r="W50" s="468">
        <v>0.49131399999999997</v>
      </c>
      <c r="X50" s="468">
        <v>0.481603</v>
      </c>
      <c r="Y50" s="468">
        <v>0.47101399999999999</v>
      </c>
      <c r="Z50" s="468">
        <v>0.42544599999999999</v>
      </c>
      <c r="AA50" s="468">
        <v>0.470412</v>
      </c>
      <c r="AB50" s="468">
        <v>0.44596000000000002</v>
      </c>
      <c r="AC50" s="468">
        <v>0.697218</v>
      </c>
      <c r="AD50" s="468">
        <v>0.74296799999999996</v>
      </c>
      <c r="AE50" s="468">
        <v>0.81134099999999998</v>
      </c>
      <c r="AF50" s="468">
        <v>0.78853600000000001</v>
      </c>
      <c r="AG50" s="468">
        <v>0.65626099999999998</v>
      </c>
      <c r="AH50" s="468">
        <v>0.54480300000000004</v>
      </c>
      <c r="AI50" s="468">
        <v>0.42761199999999999</v>
      </c>
      <c r="AJ50" s="468">
        <v>0.50503399999999998</v>
      </c>
      <c r="AK50" s="468">
        <v>0.46829999999999999</v>
      </c>
      <c r="AL50" s="468">
        <v>0.45524799999999999</v>
      </c>
      <c r="AM50" s="468">
        <v>0.59790108099999995</v>
      </c>
      <c r="AN50" s="468">
        <v>0.55808389999999997</v>
      </c>
      <c r="AO50" s="468">
        <v>0.66746908999999999</v>
      </c>
      <c r="AP50" s="468">
        <v>0.73082395099999997</v>
      </c>
      <c r="AQ50" s="468">
        <v>0.74766368400000005</v>
      </c>
      <c r="AR50" s="468">
        <v>0.68754667199999997</v>
      </c>
      <c r="AS50" s="468">
        <v>0.64958297300000001</v>
      </c>
      <c r="AT50" s="468">
        <v>0.60969955899999995</v>
      </c>
      <c r="AU50" s="468">
        <v>0.38636229700000002</v>
      </c>
      <c r="AV50" s="468">
        <v>0.40975873099999999</v>
      </c>
      <c r="AW50" s="468">
        <v>0.45032059800000002</v>
      </c>
      <c r="AX50" s="468">
        <v>0.436233337</v>
      </c>
      <c r="AY50" s="468">
        <v>0.56226174799999995</v>
      </c>
      <c r="AZ50" s="892">
        <v>0.51732613800000005</v>
      </c>
      <c r="BA50" s="892">
        <v>0.65644646500000003</v>
      </c>
      <c r="BB50" s="892">
        <v>0.64520274399999999</v>
      </c>
      <c r="BC50" s="892">
        <v>0.63869339999999997</v>
      </c>
      <c r="BD50" s="892">
        <v>0.62870610000000005</v>
      </c>
      <c r="BE50" s="456">
        <v>0.57306760000000001</v>
      </c>
      <c r="BF50" s="456">
        <v>0.49754340000000002</v>
      </c>
      <c r="BG50" s="456">
        <v>0.4828344</v>
      </c>
      <c r="BH50" s="456">
        <v>0.44315650000000001</v>
      </c>
      <c r="BI50" s="456">
        <v>0.4684335</v>
      </c>
      <c r="BJ50" s="456">
        <v>0.45223010000000002</v>
      </c>
      <c r="BK50" s="456">
        <v>0.47838530000000001</v>
      </c>
      <c r="BL50" s="456">
        <v>0.43057240000000002</v>
      </c>
      <c r="BM50" s="456">
        <v>0.6126817</v>
      </c>
      <c r="BN50" s="456">
        <v>0.52637080000000003</v>
      </c>
      <c r="BO50" s="456">
        <v>0.570774</v>
      </c>
      <c r="BP50" s="456">
        <v>0.56870540000000003</v>
      </c>
      <c r="BQ50" s="456">
        <v>0.59127280000000004</v>
      </c>
      <c r="BR50" s="456">
        <v>0.59264870000000003</v>
      </c>
      <c r="BS50" s="456">
        <v>0.50831839999999995</v>
      </c>
      <c r="BT50" s="456">
        <v>0.43775249999999999</v>
      </c>
      <c r="BU50" s="456">
        <v>0.42082219999999998</v>
      </c>
      <c r="BV50" s="456">
        <v>0.45496520000000001</v>
      </c>
    </row>
    <row r="51" spans="1:74" ht="11.1" customHeight="1" x14ac:dyDescent="0.2">
      <c r="A51" s="234" t="s">
        <v>1577</v>
      </c>
      <c r="B51" s="446" t="s">
        <v>1013</v>
      </c>
      <c r="C51" s="468">
        <v>1.104860341</v>
      </c>
      <c r="D51" s="468">
        <v>1.0855499559999999</v>
      </c>
      <c r="E51" s="468">
        <v>1.0503637349999999</v>
      </c>
      <c r="F51" s="468">
        <v>1.361970766</v>
      </c>
      <c r="G51" s="468">
        <v>1.162788476</v>
      </c>
      <c r="H51" s="468">
        <v>0.99000024799999997</v>
      </c>
      <c r="I51" s="468">
        <v>0.66068012899999995</v>
      </c>
      <c r="J51" s="468">
        <v>0.53452447800000003</v>
      </c>
      <c r="K51" s="468">
        <v>0.758603056</v>
      </c>
      <c r="L51" s="468">
        <v>0.74171935200000005</v>
      </c>
      <c r="M51" s="468">
        <v>1.100929748</v>
      </c>
      <c r="N51" s="468">
        <v>1.2834133969999999</v>
      </c>
      <c r="O51" s="468">
        <v>1.4315599999999999</v>
      </c>
      <c r="P51" s="468">
        <v>1.1528179999999999</v>
      </c>
      <c r="Q51" s="468">
        <v>1.4267650000000001</v>
      </c>
      <c r="R51" s="468">
        <v>1.210121</v>
      </c>
      <c r="S51" s="468">
        <v>0.97750499999999996</v>
      </c>
      <c r="T51" s="468">
        <v>0.90705499999999994</v>
      </c>
      <c r="U51" s="468">
        <v>0.93249000000000004</v>
      </c>
      <c r="V51" s="468">
        <v>0.85850800000000005</v>
      </c>
      <c r="W51" s="468">
        <v>0.85041500000000003</v>
      </c>
      <c r="X51" s="468">
        <v>0.872421</v>
      </c>
      <c r="Y51" s="468">
        <v>0.99434299999999998</v>
      </c>
      <c r="Z51" s="468">
        <v>0.91021300000000005</v>
      </c>
      <c r="AA51" s="468">
        <v>1.094284</v>
      </c>
      <c r="AB51" s="468">
        <v>1.2964770000000001</v>
      </c>
      <c r="AC51" s="468">
        <v>1.367329</v>
      </c>
      <c r="AD51" s="468">
        <v>1.2354449999999999</v>
      </c>
      <c r="AE51" s="468">
        <v>1.2700180000000001</v>
      </c>
      <c r="AF51" s="468">
        <v>1.0788279999999999</v>
      </c>
      <c r="AG51" s="468">
        <v>0.83830800000000005</v>
      </c>
      <c r="AH51" s="468">
        <v>0.82317662999999996</v>
      </c>
      <c r="AI51" s="468">
        <v>0.84197663</v>
      </c>
      <c r="AJ51" s="468">
        <v>1.0970420000000001</v>
      </c>
      <c r="AK51" s="468">
        <v>1.2659560000000001</v>
      </c>
      <c r="AL51" s="468">
        <v>1.289968</v>
      </c>
      <c r="AM51" s="468">
        <v>1.215546392</v>
      </c>
      <c r="AN51" s="468">
        <v>1.2599867140000001</v>
      </c>
      <c r="AO51" s="468">
        <v>1.5915114319999999</v>
      </c>
      <c r="AP51" s="468">
        <v>1.2192698559999999</v>
      </c>
      <c r="AQ51" s="468">
        <v>1.03430602</v>
      </c>
      <c r="AR51" s="468">
        <v>0.98106773000000003</v>
      </c>
      <c r="AS51" s="468">
        <v>0.91028237000000001</v>
      </c>
      <c r="AT51" s="468">
        <v>0.86990988300000005</v>
      </c>
      <c r="AU51" s="468">
        <v>0.76293047599999997</v>
      </c>
      <c r="AV51" s="468">
        <v>1.077350628</v>
      </c>
      <c r="AW51" s="468">
        <v>1.068222155</v>
      </c>
      <c r="AX51" s="468">
        <v>1.361688615</v>
      </c>
      <c r="AY51" s="468">
        <v>1.1752728349999999</v>
      </c>
      <c r="AZ51" s="892">
        <v>1.1917339659999999</v>
      </c>
      <c r="BA51" s="892">
        <v>1.3056647100000001</v>
      </c>
      <c r="BB51" s="892">
        <v>1.463486284</v>
      </c>
      <c r="BC51" s="892">
        <v>1.2464470000000001</v>
      </c>
      <c r="BD51" s="892">
        <v>1.1363700000000001</v>
      </c>
      <c r="BE51" s="456">
        <v>0.99874739999999995</v>
      </c>
      <c r="BF51" s="456">
        <v>0.95784279999999999</v>
      </c>
      <c r="BG51" s="456">
        <v>0.89184940000000001</v>
      </c>
      <c r="BH51" s="456">
        <v>1.1889689999999999</v>
      </c>
      <c r="BI51" s="456">
        <v>1.253932</v>
      </c>
      <c r="BJ51" s="456">
        <v>1.4472590000000001</v>
      </c>
      <c r="BK51" s="456">
        <v>1.3205739999999999</v>
      </c>
      <c r="BL51" s="456">
        <v>1.3654310000000001</v>
      </c>
      <c r="BM51" s="456">
        <v>1.565782</v>
      </c>
      <c r="BN51" s="456">
        <v>1.4265730000000001</v>
      </c>
      <c r="BO51" s="456">
        <v>1.2387159999999999</v>
      </c>
      <c r="BP51" s="456">
        <v>1.1329119999999999</v>
      </c>
      <c r="BQ51" s="456">
        <v>0.99557600000000002</v>
      </c>
      <c r="BR51" s="456">
        <v>0.95590390000000003</v>
      </c>
      <c r="BS51" s="456">
        <v>0.88275760000000003</v>
      </c>
      <c r="BT51" s="456">
        <v>1.1940949999999999</v>
      </c>
      <c r="BU51" s="456">
        <v>1.248788</v>
      </c>
      <c r="BV51" s="456">
        <v>1.465212</v>
      </c>
    </row>
    <row r="52" spans="1:74" ht="11.1" customHeight="1" x14ac:dyDescent="0.2">
      <c r="A52" s="234" t="s">
        <v>1578</v>
      </c>
      <c r="B52" s="446" t="s">
        <v>1014</v>
      </c>
      <c r="C52" s="468">
        <v>0.41412860299999998</v>
      </c>
      <c r="D52" s="468">
        <v>0.49038379700000001</v>
      </c>
      <c r="E52" s="468">
        <v>0.62072882399999996</v>
      </c>
      <c r="F52" s="468">
        <v>0.77082270799999997</v>
      </c>
      <c r="G52" s="468">
        <v>0.87997795000000001</v>
      </c>
      <c r="H52" s="468">
        <v>0.83296154200000005</v>
      </c>
      <c r="I52" s="468">
        <v>0.767353591</v>
      </c>
      <c r="J52" s="468">
        <v>0.72531628999999997</v>
      </c>
      <c r="K52" s="468">
        <v>0.67132731999999995</v>
      </c>
      <c r="L52" s="468">
        <v>0.62496993300000003</v>
      </c>
      <c r="M52" s="468">
        <v>0.46039176700000001</v>
      </c>
      <c r="N52" s="468">
        <v>0.35812065799999998</v>
      </c>
      <c r="O52" s="468">
        <v>0.41917060699999997</v>
      </c>
      <c r="P52" s="468">
        <v>0.49838461499999998</v>
      </c>
      <c r="Q52" s="468">
        <v>0.62984889899999996</v>
      </c>
      <c r="R52" s="468">
        <v>0.85070804600000005</v>
      </c>
      <c r="S52" s="468">
        <v>0.90323313900000002</v>
      </c>
      <c r="T52" s="468">
        <v>0.92950121799999996</v>
      </c>
      <c r="U52" s="468">
        <v>0.86649471</v>
      </c>
      <c r="V52" s="468">
        <v>0.82703147700000001</v>
      </c>
      <c r="W52" s="468">
        <v>0.78157257899999999</v>
      </c>
      <c r="X52" s="468">
        <v>0.76130618900000002</v>
      </c>
      <c r="Y52" s="468">
        <v>0.53872426799999995</v>
      </c>
      <c r="Z52" s="468">
        <v>0.56865904099999998</v>
      </c>
      <c r="AA52" s="468">
        <v>0.54441507499999997</v>
      </c>
      <c r="AB52" s="468">
        <v>0.656786698</v>
      </c>
      <c r="AC52" s="468">
        <v>0.87866158000000005</v>
      </c>
      <c r="AD52" s="468">
        <v>1.1114633169999999</v>
      </c>
      <c r="AE52" s="468">
        <v>1.2849204219999999</v>
      </c>
      <c r="AF52" s="468">
        <v>1.3389617330000001</v>
      </c>
      <c r="AG52" s="468">
        <v>1.385779232</v>
      </c>
      <c r="AH52" s="468">
        <v>1.2998347969999999</v>
      </c>
      <c r="AI52" s="468">
        <v>1.213936149</v>
      </c>
      <c r="AJ52" s="468">
        <v>1.1075234629999999</v>
      </c>
      <c r="AK52" s="468">
        <v>0.88222908899999997</v>
      </c>
      <c r="AL52" s="468">
        <v>0.83121069199999997</v>
      </c>
      <c r="AM52" s="468">
        <v>0.89338557900000004</v>
      </c>
      <c r="AN52" s="468">
        <v>0.99646299100000002</v>
      </c>
      <c r="AO52" s="468">
        <v>1.307046216</v>
      </c>
      <c r="AP52" s="468">
        <v>1.6946558920000001</v>
      </c>
      <c r="AQ52" s="468">
        <v>1.8783971829999999</v>
      </c>
      <c r="AR52" s="468">
        <v>2.135271999</v>
      </c>
      <c r="AS52" s="468">
        <v>2.0698195770000001</v>
      </c>
      <c r="AT52" s="468">
        <v>1.9942388150000001</v>
      </c>
      <c r="AU52" s="468">
        <v>1.688342665</v>
      </c>
      <c r="AV52" s="468">
        <v>1.5644220129999999</v>
      </c>
      <c r="AW52" s="468">
        <v>1.1781847969999999</v>
      </c>
      <c r="AX52" s="468">
        <v>1.1433064959999999</v>
      </c>
      <c r="AY52" s="468">
        <v>1.2101289660000001</v>
      </c>
      <c r="AZ52" s="892">
        <v>1.4105896899999999</v>
      </c>
      <c r="BA52" s="892">
        <v>1.954019349</v>
      </c>
      <c r="BB52" s="892">
        <v>2.1485866549999999</v>
      </c>
      <c r="BC52" s="892">
        <v>2.5871400000000002</v>
      </c>
      <c r="BD52" s="892">
        <v>2.6977699999999998</v>
      </c>
      <c r="BE52" s="456">
        <v>2.6918310000000001</v>
      </c>
      <c r="BF52" s="456">
        <v>2.5073620000000001</v>
      </c>
      <c r="BG52" s="456">
        <v>2.3200810000000001</v>
      </c>
      <c r="BH52" s="456">
        <v>2.0906980000000002</v>
      </c>
      <c r="BI52" s="456">
        <v>1.557388</v>
      </c>
      <c r="BJ52" s="456">
        <v>1.5255639999999999</v>
      </c>
      <c r="BK52" s="456">
        <v>1.588579</v>
      </c>
      <c r="BL52" s="456">
        <v>1.8028409999999999</v>
      </c>
      <c r="BM52" s="456">
        <v>2.4212579999999999</v>
      </c>
      <c r="BN52" s="456">
        <v>2.7246169999999998</v>
      </c>
      <c r="BO52" s="456">
        <v>3.150055</v>
      </c>
      <c r="BP52" s="456">
        <v>3.4589620000000001</v>
      </c>
      <c r="BQ52" s="456">
        <v>3.4166880000000002</v>
      </c>
      <c r="BR52" s="456">
        <v>3.224504</v>
      </c>
      <c r="BS52" s="456">
        <v>2.7929810000000002</v>
      </c>
      <c r="BT52" s="456">
        <v>2.5039129999999998</v>
      </c>
      <c r="BU52" s="456">
        <v>1.877955</v>
      </c>
      <c r="BV52" s="456">
        <v>1.809088</v>
      </c>
    </row>
    <row r="53" spans="1:74" ht="11.1" customHeight="1" x14ac:dyDescent="0.2">
      <c r="A53" s="234" t="s">
        <v>719</v>
      </c>
      <c r="B53" s="478" t="s">
        <v>1555</v>
      </c>
      <c r="C53" s="468">
        <v>0.34977429199999999</v>
      </c>
      <c r="D53" s="468">
        <v>0.29172546100000002</v>
      </c>
      <c r="E53" s="468">
        <v>0.33291731600000002</v>
      </c>
      <c r="F53" s="468">
        <v>0.35469547400000001</v>
      </c>
      <c r="G53" s="468">
        <v>0.35086731500000001</v>
      </c>
      <c r="H53" s="468">
        <v>0.37017251400000001</v>
      </c>
      <c r="I53" s="468">
        <v>0.38293364200000002</v>
      </c>
      <c r="J53" s="468">
        <v>0.36716444799999998</v>
      </c>
      <c r="K53" s="468">
        <v>0.35425446300000002</v>
      </c>
      <c r="L53" s="468">
        <v>0.33970567699999998</v>
      </c>
      <c r="M53" s="468">
        <v>0.33356433699999999</v>
      </c>
      <c r="N53" s="468">
        <v>0.33371894000000002</v>
      </c>
      <c r="O53" s="468">
        <v>0.28583142</v>
      </c>
      <c r="P53" s="468">
        <v>0.31525593000000002</v>
      </c>
      <c r="Q53" s="468">
        <v>0.37428607200000003</v>
      </c>
      <c r="R53" s="468">
        <v>0.38630899499999999</v>
      </c>
      <c r="S53" s="468">
        <v>0.38025699099999999</v>
      </c>
      <c r="T53" s="468">
        <v>0.389172937</v>
      </c>
      <c r="U53" s="468">
        <v>0.350943381</v>
      </c>
      <c r="V53" s="468">
        <v>0.309930757</v>
      </c>
      <c r="W53" s="468">
        <v>0.34224433599999998</v>
      </c>
      <c r="X53" s="468">
        <v>0.37407100500000001</v>
      </c>
      <c r="Y53" s="468">
        <v>0.36385372500000002</v>
      </c>
      <c r="Z53" s="468">
        <v>0.38883290999999998</v>
      </c>
      <c r="AA53" s="468">
        <v>0.28398970200000001</v>
      </c>
      <c r="AB53" s="468">
        <v>0.26742908199999998</v>
      </c>
      <c r="AC53" s="468">
        <v>0.27980891299999999</v>
      </c>
      <c r="AD53" s="468">
        <v>0.26149485</v>
      </c>
      <c r="AE53" s="468">
        <v>0.24995326600000001</v>
      </c>
      <c r="AF53" s="468">
        <v>0.25341066899999998</v>
      </c>
      <c r="AG53" s="468">
        <v>0.28368474199999999</v>
      </c>
      <c r="AH53" s="468">
        <v>0.261411316</v>
      </c>
      <c r="AI53" s="468">
        <v>0.24652429200000001</v>
      </c>
      <c r="AJ53" s="468">
        <v>0.22857896699999999</v>
      </c>
      <c r="AK53" s="468">
        <v>0.25475562000000002</v>
      </c>
      <c r="AL53" s="468">
        <v>0.30543089800000001</v>
      </c>
      <c r="AM53" s="468">
        <v>0.28281094800000001</v>
      </c>
      <c r="AN53" s="468">
        <v>0.26067228599999998</v>
      </c>
      <c r="AO53" s="468">
        <v>0.26799310599999998</v>
      </c>
      <c r="AP53" s="468">
        <v>0.23651716</v>
      </c>
      <c r="AQ53" s="468">
        <v>0.22798695299999999</v>
      </c>
      <c r="AR53" s="468">
        <v>0.27138368600000001</v>
      </c>
      <c r="AS53" s="468">
        <v>0.26260730100000002</v>
      </c>
      <c r="AT53" s="468">
        <v>0.27762978300000002</v>
      </c>
      <c r="AU53" s="468">
        <v>0.25264908000000003</v>
      </c>
      <c r="AV53" s="468">
        <v>0.244090898</v>
      </c>
      <c r="AW53" s="468">
        <v>0.248976525</v>
      </c>
      <c r="AX53" s="468">
        <v>0.26892143499999999</v>
      </c>
      <c r="AY53" s="468">
        <v>0.26548550799999998</v>
      </c>
      <c r="AZ53" s="892">
        <v>0.22455182500000001</v>
      </c>
      <c r="BA53" s="892">
        <v>0.248135945</v>
      </c>
      <c r="BB53" s="892">
        <v>0.16783889499999999</v>
      </c>
      <c r="BC53" s="892">
        <v>0.1314621</v>
      </c>
      <c r="BD53" s="892">
        <v>0.18756390000000001</v>
      </c>
      <c r="BE53" s="456">
        <v>0.22399720000000001</v>
      </c>
      <c r="BF53" s="456">
        <v>0.25078450000000002</v>
      </c>
      <c r="BG53" s="456">
        <v>0.1832799</v>
      </c>
      <c r="BH53" s="456">
        <v>0.21975459999999999</v>
      </c>
      <c r="BI53" s="456">
        <v>0.228967</v>
      </c>
      <c r="BJ53" s="456">
        <v>0.26995360000000002</v>
      </c>
      <c r="BK53" s="456">
        <v>0.29134860000000001</v>
      </c>
      <c r="BL53" s="456">
        <v>0.2133118</v>
      </c>
      <c r="BM53" s="456">
        <v>0.36247069999999998</v>
      </c>
      <c r="BN53" s="456">
        <v>0.2394908</v>
      </c>
      <c r="BO53" s="456">
        <v>7.9177600000000001E-2</v>
      </c>
      <c r="BP53" s="456">
        <v>8.3784999999999998E-2</v>
      </c>
      <c r="BQ53" s="456">
        <v>0.17459169999999999</v>
      </c>
      <c r="BR53" s="456">
        <v>0.2035999</v>
      </c>
      <c r="BS53" s="456">
        <v>0.14484240000000001</v>
      </c>
      <c r="BT53" s="456">
        <v>9.7331100000000004E-2</v>
      </c>
      <c r="BU53" s="456">
        <v>-7.2525500000000007E-2</v>
      </c>
      <c r="BV53" s="456">
        <v>0.16494159999999999</v>
      </c>
    </row>
    <row r="54" spans="1:74" ht="11.1" customHeight="1" x14ac:dyDescent="0.2">
      <c r="A54" s="234" t="s">
        <v>721</v>
      </c>
      <c r="B54" s="476" t="s">
        <v>1556</v>
      </c>
      <c r="C54" s="468">
        <v>7.9574629999999997</v>
      </c>
      <c r="D54" s="468">
        <v>7.0959349999999999</v>
      </c>
      <c r="E54" s="468">
        <v>7.5568330000000001</v>
      </c>
      <c r="F54" s="468">
        <v>7.9060920000000001</v>
      </c>
      <c r="G54" s="468">
        <v>9.6612849999999995</v>
      </c>
      <c r="H54" s="468">
        <v>11.659115</v>
      </c>
      <c r="I54" s="468">
        <v>12.939075000000001</v>
      </c>
      <c r="J54" s="468">
        <v>12.157161</v>
      </c>
      <c r="K54" s="468">
        <v>10.899599</v>
      </c>
      <c r="L54" s="468">
        <v>8.4417629999999999</v>
      </c>
      <c r="M54" s="468">
        <v>7.3405430000000003</v>
      </c>
      <c r="N54" s="468">
        <v>8.2051800000000004</v>
      </c>
      <c r="O54" s="468">
        <v>8.3021399999999996</v>
      </c>
      <c r="P54" s="468">
        <v>7.2061739999999999</v>
      </c>
      <c r="Q54" s="468">
        <v>7.4937250000000004</v>
      </c>
      <c r="R54" s="468">
        <v>7.7831650000000003</v>
      </c>
      <c r="S54" s="468">
        <v>9.3056380000000001</v>
      </c>
      <c r="T54" s="468">
        <v>10.267412999999999</v>
      </c>
      <c r="U54" s="468">
        <v>14.211886</v>
      </c>
      <c r="V54" s="468">
        <v>13.161426000000001</v>
      </c>
      <c r="W54" s="468">
        <v>10.594124000000001</v>
      </c>
      <c r="X54" s="468">
        <v>8.9899920000000009</v>
      </c>
      <c r="Y54" s="468">
        <v>7.3917260000000002</v>
      </c>
      <c r="Z54" s="468">
        <v>7.8959400000000004</v>
      </c>
      <c r="AA54" s="468">
        <v>8.3526819999999997</v>
      </c>
      <c r="AB54" s="468">
        <v>7.2879519999999998</v>
      </c>
      <c r="AC54" s="468">
        <v>7.5008460000000001</v>
      </c>
      <c r="AD54" s="468">
        <v>7.7597440000000004</v>
      </c>
      <c r="AE54" s="468">
        <v>9.4907609999999991</v>
      </c>
      <c r="AF54" s="468">
        <v>12.238465</v>
      </c>
      <c r="AG54" s="468">
        <v>14.03598</v>
      </c>
      <c r="AH54" s="468">
        <v>13.395792999999999</v>
      </c>
      <c r="AI54" s="468">
        <v>11.46499</v>
      </c>
      <c r="AJ54" s="468">
        <v>9.8649009999999997</v>
      </c>
      <c r="AK54" s="468">
        <v>7.5047050000000004</v>
      </c>
      <c r="AL54" s="468">
        <v>8.1058970000000006</v>
      </c>
      <c r="AM54" s="468">
        <v>8.6529568707000006</v>
      </c>
      <c r="AN54" s="468">
        <v>7.4774931643000002</v>
      </c>
      <c r="AO54" s="468">
        <v>8.2257520565999993</v>
      </c>
      <c r="AP54" s="468">
        <v>8.3928792144000006</v>
      </c>
      <c r="AQ54" s="468">
        <v>10.008503783</v>
      </c>
      <c r="AR54" s="468">
        <v>12.008449071999999</v>
      </c>
      <c r="AS54" s="468">
        <v>13.527501068999999</v>
      </c>
      <c r="AT54" s="468">
        <v>14.158333505</v>
      </c>
      <c r="AU54" s="468">
        <v>11.743163407999999</v>
      </c>
      <c r="AV54" s="468">
        <v>9.6220194512999999</v>
      </c>
      <c r="AW54" s="468">
        <v>8.3102608122999992</v>
      </c>
      <c r="AX54" s="468">
        <v>8.6956382578000007</v>
      </c>
      <c r="AY54" s="468">
        <v>8.7969677003999998</v>
      </c>
      <c r="AZ54" s="892">
        <v>7.7398038384000003</v>
      </c>
      <c r="BA54" s="892">
        <v>9.0596776687999991</v>
      </c>
      <c r="BB54" s="892">
        <v>8.4111593893999999</v>
      </c>
      <c r="BC54" s="892">
        <v>9.827814</v>
      </c>
      <c r="BD54" s="892">
        <v>11.313610000000001</v>
      </c>
      <c r="BE54" s="456">
        <v>12.952249999999999</v>
      </c>
      <c r="BF54" s="456">
        <v>13.263299999999999</v>
      </c>
      <c r="BG54" s="456">
        <v>11.390180000000001</v>
      </c>
      <c r="BH54" s="456">
        <v>9.1610180000000003</v>
      </c>
      <c r="BI54" s="456">
        <v>7.9089450000000001</v>
      </c>
      <c r="BJ54" s="456">
        <v>8.6021129999999992</v>
      </c>
      <c r="BK54" s="456">
        <v>8.7115749999999998</v>
      </c>
      <c r="BL54" s="456">
        <v>7.6021320000000001</v>
      </c>
      <c r="BM54" s="456">
        <v>8.3998150000000003</v>
      </c>
      <c r="BN54" s="456">
        <v>8.506399</v>
      </c>
      <c r="BO54" s="456">
        <v>9.7998399999999997</v>
      </c>
      <c r="BP54" s="456">
        <v>11.715909999999999</v>
      </c>
      <c r="BQ54" s="456">
        <v>13.756690000000001</v>
      </c>
      <c r="BR54" s="456">
        <v>13.44003</v>
      </c>
      <c r="BS54" s="456">
        <v>11.388640000000001</v>
      </c>
      <c r="BT54" s="456">
        <v>9.162433</v>
      </c>
      <c r="BU54" s="456">
        <v>7.8966440000000002</v>
      </c>
      <c r="BV54" s="456">
        <v>8.5666309999999992</v>
      </c>
    </row>
    <row r="55" spans="1:74" ht="11.1" customHeight="1" x14ac:dyDescent="0.2">
      <c r="A55" s="229"/>
      <c r="B55" s="67" t="s">
        <v>722</v>
      </c>
      <c r="C55" s="469"/>
      <c r="D55" s="469"/>
      <c r="E55" s="469"/>
      <c r="F55" s="469"/>
      <c r="G55" s="469"/>
      <c r="H55" s="469"/>
      <c r="I55" s="469"/>
      <c r="J55" s="469"/>
      <c r="K55" s="469"/>
      <c r="L55" s="469"/>
      <c r="M55" s="469"/>
      <c r="N55" s="469"/>
      <c r="O55" s="469"/>
      <c r="P55" s="469"/>
      <c r="Q55" s="469"/>
      <c r="R55" s="469"/>
      <c r="S55" s="469"/>
      <c r="T55" s="469"/>
      <c r="U55" s="469"/>
      <c r="V55" s="469"/>
      <c r="W55" s="469"/>
      <c r="X55" s="469"/>
      <c r="Y55" s="469"/>
      <c r="Z55" s="469"/>
      <c r="AA55" s="469"/>
      <c r="AB55" s="469"/>
      <c r="AC55" s="469"/>
      <c r="AD55" s="469"/>
      <c r="AE55" s="469"/>
      <c r="AF55" s="469"/>
      <c r="AG55" s="469"/>
      <c r="AH55" s="469"/>
      <c r="AI55" s="469"/>
      <c r="AJ55" s="469"/>
      <c r="AK55" s="469"/>
      <c r="AL55" s="469"/>
      <c r="AM55" s="469"/>
      <c r="AN55" s="469"/>
      <c r="AO55" s="469"/>
      <c r="AP55" s="469"/>
      <c r="AQ55" s="469"/>
      <c r="AR55" s="469"/>
      <c r="AS55" s="469"/>
      <c r="AT55" s="469"/>
      <c r="AU55" s="469"/>
      <c r="AV55" s="469"/>
      <c r="AW55" s="469"/>
      <c r="AX55" s="469"/>
      <c r="AY55" s="469"/>
      <c r="AZ55" s="921"/>
      <c r="BA55" s="921"/>
      <c r="BB55" s="921"/>
      <c r="BC55" s="921"/>
      <c r="BD55" s="921"/>
      <c r="BE55" s="474"/>
      <c r="BF55" s="474"/>
      <c r="BG55" s="474"/>
      <c r="BH55" s="474"/>
      <c r="BI55" s="474"/>
      <c r="BJ55" s="474"/>
      <c r="BK55" s="474"/>
      <c r="BL55" s="474"/>
      <c r="BM55" s="474"/>
      <c r="BN55" s="474"/>
      <c r="BO55" s="474"/>
      <c r="BP55" s="474"/>
      <c r="BQ55" s="474"/>
      <c r="BR55" s="474"/>
      <c r="BS55" s="474"/>
      <c r="BT55" s="474"/>
      <c r="BU55" s="474"/>
      <c r="BV55" s="474"/>
    </row>
    <row r="56" spans="1:74" s="285" customFormat="1" ht="11.1" customHeight="1" x14ac:dyDescent="0.2">
      <c r="A56" s="475" t="s">
        <v>728</v>
      </c>
      <c r="B56" s="477" t="s">
        <v>1024</v>
      </c>
      <c r="C56" s="301">
        <v>12.862772128</v>
      </c>
      <c r="D56" s="301">
        <v>12.156940835</v>
      </c>
      <c r="E56" s="301">
        <v>13.506950745999999</v>
      </c>
      <c r="F56" s="301">
        <v>14.167508451</v>
      </c>
      <c r="G56" s="301">
        <v>15.341688115</v>
      </c>
      <c r="H56" s="301">
        <v>17.203768434000001</v>
      </c>
      <c r="I56" s="301">
        <v>20.230591010000001</v>
      </c>
      <c r="J56" s="301">
        <v>21.718108951000001</v>
      </c>
      <c r="K56" s="301">
        <v>19.878637968</v>
      </c>
      <c r="L56" s="301">
        <v>16.579722483000001</v>
      </c>
      <c r="M56" s="301">
        <v>14.582176118</v>
      </c>
      <c r="N56" s="301">
        <v>16.321840769000001</v>
      </c>
      <c r="O56" s="301">
        <v>15.775992149</v>
      </c>
      <c r="P56" s="301">
        <v>14.074745095999999</v>
      </c>
      <c r="Q56" s="301">
        <v>15.762838748</v>
      </c>
      <c r="R56" s="301">
        <v>16.356718649000001</v>
      </c>
      <c r="S56" s="301">
        <v>15.487625863</v>
      </c>
      <c r="T56" s="301">
        <v>16.879941334000002</v>
      </c>
      <c r="U56" s="301">
        <v>23.68789542</v>
      </c>
      <c r="V56" s="301">
        <v>22.359642040000001</v>
      </c>
      <c r="W56" s="301">
        <v>18.063180954</v>
      </c>
      <c r="X56" s="301">
        <v>17.558370240999999</v>
      </c>
      <c r="Y56" s="301">
        <v>15.295025240999999</v>
      </c>
      <c r="Z56" s="301">
        <v>16.092250545999999</v>
      </c>
      <c r="AA56" s="301">
        <v>17.067381445999999</v>
      </c>
      <c r="AB56" s="301">
        <v>14.438942323999999</v>
      </c>
      <c r="AC56" s="301">
        <v>14.616922432999999</v>
      </c>
      <c r="AD56" s="301">
        <v>14.287114916</v>
      </c>
      <c r="AE56" s="301">
        <v>16.139616342</v>
      </c>
      <c r="AF56" s="301">
        <v>18.343491110999999</v>
      </c>
      <c r="AG56" s="301">
        <v>23.881708651</v>
      </c>
      <c r="AH56" s="301">
        <v>22.171130481999999</v>
      </c>
      <c r="AI56" s="301">
        <v>19.487115409000001</v>
      </c>
      <c r="AJ56" s="301">
        <v>17.732345177999999</v>
      </c>
      <c r="AK56" s="301">
        <v>14.617832329000001</v>
      </c>
      <c r="AL56" s="301">
        <v>14.948232404000001</v>
      </c>
      <c r="AM56" s="301">
        <v>15.875492436</v>
      </c>
      <c r="AN56" s="301">
        <v>14.629248445</v>
      </c>
      <c r="AO56" s="301">
        <v>14.73918001</v>
      </c>
      <c r="AP56" s="301">
        <v>14.853058057</v>
      </c>
      <c r="AQ56" s="301">
        <v>16.709407147</v>
      </c>
      <c r="AR56" s="301">
        <v>17.969571102</v>
      </c>
      <c r="AS56" s="301">
        <v>20.233565571</v>
      </c>
      <c r="AT56" s="301">
        <v>21.539148050000001</v>
      </c>
      <c r="AU56" s="301">
        <v>18.742728875000001</v>
      </c>
      <c r="AV56" s="301">
        <v>15.432572242000001</v>
      </c>
      <c r="AW56" s="301">
        <v>14.969084629999999</v>
      </c>
      <c r="AX56" s="301">
        <v>13.620965553</v>
      </c>
      <c r="AY56" s="301">
        <v>13.73160143</v>
      </c>
      <c r="AZ56" s="891">
        <v>12.800714402000001</v>
      </c>
      <c r="BA56" s="891">
        <v>14.926709386000001</v>
      </c>
      <c r="BB56" s="891">
        <v>14.441282182</v>
      </c>
      <c r="BC56" s="891">
        <v>16.268139999999999</v>
      </c>
      <c r="BD56" s="891">
        <v>17.19117</v>
      </c>
      <c r="BE56" s="462">
        <v>21.063469999999999</v>
      </c>
      <c r="BF56" s="462">
        <v>21.777719999999999</v>
      </c>
      <c r="BG56" s="462">
        <v>18.920639999999999</v>
      </c>
      <c r="BH56" s="462">
        <v>16.703119999999998</v>
      </c>
      <c r="BI56" s="462">
        <v>14.482710000000001</v>
      </c>
      <c r="BJ56" s="462">
        <v>14.99319</v>
      </c>
      <c r="BK56" s="462">
        <v>14.78581</v>
      </c>
      <c r="BL56" s="462">
        <v>13.255610000000001</v>
      </c>
      <c r="BM56" s="462">
        <v>14.718120000000001</v>
      </c>
      <c r="BN56" s="462">
        <v>15.00014</v>
      </c>
      <c r="BO56" s="462">
        <v>15.86622</v>
      </c>
      <c r="BP56" s="462">
        <v>17.728069999999999</v>
      </c>
      <c r="BQ56" s="462">
        <v>21.883890000000001</v>
      </c>
      <c r="BR56" s="462">
        <v>21.90024</v>
      </c>
      <c r="BS56" s="462">
        <v>18.94689</v>
      </c>
      <c r="BT56" s="462">
        <v>16.86206</v>
      </c>
      <c r="BU56" s="462">
        <v>14.607799999999999</v>
      </c>
      <c r="BV56" s="462">
        <v>15.132250000000001</v>
      </c>
    </row>
    <row r="57" spans="1:74" ht="11.1" customHeight="1" x14ac:dyDescent="0.2">
      <c r="A57" s="234" t="s">
        <v>723</v>
      </c>
      <c r="B57" s="478" t="s">
        <v>1018</v>
      </c>
      <c r="C57" s="468">
        <v>6.2006755340000002</v>
      </c>
      <c r="D57" s="468">
        <v>5.0713590799999997</v>
      </c>
      <c r="E57" s="468">
        <v>4.643030521</v>
      </c>
      <c r="F57" s="468">
        <v>4.870849035</v>
      </c>
      <c r="G57" s="468">
        <v>4.1737635620000004</v>
      </c>
      <c r="H57" s="468">
        <v>6.1863521769999998</v>
      </c>
      <c r="I57" s="468">
        <v>8.5807498590000009</v>
      </c>
      <c r="J57" s="468">
        <v>10.733223949999999</v>
      </c>
      <c r="K57" s="468">
        <v>9.9243724130000004</v>
      </c>
      <c r="L57" s="468">
        <v>8.5551490099999992</v>
      </c>
      <c r="M57" s="468">
        <v>7.9823788210000002</v>
      </c>
      <c r="N57" s="468">
        <v>8.9894926129999995</v>
      </c>
      <c r="O57" s="468">
        <v>7.5803563629999999</v>
      </c>
      <c r="P57" s="468">
        <v>6.5009847719999998</v>
      </c>
      <c r="Q57" s="468">
        <v>6.3167996930000001</v>
      </c>
      <c r="R57" s="468">
        <v>4.9656178239999997</v>
      </c>
      <c r="S57" s="468">
        <v>2.7218201930000001</v>
      </c>
      <c r="T57" s="468">
        <v>3.839174876</v>
      </c>
      <c r="U57" s="468">
        <v>10.089312145999999</v>
      </c>
      <c r="V57" s="468">
        <v>10.122833275</v>
      </c>
      <c r="W57" s="468">
        <v>6.8145148190000002</v>
      </c>
      <c r="X57" s="468">
        <v>8.6861190270000002</v>
      </c>
      <c r="Y57" s="468">
        <v>7.9734423010000004</v>
      </c>
      <c r="Z57" s="468">
        <v>8.9297827129999998</v>
      </c>
      <c r="AA57" s="468">
        <v>9.1096237280000008</v>
      </c>
      <c r="AB57" s="468">
        <v>5.8502036779999997</v>
      </c>
      <c r="AC57" s="468">
        <v>3.84250113</v>
      </c>
      <c r="AD57" s="468">
        <v>3.2631579589999999</v>
      </c>
      <c r="AE57" s="468">
        <v>2.7810289159999999</v>
      </c>
      <c r="AF57" s="468">
        <v>4.6967252740000003</v>
      </c>
      <c r="AG57" s="468">
        <v>9.9715765980000004</v>
      </c>
      <c r="AH57" s="468">
        <v>8.4621444790000009</v>
      </c>
      <c r="AI57" s="468">
        <v>7.5149722040000002</v>
      </c>
      <c r="AJ57" s="468">
        <v>7.8125853279999999</v>
      </c>
      <c r="AK57" s="468">
        <v>6.1691864919999997</v>
      </c>
      <c r="AL57" s="468">
        <v>6.6885954539999997</v>
      </c>
      <c r="AM57" s="468">
        <v>6.3354266109999999</v>
      </c>
      <c r="AN57" s="468">
        <v>4.6572325790000004</v>
      </c>
      <c r="AO57" s="468">
        <v>3.2719075640000002</v>
      </c>
      <c r="AP57" s="468">
        <v>2.7207460619999999</v>
      </c>
      <c r="AQ57" s="468">
        <v>3.4380562179999998</v>
      </c>
      <c r="AR57" s="468">
        <v>4.1102602580000003</v>
      </c>
      <c r="AS57" s="468">
        <v>5.6204079829999998</v>
      </c>
      <c r="AT57" s="468">
        <v>8.4143015040000009</v>
      </c>
      <c r="AU57" s="468">
        <v>7.4032824140000004</v>
      </c>
      <c r="AV57" s="468">
        <v>5.652758725</v>
      </c>
      <c r="AW57" s="468">
        <v>6.5477411029999999</v>
      </c>
      <c r="AX57" s="468">
        <v>5.3838112530000002</v>
      </c>
      <c r="AY57" s="468">
        <v>4.2476895780000001</v>
      </c>
      <c r="AZ57" s="892">
        <v>3.8451674439999999</v>
      </c>
      <c r="BA57" s="892">
        <v>3.5670639190000002</v>
      </c>
      <c r="BB57" s="892">
        <v>2.6936323849999999</v>
      </c>
      <c r="BC57" s="892">
        <v>2.53518</v>
      </c>
      <c r="BD57" s="892">
        <v>2.7366809999999999</v>
      </c>
      <c r="BE57" s="456">
        <v>5.8097880000000002</v>
      </c>
      <c r="BF57" s="456">
        <v>7.6463869999999998</v>
      </c>
      <c r="BG57" s="456">
        <v>6.965795</v>
      </c>
      <c r="BH57" s="456">
        <v>7.0540700000000003</v>
      </c>
      <c r="BI57" s="456">
        <v>6.9048090000000002</v>
      </c>
      <c r="BJ57" s="456">
        <v>7.2084279999999996</v>
      </c>
      <c r="BK57" s="456">
        <v>5.7808909999999996</v>
      </c>
      <c r="BL57" s="456">
        <v>4.1927770000000004</v>
      </c>
      <c r="BM57" s="456">
        <v>2.647573</v>
      </c>
      <c r="BN57" s="456">
        <v>2.2987920000000002</v>
      </c>
      <c r="BO57" s="456">
        <v>0.34820050000000002</v>
      </c>
      <c r="BP57" s="456">
        <v>1.6455230000000001</v>
      </c>
      <c r="BQ57" s="456">
        <v>5.2291879999999997</v>
      </c>
      <c r="BR57" s="456">
        <v>6.7776610000000002</v>
      </c>
      <c r="BS57" s="456">
        <v>6.0552020000000004</v>
      </c>
      <c r="BT57" s="456">
        <v>5.4935239999999999</v>
      </c>
      <c r="BU57" s="456">
        <v>5.6203659999999998</v>
      </c>
      <c r="BV57" s="456">
        <v>6.0918729999999996</v>
      </c>
    </row>
    <row r="58" spans="1:74" ht="11.1" customHeight="1" x14ac:dyDescent="0.2">
      <c r="A58" s="234" t="s">
        <v>724</v>
      </c>
      <c r="B58" s="478" t="s">
        <v>472</v>
      </c>
      <c r="C58" s="468">
        <v>0.20411573599999999</v>
      </c>
      <c r="D58" s="468">
        <v>0.18391655700000001</v>
      </c>
      <c r="E58" s="468">
        <v>0.117241999</v>
      </c>
      <c r="F58" s="468">
        <v>0.21404900299999999</v>
      </c>
      <c r="G58" s="468">
        <v>0.249091651</v>
      </c>
      <c r="H58" s="468">
        <v>0.23096994400000001</v>
      </c>
      <c r="I58" s="468">
        <v>0.653761064</v>
      </c>
      <c r="J58" s="468">
        <v>0.76450997700000001</v>
      </c>
      <c r="K58" s="468">
        <v>0.96024131400000001</v>
      </c>
      <c r="L58" s="468">
        <v>0.70978782600000001</v>
      </c>
      <c r="M58" s="468">
        <v>0.46650653600000003</v>
      </c>
      <c r="N58" s="468">
        <v>0.74172391400000004</v>
      </c>
      <c r="O58" s="468">
        <v>0.57948822600000005</v>
      </c>
      <c r="P58" s="468">
        <v>0.27211144300000001</v>
      </c>
      <c r="Q58" s="468">
        <v>0.23660995800000001</v>
      </c>
      <c r="R58" s="468">
        <v>0.14338267299999999</v>
      </c>
      <c r="S58" s="468">
        <v>0.20992068</v>
      </c>
      <c r="T58" s="468">
        <v>0.20297933900000001</v>
      </c>
      <c r="U58" s="468">
        <v>0.61958690999999999</v>
      </c>
      <c r="V58" s="468">
        <v>0.59749893899999995</v>
      </c>
      <c r="W58" s="468">
        <v>0.514245014</v>
      </c>
      <c r="X58" s="468">
        <v>0.525437296</v>
      </c>
      <c r="Y58" s="468">
        <v>0.28266882900000001</v>
      </c>
      <c r="Z58" s="468">
        <v>0.25285544799999998</v>
      </c>
      <c r="AA58" s="468">
        <v>0.27811025499999997</v>
      </c>
      <c r="AB58" s="468">
        <v>0.21125981899999999</v>
      </c>
      <c r="AC58" s="468">
        <v>0.21851863199999999</v>
      </c>
      <c r="AD58" s="468">
        <v>0.15558007099999999</v>
      </c>
      <c r="AE58" s="468">
        <v>0.21364676299999999</v>
      </c>
      <c r="AF58" s="468">
        <v>0.26560671600000002</v>
      </c>
      <c r="AG58" s="468">
        <v>0.588579623</v>
      </c>
      <c r="AH58" s="468">
        <v>0.60605709200000002</v>
      </c>
      <c r="AI58" s="468">
        <v>0.818273904</v>
      </c>
      <c r="AJ58" s="468">
        <v>0.82037515599999999</v>
      </c>
      <c r="AK58" s="468">
        <v>0.72433256400000001</v>
      </c>
      <c r="AL58" s="468">
        <v>0.78994961600000002</v>
      </c>
      <c r="AM58" s="468">
        <v>0.82443443699999996</v>
      </c>
      <c r="AN58" s="468">
        <v>0.69024366699999995</v>
      </c>
      <c r="AO58" s="468">
        <v>0.41694276800000002</v>
      </c>
      <c r="AP58" s="468">
        <v>0.14090604900000001</v>
      </c>
      <c r="AQ58" s="468">
        <v>0.226477704</v>
      </c>
      <c r="AR58" s="468">
        <v>0.22841378800000001</v>
      </c>
      <c r="AS58" s="468">
        <v>0.29876498099999999</v>
      </c>
      <c r="AT58" s="468">
        <v>0.32805324499999999</v>
      </c>
      <c r="AU58" s="468">
        <v>0.31688754200000002</v>
      </c>
      <c r="AV58" s="468">
        <v>0.32710868700000001</v>
      </c>
      <c r="AW58" s="468">
        <v>0.39748470800000002</v>
      </c>
      <c r="AX58" s="468">
        <v>0</v>
      </c>
      <c r="AY58" s="468">
        <v>0</v>
      </c>
      <c r="AZ58" s="892">
        <v>0</v>
      </c>
      <c r="BA58" s="892">
        <v>0</v>
      </c>
      <c r="BB58" s="892">
        <v>0</v>
      </c>
      <c r="BC58" s="892">
        <v>0</v>
      </c>
      <c r="BD58" s="892">
        <v>0</v>
      </c>
      <c r="BE58" s="456">
        <v>0</v>
      </c>
      <c r="BF58" s="456">
        <v>0</v>
      </c>
      <c r="BG58" s="456">
        <v>0</v>
      </c>
      <c r="BH58" s="456">
        <v>0</v>
      </c>
      <c r="BI58" s="456">
        <v>0</v>
      </c>
      <c r="BJ58" s="456">
        <v>0</v>
      </c>
      <c r="BK58" s="456">
        <v>0</v>
      </c>
      <c r="BL58" s="456">
        <v>0</v>
      </c>
      <c r="BM58" s="456">
        <v>0</v>
      </c>
      <c r="BN58" s="456">
        <v>0</v>
      </c>
      <c r="BO58" s="456">
        <v>0</v>
      </c>
      <c r="BP58" s="456">
        <v>0</v>
      </c>
      <c r="BQ58" s="456">
        <v>0</v>
      </c>
      <c r="BR58" s="456">
        <v>0</v>
      </c>
      <c r="BS58" s="456">
        <v>0</v>
      </c>
      <c r="BT58" s="456">
        <v>0</v>
      </c>
      <c r="BU58" s="456">
        <v>0</v>
      </c>
      <c r="BV58" s="456">
        <v>0</v>
      </c>
    </row>
    <row r="59" spans="1:74" ht="11.1" customHeight="1" x14ac:dyDescent="0.2">
      <c r="A59" s="234" t="s">
        <v>725</v>
      </c>
      <c r="B59" s="446" t="s">
        <v>1019</v>
      </c>
      <c r="C59" s="468">
        <v>1.6563600000000001</v>
      </c>
      <c r="D59" s="468">
        <v>1.4813890000000001</v>
      </c>
      <c r="E59" s="468">
        <v>1.466126</v>
      </c>
      <c r="F59" s="468">
        <v>0.864541</v>
      </c>
      <c r="G59" s="468">
        <v>1.692998</v>
      </c>
      <c r="H59" s="468">
        <v>1.6332880000000001</v>
      </c>
      <c r="I59" s="468">
        <v>1.684102</v>
      </c>
      <c r="J59" s="468">
        <v>1.6794</v>
      </c>
      <c r="K59" s="468">
        <v>1.6116630000000001</v>
      </c>
      <c r="L59" s="468">
        <v>1.223462</v>
      </c>
      <c r="M59" s="468">
        <v>0.92945900000000004</v>
      </c>
      <c r="N59" s="468">
        <v>1.670466</v>
      </c>
      <c r="O59" s="468">
        <v>1.6030679999999999</v>
      </c>
      <c r="P59" s="468">
        <v>1.519676</v>
      </c>
      <c r="Q59" s="468">
        <v>1.540951</v>
      </c>
      <c r="R59" s="468">
        <v>1.636919</v>
      </c>
      <c r="S59" s="468">
        <v>1.6819010000000001</v>
      </c>
      <c r="T59" s="468">
        <v>1.6248610000000001</v>
      </c>
      <c r="U59" s="468">
        <v>1.6784079999999999</v>
      </c>
      <c r="V59" s="468">
        <v>1.6577040000000001</v>
      </c>
      <c r="W59" s="468">
        <v>1.550608</v>
      </c>
      <c r="X59" s="468">
        <v>0.77596399999999999</v>
      </c>
      <c r="Y59" s="468">
        <v>1.0691820000000001</v>
      </c>
      <c r="Z59" s="468">
        <v>1.3791260000000001</v>
      </c>
      <c r="AA59" s="468">
        <v>1.6807380000000001</v>
      </c>
      <c r="AB59" s="468">
        <v>1.5710770000000001</v>
      </c>
      <c r="AC59" s="468">
        <v>1.681332</v>
      </c>
      <c r="AD59" s="468">
        <v>0.97353000000000001</v>
      </c>
      <c r="AE59" s="468">
        <v>1.039471</v>
      </c>
      <c r="AF59" s="468">
        <v>1.6336390000000001</v>
      </c>
      <c r="AG59" s="468">
        <v>1.6838519999999999</v>
      </c>
      <c r="AH59" s="468">
        <v>1.652452</v>
      </c>
      <c r="AI59" s="468">
        <v>1.5176810000000001</v>
      </c>
      <c r="AJ59" s="468">
        <v>1.6312880000000001</v>
      </c>
      <c r="AK59" s="468">
        <v>1.6322080000000001</v>
      </c>
      <c r="AL59" s="468">
        <v>1.681567</v>
      </c>
      <c r="AM59" s="468">
        <v>1.68634</v>
      </c>
      <c r="AN59" s="468">
        <v>1.523028</v>
      </c>
      <c r="AO59" s="468">
        <v>1.583593</v>
      </c>
      <c r="AP59" s="468">
        <v>1.141022</v>
      </c>
      <c r="AQ59" s="468">
        <v>1.150741</v>
      </c>
      <c r="AR59" s="468">
        <v>1.6376679999999999</v>
      </c>
      <c r="AS59" s="468">
        <v>1.6607989999999999</v>
      </c>
      <c r="AT59" s="468">
        <v>1.5059659999999999</v>
      </c>
      <c r="AU59" s="468">
        <v>1.625613</v>
      </c>
      <c r="AV59" s="468">
        <v>0.94698700000000002</v>
      </c>
      <c r="AW59" s="468">
        <v>1.480818</v>
      </c>
      <c r="AX59" s="468">
        <v>1.6158189999999999</v>
      </c>
      <c r="AY59" s="468">
        <v>1.6796120000000001</v>
      </c>
      <c r="AZ59" s="892">
        <v>1.46818</v>
      </c>
      <c r="BA59" s="892">
        <v>1.5691550000000001</v>
      </c>
      <c r="BB59" s="892">
        <v>1.6354599999999999</v>
      </c>
      <c r="BC59" s="892">
        <v>1.6602399999999999</v>
      </c>
      <c r="BD59" s="892">
        <v>1.59415</v>
      </c>
      <c r="BE59" s="456">
        <v>1.62984</v>
      </c>
      <c r="BF59" s="456">
        <v>1.62984</v>
      </c>
      <c r="BG59" s="456">
        <v>1.5772600000000001</v>
      </c>
      <c r="BH59" s="456">
        <v>1.01657</v>
      </c>
      <c r="BI59" s="456">
        <v>1.0461800000000001</v>
      </c>
      <c r="BJ59" s="456">
        <v>1.62984</v>
      </c>
      <c r="BK59" s="456">
        <v>1.62984</v>
      </c>
      <c r="BL59" s="456">
        <v>1.47211</v>
      </c>
      <c r="BM59" s="456">
        <v>1.62984</v>
      </c>
      <c r="BN59" s="456">
        <v>0.88397000000000003</v>
      </c>
      <c r="BO59" s="456">
        <v>1.4722999999999999</v>
      </c>
      <c r="BP59" s="456">
        <v>1.5772600000000001</v>
      </c>
      <c r="BQ59" s="456">
        <v>1.62984</v>
      </c>
      <c r="BR59" s="456">
        <v>1.62984</v>
      </c>
      <c r="BS59" s="456">
        <v>1.5772600000000001</v>
      </c>
      <c r="BT59" s="456">
        <v>1.62984</v>
      </c>
      <c r="BU59" s="456">
        <v>1.5772600000000001</v>
      </c>
      <c r="BV59" s="456">
        <v>1.62984</v>
      </c>
    </row>
    <row r="60" spans="1:74" ht="11.1" customHeight="1" x14ac:dyDescent="0.2">
      <c r="A60" s="235" t="s">
        <v>726</v>
      </c>
      <c r="B60" s="446" t="s">
        <v>1012</v>
      </c>
      <c r="C60" s="468">
        <v>1.0323628730000001</v>
      </c>
      <c r="D60" s="468">
        <v>1.1083789980000001</v>
      </c>
      <c r="E60" s="468">
        <v>1.548372391</v>
      </c>
      <c r="F60" s="468">
        <v>1.6403333250000001</v>
      </c>
      <c r="G60" s="468">
        <v>1.7993211950000001</v>
      </c>
      <c r="H60" s="468">
        <v>1.7887487280000001</v>
      </c>
      <c r="I60" s="468">
        <v>1.8577925230000001</v>
      </c>
      <c r="J60" s="468">
        <v>1.727968634</v>
      </c>
      <c r="K60" s="468">
        <v>1.6869877929999999</v>
      </c>
      <c r="L60" s="468">
        <v>0.89230418300000003</v>
      </c>
      <c r="M60" s="468">
        <v>0.82042588900000002</v>
      </c>
      <c r="N60" s="468">
        <v>1.276592468</v>
      </c>
      <c r="O60" s="468">
        <v>2.1781262510000001</v>
      </c>
      <c r="P60" s="468">
        <v>1.706994347</v>
      </c>
      <c r="Q60" s="468">
        <v>2.8186655960000002</v>
      </c>
      <c r="R60" s="468">
        <v>3.2840671069999998</v>
      </c>
      <c r="S60" s="468">
        <v>3.7229392680000002</v>
      </c>
      <c r="T60" s="468">
        <v>3.5222626250000002</v>
      </c>
      <c r="U60" s="468">
        <v>3.4999327469999999</v>
      </c>
      <c r="V60" s="468">
        <v>3.2507767730000001</v>
      </c>
      <c r="W60" s="468">
        <v>2.8318527919999998</v>
      </c>
      <c r="X60" s="468">
        <v>1.8732928680000001</v>
      </c>
      <c r="Y60" s="468">
        <v>1.5772616159999999</v>
      </c>
      <c r="Z60" s="468">
        <v>1.697685361</v>
      </c>
      <c r="AA60" s="468">
        <v>1.7551114400000001</v>
      </c>
      <c r="AB60" s="468">
        <v>2.4452942790000001</v>
      </c>
      <c r="AC60" s="468">
        <v>2.9089918379999999</v>
      </c>
      <c r="AD60" s="468">
        <v>2.9190603319999999</v>
      </c>
      <c r="AE60" s="468">
        <v>3.3504873740000001</v>
      </c>
      <c r="AF60" s="468">
        <v>2.869818253</v>
      </c>
      <c r="AG60" s="468">
        <v>3.1451677519999999</v>
      </c>
      <c r="AH60" s="468">
        <v>3.125228339</v>
      </c>
      <c r="AI60" s="468">
        <v>2.4923651809999998</v>
      </c>
      <c r="AJ60" s="468">
        <v>1.520001393</v>
      </c>
      <c r="AK60" s="468">
        <v>1.2690075590000001</v>
      </c>
      <c r="AL60" s="468">
        <v>1.4128312919999999</v>
      </c>
      <c r="AM60" s="468">
        <v>1.5629611720000001</v>
      </c>
      <c r="AN60" s="468">
        <v>2.3434275109999998</v>
      </c>
      <c r="AO60" s="468">
        <v>2.5885897149999999</v>
      </c>
      <c r="AP60" s="468">
        <v>2.8640243000000001</v>
      </c>
      <c r="AQ60" s="468">
        <v>3.0404262750000002</v>
      </c>
      <c r="AR60" s="468">
        <v>2.7206076330000002</v>
      </c>
      <c r="AS60" s="468">
        <v>2.8953761450000002</v>
      </c>
      <c r="AT60" s="468">
        <v>2.603317975</v>
      </c>
      <c r="AU60" s="468">
        <v>2.0732377290000001</v>
      </c>
      <c r="AV60" s="468">
        <v>1.657035357</v>
      </c>
      <c r="AW60" s="468">
        <v>1.503697667</v>
      </c>
      <c r="AX60" s="468">
        <v>1.749598966</v>
      </c>
      <c r="AY60" s="468">
        <v>2.5381044519999998</v>
      </c>
      <c r="AZ60" s="892">
        <v>1.8630768790000001</v>
      </c>
      <c r="BA60" s="892">
        <v>2.165834786</v>
      </c>
      <c r="BB60" s="892">
        <v>2.1504974670000001</v>
      </c>
      <c r="BC60" s="892">
        <v>2.5575800000000002</v>
      </c>
      <c r="BD60" s="892">
        <v>2.3990459999999998</v>
      </c>
      <c r="BE60" s="456">
        <v>2.63984</v>
      </c>
      <c r="BF60" s="456">
        <v>2.4639410000000002</v>
      </c>
      <c r="BG60" s="456">
        <v>1.7380199999999999</v>
      </c>
      <c r="BH60" s="456">
        <v>1.16981</v>
      </c>
      <c r="BI60" s="456">
        <v>0.96615810000000002</v>
      </c>
      <c r="BJ60" s="456">
        <v>1.0610850000000001</v>
      </c>
      <c r="BK60" s="456">
        <v>0.95905910000000005</v>
      </c>
      <c r="BL60" s="456">
        <v>1.1065879999999999</v>
      </c>
      <c r="BM60" s="456">
        <v>1.613381</v>
      </c>
      <c r="BN60" s="456">
        <v>2.5226359999999999</v>
      </c>
      <c r="BO60" s="456">
        <v>2.9837750000000001</v>
      </c>
      <c r="BP60" s="456">
        <v>2.7002489999999999</v>
      </c>
      <c r="BQ60" s="456">
        <v>2.842311</v>
      </c>
      <c r="BR60" s="456">
        <v>2.456318</v>
      </c>
      <c r="BS60" s="456">
        <v>1.9472739999999999</v>
      </c>
      <c r="BT60" s="456">
        <v>1.384155</v>
      </c>
      <c r="BU60" s="456">
        <v>1.1477219999999999</v>
      </c>
      <c r="BV60" s="456">
        <v>1.2775190000000001</v>
      </c>
    </row>
    <row r="61" spans="1:74" ht="11.1" customHeight="1" x14ac:dyDescent="0.2">
      <c r="A61" s="234" t="s">
        <v>1579</v>
      </c>
      <c r="B61" s="446" t="s">
        <v>1013</v>
      </c>
      <c r="C61" s="468">
        <v>0.631013936</v>
      </c>
      <c r="D61" s="468">
        <v>0.81553885100000001</v>
      </c>
      <c r="E61" s="468">
        <v>1.3652919349999999</v>
      </c>
      <c r="F61" s="468">
        <v>1.802655184</v>
      </c>
      <c r="G61" s="468">
        <v>2.0622377059999999</v>
      </c>
      <c r="H61" s="468">
        <v>1.7263219030000001</v>
      </c>
      <c r="I61" s="468">
        <v>1.7703165649999999</v>
      </c>
      <c r="J61" s="468">
        <v>1.3807285030000001</v>
      </c>
      <c r="K61" s="468">
        <v>1.0376506919999999</v>
      </c>
      <c r="L61" s="468">
        <v>0.822478665</v>
      </c>
      <c r="M61" s="468">
        <v>0.87947136000000004</v>
      </c>
      <c r="N61" s="468">
        <v>0.85734270000000001</v>
      </c>
      <c r="O61" s="468">
        <v>0.97146911700000005</v>
      </c>
      <c r="P61" s="468">
        <v>0.82559206900000004</v>
      </c>
      <c r="Q61" s="468">
        <v>1.2984107709999999</v>
      </c>
      <c r="R61" s="468">
        <v>1.49886736</v>
      </c>
      <c r="S61" s="468">
        <v>1.7076580539999999</v>
      </c>
      <c r="T61" s="468">
        <v>1.946610025</v>
      </c>
      <c r="U61" s="468">
        <v>1.7485033969999999</v>
      </c>
      <c r="V61" s="468">
        <v>1.14493019</v>
      </c>
      <c r="W61" s="468">
        <v>1.2083775240000001</v>
      </c>
      <c r="X61" s="468">
        <v>0.90819885899999997</v>
      </c>
      <c r="Y61" s="468">
        <v>0.65726275499999998</v>
      </c>
      <c r="Z61" s="468">
        <v>0.57702979600000004</v>
      </c>
      <c r="AA61" s="468">
        <v>0.98670392200000001</v>
      </c>
      <c r="AB61" s="468">
        <v>0.84277565399999999</v>
      </c>
      <c r="AC61" s="468">
        <v>1.488582283</v>
      </c>
      <c r="AD61" s="468">
        <v>1.55886565</v>
      </c>
      <c r="AE61" s="468">
        <v>2.1817754140000001</v>
      </c>
      <c r="AF61" s="468">
        <v>2.0179448139999998</v>
      </c>
      <c r="AG61" s="468">
        <v>1.5183028679999999</v>
      </c>
      <c r="AH61" s="468">
        <v>1.6281925740000001</v>
      </c>
      <c r="AI61" s="468">
        <v>1.229474661</v>
      </c>
      <c r="AJ61" s="468">
        <v>1.0336544139999999</v>
      </c>
      <c r="AK61" s="468">
        <v>0.92839413800000004</v>
      </c>
      <c r="AL61" s="468">
        <v>0.763257085</v>
      </c>
      <c r="AM61" s="468">
        <v>1.2675034940000001</v>
      </c>
      <c r="AN61" s="468">
        <v>1.2884581079999999</v>
      </c>
      <c r="AO61" s="468">
        <v>1.755250534</v>
      </c>
      <c r="AP61" s="468">
        <v>1.707491965</v>
      </c>
      <c r="AQ61" s="468">
        <v>1.572504567</v>
      </c>
      <c r="AR61" s="468">
        <v>1.5902569719999999</v>
      </c>
      <c r="AS61" s="468">
        <v>1.656684005</v>
      </c>
      <c r="AT61" s="468">
        <v>1.298059619</v>
      </c>
      <c r="AU61" s="468">
        <v>1.033387209</v>
      </c>
      <c r="AV61" s="468">
        <v>1.164241831</v>
      </c>
      <c r="AW61" s="468">
        <v>1.174400984</v>
      </c>
      <c r="AX61" s="468">
        <v>1.264971104</v>
      </c>
      <c r="AY61" s="468">
        <v>1.191766565</v>
      </c>
      <c r="AZ61" s="892">
        <v>1.213103439</v>
      </c>
      <c r="BA61" s="892">
        <v>1.6811200930000001</v>
      </c>
      <c r="BB61" s="892">
        <v>2.119909013</v>
      </c>
      <c r="BC61" s="892">
        <v>2.0572710000000001</v>
      </c>
      <c r="BD61" s="892">
        <v>2.416833</v>
      </c>
      <c r="BE61" s="456">
        <v>2.5599349999999998</v>
      </c>
      <c r="BF61" s="456">
        <v>2.3058489999999998</v>
      </c>
      <c r="BG61" s="456">
        <v>1.907405</v>
      </c>
      <c r="BH61" s="456">
        <v>1.5431440000000001</v>
      </c>
      <c r="BI61" s="456">
        <v>1.3319700000000001</v>
      </c>
      <c r="BJ61" s="456">
        <v>1.1307039999999999</v>
      </c>
      <c r="BK61" s="456">
        <v>1.8216239999999999</v>
      </c>
      <c r="BL61" s="456">
        <v>1.735463</v>
      </c>
      <c r="BM61" s="456">
        <v>2.5665909999999998</v>
      </c>
      <c r="BN61" s="456">
        <v>2.5875370000000002</v>
      </c>
      <c r="BO61" s="456">
        <v>2.7779020000000001</v>
      </c>
      <c r="BP61" s="456">
        <v>2.75325</v>
      </c>
      <c r="BQ61" s="456">
        <v>2.5470380000000001</v>
      </c>
      <c r="BR61" s="456">
        <v>2.1645509999999999</v>
      </c>
      <c r="BS61" s="456">
        <v>1.740038</v>
      </c>
      <c r="BT61" s="456">
        <v>1.7224219999999999</v>
      </c>
      <c r="BU61" s="456">
        <v>1.642031</v>
      </c>
      <c r="BV61" s="456">
        <v>1.6557409999999999</v>
      </c>
    </row>
    <row r="62" spans="1:74" ht="11.1" customHeight="1" x14ac:dyDescent="0.2">
      <c r="A62" s="234" t="s">
        <v>1580</v>
      </c>
      <c r="B62" s="446" t="s">
        <v>1014</v>
      </c>
      <c r="C62" s="468">
        <v>2.17514429</v>
      </c>
      <c r="D62" s="468">
        <v>2.5961791189999999</v>
      </c>
      <c r="E62" s="468">
        <v>3.4285937949999998</v>
      </c>
      <c r="F62" s="468">
        <v>3.8790813439999998</v>
      </c>
      <c r="G62" s="468">
        <v>4.5422233849999998</v>
      </c>
      <c r="H62" s="468">
        <v>4.7728857720000004</v>
      </c>
      <c r="I62" s="468">
        <v>4.5984061079999998</v>
      </c>
      <c r="J62" s="468">
        <v>4.2954471879999998</v>
      </c>
      <c r="K62" s="468">
        <v>3.667248378</v>
      </c>
      <c r="L62" s="468">
        <v>3.441360092</v>
      </c>
      <c r="M62" s="468">
        <v>2.6135751009999999</v>
      </c>
      <c r="N62" s="468">
        <v>1.900279579</v>
      </c>
      <c r="O62" s="468">
        <v>2.0993221800000001</v>
      </c>
      <c r="P62" s="468">
        <v>2.5565162199999998</v>
      </c>
      <c r="Q62" s="468">
        <v>2.834658627</v>
      </c>
      <c r="R62" s="468">
        <v>4.0110270379999999</v>
      </c>
      <c r="S62" s="468">
        <v>4.5992170489999999</v>
      </c>
      <c r="T62" s="468">
        <v>4.867636225</v>
      </c>
      <c r="U62" s="468">
        <v>5.0835419640000001</v>
      </c>
      <c r="V62" s="468">
        <v>4.5876173839999996</v>
      </c>
      <c r="W62" s="468">
        <v>4.1816940459999996</v>
      </c>
      <c r="X62" s="468">
        <v>3.9127188350000002</v>
      </c>
      <c r="Y62" s="468">
        <v>2.876125354</v>
      </c>
      <c r="Z62" s="468">
        <v>2.382643587</v>
      </c>
      <c r="AA62" s="468">
        <v>2.4268137919999999</v>
      </c>
      <c r="AB62" s="468">
        <v>2.775282738</v>
      </c>
      <c r="AC62" s="468">
        <v>3.6519537579999999</v>
      </c>
      <c r="AD62" s="468">
        <v>4.6896653769999999</v>
      </c>
      <c r="AE62" s="468">
        <v>5.6651183490000001</v>
      </c>
      <c r="AF62" s="468">
        <v>6.0349951810000002</v>
      </c>
      <c r="AG62" s="468">
        <v>6.064308295</v>
      </c>
      <c r="AH62" s="468">
        <v>5.8644763150000001</v>
      </c>
      <c r="AI62" s="468">
        <v>5.0939797369999997</v>
      </c>
      <c r="AJ62" s="468">
        <v>4.1749393130000003</v>
      </c>
      <c r="AK62" s="468">
        <v>3.1374484850000002</v>
      </c>
      <c r="AL62" s="468">
        <v>2.8655469089999999</v>
      </c>
      <c r="AM62" s="468">
        <v>3.422812827</v>
      </c>
      <c r="AN62" s="468">
        <v>3.4116933779999998</v>
      </c>
      <c r="AO62" s="468">
        <v>4.3564433359999999</v>
      </c>
      <c r="AP62" s="468">
        <v>5.5546663690000004</v>
      </c>
      <c r="AQ62" s="468">
        <v>6.4566478399999996</v>
      </c>
      <c r="AR62" s="468">
        <v>6.8773394010000004</v>
      </c>
      <c r="AS62" s="468">
        <v>7.102286608</v>
      </c>
      <c r="AT62" s="468">
        <v>6.5028323639999996</v>
      </c>
      <c r="AU62" s="468">
        <v>5.4932043930000001</v>
      </c>
      <c r="AV62" s="468">
        <v>4.976996389</v>
      </c>
      <c r="AW62" s="468">
        <v>3.2563386169999999</v>
      </c>
      <c r="AX62" s="468">
        <v>2.840959094</v>
      </c>
      <c r="AY62" s="468">
        <v>3.3792010640000001</v>
      </c>
      <c r="AZ62" s="892">
        <v>3.7900724029999999</v>
      </c>
      <c r="BA62" s="892">
        <v>5.3267256820000002</v>
      </c>
      <c r="BB62" s="892">
        <v>5.2790945650000003</v>
      </c>
      <c r="BC62" s="892">
        <v>6.8176050000000004</v>
      </c>
      <c r="BD62" s="892">
        <v>7.2684559999999996</v>
      </c>
      <c r="BE62" s="456">
        <v>7.387613</v>
      </c>
      <c r="BF62" s="456">
        <v>6.8282879999999997</v>
      </c>
      <c r="BG62" s="456">
        <v>5.9712649999999998</v>
      </c>
      <c r="BH62" s="456">
        <v>5.2848540000000002</v>
      </c>
      <c r="BI62" s="456">
        <v>3.68282</v>
      </c>
      <c r="BJ62" s="456">
        <v>3.2333500000000002</v>
      </c>
      <c r="BK62" s="456">
        <v>3.798686</v>
      </c>
      <c r="BL62" s="456">
        <v>4.0941890000000001</v>
      </c>
      <c r="BM62" s="456">
        <v>5.6830049999999996</v>
      </c>
      <c r="BN62" s="456">
        <v>6.2683619999999998</v>
      </c>
      <c r="BO62" s="456">
        <v>7.747325</v>
      </c>
      <c r="BP62" s="456">
        <v>8.3818099999999998</v>
      </c>
      <c r="BQ62" s="456">
        <v>8.6867070000000002</v>
      </c>
      <c r="BR62" s="456">
        <v>7.9809710000000003</v>
      </c>
      <c r="BS62" s="456">
        <v>6.8688589999999996</v>
      </c>
      <c r="BT62" s="456">
        <v>6.0550699999999997</v>
      </c>
      <c r="BU62" s="456">
        <v>4.1215840000000004</v>
      </c>
      <c r="BV62" s="456">
        <v>3.718639</v>
      </c>
    </row>
    <row r="63" spans="1:74" ht="11.1" customHeight="1" x14ac:dyDescent="0.2">
      <c r="A63" s="234" t="s">
        <v>727</v>
      </c>
      <c r="B63" s="478" t="s">
        <v>1555</v>
      </c>
      <c r="C63" s="468">
        <v>0.963099759</v>
      </c>
      <c r="D63" s="468">
        <v>0.90017923</v>
      </c>
      <c r="E63" s="468">
        <v>0.93829410499999999</v>
      </c>
      <c r="F63" s="468">
        <v>0.89599956000000003</v>
      </c>
      <c r="G63" s="468">
        <v>0.82205261600000001</v>
      </c>
      <c r="H63" s="468">
        <v>0.86520191000000002</v>
      </c>
      <c r="I63" s="468">
        <v>1.0854628909999999</v>
      </c>
      <c r="J63" s="468">
        <v>1.1368306989999999</v>
      </c>
      <c r="K63" s="468">
        <v>0.99047437800000004</v>
      </c>
      <c r="L63" s="468">
        <v>0.935180707</v>
      </c>
      <c r="M63" s="468">
        <v>0.89035941100000005</v>
      </c>
      <c r="N63" s="468">
        <v>0.88594349500000003</v>
      </c>
      <c r="O63" s="468">
        <v>0.764162012</v>
      </c>
      <c r="P63" s="468">
        <v>0.69287024500000005</v>
      </c>
      <c r="Q63" s="468">
        <v>0.71674310299999999</v>
      </c>
      <c r="R63" s="468">
        <v>0.81683764699999994</v>
      </c>
      <c r="S63" s="468">
        <v>0.84416961899999998</v>
      </c>
      <c r="T63" s="468">
        <v>0.87641724399999998</v>
      </c>
      <c r="U63" s="468">
        <v>0.96861025599999995</v>
      </c>
      <c r="V63" s="468">
        <v>0.99828147899999997</v>
      </c>
      <c r="W63" s="468">
        <v>0.96188875900000004</v>
      </c>
      <c r="X63" s="468">
        <v>0.87663935599999998</v>
      </c>
      <c r="Y63" s="468">
        <v>0.85908238599999998</v>
      </c>
      <c r="Z63" s="468">
        <v>0.87312764099999995</v>
      </c>
      <c r="AA63" s="468">
        <v>0.83028030900000005</v>
      </c>
      <c r="AB63" s="468">
        <v>0.74304915599999999</v>
      </c>
      <c r="AC63" s="468">
        <v>0.82504279199999997</v>
      </c>
      <c r="AD63" s="468">
        <v>0.72725552699999996</v>
      </c>
      <c r="AE63" s="468">
        <v>0.90808852600000001</v>
      </c>
      <c r="AF63" s="468">
        <v>0.82476187300000003</v>
      </c>
      <c r="AG63" s="468">
        <v>0.90992151499999996</v>
      </c>
      <c r="AH63" s="468">
        <v>0.83257968299999996</v>
      </c>
      <c r="AI63" s="468">
        <v>0.82036872199999999</v>
      </c>
      <c r="AJ63" s="468">
        <v>0.73950157400000005</v>
      </c>
      <c r="AK63" s="468">
        <v>0.75725509099999999</v>
      </c>
      <c r="AL63" s="468">
        <v>0.74648504800000004</v>
      </c>
      <c r="AM63" s="468">
        <v>0.77601389499999995</v>
      </c>
      <c r="AN63" s="468">
        <v>0.715165202</v>
      </c>
      <c r="AO63" s="468">
        <v>0.76645309299999997</v>
      </c>
      <c r="AP63" s="468">
        <v>0.72420131200000004</v>
      </c>
      <c r="AQ63" s="468">
        <v>0.82455354300000006</v>
      </c>
      <c r="AR63" s="468">
        <v>0.80502505000000002</v>
      </c>
      <c r="AS63" s="468">
        <v>0.99924684900000005</v>
      </c>
      <c r="AT63" s="468">
        <v>0.88661734299999995</v>
      </c>
      <c r="AU63" s="468">
        <v>0.79711658799999996</v>
      </c>
      <c r="AV63" s="468">
        <v>0.70744425300000002</v>
      </c>
      <c r="AW63" s="468">
        <v>0.60860355099999996</v>
      </c>
      <c r="AX63" s="468">
        <v>0.76580613600000003</v>
      </c>
      <c r="AY63" s="468">
        <v>0.69522777099999999</v>
      </c>
      <c r="AZ63" s="892">
        <v>0.62111423700000001</v>
      </c>
      <c r="BA63" s="892">
        <v>0.61680990599999996</v>
      </c>
      <c r="BB63" s="892">
        <v>0.56268875200000001</v>
      </c>
      <c r="BC63" s="892">
        <v>0.64026629999999995</v>
      </c>
      <c r="BD63" s="892">
        <v>0.77600809999999998</v>
      </c>
      <c r="BE63" s="456">
        <v>1.036451</v>
      </c>
      <c r="BF63" s="456">
        <v>0.90341519999999997</v>
      </c>
      <c r="BG63" s="456">
        <v>0.76089359999999995</v>
      </c>
      <c r="BH63" s="456">
        <v>0.63467010000000001</v>
      </c>
      <c r="BI63" s="456">
        <v>0.55077710000000002</v>
      </c>
      <c r="BJ63" s="456">
        <v>0.72978330000000002</v>
      </c>
      <c r="BK63" s="456">
        <v>0.79571159999999996</v>
      </c>
      <c r="BL63" s="456">
        <v>0.65448340000000005</v>
      </c>
      <c r="BM63" s="456">
        <v>0.57773149999999995</v>
      </c>
      <c r="BN63" s="456">
        <v>0.4388416</v>
      </c>
      <c r="BO63" s="456">
        <v>0.53671360000000001</v>
      </c>
      <c r="BP63" s="456">
        <v>0.66997450000000003</v>
      </c>
      <c r="BQ63" s="456">
        <v>0.94880940000000002</v>
      </c>
      <c r="BR63" s="456">
        <v>0.89089549999999995</v>
      </c>
      <c r="BS63" s="456">
        <v>0.75825730000000002</v>
      </c>
      <c r="BT63" s="456">
        <v>0.57704710000000004</v>
      </c>
      <c r="BU63" s="456">
        <v>0.4988419</v>
      </c>
      <c r="BV63" s="456">
        <v>0.75863749999999996</v>
      </c>
    </row>
    <row r="64" spans="1:74" ht="11.1" customHeight="1" x14ac:dyDescent="0.2">
      <c r="A64" s="234" t="s">
        <v>729</v>
      </c>
      <c r="B64" s="479" t="s">
        <v>1556</v>
      </c>
      <c r="C64" s="470">
        <v>20.479203999999999</v>
      </c>
      <c r="D64" s="470">
        <v>18.133693999999998</v>
      </c>
      <c r="E64" s="470">
        <v>19.543817000000001</v>
      </c>
      <c r="F64" s="470">
        <v>18.817715</v>
      </c>
      <c r="G64" s="470">
        <v>20.453278000000001</v>
      </c>
      <c r="H64" s="470">
        <v>23.766369000000001</v>
      </c>
      <c r="I64" s="470">
        <v>25.993258999999998</v>
      </c>
      <c r="J64" s="470">
        <v>28.172484000000001</v>
      </c>
      <c r="K64" s="470">
        <v>26.334966000000001</v>
      </c>
      <c r="L64" s="470">
        <v>21.833964999999999</v>
      </c>
      <c r="M64" s="470">
        <v>19.575299000000001</v>
      </c>
      <c r="N64" s="470">
        <v>21.323557999999998</v>
      </c>
      <c r="O64" s="470">
        <v>20.761414949999999</v>
      </c>
      <c r="P64" s="470">
        <v>18.25952758</v>
      </c>
      <c r="Q64" s="470">
        <v>20.075501679999999</v>
      </c>
      <c r="R64" s="470">
        <v>18.450496189999999</v>
      </c>
      <c r="S64" s="470">
        <v>19.99501897</v>
      </c>
      <c r="T64" s="470">
        <v>20.13553331</v>
      </c>
      <c r="U64" s="470">
        <v>26.363276249999998</v>
      </c>
      <c r="V64" s="470">
        <v>26.768892709999999</v>
      </c>
      <c r="W64" s="470">
        <v>22.412560339999999</v>
      </c>
      <c r="X64" s="470">
        <v>21.645087660000002</v>
      </c>
      <c r="Y64" s="470">
        <v>19.712727789999999</v>
      </c>
      <c r="Z64" s="470">
        <v>20.77481671</v>
      </c>
      <c r="AA64" s="470">
        <v>20.705880109999999</v>
      </c>
      <c r="AB64" s="470">
        <v>18.906279040000001</v>
      </c>
      <c r="AC64" s="470">
        <v>19.030381389999999</v>
      </c>
      <c r="AD64" s="470">
        <v>18.503169939999999</v>
      </c>
      <c r="AE64" s="470">
        <v>20.269604009999998</v>
      </c>
      <c r="AF64" s="470">
        <v>23.105117320000002</v>
      </c>
      <c r="AG64" s="470">
        <v>28.34334514</v>
      </c>
      <c r="AH64" s="470">
        <v>27.21439479</v>
      </c>
      <c r="AI64" s="470">
        <v>24.675143640000002</v>
      </c>
      <c r="AJ64" s="470">
        <v>23.014480370000001</v>
      </c>
      <c r="AK64" s="470">
        <v>20.199605040000002</v>
      </c>
      <c r="AL64" s="470">
        <v>21.46422905</v>
      </c>
      <c r="AM64" s="470">
        <v>20.932984534999999</v>
      </c>
      <c r="AN64" s="470">
        <v>18.530131367999999</v>
      </c>
      <c r="AO64" s="470">
        <v>19.803344645999999</v>
      </c>
      <c r="AP64" s="470">
        <v>19.545919325</v>
      </c>
      <c r="AQ64" s="470">
        <v>21.840554260000001</v>
      </c>
      <c r="AR64" s="470">
        <v>23.148684964000001</v>
      </c>
      <c r="AS64" s="470">
        <v>25.297574919999999</v>
      </c>
      <c r="AT64" s="470">
        <v>27.61491122</v>
      </c>
      <c r="AU64" s="470">
        <v>25.568385037999999</v>
      </c>
      <c r="AV64" s="470">
        <v>21.792832099000002</v>
      </c>
      <c r="AW64" s="470">
        <v>21.094636440999999</v>
      </c>
      <c r="AX64" s="470">
        <v>22.043930535000001</v>
      </c>
      <c r="AY64" s="470">
        <v>21.242464308999999</v>
      </c>
      <c r="AZ64" s="917">
        <v>19.071772441</v>
      </c>
      <c r="BA64" s="917">
        <v>21.791367966999999</v>
      </c>
      <c r="BB64" s="917">
        <v>19.933513245</v>
      </c>
      <c r="BC64" s="917">
        <v>20.585850000000001</v>
      </c>
      <c r="BD64" s="917">
        <v>21.99578</v>
      </c>
      <c r="BE64" s="459">
        <v>25.747640000000001</v>
      </c>
      <c r="BF64" s="459">
        <v>27.149940000000001</v>
      </c>
      <c r="BG64" s="459">
        <v>24.74333</v>
      </c>
      <c r="BH64" s="459">
        <v>21.67511</v>
      </c>
      <c r="BI64" s="459">
        <v>19.640170000000001</v>
      </c>
      <c r="BJ64" s="459">
        <v>20.878029999999999</v>
      </c>
      <c r="BK64" s="459">
        <v>20.79373</v>
      </c>
      <c r="BL64" s="459">
        <v>18.343260000000001</v>
      </c>
      <c r="BM64" s="459">
        <v>20.053640000000001</v>
      </c>
      <c r="BN64" s="459">
        <v>19.122399999999999</v>
      </c>
      <c r="BO64" s="459">
        <v>20.227650000000001</v>
      </c>
      <c r="BP64" s="459">
        <v>22.220269999999999</v>
      </c>
      <c r="BQ64" s="459">
        <v>26.53661</v>
      </c>
      <c r="BR64" s="459">
        <v>27.187830000000002</v>
      </c>
      <c r="BS64" s="459">
        <v>24.521429999999999</v>
      </c>
      <c r="BT64" s="459">
        <v>21.477630000000001</v>
      </c>
      <c r="BU64" s="459">
        <v>19.40307</v>
      </c>
      <c r="BV64" s="459">
        <v>20.595800000000001</v>
      </c>
    </row>
    <row r="65" spans="1:74" s="336" customFormat="1" ht="12.75" x14ac:dyDescent="0.2">
      <c r="A65" s="335"/>
      <c r="B65" s="1088" t="s">
        <v>1565</v>
      </c>
      <c r="C65" s="1086"/>
      <c r="D65" s="1086"/>
      <c r="E65" s="1086"/>
      <c r="F65" s="1086"/>
      <c r="G65" s="1086"/>
      <c r="H65" s="1086"/>
      <c r="I65" s="1086"/>
      <c r="J65" s="1086"/>
      <c r="K65" s="1086"/>
      <c r="L65" s="1086"/>
      <c r="M65" s="1086"/>
      <c r="N65" s="1086"/>
      <c r="O65" s="1086"/>
      <c r="P65" s="1086"/>
      <c r="Q65" s="1087"/>
      <c r="R65" s="770"/>
      <c r="AZ65" s="339"/>
      <c r="BA65" s="339"/>
      <c r="BB65" s="339"/>
      <c r="BC65" s="339"/>
      <c r="BD65" s="339"/>
      <c r="BE65" s="339"/>
      <c r="BF65" s="339"/>
      <c r="BG65" s="339"/>
      <c r="BH65" s="339"/>
      <c r="BI65" s="339"/>
    </row>
    <row r="66" spans="1:74" ht="12" customHeight="1" x14ac:dyDescent="0.2">
      <c r="A66" s="229"/>
      <c r="B66" s="1085" t="s">
        <v>1422</v>
      </c>
      <c r="C66" s="1086"/>
      <c r="D66" s="1086"/>
      <c r="E66" s="1086"/>
      <c r="F66" s="1086"/>
      <c r="G66" s="1086"/>
      <c r="H66" s="1086"/>
      <c r="I66" s="1086"/>
      <c r="J66" s="1086"/>
      <c r="K66" s="1086"/>
      <c r="L66" s="1086"/>
      <c r="M66" s="1086"/>
      <c r="N66" s="1086"/>
      <c r="O66" s="1086"/>
      <c r="P66" s="1086"/>
      <c r="Q66" s="1087"/>
      <c r="R66" s="770"/>
      <c r="S66" s="236"/>
      <c r="T66" s="236"/>
      <c r="U66" s="236"/>
      <c r="V66" s="236"/>
      <c r="W66" s="236"/>
      <c r="X66" s="236"/>
      <c r="Y66" s="236"/>
      <c r="Z66" s="236"/>
      <c r="AA66" s="236"/>
      <c r="AB66" s="236"/>
      <c r="AC66" s="236"/>
      <c r="AD66" s="236"/>
      <c r="AE66" s="236"/>
      <c r="AF66" s="236"/>
      <c r="AG66" s="236"/>
      <c r="AH66" s="236"/>
      <c r="AI66" s="236"/>
      <c r="AJ66" s="236"/>
      <c r="AK66" s="236"/>
      <c r="AL66" s="236"/>
      <c r="AM66" s="236"/>
      <c r="AN66" s="236"/>
      <c r="AO66" s="236"/>
      <c r="AP66" s="236"/>
      <c r="AQ66" s="236"/>
      <c r="AR66" s="236"/>
      <c r="AS66" s="236"/>
      <c r="AT66" s="236"/>
      <c r="AU66" s="236"/>
      <c r="AV66" s="236"/>
      <c r="AW66" s="236"/>
      <c r="AX66" s="236"/>
      <c r="AY66" s="236"/>
      <c r="AZ66" s="683"/>
      <c r="BA66" s="683"/>
      <c r="BB66" s="683"/>
      <c r="BC66" s="683"/>
      <c r="BD66" s="683"/>
      <c r="BE66" s="683"/>
      <c r="BF66" s="683"/>
      <c r="BG66" s="683"/>
      <c r="BH66" s="683"/>
      <c r="BI66" s="683"/>
      <c r="BJ66" s="236"/>
      <c r="BK66" s="236"/>
      <c r="BL66" s="236"/>
      <c r="BM66" s="236"/>
      <c r="BN66" s="236"/>
      <c r="BO66" s="236"/>
      <c r="BP66" s="236"/>
      <c r="BQ66" s="236"/>
      <c r="BR66" s="236"/>
      <c r="BS66" s="236"/>
      <c r="BT66" s="236"/>
      <c r="BU66" s="236"/>
      <c r="BV66" s="236"/>
    </row>
    <row r="67" spans="1:74" ht="12" customHeight="1" x14ac:dyDescent="0.2">
      <c r="A67" s="229"/>
      <c r="B67" s="1085" t="s">
        <v>1423</v>
      </c>
      <c r="C67" s="1086"/>
      <c r="D67" s="1086"/>
      <c r="E67" s="1086"/>
      <c r="F67" s="1086"/>
      <c r="G67" s="1086"/>
      <c r="H67" s="1086"/>
      <c r="I67" s="1086"/>
      <c r="J67" s="1086"/>
      <c r="K67" s="1086"/>
      <c r="L67" s="1086"/>
      <c r="M67" s="1086"/>
      <c r="N67" s="1086"/>
      <c r="O67" s="1086"/>
      <c r="P67" s="1086"/>
      <c r="Q67" s="1087"/>
      <c r="R67" s="770"/>
      <c r="S67" s="236"/>
      <c r="T67" s="236"/>
      <c r="U67" s="236"/>
      <c r="V67" s="236"/>
      <c r="W67" s="236"/>
      <c r="X67" s="236"/>
      <c r="Y67" s="236"/>
      <c r="Z67" s="236"/>
      <c r="AA67" s="236"/>
      <c r="AB67" s="236"/>
      <c r="AC67" s="236"/>
      <c r="AD67" s="236"/>
      <c r="AE67" s="236"/>
      <c r="AF67" s="236"/>
      <c r="AG67" s="236"/>
      <c r="AH67" s="236"/>
      <c r="AI67" s="236"/>
      <c r="AJ67" s="236"/>
      <c r="AK67" s="236"/>
      <c r="AL67" s="236"/>
      <c r="AM67" s="236"/>
      <c r="AN67" s="236"/>
      <c r="AO67" s="236"/>
      <c r="AP67" s="236"/>
      <c r="AQ67" s="236"/>
      <c r="AR67" s="236"/>
      <c r="AS67" s="236"/>
      <c r="AT67" s="236"/>
      <c r="AU67" s="236"/>
      <c r="AV67" s="236"/>
      <c r="AW67" s="236"/>
      <c r="AX67" s="236"/>
      <c r="AY67" s="236"/>
      <c r="AZ67" s="691"/>
      <c r="BA67" s="691"/>
      <c r="BB67" s="691"/>
      <c r="BC67" s="691"/>
      <c r="BD67" s="691"/>
      <c r="BE67" s="684"/>
      <c r="BF67" s="684"/>
      <c r="BG67" s="691"/>
      <c r="BH67" s="691"/>
      <c r="BI67" s="691"/>
      <c r="BJ67" s="236"/>
      <c r="BK67" s="236"/>
      <c r="BL67" s="236"/>
      <c r="BM67" s="236"/>
      <c r="BN67" s="236"/>
      <c r="BO67" s="236"/>
      <c r="BP67" s="236"/>
      <c r="BQ67" s="236"/>
      <c r="BR67" s="236"/>
      <c r="BS67" s="236"/>
      <c r="BT67" s="236"/>
      <c r="BU67" s="236"/>
      <c r="BV67" s="236"/>
    </row>
    <row r="68" spans="1:74" ht="12" customHeight="1" x14ac:dyDescent="0.2">
      <c r="A68" s="229"/>
      <c r="B68" s="945" t="s">
        <v>1566</v>
      </c>
      <c r="C68" s="771"/>
      <c r="D68" s="771"/>
      <c r="E68" s="771"/>
      <c r="F68" s="771"/>
      <c r="G68" s="771"/>
      <c r="H68" s="771"/>
      <c r="I68" s="771"/>
      <c r="J68" s="771"/>
      <c r="K68" s="771"/>
      <c r="L68" s="771"/>
      <c r="M68" s="771"/>
      <c r="N68" s="771"/>
      <c r="O68" s="771"/>
      <c r="P68" s="771"/>
      <c r="Q68" s="772"/>
      <c r="R68" s="770"/>
      <c r="S68" s="236"/>
      <c r="T68" s="236"/>
      <c r="U68" s="236"/>
      <c r="V68" s="236"/>
      <c r="W68" s="236"/>
      <c r="X68" s="236"/>
      <c r="Y68" s="236"/>
      <c r="Z68" s="236"/>
      <c r="AA68" s="236"/>
      <c r="AB68" s="236"/>
      <c r="AC68" s="236"/>
      <c r="AD68" s="236"/>
      <c r="AE68" s="236"/>
      <c r="AF68" s="236"/>
      <c r="AG68" s="236"/>
      <c r="AH68" s="236"/>
      <c r="AI68" s="236"/>
      <c r="AJ68" s="236"/>
      <c r="AK68" s="236"/>
      <c r="AL68" s="236"/>
      <c r="AM68" s="236"/>
      <c r="AN68" s="236"/>
      <c r="AO68" s="236"/>
      <c r="AP68" s="236"/>
      <c r="AQ68" s="236"/>
      <c r="AR68" s="236"/>
      <c r="AS68" s="236"/>
      <c r="AT68" s="236"/>
      <c r="AU68" s="236"/>
      <c r="AV68" s="236"/>
      <c r="AW68" s="236"/>
      <c r="AX68" s="236"/>
      <c r="AY68" s="691"/>
      <c r="AZ68" s="691"/>
      <c r="BA68" s="691"/>
      <c r="BB68" s="691"/>
      <c r="BC68" s="691"/>
      <c r="BD68" s="684"/>
      <c r="BE68" s="684"/>
      <c r="BF68" s="684"/>
      <c r="BG68" s="691"/>
      <c r="BH68" s="691"/>
      <c r="BI68" s="691"/>
      <c r="BJ68" s="236"/>
      <c r="BK68" s="236"/>
      <c r="BL68" s="236"/>
      <c r="BM68" s="236"/>
      <c r="BN68" s="236"/>
      <c r="BO68" s="236"/>
      <c r="BP68" s="236"/>
      <c r="BQ68" s="236"/>
      <c r="BR68" s="236"/>
      <c r="BS68" s="236"/>
      <c r="BT68" s="236"/>
      <c r="BU68" s="236"/>
      <c r="BV68" s="236"/>
    </row>
    <row r="69" spans="1:74" ht="12" customHeight="1" x14ac:dyDescent="0.2">
      <c r="A69" s="237"/>
      <c r="B69" s="945" t="s">
        <v>1567</v>
      </c>
      <c r="C69" s="771"/>
      <c r="D69" s="771"/>
      <c r="E69" s="771"/>
      <c r="F69" s="771"/>
      <c r="G69" s="771"/>
      <c r="H69" s="771"/>
      <c r="I69" s="771"/>
      <c r="J69" s="771"/>
      <c r="K69" s="771"/>
      <c r="L69" s="771"/>
      <c r="M69" s="771"/>
      <c r="N69" s="771"/>
      <c r="O69" s="771"/>
      <c r="P69" s="771"/>
      <c r="Q69" s="772"/>
      <c r="R69" s="770"/>
      <c r="S69" s="236"/>
      <c r="T69" s="236"/>
      <c r="U69" s="236"/>
      <c r="V69" s="236"/>
      <c r="W69" s="236"/>
      <c r="X69" s="236"/>
      <c r="Y69" s="236"/>
      <c r="Z69" s="236"/>
      <c r="AA69" s="236"/>
      <c r="AB69" s="236"/>
      <c r="AC69" s="236"/>
      <c r="AD69" s="236"/>
      <c r="AE69" s="236"/>
      <c r="AF69" s="236"/>
      <c r="AG69" s="236"/>
      <c r="AH69" s="236"/>
      <c r="AI69" s="236"/>
      <c r="AJ69" s="236"/>
      <c r="AK69" s="236"/>
      <c r="AL69" s="236"/>
      <c r="AM69" s="236"/>
      <c r="AN69" s="236"/>
      <c r="AO69" s="236"/>
      <c r="AP69" s="236"/>
      <c r="AQ69" s="236"/>
      <c r="AR69" s="236"/>
      <c r="AS69" s="236"/>
      <c r="AT69" s="236"/>
      <c r="AU69" s="236"/>
      <c r="AV69" s="236"/>
      <c r="AW69" s="236"/>
      <c r="AX69" s="236"/>
      <c r="AY69" s="691"/>
      <c r="AZ69" s="691"/>
      <c r="BA69" s="691"/>
      <c r="BB69" s="691"/>
      <c r="BC69" s="691"/>
      <c r="BD69" s="684"/>
      <c r="BE69" s="684"/>
      <c r="BF69" s="684"/>
      <c r="BG69" s="691"/>
      <c r="BH69" s="691"/>
      <c r="BI69" s="691"/>
      <c r="BJ69" s="236"/>
      <c r="BK69" s="236"/>
      <c r="BL69" s="236"/>
      <c r="BM69" s="236"/>
      <c r="BN69" s="236"/>
      <c r="BO69" s="236"/>
      <c r="BP69" s="236"/>
      <c r="BQ69" s="236"/>
      <c r="BR69" s="236"/>
      <c r="BS69" s="236"/>
      <c r="BT69" s="236"/>
      <c r="BU69" s="236"/>
      <c r="BV69" s="236"/>
    </row>
    <row r="70" spans="1:74" ht="12" customHeight="1" x14ac:dyDescent="0.2">
      <c r="A70" s="237"/>
      <c r="B70" s="773" t="s">
        <v>808</v>
      </c>
      <c r="C70" s="773"/>
      <c r="D70" s="773"/>
      <c r="E70" s="773"/>
      <c r="F70" s="773"/>
      <c r="G70" s="773"/>
      <c r="H70" s="774"/>
      <c r="I70" s="773"/>
      <c r="J70" s="773"/>
      <c r="K70" s="773"/>
      <c r="L70" s="773"/>
      <c r="M70" s="773"/>
      <c r="N70" s="773"/>
      <c r="O70" s="773"/>
      <c r="P70" s="773"/>
      <c r="Q70" s="773"/>
      <c r="R70" s="775"/>
      <c r="S70" s="236"/>
      <c r="T70" s="236"/>
      <c r="U70" s="236"/>
      <c r="V70" s="236"/>
      <c r="W70" s="236"/>
      <c r="X70" s="236"/>
      <c r="Y70" s="236"/>
      <c r="Z70" s="236"/>
      <c r="AA70" s="236"/>
      <c r="AB70" s="236"/>
      <c r="AC70" s="236"/>
      <c r="AD70" s="236"/>
      <c r="AE70" s="236"/>
      <c r="AF70" s="236"/>
      <c r="AG70" s="236"/>
      <c r="AH70" s="236"/>
      <c r="AI70" s="236"/>
      <c r="AJ70" s="236"/>
      <c r="AK70" s="236"/>
      <c r="AL70" s="236"/>
      <c r="AM70" s="236"/>
      <c r="AN70" s="236"/>
      <c r="AO70" s="236"/>
      <c r="AP70" s="236"/>
      <c r="AQ70" s="236"/>
      <c r="AR70" s="236"/>
      <c r="AS70" s="236"/>
      <c r="AT70" s="236"/>
      <c r="AU70" s="236"/>
      <c r="AV70" s="236"/>
      <c r="AW70" s="236"/>
      <c r="AX70" s="236"/>
      <c r="AY70" s="691"/>
      <c r="AZ70" s="691"/>
      <c r="BA70" s="691"/>
      <c r="BB70" s="691"/>
      <c r="BC70" s="691"/>
      <c r="BD70" s="684"/>
      <c r="BE70" s="684"/>
      <c r="BF70" s="684"/>
      <c r="BG70" s="691"/>
      <c r="BH70" s="691"/>
      <c r="BI70" s="691"/>
      <c r="BJ70" s="236"/>
      <c r="BK70" s="236"/>
      <c r="BL70" s="236"/>
      <c r="BM70" s="236"/>
      <c r="BN70" s="236"/>
      <c r="BO70" s="236"/>
      <c r="BP70" s="236"/>
      <c r="BQ70" s="236"/>
      <c r="BR70" s="236"/>
      <c r="BS70" s="236"/>
      <c r="BT70" s="236"/>
      <c r="BU70" s="236"/>
      <c r="BV70" s="236"/>
    </row>
    <row r="71" spans="1:74" ht="12" customHeight="1" x14ac:dyDescent="0.2">
      <c r="A71" s="237"/>
      <c r="B71" s="988" t="str">
        <f>Dates!$G$2</f>
        <v>EIA completed modeling and analysis for this report on Wednesday, July 1, 2026.</v>
      </c>
      <c r="C71" s="975"/>
      <c r="D71" s="975"/>
      <c r="E71" s="975"/>
      <c r="F71" s="975"/>
      <c r="G71" s="975"/>
      <c r="H71" s="975"/>
      <c r="I71" s="975"/>
      <c r="J71" s="975"/>
      <c r="K71" s="975"/>
      <c r="L71" s="975"/>
      <c r="M71" s="975"/>
      <c r="N71" s="975"/>
      <c r="O71" s="975"/>
      <c r="P71" s="975"/>
      <c r="Q71" s="975"/>
      <c r="R71" s="776"/>
      <c r="S71" s="236"/>
      <c r="T71" s="236"/>
      <c r="U71" s="236"/>
      <c r="V71" s="236"/>
      <c r="W71" s="236"/>
      <c r="X71" s="236"/>
      <c r="Y71" s="236"/>
      <c r="Z71" s="236"/>
      <c r="AA71" s="236"/>
      <c r="AB71" s="236"/>
      <c r="AC71" s="236"/>
      <c r="AD71" s="236"/>
      <c r="AE71" s="236"/>
      <c r="AF71" s="236"/>
      <c r="AG71" s="236"/>
      <c r="AH71" s="236"/>
      <c r="AI71" s="236"/>
      <c r="AJ71" s="236"/>
      <c r="AK71" s="236"/>
      <c r="AL71" s="236"/>
      <c r="AM71" s="236"/>
      <c r="AN71" s="236"/>
      <c r="AO71" s="236"/>
      <c r="AP71" s="236"/>
      <c r="AQ71" s="236"/>
      <c r="AR71" s="236"/>
      <c r="AS71" s="236"/>
      <c r="AT71" s="236"/>
      <c r="AU71" s="236"/>
      <c r="AV71" s="236"/>
      <c r="AW71" s="236"/>
      <c r="AX71" s="236"/>
      <c r="AY71" s="691"/>
      <c r="AZ71" s="691"/>
      <c r="BA71" s="691"/>
      <c r="BB71" s="691"/>
      <c r="BC71" s="691"/>
      <c r="BD71" s="684"/>
      <c r="BE71" s="684"/>
      <c r="BF71" s="684"/>
      <c r="BG71" s="691"/>
      <c r="BH71" s="691"/>
      <c r="BI71" s="691"/>
      <c r="BJ71" s="236"/>
      <c r="BK71" s="236"/>
      <c r="BL71" s="236"/>
      <c r="BM71" s="236"/>
      <c r="BN71" s="236"/>
      <c r="BO71" s="236"/>
      <c r="BP71" s="236"/>
      <c r="BQ71" s="236"/>
      <c r="BR71" s="236"/>
      <c r="BS71" s="236"/>
      <c r="BT71" s="236"/>
      <c r="BU71" s="236"/>
      <c r="BV71" s="236"/>
    </row>
    <row r="72" spans="1:74" ht="13.35" customHeight="1" x14ac:dyDescent="0.2">
      <c r="A72" s="237"/>
      <c r="B72" s="997" t="s">
        <v>1402</v>
      </c>
      <c r="C72" s="984"/>
      <c r="D72" s="984"/>
      <c r="E72" s="984"/>
      <c r="F72" s="984"/>
      <c r="G72" s="984"/>
      <c r="H72" s="984"/>
      <c r="I72" s="984"/>
      <c r="J72" s="984"/>
      <c r="K72" s="984"/>
      <c r="L72" s="984"/>
      <c r="M72" s="984"/>
      <c r="N72" s="984"/>
      <c r="O72" s="984"/>
      <c r="P72" s="984"/>
      <c r="Q72" s="984"/>
      <c r="R72" s="770"/>
      <c r="S72" s="236"/>
      <c r="T72" s="236"/>
      <c r="U72" s="236"/>
      <c r="V72" s="236"/>
      <c r="W72" s="236"/>
      <c r="X72" s="236"/>
      <c r="Y72" s="236"/>
      <c r="Z72" s="236"/>
      <c r="AA72" s="236"/>
      <c r="AB72" s="236"/>
      <c r="AC72" s="236"/>
      <c r="AD72" s="236"/>
      <c r="AE72" s="236"/>
      <c r="AF72" s="236"/>
      <c r="AG72" s="236"/>
      <c r="AH72" s="236"/>
      <c r="AI72" s="236"/>
      <c r="AJ72" s="236"/>
      <c r="AK72" s="236"/>
      <c r="AL72" s="236"/>
      <c r="AM72" s="236"/>
      <c r="AN72" s="236"/>
      <c r="AO72" s="236"/>
      <c r="AP72" s="236"/>
      <c r="AQ72" s="236"/>
      <c r="AR72" s="236"/>
      <c r="AS72" s="236"/>
      <c r="AT72" s="236"/>
      <c r="AU72" s="236"/>
      <c r="AV72" s="236"/>
      <c r="AW72" s="236"/>
      <c r="AX72" s="236"/>
      <c r="AY72" s="691"/>
      <c r="AZ72" s="691"/>
      <c r="BA72" s="691"/>
      <c r="BB72" s="691"/>
      <c r="BC72" s="691"/>
      <c r="BD72" s="684"/>
      <c r="BE72" s="684"/>
      <c r="BF72" s="684"/>
      <c r="BG72" s="691"/>
      <c r="BH72" s="691"/>
      <c r="BI72" s="691"/>
      <c r="BJ72" s="236"/>
      <c r="BK72" s="236"/>
      <c r="BL72" s="236"/>
      <c r="BM72" s="236"/>
      <c r="BN72" s="236"/>
      <c r="BO72" s="236"/>
      <c r="BP72" s="236"/>
      <c r="BQ72" s="236"/>
      <c r="BR72" s="236"/>
      <c r="BS72" s="236"/>
      <c r="BT72" s="236"/>
      <c r="BU72" s="236"/>
      <c r="BV72" s="236"/>
    </row>
    <row r="73" spans="1:74" ht="12.75" x14ac:dyDescent="0.2">
      <c r="A73" s="237"/>
      <c r="B73" s="1082" t="s">
        <v>1568</v>
      </c>
      <c r="C73" s="1083"/>
      <c r="D73" s="1083"/>
      <c r="E73" s="1083"/>
      <c r="F73" s="1083"/>
      <c r="G73" s="1083"/>
      <c r="H73" s="1083"/>
      <c r="I73" s="1083"/>
      <c r="J73" s="1083"/>
      <c r="K73" s="1083"/>
      <c r="L73" s="1083"/>
      <c r="M73" s="1083"/>
      <c r="N73" s="1083"/>
      <c r="O73" s="1083"/>
      <c r="P73" s="1083"/>
      <c r="Q73" s="1084"/>
      <c r="R73" s="770"/>
    </row>
    <row r="74" spans="1:74" ht="12" customHeight="1" x14ac:dyDescent="0.2">
      <c r="A74" s="237"/>
      <c r="B74" s="989" t="s">
        <v>821</v>
      </c>
      <c r="C74" s="989"/>
      <c r="D74" s="989"/>
      <c r="E74" s="989"/>
      <c r="F74" s="989"/>
      <c r="G74" s="989"/>
      <c r="H74" s="989"/>
      <c r="I74" s="989"/>
      <c r="J74" s="989"/>
      <c r="K74" s="989"/>
      <c r="L74" s="989"/>
      <c r="M74" s="989"/>
      <c r="N74" s="989"/>
      <c r="O74" s="989"/>
      <c r="P74" s="989"/>
      <c r="Q74" s="989"/>
      <c r="R74" s="989"/>
    </row>
    <row r="75" spans="1:74" ht="12" customHeight="1" x14ac:dyDescent="0.2">
      <c r="A75" s="237"/>
      <c r="B75" s="1090" t="s">
        <v>1601</v>
      </c>
      <c r="C75" s="1091"/>
      <c r="D75" s="1091"/>
      <c r="E75" s="1091"/>
      <c r="F75" s="1091"/>
      <c r="G75" s="1091"/>
      <c r="H75" s="1091"/>
      <c r="I75" s="1091"/>
      <c r="J75" s="1091"/>
      <c r="K75" s="1091"/>
      <c r="L75" s="1091"/>
      <c r="M75" s="1091"/>
      <c r="N75" s="1091"/>
      <c r="O75" s="1091"/>
      <c r="P75" s="1091"/>
      <c r="Q75" s="1077"/>
    </row>
    <row r="76" spans="1:74" ht="12" customHeight="1" x14ac:dyDescent="0.2">
      <c r="A76" s="237"/>
      <c r="B76" s="1080" t="s">
        <v>799</v>
      </c>
      <c r="C76" s="1076"/>
      <c r="D76" s="1076"/>
      <c r="E76" s="1076"/>
      <c r="F76" s="1076"/>
      <c r="G76" s="1076"/>
      <c r="H76" s="1076"/>
      <c r="I76" s="1076"/>
      <c r="J76" s="1076"/>
      <c r="K76" s="1076"/>
      <c r="L76" s="1076"/>
      <c r="M76" s="1076"/>
      <c r="N76" s="1076"/>
      <c r="O76" s="1076"/>
      <c r="P76" s="1076"/>
      <c r="Q76" s="1081"/>
    </row>
    <row r="77" spans="1:74" ht="12.75" x14ac:dyDescent="0.2">
      <c r="A77" s="237"/>
      <c r="B77" s="1075" t="s">
        <v>1424</v>
      </c>
      <c r="C77" s="1076"/>
      <c r="D77" s="1076"/>
      <c r="E77" s="1076"/>
      <c r="F77" s="1076"/>
      <c r="G77" s="1076"/>
      <c r="H77" s="1076"/>
      <c r="I77" s="1076"/>
      <c r="J77" s="1076"/>
      <c r="K77" s="1076"/>
      <c r="L77" s="1076"/>
      <c r="M77" s="1076"/>
      <c r="N77" s="1076"/>
      <c r="O77" s="1076"/>
      <c r="P77" s="1076"/>
      <c r="Q77" s="1077"/>
    </row>
    <row r="78" spans="1:74" ht="8.1" customHeight="1" x14ac:dyDescent="0.2"/>
  </sheetData>
  <mergeCells count="17">
    <mergeCell ref="AM3:AX3"/>
    <mergeCell ref="B72:Q72"/>
    <mergeCell ref="B76:Q76"/>
    <mergeCell ref="BK3:BV3"/>
    <mergeCell ref="AY3:BJ3"/>
    <mergeCell ref="B71:Q71"/>
    <mergeCell ref="B73:Q73"/>
    <mergeCell ref="B66:Q66"/>
    <mergeCell ref="B67:Q67"/>
    <mergeCell ref="B75:Q75"/>
    <mergeCell ref="B65:Q65"/>
    <mergeCell ref="B74:R74"/>
    <mergeCell ref="B77:Q77"/>
    <mergeCell ref="A1:A2"/>
    <mergeCell ref="C3:N3"/>
    <mergeCell ref="O3:Z3"/>
    <mergeCell ref="AA3:AL3"/>
  </mergeCells>
  <phoneticPr fontId="0" type="noConversion"/>
  <hyperlinks>
    <hyperlink ref="A1:A2" location="Contents!A1" display="Table of Contents" xr:uid="{00000000-0004-0000-1200-000000000000}"/>
  </hyperlinks>
  <pageMargins left="0.25" right="0.25" top="0.25" bottom="0.25" header="0.5" footer="0.5"/>
  <pageSetup scale="78"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BV100"/>
  <sheetViews>
    <sheetView showGridLines="0" zoomScaleNormal="100" workbookViewId="0">
      <pane xSplit="2" ySplit="4" topLeftCell="AO5" activePane="bottomRight" state="frozen"/>
      <selection pane="topRight" activeCell="C1" sqref="C1"/>
      <selection pane="bottomLeft" activeCell="A5" sqref="A5"/>
      <selection pane="bottomRight" activeCell="B1" sqref="B1"/>
    </sheetView>
  </sheetViews>
  <sheetFormatPr defaultColWidth="9.42578125" defaultRowHeight="12" customHeight="1" x14ac:dyDescent="0.25"/>
  <cols>
    <col min="1" max="1" width="12.42578125" style="291" customWidth="1"/>
    <col min="2" max="2" width="27.42578125" style="291" customWidth="1"/>
    <col min="3" max="31" width="6.5703125" style="227" customWidth="1"/>
    <col min="32" max="34" width="6.5703125" style="285" customWidth="1"/>
    <col min="35" max="50" width="6.5703125" style="227" customWidth="1"/>
    <col min="51" max="61" width="6.5703125" style="701" customWidth="1"/>
    <col min="62" max="74" width="6.5703125" style="227" customWidth="1"/>
    <col min="75" max="16384" width="9.42578125" style="291"/>
  </cols>
  <sheetData>
    <row r="1" spans="1:74" ht="12.75" customHeight="1" x14ac:dyDescent="0.25">
      <c r="A1" s="972" t="s">
        <v>477</v>
      </c>
      <c r="B1" s="317" t="s">
        <v>904</v>
      </c>
      <c r="C1" s="226"/>
      <c r="D1" s="226"/>
      <c r="E1" s="226"/>
      <c r="F1" s="226"/>
      <c r="G1" s="226"/>
      <c r="H1" s="226"/>
      <c r="I1" s="226"/>
      <c r="J1" s="226"/>
      <c r="K1" s="226"/>
      <c r="L1" s="226"/>
      <c r="M1" s="226"/>
      <c r="N1" s="226"/>
      <c r="O1" s="226"/>
      <c r="P1" s="226"/>
      <c r="Q1" s="226"/>
      <c r="R1" s="226"/>
      <c r="S1" s="226"/>
      <c r="T1" s="226"/>
      <c r="U1" s="226"/>
      <c r="V1" s="226"/>
      <c r="W1" s="226"/>
      <c r="X1" s="226"/>
      <c r="Y1" s="226"/>
      <c r="Z1" s="226"/>
      <c r="AA1" s="226"/>
      <c r="AB1" s="226"/>
      <c r="AC1" s="226"/>
      <c r="AD1" s="226"/>
      <c r="AE1" s="226"/>
      <c r="AF1" s="226"/>
      <c r="AG1" s="226"/>
      <c r="AH1" s="226"/>
      <c r="AI1" s="226"/>
      <c r="AJ1" s="226"/>
      <c r="AK1" s="226"/>
      <c r="AL1" s="226"/>
      <c r="AM1" s="226"/>
      <c r="AN1" s="226"/>
      <c r="AO1" s="226"/>
      <c r="AP1" s="226"/>
      <c r="AQ1" s="226"/>
      <c r="AR1" s="226"/>
      <c r="AS1" s="226"/>
      <c r="AT1" s="226"/>
      <c r="AU1" s="226"/>
      <c r="AV1" s="226"/>
      <c r="AW1" s="226"/>
      <c r="AX1" s="226"/>
      <c r="AY1" s="681"/>
      <c r="AZ1" s="681"/>
      <c r="BA1" s="681"/>
      <c r="BB1" s="681"/>
      <c r="BC1" s="681"/>
      <c r="BD1" s="681"/>
      <c r="BE1" s="681"/>
      <c r="BF1" s="681"/>
      <c r="BG1" s="681"/>
      <c r="BH1" s="681"/>
      <c r="BI1" s="681"/>
      <c r="BJ1" s="226"/>
      <c r="BK1" s="226"/>
      <c r="BL1" s="226"/>
      <c r="BM1" s="226"/>
      <c r="BN1" s="226"/>
      <c r="BO1" s="226"/>
      <c r="BP1" s="226"/>
      <c r="BQ1" s="226"/>
      <c r="BR1" s="226"/>
      <c r="BS1" s="226"/>
      <c r="BT1" s="226"/>
      <c r="BU1" s="226"/>
      <c r="BV1" s="226"/>
    </row>
    <row r="2" spans="1:74" ht="12.75" customHeight="1" x14ac:dyDescent="0.25">
      <c r="A2" s="973"/>
      <c r="B2" s="318" t="str">
        <f>"U.S. Energy Information Administration  |  Short-Term Energy Outlook - "&amp;Dates!$D$1</f>
        <v>U.S. Energy Information Administration  |  Short-Term Energy Outlook - July 2026</v>
      </c>
      <c r="C2" s="228"/>
      <c r="D2" s="228"/>
      <c r="E2" s="228"/>
      <c r="F2" s="228"/>
      <c r="G2" s="228"/>
      <c r="H2" s="228"/>
      <c r="I2" s="228"/>
      <c r="J2" s="228"/>
      <c r="K2" s="228"/>
      <c r="L2" s="228"/>
      <c r="M2" s="228"/>
      <c r="N2" s="228"/>
      <c r="O2" s="228"/>
      <c r="P2" s="228"/>
      <c r="Q2" s="228"/>
      <c r="R2" s="228"/>
      <c r="S2" s="228"/>
      <c r="T2" s="228"/>
      <c r="U2" s="228"/>
      <c r="V2" s="228"/>
      <c r="W2" s="228"/>
      <c r="X2" s="228"/>
      <c r="Y2" s="228"/>
      <c r="Z2" s="228"/>
      <c r="AA2" s="228"/>
      <c r="AB2" s="228"/>
      <c r="AC2" s="228"/>
      <c r="AD2" s="228"/>
      <c r="AE2" s="228"/>
      <c r="AF2" s="279"/>
      <c r="AG2" s="279"/>
      <c r="AH2" s="279"/>
      <c r="AI2" s="228"/>
      <c r="AJ2" s="228"/>
      <c r="AK2" s="228"/>
      <c r="AL2" s="228"/>
      <c r="AM2" s="228"/>
      <c r="AN2" s="228"/>
      <c r="AO2" s="228"/>
      <c r="AP2" s="228"/>
      <c r="AQ2" s="228"/>
      <c r="AR2" s="228"/>
      <c r="AS2" s="228"/>
      <c r="AT2" s="228"/>
      <c r="AU2" s="228"/>
      <c r="AV2" s="228"/>
      <c r="AW2" s="228"/>
      <c r="AX2" s="228"/>
      <c r="AY2" s="692"/>
      <c r="AZ2" s="692"/>
      <c r="BA2" s="692"/>
      <c r="BB2" s="692"/>
      <c r="BC2" s="692"/>
      <c r="BD2" s="692"/>
      <c r="BE2" s="692"/>
      <c r="BF2" s="692"/>
      <c r="BG2" s="692"/>
      <c r="BH2" s="692"/>
      <c r="BI2" s="692"/>
      <c r="BJ2" s="228"/>
      <c r="BK2" s="228"/>
      <c r="BL2" s="228"/>
      <c r="BM2" s="228"/>
      <c r="BN2" s="228"/>
      <c r="BO2" s="228"/>
      <c r="BP2" s="228"/>
      <c r="BQ2" s="228"/>
      <c r="BR2" s="228"/>
      <c r="BS2" s="228"/>
      <c r="BT2" s="228"/>
      <c r="BU2" s="228"/>
      <c r="BV2" s="228"/>
    </row>
    <row r="3" spans="1:74" ht="12.75" customHeight="1" x14ac:dyDescent="0.25">
      <c r="A3" s="316" t="s">
        <v>759</v>
      </c>
      <c r="B3" s="294"/>
      <c r="C3" s="1078">
        <f>Dates!D3</f>
        <v>2022</v>
      </c>
      <c r="D3" s="979"/>
      <c r="E3" s="979"/>
      <c r="F3" s="979"/>
      <c r="G3" s="979"/>
      <c r="H3" s="979"/>
      <c r="I3" s="979"/>
      <c r="J3" s="979"/>
      <c r="K3" s="979"/>
      <c r="L3" s="979"/>
      <c r="M3" s="979"/>
      <c r="N3" s="1079"/>
      <c r="O3" s="976">
        <f>C3+1</f>
        <v>2023</v>
      </c>
      <c r="P3" s="979"/>
      <c r="Q3" s="979"/>
      <c r="R3" s="979"/>
      <c r="S3" s="979"/>
      <c r="T3" s="979"/>
      <c r="U3" s="979"/>
      <c r="V3" s="979"/>
      <c r="W3" s="979"/>
      <c r="X3" s="979"/>
      <c r="Y3" s="979"/>
      <c r="Z3" s="1079"/>
      <c r="AA3" s="976">
        <f>O3+1</f>
        <v>2024</v>
      </c>
      <c r="AB3" s="979"/>
      <c r="AC3" s="979"/>
      <c r="AD3" s="979"/>
      <c r="AE3" s="979"/>
      <c r="AF3" s="979"/>
      <c r="AG3" s="979"/>
      <c r="AH3" s="979"/>
      <c r="AI3" s="979"/>
      <c r="AJ3" s="979"/>
      <c r="AK3" s="979"/>
      <c r="AL3" s="1079"/>
      <c r="AM3" s="976">
        <f>AA3+1</f>
        <v>2025</v>
      </c>
      <c r="AN3" s="979"/>
      <c r="AO3" s="979"/>
      <c r="AP3" s="979"/>
      <c r="AQ3" s="979"/>
      <c r="AR3" s="979"/>
      <c r="AS3" s="979"/>
      <c r="AT3" s="979"/>
      <c r="AU3" s="979"/>
      <c r="AV3" s="979"/>
      <c r="AW3" s="979"/>
      <c r="AX3" s="1079"/>
      <c r="AY3" s="976">
        <f>AM3+1</f>
        <v>2026</v>
      </c>
      <c r="AZ3" s="979"/>
      <c r="BA3" s="979"/>
      <c r="BB3" s="979"/>
      <c r="BC3" s="979"/>
      <c r="BD3" s="979"/>
      <c r="BE3" s="979"/>
      <c r="BF3" s="979"/>
      <c r="BG3" s="979"/>
      <c r="BH3" s="979"/>
      <c r="BI3" s="979"/>
      <c r="BJ3" s="1079"/>
      <c r="BK3" s="976">
        <f>AY3+1</f>
        <v>2027</v>
      </c>
      <c r="BL3" s="979"/>
      <c r="BM3" s="979"/>
      <c r="BN3" s="979"/>
      <c r="BO3" s="979"/>
      <c r="BP3" s="979"/>
      <c r="BQ3" s="979"/>
      <c r="BR3" s="979"/>
      <c r="BS3" s="979"/>
      <c r="BT3" s="979"/>
      <c r="BU3" s="979"/>
      <c r="BV3" s="1079"/>
    </row>
    <row r="4" spans="1:74" ht="12" customHeight="1" x14ac:dyDescent="0.25">
      <c r="A4" s="322" t="str">
        <f>TEXT(Dates!$D$2,"dddd, mmmm d, yyyy")</f>
        <v>Wednesday, July 1, 2026</v>
      </c>
      <c r="B4" s="295"/>
      <c r="C4" s="12" t="s">
        <v>213</v>
      </c>
      <c r="D4" s="12" t="s">
        <v>214</v>
      </c>
      <c r="E4" s="12" t="s">
        <v>215</v>
      </c>
      <c r="F4" s="12" t="s">
        <v>216</v>
      </c>
      <c r="G4" s="12" t="s">
        <v>217</v>
      </c>
      <c r="H4" s="12" t="s">
        <v>218</v>
      </c>
      <c r="I4" s="12" t="s">
        <v>219</v>
      </c>
      <c r="J4" s="12" t="s">
        <v>220</v>
      </c>
      <c r="K4" s="12" t="s">
        <v>221</v>
      </c>
      <c r="L4" s="12" t="s">
        <v>222</v>
      </c>
      <c r="M4" s="12" t="s">
        <v>223</v>
      </c>
      <c r="N4" s="12" t="s">
        <v>224</v>
      </c>
      <c r="O4" s="12" t="s">
        <v>213</v>
      </c>
      <c r="P4" s="12" t="s">
        <v>214</v>
      </c>
      <c r="Q4" s="12" t="s">
        <v>215</v>
      </c>
      <c r="R4" s="12" t="s">
        <v>216</v>
      </c>
      <c r="S4" s="12" t="s">
        <v>217</v>
      </c>
      <c r="T4" s="12" t="s">
        <v>218</v>
      </c>
      <c r="U4" s="12" t="s">
        <v>219</v>
      </c>
      <c r="V4" s="12" t="s">
        <v>220</v>
      </c>
      <c r="W4" s="12" t="s">
        <v>221</v>
      </c>
      <c r="X4" s="12" t="s">
        <v>222</v>
      </c>
      <c r="Y4" s="12" t="s">
        <v>223</v>
      </c>
      <c r="Z4" s="12" t="s">
        <v>224</v>
      </c>
      <c r="AA4" s="12" t="s">
        <v>213</v>
      </c>
      <c r="AB4" s="12" t="s">
        <v>214</v>
      </c>
      <c r="AC4" s="12" t="s">
        <v>215</v>
      </c>
      <c r="AD4" s="12" t="s">
        <v>216</v>
      </c>
      <c r="AE4" s="12" t="s">
        <v>217</v>
      </c>
      <c r="AF4" s="12" t="s">
        <v>218</v>
      </c>
      <c r="AG4" s="12" t="s">
        <v>219</v>
      </c>
      <c r="AH4" s="12" t="s">
        <v>220</v>
      </c>
      <c r="AI4" s="12" t="s">
        <v>221</v>
      </c>
      <c r="AJ4" s="12" t="s">
        <v>222</v>
      </c>
      <c r="AK4" s="12" t="s">
        <v>223</v>
      </c>
      <c r="AL4" s="12" t="s">
        <v>224</v>
      </c>
      <c r="AM4" s="12" t="s">
        <v>213</v>
      </c>
      <c r="AN4" s="12" t="s">
        <v>214</v>
      </c>
      <c r="AO4" s="12" t="s">
        <v>215</v>
      </c>
      <c r="AP4" s="12" t="s">
        <v>216</v>
      </c>
      <c r="AQ4" s="12" t="s">
        <v>217</v>
      </c>
      <c r="AR4" s="12" t="s">
        <v>218</v>
      </c>
      <c r="AS4" s="12" t="s">
        <v>219</v>
      </c>
      <c r="AT4" s="12" t="s">
        <v>220</v>
      </c>
      <c r="AU4" s="12" t="s">
        <v>221</v>
      </c>
      <c r="AV4" s="12" t="s">
        <v>222</v>
      </c>
      <c r="AW4" s="12" t="s">
        <v>223</v>
      </c>
      <c r="AX4" s="12" t="s">
        <v>224</v>
      </c>
      <c r="AY4" s="630" t="s">
        <v>213</v>
      </c>
      <c r="AZ4" s="630" t="s">
        <v>214</v>
      </c>
      <c r="BA4" s="630" t="s">
        <v>215</v>
      </c>
      <c r="BB4" s="630" t="s">
        <v>216</v>
      </c>
      <c r="BC4" s="630" t="s">
        <v>217</v>
      </c>
      <c r="BD4" s="630" t="s">
        <v>218</v>
      </c>
      <c r="BE4" s="630" t="s">
        <v>219</v>
      </c>
      <c r="BF4" s="630" t="s">
        <v>220</v>
      </c>
      <c r="BG4" s="630" t="s">
        <v>221</v>
      </c>
      <c r="BH4" s="630" t="s">
        <v>222</v>
      </c>
      <c r="BI4" s="630" t="s">
        <v>223</v>
      </c>
      <c r="BJ4" s="12" t="s">
        <v>224</v>
      </c>
      <c r="BK4" s="12" t="s">
        <v>213</v>
      </c>
      <c r="BL4" s="12" t="s">
        <v>214</v>
      </c>
      <c r="BM4" s="12" t="s">
        <v>215</v>
      </c>
      <c r="BN4" s="12" t="s">
        <v>216</v>
      </c>
      <c r="BO4" s="12" t="s">
        <v>217</v>
      </c>
      <c r="BP4" s="12" t="s">
        <v>218</v>
      </c>
      <c r="BQ4" s="12" t="s">
        <v>219</v>
      </c>
      <c r="BR4" s="12" t="s">
        <v>220</v>
      </c>
      <c r="BS4" s="12" t="s">
        <v>221</v>
      </c>
      <c r="BT4" s="12" t="s">
        <v>222</v>
      </c>
      <c r="BU4" s="12" t="s">
        <v>223</v>
      </c>
      <c r="BV4" s="12" t="s">
        <v>224</v>
      </c>
    </row>
    <row r="5" spans="1:74" ht="12" customHeight="1" x14ac:dyDescent="0.25">
      <c r="A5" s="293"/>
      <c r="B5" s="292" t="s">
        <v>1036</v>
      </c>
      <c r="C5" s="232"/>
      <c r="D5" s="467"/>
      <c r="E5" s="467"/>
      <c r="F5" s="467"/>
      <c r="G5" s="467"/>
      <c r="H5" s="467"/>
      <c r="I5" s="467"/>
      <c r="J5" s="467"/>
      <c r="K5" s="467"/>
      <c r="L5" s="467"/>
      <c r="M5" s="467"/>
      <c r="N5" s="233"/>
      <c r="O5" s="232"/>
      <c r="P5" s="467"/>
      <c r="Q5" s="467"/>
      <c r="R5" s="467"/>
      <c r="S5" s="467"/>
      <c r="T5" s="467"/>
      <c r="U5" s="467"/>
      <c r="V5" s="467"/>
      <c r="W5" s="467"/>
      <c r="X5" s="467"/>
      <c r="Y5" s="467"/>
      <c r="Z5" s="233"/>
      <c r="AA5" s="232"/>
      <c r="AB5" s="467"/>
      <c r="AC5" s="467"/>
      <c r="AD5" s="467"/>
      <c r="AE5" s="467"/>
      <c r="AF5" s="467"/>
      <c r="AG5" s="467"/>
      <c r="AH5" s="467"/>
      <c r="AI5" s="467"/>
      <c r="AJ5" s="467"/>
      <c r="AK5" s="467"/>
      <c r="AL5" s="233"/>
      <c r="AM5" s="232"/>
      <c r="AN5" s="467"/>
      <c r="AO5" s="467"/>
      <c r="AP5" s="467"/>
      <c r="AQ5" s="467"/>
      <c r="AR5" s="467"/>
      <c r="AS5" s="467"/>
      <c r="AT5" s="467"/>
      <c r="AU5" s="467"/>
      <c r="AV5" s="467"/>
      <c r="AW5" s="467"/>
      <c r="AX5" s="233"/>
      <c r="AY5" s="233"/>
      <c r="AZ5" s="920"/>
      <c r="BA5" s="920"/>
      <c r="BB5" s="920"/>
      <c r="BC5" s="920"/>
      <c r="BD5" s="920"/>
      <c r="BE5" s="472"/>
      <c r="BF5" s="472"/>
      <c r="BG5" s="472"/>
      <c r="BH5" s="472"/>
      <c r="BI5" s="472"/>
      <c r="BJ5" s="472"/>
      <c r="BK5" s="473"/>
      <c r="BL5" s="472"/>
      <c r="BM5" s="472"/>
      <c r="BN5" s="472"/>
      <c r="BO5" s="472"/>
      <c r="BP5" s="472"/>
      <c r="BQ5" s="472"/>
      <c r="BR5" s="472"/>
      <c r="BS5" s="472"/>
      <c r="BT5" s="472"/>
      <c r="BU5" s="472"/>
      <c r="BV5" s="472"/>
    </row>
    <row r="6" spans="1:74" s="482" customFormat="1" ht="12" customHeight="1" x14ac:dyDescent="0.25">
      <c r="A6" s="481"/>
      <c r="B6" s="484" t="s">
        <v>1030</v>
      </c>
      <c r="C6" s="301"/>
      <c r="D6" s="301"/>
      <c r="E6" s="301"/>
      <c r="F6" s="301"/>
      <c r="G6" s="301"/>
      <c r="H6" s="301"/>
      <c r="I6" s="301"/>
      <c r="J6" s="301"/>
      <c r="K6" s="301"/>
      <c r="L6" s="301"/>
      <c r="M6" s="301"/>
      <c r="N6" s="301"/>
      <c r="O6" s="301"/>
      <c r="P6" s="301"/>
      <c r="Q6" s="301"/>
      <c r="R6" s="301"/>
      <c r="S6" s="301"/>
      <c r="T6" s="301"/>
      <c r="U6" s="301"/>
      <c r="V6" s="301"/>
      <c r="W6" s="301"/>
      <c r="X6" s="301"/>
      <c r="Y6" s="301"/>
      <c r="Z6" s="301"/>
      <c r="AA6" s="301"/>
      <c r="AB6" s="301"/>
      <c r="AC6" s="480"/>
      <c r="AD6" s="480"/>
      <c r="AE6" s="480"/>
      <c r="AF6" s="480"/>
      <c r="AG6" s="480"/>
      <c r="AH6" s="480"/>
      <c r="AI6" s="480"/>
      <c r="AJ6" s="480"/>
      <c r="AK6" s="480"/>
      <c r="AL6" s="480"/>
      <c r="AM6" s="480"/>
      <c r="AN6" s="480"/>
      <c r="AO6" s="480"/>
      <c r="AP6" s="480"/>
      <c r="AQ6" s="480"/>
      <c r="AR6" s="480"/>
      <c r="AS6" s="480"/>
      <c r="AT6" s="480"/>
      <c r="AU6" s="480"/>
      <c r="AV6" s="480"/>
      <c r="AW6" s="480"/>
      <c r="AX6" s="480"/>
      <c r="AY6" s="480"/>
      <c r="AZ6" s="923"/>
      <c r="BA6" s="923"/>
      <c r="BB6" s="923"/>
      <c r="BC6" s="923"/>
      <c r="BD6" s="891"/>
      <c r="BE6" s="462"/>
      <c r="BF6" s="462"/>
      <c r="BG6" s="462"/>
      <c r="BH6" s="462"/>
      <c r="BI6" s="462"/>
      <c r="BJ6" s="462"/>
      <c r="BK6" s="462"/>
      <c r="BL6" s="462"/>
      <c r="BM6" s="462"/>
      <c r="BN6" s="462"/>
      <c r="BO6" s="462"/>
      <c r="BP6" s="462"/>
      <c r="BQ6" s="462"/>
      <c r="BR6" s="462"/>
      <c r="BS6" s="462"/>
      <c r="BT6" s="462"/>
      <c r="BU6" s="462"/>
      <c r="BV6" s="462"/>
    </row>
    <row r="7" spans="1:74" ht="12" customHeight="1" x14ac:dyDescent="0.25">
      <c r="A7" s="293" t="s">
        <v>762</v>
      </c>
      <c r="B7" s="483" t="s">
        <v>1018</v>
      </c>
      <c r="C7" s="468">
        <v>479.64890000000003</v>
      </c>
      <c r="D7" s="468">
        <v>479.6934</v>
      </c>
      <c r="E7" s="468">
        <v>479.3648</v>
      </c>
      <c r="F7" s="468">
        <v>479.43270000000001</v>
      </c>
      <c r="G7" s="468">
        <v>481.55290000000002</v>
      </c>
      <c r="H7" s="468">
        <v>482.71510000000001</v>
      </c>
      <c r="I7" s="468">
        <v>483.77749999999997</v>
      </c>
      <c r="J7" s="468">
        <v>483.68079999999998</v>
      </c>
      <c r="K7" s="468">
        <v>483.65350000000001</v>
      </c>
      <c r="L7" s="468">
        <v>483.65350000000001</v>
      </c>
      <c r="M7" s="468">
        <v>483.97699999999998</v>
      </c>
      <c r="N7" s="468">
        <v>483.61470000000003</v>
      </c>
      <c r="O7" s="468">
        <v>484.85059999999999</v>
      </c>
      <c r="P7" s="468">
        <v>486.03859999999997</v>
      </c>
      <c r="Q7" s="468">
        <v>486.06299999999999</v>
      </c>
      <c r="R7" s="468">
        <v>487.63220000000001</v>
      </c>
      <c r="S7" s="468">
        <v>486.74250000000001</v>
      </c>
      <c r="T7" s="468">
        <v>487.7097</v>
      </c>
      <c r="U7" s="468">
        <v>488.5147</v>
      </c>
      <c r="V7" s="468">
        <v>488.5147</v>
      </c>
      <c r="W7" s="468">
        <v>488.13170000000002</v>
      </c>
      <c r="X7" s="468">
        <v>488.13290000000001</v>
      </c>
      <c r="Y7" s="468">
        <v>488.82470000000001</v>
      </c>
      <c r="Z7" s="468">
        <v>488.90089999999998</v>
      </c>
      <c r="AA7" s="468">
        <v>489.15539999999999</v>
      </c>
      <c r="AB7" s="468">
        <v>489.15539999999999</v>
      </c>
      <c r="AC7" s="468">
        <v>488.44909999999999</v>
      </c>
      <c r="AD7" s="468">
        <v>488.03230000000002</v>
      </c>
      <c r="AE7" s="468">
        <v>488.17329999999998</v>
      </c>
      <c r="AF7" s="468">
        <v>486.76190000000003</v>
      </c>
      <c r="AG7" s="468">
        <v>487.57060000000001</v>
      </c>
      <c r="AH7" s="468">
        <v>487.5686</v>
      </c>
      <c r="AI7" s="468">
        <v>487.56659999999999</v>
      </c>
      <c r="AJ7" s="468">
        <v>487.4359</v>
      </c>
      <c r="AK7" s="468">
        <v>487.53730000000002</v>
      </c>
      <c r="AL7" s="468">
        <v>487.89449999999999</v>
      </c>
      <c r="AM7" s="468">
        <v>489.07139999999998</v>
      </c>
      <c r="AN7" s="468">
        <v>489.10919999999999</v>
      </c>
      <c r="AO7" s="468">
        <v>489.08580000000001</v>
      </c>
      <c r="AP7" s="468">
        <v>489.4776</v>
      </c>
      <c r="AQ7" s="468">
        <v>490.04680000000002</v>
      </c>
      <c r="AR7" s="468">
        <v>490.89269999999999</v>
      </c>
      <c r="AS7" s="468">
        <v>491.2987</v>
      </c>
      <c r="AT7" s="468">
        <v>491.98419999999999</v>
      </c>
      <c r="AU7" s="468">
        <v>491.94119999999998</v>
      </c>
      <c r="AV7" s="468">
        <v>492.55889999999999</v>
      </c>
      <c r="AW7" s="468">
        <v>492.80009999999999</v>
      </c>
      <c r="AX7" s="468">
        <v>494.3904</v>
      </c>
      <c r="AY7" s="468">
        <v>494.93389999999999</v>
      </c>
      <c r="AZ7" s="892">
        <v>495.15699999999998</v>
      </c>
      <c r="BA7" s="892">
        <v>495.25979999999998</v>
      </c>
      <c r="BB7" s="892">
        <v>496.78019999999998</v>
      </c>
      <c r="BC7" s="892">
        <v>497.3682</v>
      </c>
      <c r="BD7" s="892">
        <v>497.95580000000001</v>
      </c>
      <c r="BE7" s="456">
        <v>497.9074</v>
      </c>
      <c r="BF7" s="456">
        <v>498.04079999999999</v>
      </c>
      <c r="BG7" s="456">
        <v>498.05950000000001</v>
      </c>
      <c r="BH7" s="456">
        <v>498.495</v>
      </c>
      <c r="BI7" s="456">
        <v>499.10449999999997</v>
      </c>
      <c r="BJ7" s="456">
        <v>499.6617</v>
      </c>
      <c r="BK7" s="456">
        <v>498.34690000000001</v>
      </c>
      <c r="BL7" s="456">
        <v>498.34690000000001</v>
      </c>
      <c r="BM7" s="456">
        <v>498.68639999999999</v>
      </c>
      <c r="BN7" s="456">
        <v>498.68200000000002</v>
      </c>
      <c r="BO7" s="456">
        <v>499.95979999999997</v>
      </c>
      <c r="BP7" s="456">
        <v>500.59710000000001</v>
      </c>
      <c r="BQ7" s="456">
        <v>501.26049999999998</v>
      </c>
      <c r="BR7" s="456">
        <v>501.38740000000001</v>
      </c>
      <c r="BS7" s="456">
        <v>502.88119999999998</v>
      </c>
      <c r="BT7" s="456">
        <v>503.76620000000003</v>
      </c>
      <c r="BU7" s="456">
        <v>504.31619999999998</v>
      </c>
      <c r="BV7" s="456">
        <v>507.98489999999998</v>
      </c>
    </row>
    <row r="8" spans="1:74" ht="12" customHeight="1" x14ac:dyDescent="0.25">
      <c r="A8" s="293" t="s">
        <v>763</v>
      </c>
      <c r="B8" s="483" t="s">
        <v>472</v>
      </c>
      <c r="C8" s="468">
        <v>200.59809999999999</v>
      </c>
      <c r="D8" s="468">
        <v>200.5686</v>
      </c>
      <c r="E8" s="468">
        <v>199.3766</v>
      </c>
      <c r="F8" s="468">
        <v>198.9316</v>
      </c>
      <c r="G8" s="468">
        <v>197.4076</v>
      </c>
      <c r="H8" s="468">
        <v>194.4196</v>
      </c>
      <c r="I8" s="468">
        <v>194.4376</v>
      </c>
      <c r="J8" s="468">
        <v>193.4126</v>
      </c>
      <c r="K8" s="468">
        <v>190.98159999999999</v>
      </c>
      <c r="L8" s="468">
        <v>190.98159999999999</v>
      </c>
      <c r="M8" s="468">
        <v>190.8271</v>
      </c>
      <c r="N8" s="468">
        <v>187.87209999999999</v>
      </c>
      <c r="O8" s="468">
        <v>185.39940000000001</v>
      </c>
      <c r="P8" s="468">
        <v>185.3888</v>
      </c>
      <c r="Q8" s="468">
        <v>184.5839</v>
      </c>
      <c r="R8" s="468">
        <v>184.5839</v>
      </c>
      <c r="S8" s="468">
        <v>183.09190000000001</v>
      </c>
      <c r="T8" s="468">
        <v>180.93870000000001</v>
      </c>
      <c r="U8" s="468">
        <v>180.28980000000001</v>
      </c>
      <c r="V8" s="468">
        <v>179.6765</v>
      </c>
      <c r="W8" s="468">
        <v>178.8115</v>
      </c>
      <c r="X8" s="468">
        <v>178.32650000000001</v>
      </c>
      <c r="Y8" s="468">
        <v>178.32650000000001</v>
      </c>
      <c r="Z8" s="468">
        <v>177.01849999999999</v>
      </c>
      <c r="AA8" s="468">
        <v>176.096</v>
      </c>
      <c r="AB8" s="468">
        <v>176.096</v>
      </c>
      <c r="AC8" s="468">
        <v>175.92250000000001</v>
      </c>
      <c r="AD8" s="468">
        <v>175.29640000000001</v>
      </c>
      <c r="AE8" s="468">
        <v>174.8004</v>
      </c>
      <c r="AF8" s="468">
        <v>174.62039999999999</v>
      </c>
      <c r="AG8" s="468">
        <v>174.62039999999999</v>
      </c>
      <c r="AH8" s="468">
        <v>174.62039999999999</v>
      </c>
      <c r="AI8" s="468">
        <v>174.3614</v>
      </c>
      <c r="AJ8" s="468">
        <v>173.18340000000001</v>
      </c>
      <c r="AK8" s="468">
        <v>173.19640000000001</v>
      </c>
      <c r="AL8" s="468">
        <v>172.7764</v>
      </c>
      <c r="AM8" s="468">
        <v>171.93350000000001</v>
      </c>
      <c r="AN8" s="468">
        <v>171.52350000000001</v>
      </c>
      <c r="AO8" s="468">
        <v>170.8015</v>
      </c>
      <c r="AP8" s="468">
        <v>170.46250000000001</v>
      </c>
      <c r="AQ8" s="468">
        <v>170.46250000000001</v>
      </c>
      <c r="AR8" s="468">
        <v>170.46250000000001</v>
      </c>
      <c r="AS8" s="468">
        <v>170.1362</v>
      </c>
      <c r="AT8" s="468">
        <v>170.1362</v>
      </c>
      <c r="AU8" s="468">
        <v>170.1362</v>
      </c>
      <c r="AV8" s="468">
        <v>170.04079999999999</v>
      </c>
      <c r="AW8" s="468">
        <v>170.04079999999999</v>
      </c>
      <c r="AX8" s="468">
        <v>169.7868</v>
      </c>
      <c r="AY8" s="468">
        <v>169.2818</v>
      </c>
      <c r="AZ8" s="892">
        <v>169.2818</v>
      </c>
      <c r="BA8" s="892">
        <v>169.2818</v>
      </c>
      <c r="BB8" s="892">
        <v>169.2818</v>
      </c>
      <c r="BC8" s="892">
        <v>168.5538</v>
      </c>
      <c r="BD8" s="892">
        <v>167.64789999999999</v>
      </c>
      <c r="BE8" s="456">
        <v>167.64789999999999</v>
      </c>
      <c r="BF8" s="456">
        <v>166.31739999999999</v>
      </c>
      <c r="BG8" s="456">
        <v>165.50540000000001</v>
      </c>
      <c r="BH8" s="456">
        <v>165.50540000000001</v>
      </c>
      <c r="BI8" s="456">
        <v>165.50540000000001</v>
      </c>
      <c r="BJ8" s="456">
        <v>162.16040000000001</v>
      </c>
      <c r="BK8" s="456">
        <v>162.16040000000001</v>
      </c>
      <c r="BL8" s="456">
        <v>162.16040000000001</v>
      </c>
      <c r="BM8" s="456">
        <v>162.16040000000001</v>
      </c>
      <c r="BN8" s="456">
        <v>162.16040000000001</v>
      </c>
      <c r="BO8" s="456">
        <v>162.16040000000001</v>
      </c>
      <c r="BP8" s="456">
        <v>161.64500000000001</v>
      </c>
      <c r="BQ8" s="456">
        <v>161.64500000000001</v>
      </c>
      <c r="BR8" s="456">
        <v>161.64500000000001</v>
      </c>
      <c r="BS8" s="456">
        <v>161.64500000000001</v>
      </c>
      <c r="BT8" s="456">
        <v>161.64500000000001</v>
      </c>
      <c r="BU8" s="456">
        <v>161.14500000000001</v>
      </c>
      <c r="BV8" s="456">
        <v>154.202</v>
      </c>
    </row>
    <row r="9" spans="1:74" ht="12" customHeight="1" x14ac:dyDescent="0.25">
      <c r="A9" s="293" t="s">
        <v>764</v>
      </c>
      <c r="B9" s="483" t="s">
        <v>312</v>
      </c>
      <c r="C9" s="468">
        <v>29.762799999999999</v>
      </c>
      <c r="D9" s="468">
        <v>29.762799999999999</v>
      </c>
      <c r="E9" s="468">
        <v>29.722100000000001</v>
      </c>
      <c r="F9" s="468">
        <v>29.599799999999998</v>
      </c>
      <c r="G9" s="468">
        <v>29.605599999999999</v>
      </c>
      <c r="H9" s="468">
        <v>29.437100000000001</v>
      </c>
      <c r="I9" s="468">
        <v>29.4358</v>
      </c>
      <c r="J9" s="468">
        <v>29.440300000000001</v>
      </c>
      <c r="K9" s="468">
        <v>29.3536</v>
      </c>
      <c r="L9" s="468">
        <v>29.323499999999999</v>
      </c>
      <c r="M9" s="468">
        <v>29.292899999999999</v>
      </c>
      <c r="N9" s="468">
        <v>29.2455</v>
      </c>
      <c r="O9" s="468">
        <v>28.180499999999999</v>
      </c>
      <c r="P9" s="468">
        <v>28.183599999999998</v>
      </c>
      <c r="Q9" s="468">
        <v>28.1751</v>
      </c>
      <c r="R9" s="468">
        <v>28.177600000000002</v>
      </c>
      <c r="S9" s="468">
        <v>28.135000000000002</v>
      </c>
      <c r="T9" s="468">
        <v>27.988299999999999</v>
      </c>
      <c r="U9" s="468">
        <v>27.9908</v>
      </c>
      <c r="V9" s="468">
        <v>28.0016</v>
      </c>
      <c r="W9" s="468">
        <v>28.003799999999998</v>
      </c>
      <c r="X9" s="468">
        <v>28.003799999999998</v>
      </c>
      <c r="Y9" s="468">
        <v>28.000599999999999</v>
      </c>
      <c r="Z9" s="468">
        <v>27.9895</v>
      </c>
      <c r="AA9" s="468">
        <v>27.306699999999999</v>
      </c>
      <c r="AB9" s="468">
        <v>27.308299999999999</v>
      </c>
      <c r="AC9" s="468">
        <v>27.3111</v>
      </c>
      <c r="AD9" s="468">
        <v>27.310300000000002</v>
      </c>
      <c r="AE9" s="468">
        <v>27.302299999999999</v>
      </c>
      <c r="AF9" s="468">
        <v>27.1983</v>
      </c>
      <c r="AG9" s="468">
        <v>27.198599999999999</v>
      </c>
      <c r="AH9" s="468">
        <v>27.192599999999999</v>
      </c>
      <c r="AI9" s="468">
        <v>27.182400000000001</v>
      </c>
      <c r="AJ9" s="468">
        <v>27.1829</v>
      </c>
      <c r="AK9" s="468">
        <v>27.181000000000001</v>
      </c>
      <c r="AL9" s="468">
        <v>27.175999999999998</v>
      </c>
      <c r="AM9" s="468">
        <v>27.163900000000002</v>
      </c>
      <c r="AN9" s="468">
        <v>27.163900000000002</v>
      </c>
      <c r="AO9" s="468">
        <v>27.163900000000002</v>
      </c>
      <c r="AP9" s="468">
        <v>27.1555</v>
      </c>
      <c r="AQ9" s="468">
        <v>26.6571</v>
      </c>
      <c r="AR9" s="468">
        <v>26.517399999999999</v>
      </c>
      <c r="AS9" s="468">
        <v>26.52</v>
      </c>
      <c r="AT9" s="468">
        <v>26.5229</v>
      </c>
      <c r="AU9" s="468">
        <v>26.556100000000001</v>
      </c>
      <c r="AV9" s="468">
        <v>26.555700000000002</v>
      </c>
      <c r="AW9" s="468">
        <v>26.549900000000001</v>
      </c>
      <c r="AX9" s="468">
        <v>26.517399999999999</v>
      </c>
      <c r="AY9" s="468">
        <v>26.517399999999999</v>
      </c>
      <c r="AZ9" s="892">
        <v>26.517399999999999</v>
      </c>
      <c r="BA9" s="892">
        <v>26.517399999999999</v>
      </c>
      <c r="BB9" s="892">
        <v>26.5273</v>
      </c>
      <c r="BC9" s="892">
        <v>26.53</v>
      </c>
      <c r="BD9" s="892">
        <v>26.526299999999999</v>
      </c>
      <c r="BE9" s="456">
        <v>26.535799999999998</v>
      </c>
      <c r="BF9" s="456">
        <v>26.535799999999998</v>
      </c>
      <c r="BG9" s="456">
        <v>26.5382</v>
      </c>
      <c r="BH9" s="456">
        <v>26.5412</v>
      </c>
      <c r="BI9" s="456">
        <v>26.563500000000001</v>
      </c>
      <c r="BJ9" s="456">
        <v>26.562799999999999</v>
      </c>
      <c r="BK9" s="456">
        <v>26.562799999999999</v>
      </c>
      <c r="BL9" s="456">
        <v>26.562799999999999</v>
      </c>
      <c r="BM9" s="456">
        <v>26.562799999999999</v>
      </c>
      <c r="BN9" s="456">
        <v>26.562799999999999</v>
      </c>
      <c r="BO9" s="456">
        <v>26.562799999999999</v>
      </c>
      <c r="BP9" s="456">
        <v>26.562799999999999</v>
      </c>
      <c r="BQ9" s="456">
        <v>26.562799999999999</v>
      </c>
      <c r="BR9" s="456">
        <v>26.567</v>
      </c>
      <c r="BS9" s="456">
        <v>26.567</v>
      </c>
      <c r="BT9" s="456">
        <v>26.567</v>
      </c>
      <c r="BU9" s="456">
        <v>26.567</v>
      </c>
      <c r="BV9" s="456">
        <v>26.651</v>
      </c>
    </row>
    <row r="10" spans="1:74" ht="12" customHeight="1" x14ac:dyDescent="0.25">
      <c r="A10" s="293" t="s">
        <v>765</v>
      </c>
      <c r="B10" s="483" t="s">
        <v>1534</v>
      </c>
      <c r="C10" s="468">
        <v>0.36430000000000001</v>
      </c>
      <c r="D10" s="468">
        <v>0.36430000000000001</v>
      </c>
      <c r="E10" s="468">
        <v>0.36430000000000001</v>
      </c>
      <c r="F10" s="468">
        <v>0.36430000000000001</v>
      </c>
      <c r="G10" s="468">
        <v>0.36430000000000001</v>
      </c>
      <c r="H10" s="468">
        <v>0.36430000000000001</v>
      </c>
      <c r="I10" s="468">
        <v>0.36430000000000001</v>
      </c>
      <c r="J10" s="468">
        <v>0.36430000000000001</v>
      </c>
      <c r="K10" s="468">
        <v>0.36430000000000001</v>
      </c>
      <c r="L10" s="468">
        <v>0.36430000000000001</v>
      </c>
      <c r="M10" s="468">
        <v>0.36430000000000001</v>
      </c>
      <c r="N10" s="468">
        <v>0.36430000000000001</v>
      </c>
      <c r="O10" s="468">
        <v>0.36430000000000001</v>
      </c>
      <c r="P10" s="468">
        <v>0.36430000000000001</v>
      </c>
      <c r="Q10" s="468">
        <v>0.36430000000000001</v>
      </c>
      <c r="R10" s="468">
        <v>0.36430000000000001</v>
      </c>
      <c r="S10" s="468">
        <v>0.36430000000000001</v>
      </c>
      <c r="T10" s="468">
        <v>0.36430000000000001</v>
      </c>
      <c r="U10" s="468">
        <v>0.36430000000000001</v>
      </c>
      <c r="V10" s="468">
        <v>0.36430000000000001</v>
      </c>
      <c r="W10" s="468">
        <v>0.36430000000000001</v>
      </c>
      <c r="X10" s="468">
        <v>0.36430000000000001</v>
      </c>
      <c r="Y10" s="468">
        <v>0.36430000000000001</v>
      </c>
      <c r="Z10" s="468">
        <v>0.36430000000000001</v>
      </c>
      <c r="AA10" s="468">
        <v>0.36430000000000001</v>
      </c>
      <c r="AB10" s="468">
        <v>0.36430000000000001</v>
      </c>
      <c r="AC10" s="468">
        <v>0.36430000000000001</v>
      </c>
      <c r="AD10" s="468">
        <v>0.33629999999999999</v>
      </c>
      <c r="AE10" s="468">
        <v>0.33629999999999999</v>
      </c>
      <c r="AF10" s="468">
        <v>0.33629999999999999</v>
      </c>
      <c r="AG10" s="468">
        <v>0.33629999999999999</v>
      </c>
      <c r="AH10" s="468">
        <v>0.33629999999999999</v>
      </c>
      <c r="AI10" s="468">
        <v>0.33629999999999999</v>
      </c>
      <c r="AJ10" s="468">
        <v>0.33629999999999999</v>
      </c>
      <c r="AK10" s="468">
        <v>0.33629999999999999</v>
      </c>
      <c r="AL10" s="468">
        <v>0.33629999999999999</v>
      </c>
      <c r="AM10" s="468">
        <v>0.33629999999999999</v>
      </c>
      <c r="AN10" s="468">
        <v>0.33629999999999999</v>
      </c>
      <c r="AO10" s="468">
        <v>0.33629999999999999</v>
      </c>
      <c r="AP10" s="468">
        <v>0.33629999999999999</v>
      </c>
      <c r="AQ10" s="468">
        <v>0.33629999999999999</v>
      </c>
      <c r="AR10" s="468">
        <v>0.33629999999999999</v>
      </c>
      <c r="AS10" s="468">
        <v>0.33629999999999999</v>
      </c>
      <c r="AT10" s="468">
        <v>0.33629999999999999</v>
      </c>
      <c r="AU10" s="468">
        <v>0.33629999999999999</v>
      </c>
      <c r="AV10" s="468">
        <v>0.33629999999999999</v>
      </c>
      <c r="AW10" s="468">
        <v>0.33629999999999999</v>
      </c>
      <c r="AX10" s="468">
        <v>0.33629999999999999</v>
      </c>
      <c r="AY10" s="468">
        <v>0.33629999999999999</v>
      </c>
      <c r="AZ10" s="892">
        <v>0.33629999999999999</v>
      </c>
      <c r="BA10" s="892">
        <v>0.33629999999999999</v>
      </c>
      <c r="BB10" s="892">
        <v>0.33629999999999999</v>
      </c>
      <c r="BC10" s="892">
        <v>0.33629999999999999</v>
      </c>
      <c r="BD10" s="892">
        <v>0.33629999999999999</v>
      </c>
      <c r="BE10" s="456">
        <v>0.33629999999999999</v>
      </c>
      <c r="BF10" s="456">
        <v>0.33629999999999999</v>
      </c>
      <c r="BG10" s="456">
        <v>0.33629999999999999</v>
      </c>
      <c r="BH10" s="456">
        <v>0.33629999999999999</v>
      </c>
      <c r="BI10" s="456">
        <v>0.33629999999999999</v>
      </c>
      <c r="BJ10" s="456">
        <v>0.33629999999999999</v>
      </c>
      <c r="BK10" s="456">
        <v>0.33629999999999999</v>
      </c>
      <c r="BL10" s="456">
        <v>0.33629999999999999</v>
      </c>
      <c r="BM10" s="456">
        <v>0.33629999999999999</v>
      </c>
      <c r="BN10" s="456">
        <v>0.33629999999999999</v>
      </c>
      <c r="BO10" s="456">
        <v>0.33629999999999999</v>
      </c>
      <c r="BP10" s="456">
        <v>0.33629999999999999</v>
      </c>
      <c r="BQ10" s="456">
        <v>0.33629999999999999</v>
      </c>
      <c r="BR10" s="456">
        <v>0.33629999999999999</v>
      </c>
      <c r="BS10" s="456">
        <v>0.33629999999999999</v>
      </c>
      <c r="BT10" s="456">
        <v>0.33629999999999999</v>
      </c>
      <c r="BU10" s="456">
        <v>0.33629999999999999</v>
      </c>
      <c r="BV10" s="456">
        <v>0.33629999999999999</v>
      </c>
    </row>
    <row r="11" spans="1:74" s="482" customFormat="1" ht="12" customHeight="1" x14ac:dyDescent="0.25">
      <c r="A11" s="481"/>
      <c r="B11" s="484" t="s">
        <v>1031</v>
      </c>
      <c r="C11" s="301"/>
      <c r="D11" s="301"/>
      <c r="E11" s="301"/>
      <c r="F11" s="301"/>
      <c r="G11" s="301"/>
      <c r="H11" s="301"/>
      <c r="I11" s="301"/>
      <c r="J11" s="301"/>
      <c r="K11" s="301"/>
      <c r="L11" s="301"/>
      <c r="M11" s="301"/>
      <c r="N11" s="301"/>
      <c r="O11" s="301"/>
      <c r="P11" s="301"/>
      <c r="Q11" s="301"/>
      <c r="R11" s="301"/>
      <c r="S11" s="301"/>
      <c r="T11" s="301"/>
      <c r="U11" s="301"/>
      <c r="V11" s="301"/>
      <c r="W11" s="301"/>
      <c r="X11" s="301"/>
      <c r="Y11" s="301"/>
      <c r="Z11" s="301"/>
      <c r="AA11" s="301"/>
      <c r="AB11" s="301"/>
      <c r="AC11" s="301"/>
      <c r="AD11" s="301"/>
      <c r="AE11" s="301"/>
      <c r="AF11" s="301"/>
      <c r="AG11" s="301"/>
      <c r="AH11" s="301"/>
      <c r="AI11" s="301"/>
      <c r="AJ11" s="301"/>
      <c r="AK11" s="301"/>
      <c r="AL11" s="301"/>
      <c r="AM11" s="301"/>
      <c r="AN11" s="301"/>
      <c r="AO11" s="301"/>
      <c r="AP11" s="301"/>
      <c r="AQ11" s="301"/>
      <c r="AR11" s="301"/>
      <c r="AS11" s="301"/>
      <c r="AT11" s="301"/>
      <c r="AU11" s="301"/>
      <c r="AV11" s="301"/>
      <c r="AW11" s="301"/>
      <c r="AX11" s="301"/>
      <c r="AY11" s="301"/>
      <c r="AZ11" s="891"/>
      <c r="BA11" s="891"/>
      <c r="BB11" s="891"/>
      <c r="BC11" s="891"/>
      <c r="BD11" s="891"/>
      <c r="BE11" s="462"/>
      <c r="BF11" s="462"/>
      <c r="BG11" s="462"/>
      <c r="BH11" s="462"/>
      <c r="BI11" s="462"/>
      <c r="BJ11" s="462"/>
      <c r="BK11" s="462"/>
      <c r="BL11" s="462"/>
      <c r="BM11" s="462"/>
      <c r="BN11" s="462"/>
      <c r="BO11" s="462"/>
      <c r="BP11" s="462"/>
      <c r="BQ11" s="462"/>
      <c r="BR11" s="462"/>
      <c r="BS11" s="462"/>
      <c r="BT11" s="462"/>
      <c r="BU11" s="462"/>
      <c r="BV11" s="462"/>
    </row>
    <row r="12" spans="1:74" ht="12" customHeight="1" x14ac:dyDescent="0.25">
      <c r="A12" s="293" t="s">
        <v>766</v>
      </c>
      <c r="B12" s="478" t="s">
        <v>1013</v>
      </c>
      <c r="C12" s="468">
        <v>133.58449999999999</v>
      </c>
      <c r="D12" s="468">
        <v>133.84450000000001</v>
      </c>
      <c r="E12" s="468">
        <v>134.95349999999999</v>
      </c>
      <c r="F12" s="468">
        <v>137.25729999999999</v>
      </c>
      <c r="G12" s="468">
        <v>137.4513</v>
      </c>
      <c r="H12" s="468">
        <v>137.88050000000001</v>
      </c>
      <c r="I12" s="468">
        <v>137.8725</v>
      </c>
      <c r="J12" s="468">
        <v>137.87809999999999</v>
      </c>
      <c r="K12" s="468">
        <v>137.87809999999999</v>
      </c>
      <c r="L12" s="468">
        <v>137.8981</v>
      </c>
      <c r="M12" s="468">
        <v>139.5986</v>
      </c>
      <c r="N12" s="468">
        <v>141.27529999999999</v>
      </c>
      <c r="O12" s="468">
        <v>141.40729999999999</v>
      </c>
      <c r="P12" s="468">
        <v>142.1208</v>
      </c>
      <c r="Q12" s="468">
        <v>142.53360000000001</v>
      </c>
      <c r="R12" s="468">
        <v>142.8502</v>
      </c>
      <c r="S12" s="468">
        <v>143.6345</v>
      </c>
      <c r="T12" s="468">
        <v>143.60489999999999</v>
      </c>
      <c r="U12" s="468">
        <v>144.1044</v>
      </c>
      <c r="V12" s="468">
        <v>144.19239999999999</v>
      </c>
      <c r="W12" s="468">
        <v>144.29599999999999</v>
      </c>
      <c r="X12" s="468">
        <v>145.10910000000001</v>
      </c>
      <c r="Y12" s="468">
        <v>145.10910000000001</v>
      </c>
      <c r="Z12" s="468">
        <v>147.3218</v>
      </c>
      <c r="AA12" s="468">
        <v>147.69229999999999</v>
      </c>
      <c r="AB12" s="468">
        <v>147.8938</v>
      </c>
      <c r="AC12" s="468">
        <v>148.0538</v>
      </c>
      <c r="AD12" s="468">
        <v>149.18270000000001</v>
      </c>
      <c r="AE12" s="468">
        <v>149.26820000000001</v>
      </c>
      <c r="AF12" s="468">
        <v>149.29820000000001</v>
      </c>
      <c r="AG12" s="468">
        <v>149.9973</v>
      </c>
      <c r="AH12" s="468">
        <v>150.3475</v>
      </c>
      <c r="AI12" s="468">
        <v>150.4862</v>
      </c>
      <c r="AJ12" s="468">
        <v>150.50059999999999</v>
      </c>
      <c r="AK12" s="468">
        <v>150.50059999999999</v>
      </c>
      <c r="AL12" s="468">
        <v>151.95089999999999</v>
      </c>
      <c r="AM12" s="468">
        <v>153.27889999999999</v>
      </c>
      <c r="AN12" s="468">
        <v>153.6405</v>
      </c>
      <c r="AO12" s="468">
        <v>153.66030000000001</v>
      </c>
      <c r="AP12" s="468">
        <v>153.9033</v>
      </c>
      <c r="AQ12" s="468">
        <v>154.12139999999999</v>
      </c>
      <c r="AR12" s="468">
        <v>154.64850000000001</v>
      </c>
      <c r="AS12" s="468">
        <v>154.83869999999999</v>
      </c>
      <c r="AT12" s="468">
        <v>155.05889999999999</v>
      </c>
      <c r="AU12" s="468">
        <v>155.24889999999999</v>
      </c>
      <c r="AV12" s="468">
        <v>155.68989999999999</v>
      </c>
      <c r="AW12" s="468">
        <v>156.10820000000001</v>
      </c>
      <c r="AX12" s="468">
        <v>158.04069999999999</v>
      </c>
      <c r="AY12" s="468">
        <v>158.43819999999999</v>
      </c>
      <c r="AZ12" s="892">
        <v>158.4554</v>
      </c>
      <c r="BA12" s="892">
        <v>158.65539999999999</v>
      </c>
      <c r="BB12" s="892">
        <v>159.9554</v>
      </c>
      <c r="BC12" s="892">
        <v>161.05459999999999</v>
      </c>
      <c r="BD12" s="892">
        <v>165.29040000000001</v>
      </c>
      <c r="BE12" s="456">
        <v>165.55539999999999</v>
      </c>
      <c r="BF12" s="456">
        <v>166.89789999999999</v>
      </c>
      <c r="BG12" s="456">
        <v>166.89789999999999</v>
      </c>
      <c r="BH12" s="456">
        <v>166.89789999999999</v>
      </c>
      <c r="BI12" s="456">
        <v>167.71610000000001</v>
      </c>
      <c r="BJ12" s="456">
        <v>169.73320000000001</v>
      </c>
      <c r="BK12" s="456">
        <v>172.3732</v>
      </c>
      <c r="BL12" s="456">
        <v>172.66079999999999</v>
      </c>
      <c r="BM12" s="456">
        <v>172.81280000000001</v>
      </c>
      <c r="BN12" s="456">
        <v>173.10980000000001</v>
      </c>
      <c r="BO12" s="456">
        <v>173.5753</v>
      </c>
      <c r="BP12" s="456">
        <v>175.01150000000001</v>
      </c>
      <c r="BQ12" s="456">
        <v>176.0153</v>
      </c>
      <c r="BR12" s="456">
        <v>176.0153</v>
      </c>
      <c r="BS12" s="456">
        <v>175.93530000000001</v>
      </c>
      <c r="BT12" s="456">
        <v>176.1369</v>
      </c>
      <c r="BU12" s="456">
        <v>176.2869</v>
      </c>
      <c r="BV12" s="456">
        <v>178.39340000000001</v>
      </c>
    </row>
    <row r="13" spans="1:74" ht="12" customHeight="1" x14ac:dyDescent="0.25">
      <c r="A13" s="293" t="s">
        <v>767</v>
      </c>
      <c r="B13" s="478" t="s">
        <v>1025</v>
      </c>
      <c r="C13" s="468">
        <v>60.788200000000003</v>
      </c>
      <c r="D13" s="468">
        <v>61.111400000000003</v>
      </c>
      <c r="E13" s="468">
        <v>62.0869</v>
      </c>
      <c r="F13" s="468">
        <v>62.541499999999999</v>
      </c>
      <c r="G13" s="468">
        <v>63.302300000000002</v>
      </c>
      <c r="H13" s="468">
        <v>64.515199999999993</v>
      </c>
      <c r="I13" s="468">
        <v>65.101799999999997</v>
      </c>
      <c r="J13" s="468">
        <v>65.804699999999997</v>
      </c>
      <c r="K13" s="468">
        <v>66.587800000000001</v>
      </c>
      <c r="L13" s="468">
        <v>67.123699999999999</v>
      </c>
      <c r="M13" s="468">
        <v>67.950999999999993</v>
      </c>
      <c r="N13" s="468">
        <v>70.767799999999994</v>
      </c>
      <c r="O13" s="468">
        <v>72.231899999999996</v>
      </c>
      <c r="P13" s="468">
        <v>72.784199999999998</v>
      </c>
      <c r="Q13" s="468">
        <v>73.327299999999994</v>
      </c>
      <c r="R13" s="468">
        <v>74.261099999999999</v>
      </c>
      <c r="S13" s="468">
        <v>75.361000000000004</v>
      </c>
      <c r="T13" s="468">
        <v>76.980999999999995</v>
      </c>
      <c r="U13" s="468">
        <v>78.305999999999997</v>
      </c>
      <c r="V13" s="468">
        <v>79.026499999999999</v>
      </c>
      <c r="W13" s="468">
        <v>79.984499999999997</v>
      </c>
      <c r="X13" s="468">
        <v>81.749399999999994</v>
      </c>
      <c r="Y13" s="468">
        <v>82.744399999999999</v>
      </c>
      <c r="Z13" s="468">
        <v>89.833699999999993</v>
      </c>
      <c r="AA13" s="468">
        <v>92.982299999999995</v>
      </c>
      <c r="AB13" s="468">
        <v>93.593500000000006</v>
      </c>
      <c r="AC13" s="468">
        <v>96.552999999999997</v>
      </c>
      <c r="AD13" s="468">
        <v>97.973699999999994</v>
      </c>
      <c r="AE13" s="468">
        <v>100.51519999999999</v>
      </c>
      <c r="AF13" s="468">
        <v>103.1733</v>
      </c>
      <c r="AG13" s="468">
        <v>104.1463</v>
      </c>
      <c r="AH13" s="468">
        <v>105.3506</v>
      </c>
      <c r="AI13" s="468">
        <v>107.8395</v>
      </c>
      <c r="AJ13" s="468">
        <v>110.6756</v>
      </c>
      <c r="AK13" s="468">
        <v>115.67319999999999</v>
      </c>
      <c r="AL13" s="468">
        <v>121.3241</v>
      </c>
      <c r="AM13" s="468">
        <v>124.75409999999999</v>
      </c>
      <c r="AN13" s="468">
        <v>125.9174</v>
      </c>
      <c r="AO13" s="468">
        <v>128.53039999999999</v>
      </c>
      <c r="AP13" s="468">
        <v>130.65010000000001</v>
      </c>
      <c r="AQ13" s="468">
        <v>132.03819999999999</v>
      </c>
      <c r="AR13" s="468">
        <v>134.07329999999999</v>
      </c>
      <c r="AS13" s="468">
        <v>135.50810000000001</v>
      </c>
      <c r="AT13" s="468">
        <v>137.98650000000001</v>
      </c>
      <c r="AU13" s="468">
        <v>140.21809999999999</v>
      </c>
      <c r="AV13" s="468">
        <v>141.8476</v>
      </c>
      <c r="AW13" s="468">
        <v>144.20750000000001</v>
      </c>
      <c r="AX13" s="468">
        <v>149.76849999999999</v>
      </c>
      <c r="AY13" s="468">
        <v>152.3433</v>
      </c>
      <c r="AZ13" s="892">
        <v>152.82579999999999</v>
      </c>
      <c r="BA13" s="892">
        <v>154.1377</v>
      </c>
      <c r="BB13" s="892">
        <v>157.15459999999999</v>
      </c>
      <c r="BC13" s="892">
        <v>160.23599999999999</v>
      </c>
      <c r="BD13" s="892">
        <v>163.5163</v>
      </c>
      <c r="BE13" s="456">
        <v>164.8614</v>
      </c>
      <c r="BF13" s="456">
        <v>165.99510000000001</v>
      </c>
      <c r="BG13" s="456">
        <v>168.7226</v>
      </c>
      <c r="BH13" s="456">
        <v>170.90280000000001</v>
      </c>
      <c r="BI13" s="456">
        <v>172.2945</v>
      </c>
      <c r="BJ13" s="456">
        <v>181.61510000000001</v>
      </c>
      <c r="BK13" s="456">
        <v>182.08590000000001</v>
      </c>
      <c r="BL13" s="456">
        <v>182.6557</v>
      </c>
      <c r="BM13" s="456">
        <v>185.02269999999999</v>
      </c>
      <c r="BN13" s="456">
        <v>187.9589</v>
      </c>
      <c r="BO13" s="456">
        <v>191.03739999999999</v>
      </c>
      <c r="BP13" s="456">
        <v>195.6446</v>
      </c>
      <c r="BQ13" s="456">
        <v>198.8937</v>
      </c>
      <c r="BR13" s="456">
        <v>201.41069999999999</v>
      </c>
      <c r="BS13" s="456">
        <v>203.48419999999999</v>
      </c>
      <c r="BT13" s="456">
        <v>205.86799999999999</v>
      </c>
      <c r="BU13" s="456">
        <v>207.16669999999999</v>
      </c>
      <c r="BV13" s="456">
        <v>221.05680000000001</v>
      </c>
    </row>
    <row r="14" spans="1:74" ht="12" customHeight="1" x14ac:dyDescent="0.25">
      <c r="A14" s="293" t="s">
        <v>768</v>
      </c>
      <c r="B14" s="483" t="s">
        <v>1026</v>
      </c>
      <c r="C14" s="468">
        <v>1.48</v>
      </c>
      <c r="D14" s="468">
        <v>1.48</v>
      </c>
      <c r="E14" s="468">
        <v>1.48</v>
      </c>
      <c r="F14" s="468">
        <v>1.48</v>
      </c>
      <c r="G14" s="468">
        <v>1.48</v>
      </c>
      <c r="H14" s="468">
        <v>1.48</v>
      </c>
      <c r="I14" s="468">
        <v>1.48</v>
      </c>
      <c r="J14" s="468">
        <v>1.48</v>
      </c>
      <c r="K14" s="468">
        <v>1.48</v>
      </c>
      <c r="L14" s="468">
        <v>1.48</v>
      </c>
      <c r="M14" s="468">
        <v>1.48</v>
      </c>
      <c r="N14" s="468">
        <v>1.48</v>
      </c>
      <c r="O14" s="468">
        <v>1.48</v>
      </c>
      <c r="P14" s="468">
        <v>1.48</v>
      </c>
      <c r="Q14" s="468">
        <v>1.48</v>
      </c>
      <c r="R14" s="468">
        <v>1.48</v>
      </c>
      <c r="S14" s="468">
        <v>1.48</v>
      </c>
      <c r="T14" s="468">
        <v>1.48</v>
      </c>
      <c r="U14" s="468">
        <v>1.48</v>
      </c>
      <c r="V14" s="468">
        <v>1.48</v>
      </c>
      <c r="W14" s="468">
        <v>1.48</v>
      </c>
      <c r="X14" s="468">
        <v>1.48</v>
      </c>
      <c r="Y14" s="468">
        <v>1.48</v>
      </c>
      <c r="Z14" s="468">
        <v>1.48</v>
      </c>
      <c r="AA14" s="468">
        <v>1.3919999999999999</v>
      </c>
      <c r="AB14" s="468">
        <v>1.3919999999999999</v>
      </c>
      <c r="AC14" s="468">
        <v>1.3919999999999999</v>
      </c>
      <c r="AD14" s="468">
        <v>1.3919999999999999</v>
      </c>
      <c r="AE14" s="468">
        <v>1.3919999999999999</v>
      </c>
      <c r="AF14" s="468">
        <v>1.3919999999999999</v>
      </c>
      <c r="AG14" s="468">
        <v>1.3919999999999999</v>
      </c>
      <c r="AH14" s="468">
        <v>1.3919999999999999</v>
      </c>
      <c r="AI14" s="468">
        <v>1.3919999999999999</v>
      </c>
      <c r="AJ14" s="468">
        <v>1.3919999999999999</v>
      </c>
      <c r="AK14" s="468">
        <v>1.3919999999999999</v>
      </c>
      <c r="AL14" s="468">
        <v>1.3919999999999999</v>
      </c>
      <c r="AM14" s="468">
        <v>1.3919999999999999</v>
      </c>
      <c r="AN14" s="468">
        <v>1.3919999999999999</v>
      </c>
      <c r="AO14" s="468">
        <v>1.3919999999999999</v>
      </c>
      <c r="AP14" s="468">
        <v>1.3919999999999999</v>
      </c>
      <c r="AQ14" s="468">
        <v>1.3919999999999999</v>
      </c>
      <c r="AR14" s="468">
        <v>1.3919999999999999</v>
      </c>
      <c r="AS14" s="468">
        <v>1.3919999999999999</v>
      </c>
      <c r="AT14" s="468">
        <v>1.3919999999999999</v>
      </c>
      <c r="AU14" s="468">
        <v>1.3919999999999999</v>
      </c>
      <c r="AV14" s="468">
        <v>1.3919999999999999</v>
      </c>
      <c r="AW14" s="468">
        <v>1.3919999999999999</v>
      </c>
      <c r="AX14" s="468">
        <v>1.3919999999999999</v>
      </c>
      <c r="AY14" s="468">
        <v>1.3919999999999999</v>
      </c>
      <c r="AZ14" s="892">
        <v>1.3919999999999999</v>
      </c>
      <c r="BA14" s="892">
        <v>1.3919999999999999</v>
      </c>
      <c r="BB14" s="892">
        <v>1.3919999999999999</v>
      </c>
      <c r="BC14" s="892">
        <v>1.3919999999999999</v>
      </c>
      <c r="BD14" s="892">
        <v>1.3919999999999999</v>
      </c>
      <c r="BE14" s="456">
        <v>1.3919999999999999</v>
      </c>
      <c r="BF14" s="456">
        <v>1.3919999999999999</v>
      </c>
      <c r="BG14" s="456">
        <v>1.3919999999999999</v>
      </c>
      <c r="BH14" s="456">
        <v>1.3919999999999999</v>
      </c>
      <c r="BI14" s="456">
        <v>1.3919999999999999</v>
      </c>
      <c r="BJ14" s="456">
        <v>1.3919999999999999</v>
      </c>
      <c r="BK14" s="456">
        <v>1.3919999999999999</v>
      </c>
      <c r="BL14" s="456">
        <v>1.3919999999999999</v>
      </c>
      <c r="BM14" s="456">
        <v>1.3919999999999999</v>
      </c>
      <c r="BN14" s="456">
        <v>1.3919999999999999</v>
      </c>
      <c r="BO14" s="456">
        <v>1.3919999999999999</v>
      </c>
      <c r="BP14" s="456">
        <v>1.5920000000000001</v>
      </c>
      <c r="BQ14" s="456">
        <v>1.5920000000000001</v>
      </c>
      <c r="BR14" s="456">
        <v>1.5920000000000001</v>
      </c>
      <c r="BS14" s="456">
        <v>1.5920000000000001</v>
      </c>
      <c r="BT14" s="456">
        <v>1.5920000000000001</v>
      </c>
      <c r="BU14" s="456">
        <v>1.5920000000000001</v>
      </c>
      <c r="BV14" s="456">
        <v>1.5920000000000001</v>
      </c>
    </row>
    <row r="15" spans="1:74" ht="12" customHeight="1" x14ac:dyDescent="0.25">
      <c r="A15" s="293" t="s">
        <v>771</v>
      </c>
      <c r="B15" s="483" t="s">
        <v>1015</v>
      </c>
      <c r="C15" s="468">
        <v>2.5928</v>
      </c>
      <c r="D15" s="468">
        <v>2.5928</v>
      </c>
      <c r="E15" s="468">
        <v>2.5928</v>
      </c>
      <c r="F15" s="468">
        <v>2.6097999999999999</v>
      </c>
      <c r="G15" s="468">
        <v>2.6097999999999999</v>
      </c>
      <c r="H15" s="468">
        <v>2.6097999999999999</v>
      </c>
      <c r="I15" s="468">
        <v>2.6394000000000002</v>
      </c>
      <c r="J15" s="468">
        <v>2.6613000000000002</v>
      </c>
      <c r="K15" s="468">
        <v>2.6613000000000002</v>
      </c>
      <c r="L15" s="468">
        <v>2.6204999999999998</v>
      </c>
      <c r="M15" s="468">
        <v>2.6486000000000001</v>
      </c>
      <c r="N15" s="468">
        <v>2.6486000000000001</v>
      </c>
      <c r="O15" s="468">
        <v>2.6576</v>
      </c>
      <c r="P15" s="468">
        <v>2.6576</v>
      </c>
      <c r="Q15" s="468">
        <v>2.6233</v>
      </c>
      <c r="R15" s="468">
        <v>2.6842999999999999</v>
      </c>
      <c r="S15" s="468">
        <v>2.6842999999999999</v>
      </c>
      <c r="T15" s="468">
        <v>2.6842999999999999</v>
      </c>
      <c r="U15" s="468">
        <v>2.6842999999999999</v>
      </c>
      <c r="V15" s="468">
        <v>2.6718000000000002</v>
      </c>
      <c r="W15" s="468">
        <v>2.6958000000000002</v>
      </c>
      <c r="X15" s="468">
        <v>2.6958000000000002</v>
      </c>
      <c r="Y15" s="468">
        <v>2.6958000000000002</v>
      </c>
      <c r="Z15" s="468">
        <v>2.6958000000000002</v>
      </c>
      <c r="AA15" s="468">
        <v>2.6896</v>
      </c>
      <c r="AB15" s="468">
        <v>2.6896</v>
      </c>
      <c r="AC15" s="468">
        <v>2.6896</v>
      </c>
      <c r="AD15" s="468">
        <v>2.6896</v>
      </c>
      <c r="AE15" s="468">
        <v>2.6755</v>
      </c>
      <c r="AF15" s="468">
        <v>2.6955</v>
      </c>
      <c r="AG15" s="468">
        <v>2.6955</v>
      </c>
      <c r="AH15" s="468">
        <v>2.6955</v>
      </c>
      <c r="AI15" s="468">
        <v>2.6955</v>
      </c>
      <c r="AJ15" s="468">
        <v>2.6955</v>
      </c>
      <c r="AK15" s="468">
        <v>2.6955</v>
      </c>
      <c r="AL15" s="468">
        <v>2.6955</v>
      </c>
      <c r="AM15" s="468">
        <v>2.6875</v>
      </c>
      <c r="AN15" s="468">
        <v>2.6922000000000001</v>
      </c>
      <c r="AO15" s="468">
        <v>2.6821999999999999</v>
      </c>
      <c r="AP15" s="468">
        <v>2.6928999999999998</v>
      </c>
      <c r="AQ15" s="468">
        <v>2.6928999999999998</v>
      </c>
      <c r="AR15" s="468">
        <v>2.6928999999999998</v>
      </c>
      <c r="AS15" s="468">
        <v>2.6928999999999998</v>
      </c>
      <c r="AT15" s="468">
        <v>2.6928999999999998</v>
      </c>
      <c r="AU15" s="468">
        <v>2.6928999999999998</v>
      </c>
      <c r="AV15" s="468">
        <v>2.6928999999999998</v>
      </c>
      <c r="AW15" s="468">
        <v>2.6928999999999998</v>
      </c>
      <c r="AX15" s="468">
        <v>2.6928999999999998</v>
      </c>
      <c r="AY15" s="468">
        <v>2.6928999999999998</v>
      </c>
      <c r="AZ15" s="892">
        <v>2.6928999999999998</v>
      </c>
      <c r="BA15" s="892">
        <v>2.6928999999999998</v>
      </c>
      <c r="BB15" s="892">
        <v>2.6928999999999998</v>
      </c>
      <c r="BC15" s="892">
        <v>2.6928999999999998</v>
      </c>
      <c r="BD15" s="892">
        <v>2.6928999999999998</v>
      </c>
      <c r="BE15" s="456">
        <v>2.6928999999999998</v>
      </c>
      <c r="BF15" s="456">
        <v>2.6928999999999998</v>
      </c>
      <c r="BG15" s="456">
        <v>2.6928999999999998</v>
      </c>
      <c r="BH15" s="456">
        <v>2.7229000000000001</v>
      </c>
      <c r="BI15" s="456">
        <v>2.7229000000000001</v>
      </c>
      <c r="BJ15" s="456">
        <v>2.7229000000000001</v>
      </c>
      <c r="BK15" s="456">
        <v>2.7829000000000002</v>
      </c>
      <c r="BL15" s="456">
        <v>2.7829000000000002</v>
      </c>
      <c r="BM15" s="456">
        <v>2.7829000000000002</v>
      </c>
      <c r="BN15" s="456">
        <v>2.7829000000000002</v>
      </c>
      <c r="BO15" s="456">
        <v>2.7829000000000002</v>
      </c>
      <c r="BP15" s="456">
        <v>2.7829000000000002</v>
      </c>
      <c r="BQ15" s="456">
        <v>2.7829000000000002</v>
      </c>
      <c r="BR15" s="456">
        <v>2.7829000000000002</v>
      </c>
      <c r="BS15" s="456">
        <v>2.8024</v>
      </c>
      <c r="BT15" s="456">
        <v>2.8024</v>
      </c>
      <c r="BU15" s="456">
        <v>2.8024</v>
      </c>
      <c r="BV15" s="456">
        <v>2.8024</v>
      </c>
    </row>
    <row r="16" spans="1:74" ht="12" customHeight="1" x14ac:dyDescent="0.25">
      <c r="A16" s="293" t="s">
        <v>770</v>
      </c>
      <c r="B16" s="483" t="s">
        <v>1016</v>
      </c>
      <c r="C16" s="468">
        <v>3.0531000000000001</v>
      </c>
      <c r="D16" s="468">
        <v>3.0516999999999999</v>
      </c>
      <c r="E16" s="468">
        <v>3.0371000000000001</v>
      </c>
      <c r="F16" s="468">
        <v>3.0371000000000001</v>
      </c>
      <c r="G16" s="468">
        <v>3.0343</v>
      </c>
      <c r="H16" s="468">
        <v>3.0377999999999998</v>
      </c>
      <c r="I16" s="468">
        <v>2.9784000000000002</v>
      </c>
      <c r="J16" s="468">
        <v>2.9784000000000002</v>
      </c>
      <c r="K16" s="468">
        <v>2.9698000000000002</v>
      </c>
      <c r="L16" s="468">
        <v>2.9666000000000001</v>
      </c>
      <c r="M16" s="468">
        <v>2.9544000000000001</v>
      </c>
      <c r="N16" s="468">
        <v>2.9224000000000001</v>
      </c>
      <c r="O16" s="468">
        <v>2.8653</v>
      </c>
      <c r="P16" s="468">
        <v>2.7637</v>
      </c>
      <c r="Q16" s="468">
        <v>2.7637</v>
      </c>
      <c r="R16" s="468">
        <v>2.7637</v>
      </c>
      <c r="S16" s="468">
        <v>2.7637</v>
      </c>
      <c r="T16" s="468">
        <v>2.7637</v>
      </c>
      <c r="U16" s="468">
        <v>2.7637</v>
      </c>
      <c r="V16" s="468">
        <v>2.7597</v>
      </c>
      <c r="W16" s="468">
        <v>2.7597</v>
      </c>
      <c r="X16" s="468">
        <v>2.7530999999999999</v>
      </c>
      <c r="Y16" s="468">
        <v>2.7553000000000001</v>
      </c>
      <c r="Z16" s="468">
        <v>2.7374999999999998</v>
      </c>
      <c r="AA16" s="468">
        <v>2.7330999999999999</v>
      </c>
      <c r="AB16" s="468">
        <v>2.7330999999999999</v>
      </c>
      <c r="AC16" s="468">
        <v>2.7353000000000001</v>
      </c>
      <c r="AD16" s="468">
        <v>2.7073</v>
      </c>
      <c r="AE16" s="468">
        <v>2.6903000000000001</v>
      </c>
      <c r="AF16" s="468">
        <v>2.6867000000000001</v>
      </c>
      <c r="AG16" s="468">
        <v>2.6837</v>
      </c>
      <c r="AH16" s="468">
        <v>2.6869000000000001</v>
      </c>
      <c r="AI16" s="468">
        <v>2.6869000000000001</v>
      </c>
      <c r="AJ16" s="468">
        <v>2.6869000000000001</v>
      </c>
      <c r="AK16" s="468">
        <v>2.6869000000000001</v>
      </c>
      <c r="AL16" s="468">
        <v>2.6858</v>
      </c>
      <c r="AM16" s="468">
        <v>2.6724000000000001</v>
      </c>
      <c r="AN16" s="468">
        <v>2.6692</v>
      </c>
      <c r="AO16" s="468">
        <v>2.6692</v>
      </c>
      <c r="AP16" s="468">
        <v>2.6692</v>
      </c>
      <c r="AQ16" s="468">
        <v>2.6692</v>
      </c>
      <c r="AR16" s="468">
        <v>2.6644000000000001</v>
      </c>
      <c r="AS16" s="468">
        <v>2.6644000000000001</v>
      </c>
      <c r="AT16" s="468">
        <v>2.6644000000000001</v>
      </c>
      <c r="AU16" s="468">
        <v>2.6644000000000001</v>
      </c>
      <c r="AV16" s="468">
        <v>2.6573000000000002</v>
      </c>
      <c r="AW16" s="468">
        <v>2.6568999999999998</v>
      </c>
      <c r="AX16" s="468">
        <v>2.6480999999999999</v>
      </c>
      <c r="AY16" s="468">
        <v>2.6501000000000001</v>
      </c>
      <c r="AZ16" s="892">
        <v>2.6501000000000001</v>
      </c>
      <c r="BA16" s="892">
        <v>2.6514000000000002</v>
      </c>
      <c r="BB16" s="892">
        <v>2.6514000000000002</v>
      </c>
      <c r="BC16" s="892">
        <v>2.6539999999999999</v>
      </c>
      <c r="BD16" s="892">
        <v>2.6539999999999999</v>
      </c>
      <c r="BE16" s="456">
        <v>2.657</v>
      </c>
      <c r="BF16" s="456">
        <v>2.657</v>
      </c>
      <c r="BG16" s="456">
        <v>2.657</v>
      </c>
      <c r="BH16" s="456">
        <v>2.657</v>
      </c>
      <c r="BI16" s="456">
        <v>2.657</v>
      </c>
      <c r="BJ16" s="456">
        <v>2.6608000000000001</v>
      </c>
      <c r="BK16" s="456">
        <v>2.6608000000000001</v>
      </c>
      <c r="BL16" s="456">
        <v>2.69</v>
      </c>
      <c r="BM16" s="456">
        <v>2.69</v>
      </c>
      <c r="BN16" s="456">
        <v>2.6916000000000002</v>
      </c>
      <c r="BO16" s="456">
        <v>2.6916000000000002</v>
      </c>
      <c r="BP16" s="456">
        <v>2.6836000000000002</v>
      </c>
      <c r="BQ16" s="456">
        <v>2.6836000000000002</v>
      </c>
      <c r="BR16" s="456">
        <v>2.6836000000000002</v>
      </c>
      <c r="BS16" s="456">
        <v>2.6836000000000002</v>
      </c>
      <c r="BT16" s="456">
        <v>2.6836000000000002</v>
      </c>
      <c r="BU16" s="456">
        <v>2.6836000000000002</v>
      </c>
      <c r="BV16" s="456">
        <v>2.6755</v>
      </c>
    </row>
    <row r="17" spans="1:74" ht="12" customHeight="1" x14ac:dyDescent="0.25">
      <c r="A17" s="293" t="s">
        <v>769</v>
      </c>
      <c r="B17" s="483" t="s">
        <v>1017</v>
      </c>
      <c r="C17" s="468">
        <v>2.4447999999999999</v>
      </c>
      <c r="D17" s="468">
        <v>2.4447999999999999</v>
      </c>
      <c r="E17" s="468">
        <v>2.4447999999999999</v>
      </c>
      <c r="F17" s="468">
        <v>2.4447999999999999</v>
      </c>
      <c r="G17" s="468">
        <v>2.4270999999999998</v>
      </c>
      <c r="H17" s="468">
        <v>2.4270999999999998</v>
      </c>
      <c r="I17" s="468">
        <v>2.4270999999999998</v>
      </c>
      <c r="J17" s="468">
        <v>2.4270999999999998</v>
      </c>
      <c r="K17" s="468">
        <v>2.4270999999999998</v>
      </c>
      <c r="L17" s="468">
        <v>2.4270999999999998</v>
      </c>
      <c r="M17" s="468">
        <v>2.4270999999999998</v>
      </c>
      <c r="N17" s="468">
        <v>2.4140999999999999</v>
      </c>
      <c r="O17" s="468">
        <v>2.4157999999999999</v>
      </c>
      <c r="P17" s="468">
        <v>2.4157999999999999</v>
      </c>
      <c r="Q17" s="468">
        <v>2.4157999999999999</v>
      </c>
      <c r="R17" s="468">
        <v>2.4157999999999999</v>
      </c>
      <c r="S17" s="468">
        <v>2.4157999999999999</v>
      </c>
      <c r="T17" s="468">
        <v>2.4157999999999999</v>
      </c>
      <c r="U17" s="468">
        <v>2.3308</v>
      </c>
      <c r="V17" s="468">
        <v>2.3308</v>
      </c>
      <c r="W17" s="468">
        <v>2.3308</v>
      </c>
      <c r="X17" s="468">
        <v>2.3308</v>
      </c>
      <c r="Y17" s="468">
        <v>2.3308</v>
      </c>
      <c r="Z17" s="468">
        <v>2.3308</v>
      </c>
      <c r="AA17" s="468">
        <v>2.3083999999999998</v>
      </c>
      <c r="AB17" s="468">
        <v>2.3083999999999998</v>
      </c>
      <c r="AC17" s="468">
        <v>2.3083999999999998</v>
      </c>
      <c r="AD17" s="468">
        <v>2.2614000000000001</v>
      </c>
      <c r="AE17" s="468">
        <v>2.2614000000000001</v>
      </c>
      <c r="AF17" s="468">
        <v>2.2614000000000001</v>
      </c>
      <c r="AG17" s="468">
        <v>2.2498999999999998</v>
      </c>
      <c r="AH17" s="468">
        <v>2.2498999999999998</v>
      </c>
      <c r="AI17" s="468">
        <v>2.2498999999999998</v>
      </c>
      <c r="AJ17" s="468">
        <v>2.2498999999999998</v>
      </c>
      <c r="AK17" s="468">
        <v>2.2075</v>
      </c>
      <c r="AL17" s="468">
        <v>2.2075</v>
      </c>
      <c r="AM17" s="468">
        <v>2.1745000000000001</v>
      </c>
      <c r="AN17" s="468">
        <v>2.1745000000000001</v>
      </c>
      <c r="AO17" s="468">
        <v>2.1745000000000001</v>
      </c>
      <c r="AP17" s="468">
        <v>2.1564999999999999</v>
      </c>
      <c r="AQ17" s="468">
        <v>2.1564999999999999</v>
      </c>
      <c r="AR17" s="468">
        <v>2.1595</v>
      </c>
      <c r="AS17" s="468">
        <v>2.1595</v>
      </c>
      <c r="AT17" s="468">
        <v>2.1595</v>
      </c>
      <c r="AU17" s="468">
        <v>2.1595</v>
      </c>
      <c r="AV17" s="468">
        <v>2.1164000000000001</v>
      </c>
      <c r="AW17" s="468">
        <v>2.1164000000000001</v>
      </c>
      <c r="AX17" s="468">
        <v>2.1092</v>
      </c>
      <c r="AY17" s="468">
        <v>2.1092</v>
      </c>
      <c r="AZ17" s="892">
        <v>2.1092</v>
      </c>
      <c r="BA17" s="892">
        <v>2.1092</v>
      </c>
      <c r="BB17" s="892">
        <v>2.1092</v>
      </c>
      <c r="BC17" s="892">
        <v>2.1092</v>
      </c>
      <c r="BD17" s="892">
        <v>2.1092</v>
      </c>
      <c r="BE17" s="456">
        <v>2.1092</v>
      </c>
      <c r="BF17" s="456">
        <v>2.1092</v>
      </c>
      <c r="BG17" s="456">
        <v>2.1092</v>
      </c>
      <c r="BH17" s="456">
        <v>2.1092</v>
      </c>
      <c r="BI17" s="456">
        <v>2.1092</v>
      </c>
      <c r="BJ17" s="456">
        <v>2.1092</v>
      </c>
      <c r="BK17" s="456">
        <v>2.1092</v>
      </c>
      <c r="BL17" s="456">
        <v>2.1092</v>
      </c>
      <c r="BM17" s="456">
        <v>2.1092</v>
      </c>
      <c r="BN17" s="456">
        <v>2.1092</v>
      </c>
      <c r="BO17" s="456">
        <v>2.1092</v>
      </c>
      <c r="BP17" s="456">
        <v>2.1092</v>
      </c>
      <c r="BQ17" s="456">
        <v>2.1092</v>
      </c>
      <c r="BR17" s="456">
        <v>2.1092</v>
      </c>
      <c r="BS17" s="456">
        <v>2.1092</v>
      </c>
      <c r="BT17" s="456">
        <v>2.1092</v>
      </c>
      <c r="BU17" s="456">
        <v>2.1092</v>
      </c>
      <c r="BV17" s="456">
        <v>2.1092</v>
      </c>
    </row>
    <row r="18" spans="1:74" ht="12" customHeight="1" x14ac:dyDescent="0.25">
      <c r="A18" s="293" t="s">
        <v>772</v>
      </c>
      <c r="B18" s="483" t="s">
        <v>1027</v>
      </c>
      <c r="C18" s="468">
        <v>79.746700000000004</v>
      </c>
      <c r="D18" s="468">
        <v>79.746700000000004</v>
      </c>
      <c r="E18" s="468">
        <v>79.760800000000003</v>
      </c>
      <c r="F18" s="468">
        <v>79.760800000000003</v>
      </c>
      <c r="G18" s="468">
        <v>79.760800000000003</v>
      </c>
      <c r="H18" s="468">
        <v>79.760800000000003</v>
      </c>
      <c r="I18" s="468">
        <v>79.760800000000003</v>
      </c>
      <c r="J18" s="468">
        <v>79.760800000000003</v>
      </c>
      <c r="K18" s="468">
        <v>79.762299999999996</v>
      </c>
      <c r="L18" s="468">
        <v>79.762799999999999</v>
      </c>
      <c r="M18" s="468">
        <v>79.766300000000001</v>
      </c>
      <c r="N18" s="468">
        <v>79.771299999999997</v>
      </c>
      <c r="O18" s="468">
        <v>79.693200000000004</v>
      </c>
      <c r="P18" s="468">
        <v>79.693200000000004</v>
      </c>
      <c r="Q18" s="468">
        <v>79.693200000000004</v>
      </c>
      <c r="R18" s="468">
        <v>79.710999999999999</v>
      </c>
      <c r="S18" s="468">
        <v>79.682000000000002</v>
      </c>
      <c r="T18" s="468">
        <v>79.683400000000006</v>
      </c>
      <c r="U18" s="468">
        <v>79.683400000000006</v>
      </c>
      <c r="V18" s="468">
        <v>79.683400000000006</v>
      </c>
      <c r="W18" s="468">
        <v>79.680599999999998</v>
      </c>
      <c r="X18" s="468">
        <v>79.685199999999995</v>
      </c>
      <c r="Y18" s="468">
        <v>79.685199999999995</v>
      </c>
      <c r="Z18" s="468">
        <v>79.691100000000006</v>
      </c>
      <c r="AA18" s="468">
        <v>79.598600000000005</v>
      </c>
      <c r="AB18" s="468">
        <v>79.598600000000005</v>
      </c>
      <c r="AC18" s="468">
        <v>79.598600000000005</v>
      </c>
      <c r="AD18" s="468">
        <v>79.598600000000005</v>
      </c>
      <c r="AE18" s="468">
        <v>79.598600000000005</v>
      </c>
      <c r="AF18" s="468">
        <v>79.590100000000007</v>
      </c>
      <c r="AG18" s="468">
        <v>79.590100000000007</v>
      </c>
      <c r="AH18" s="468">
        <v>79.595699999999994</v>
      </c>
      <c r="AI18" s="468">
        <v>79.596699999999998</v>
      </c>
      <c r="AJ18" s="468">
        <v>79.592500000000001</v>
      </c>
      <c r="AK18" s="468">
        <v>79.592500000000001</v>
      </c>
      <c r="AL18" s="468">
        <v>79.614599999999996</v>
      </c>
      <c r="AM18" s="468">
        <v>79.701599999999999</v>
      </c>
      <c r="AN18" s="468">
        <v>79.701599999999999</v>
      </c>
      <c r="AO18" s="468">
        <v>79.701599999999999</v>
      </c>
      <c r="AP18" s="468">
        <v>79.701599999999999</v>
      </c>
      <c r="AQ18" s="468">
        <v>79.701599999999999</v>
      </c>
      <c r="AR18" s="468">
        <v>79.701599999999999</v>
      </c>
      <c r="AS18" s="468">
        <v>79.701099999999997</v>
      </c>
      <c r="AT18" s="468">
        <v>79.695899999999995</v>
      </c>
      <c r="AU18" s="468">
        <v>79.695899999999995</v>
      </c>
      <c r="AV18" s="468">
        <v>79.695400000000006</v>
      </c>
      <c r="AW18" s="468">
        <v>79.695400000000006</v>
      </c>
      <c r="AX18" s="468">
        <v>79.684600000000003</v>
      </c>
      <c r="AY18" s="468">
        <v>79.684600000000003</v>
      </c>
      <c r="AZ18" s="892">
        <v>79.684600000000003</v>
      </c>
      <c r="BA18" s="892">
        <v>79.684600000000003</v>
      </c>
      <c r="BB18" s="892">
        <v>79.684600000000003</v>
      </c>
      <c r="BC18" s="892">
        <v>79.684600000000003</v>
      </c>
      <c r="BD18" s="892">
        <v>79.691400000000002</v>
      </c>
      <c r="BE18" s="456">
        <v>79.695499999999996</v>
      </c>
      <c r="BF18" s="456">
        <v>79.765500000000003</v>
      </c>
      <c r="BG18" s="456">
        <v>79.765500000000003</v>
      </c>
      <c r="BH18" s="456">
        <v>79.789699999999996</v>
      </c>
      <c r="BI18" s="456">
        <v>79.789699999999996</v>
      </c>
      <c r="BJ18" s="456">
        <v>79.834400000000002</v>
      </c>
      <c r="BK18" s="456">
        <v>79.834400000000002</v>
      </c>
      <c r="BL18" s="456">
        <v>79.835899999999995</v>
      </c>
      <c r="BM18" s="456">
        <v>79.851200000000006</v>
      </c>
      <c r="BN18" s="456">
        <v>79.851200000000006</v>
      </c>
      <c r="BO18" s="456">
        <v>79.866200000000006</v>
      </c>
      <c r="BP18" s="456">
        <v>79.873699999999999</v>
      </c>
      <c r="BQ18" s="456">
        <v>79.874600000000001</v>
      </c>
      <c r="BR18" s="456">
        <v>79.874600000000001</v>
      </c>
      <c r="BS18" s="456">
        <v>79.874600000000001</v>
      </c>
      <c r="BT18" s="456">
        <v>79.913899999999998</v>
      </c>
      <c r="BU18" s="456">
        <v>79.916700000000006</v>
      </c>
      <c r="BV18" s="456">
        <v>79.924800000000005</v>
      </c>
    </row>
    <row r="19" spans="1:74" ht="12" customHeight="1" x14ac:dyDescent="0.25">
      <c r="A19" s="293" t="s">
        <v>773</v>
      </c>
      <c r="B19" s="476" t="s">
        <v>1033</v>
      </c>
      <c r="C19" s="468">
        <v>23.013400000000001</v>
      </c>
      <c r="D19" s="468">
        <v>23.013400000000001</v>
      </c>
      <c r="E19" s="468">
        <v>23.013400000000001</v>
      </c>
      <c r="F19" s="468">
        <v>23.013400000000001</v>
      </c>
      <c r="G19" s="468">
        <v>23.043900000000001</v>
      </c>
      <c r="H19" s="468">
        <v>23.043900000000001</v>
      </c>
      <c r="I19" s="468">
        <v>23.043900000000001</v>
      </c>
      <c r="J19" s="468">
        <v>23.043900000000001</v>
      </c>
      <c r="K19" s="468">
        <v>23.043900000000001</v>
      </c>
      <c r="L19" s="468">
        <v>23.043900000000001</v>
      </c>
      <c r="M19" s="468">
        <v>23.043900000000001</v>
      </c>
      <c r="N19" s="468">
        <v>23.043900000000001</v>
      </c>
      <c r="O19" s="468">
        <v>23.0578</v>
      </c>
      <c r="P19" s="468">
        <v>23.0578</v>
      </c>
      <c r="Q19" s="468">
        <v>23.137799999999999</v>
      </c>
      <c r="R19" s="468">
        <v>23.147400000000001</v>
      </c>
      <c r="S19" s="468">
        <v>23.147400000000001</v>
      </c>
      <c r="T19" s="468">
        <v>23.147400000000001</v>
      </c>
      <c r="U19" s="468">
        <v>23.147400000000001</v>
      </c>
      <c r="V19" s="468">
        <v>23.147400000000001</v>
      </c>
      <c r="W19" s="468">
        <v>23.147400000000001</v>
      </c>
      <c r="X19" s="468">
        <v>23.147400000000001</v>
      </c>
      <c r="Y19" s="468">
        <v>23.147400000000001</v>
      </c>
      <c r="Z19" s="468">
        <v>23.147400000000001</v>
      </c>
      <c r="AA19" s="468">
        <v>23.118600000000001</v>
      </c>
      <c r="AB19" s="468">
        <v>23.118600000000001</v>
      </c>
      <c r="AC19" s="468">
        <v>23.198599999999999</v>
      </c>
      <c r="AD19" s="468">
        <v>23.198599999999999</v>
      </c>
      <c r="AE19" s="468">
        <v>23.198599999999999</v>
      </c>
      <c r="AF19" s="468">
        <v>23.198599999999999</v>
      </c>
      <c r="AG19" s="468">
        <v>23.198599999999999</v>
      </c>
      <c r="AH19" s="468">
        <v>23.198599999999999</v>
      </c>
      <c r="AI19" s="468">
        <v>23.198599999999999</v>
      </c>
      <c r="AJ19" s="468">
        <v>23.198599999999999</v>
      </c>
      <c r="AK19" s="468">
        <v>23.156600000000001</v>
      </c>
      <c r="AL19" s="468">
        <v>23.156600000000001</v>
      </c>
      <c r="AM19" s="468">
        <v>23.075099999999999</v>
      </c>
      <c r="AN19" s="468">
        <v>23.075099999999999</v>
      </c>
      <c r="AO19" s="468">
        <v>23.075099999999999</v>
      </c>
      <c r="AP19" s="468">
        <v>23.075099999999999</v>
      </c>
      <c r="AQ19" s="468">
        <v>23.075099999999999</v>
      </c>
      <c r="AR19" s="468">
        <v>23.075099999999999</v>
      </c>
      <c r="AS19" s="468">
        <v>23.075099999999999</v>
      </c>
      <c r="AT19" s="468">
        <v>23.075099999999999</v>
      </c>
      <c r="AU19" s="468">
        <v>23.075099999999999</v>
      </c>
      <c r="AV19" s="468">
        <v>23.075099999999999</v>
      </c>
      <c r="AW19" s="468">
        <v>23.075099999999999</v>
      </c>
      <c r="AX19" s="468">
        <v>23.075099999999999</v>
      </c>
      <c r="AY19" s="468">
        <v>23.075099999999999</v>
      </c>
      <c r="AZ19" s="892">
        <v>23.075099999999999</v>
      </c>
      <c r="BA19" s="892">
        <v>23.075099999999999</v>
      </c>
      <c r="BB19" s="892">
        <v>23.075099999999999</v>
      </c>
      <c r="BC19" s="892">
        <v>23.075099999999999</v>
      </c>
      <c r="BD19" s="892">
        <v>23.103100000000001</v>
      </c>
      <c r="BE19" s="456">
        <v>23.103100000000001</v>
      </c>
      <c r="BF19" s="456">
        <v>23.103100000000001</v>
      </c>
      <c r="BG19" s="456">
        <v>23.103100000000001</v>
      </c>
      <c r="BH19" s="456">
        <v>23.103100000000001</v>
      </c>
      <c r="BI19" s="456">
        <v>23.103100000000001</v>
      </c>
      <c r="BJ19" s="456">
        <v>23.103100000000001</v>
      </c>
      <c r="BK19" s="456">
        <v>23.103100000000001</v>
      </c>
      <c r="BL19" s="456">
        <v>23.103100000000001</v>
      </c>
      <c r="BM19" s="456">
        <v>23.103100000000001</v>
      </c>
      <c r="BN19" s="456">
        <v>23.103100000000001</v>
      </c>
      <c r="BO19" s="456">
        <v>23.103100000000001</v>
      </c>
      <c r="BP19" s="456">
        <v>23.103100000000001</v>
      </c>
      <c r="BQ19" s="456">
        <v>23.703099999999999</v>
      </c>
      <c r="BR19" s="456">
        <v>23.703099999999999</v>
      </c>
      <c r="BS19" s="456">
        <v>23.703099999999999</v>
      </c>
      <c r="BT19" s="456">
        <v>23.703099999999999</v>
      </c>
      <c r="BU19" s="456">
        <v>23.703099999999999</v>
      </c>
      <c r="BV19" s="456">
        <v>23.731100000000001</v>
      </c>
    </row>
    <row r="20" spans="1:74" ht="12" customHeight="1" x14ac:dyDescent="0.25">
      <c r="A20" s="293" t="s">
        <v>774</v>
      </c>
      <c r="B20" s="445" t="s">
        <v>1019</v>
      </c>
      <c r="C20" s="468">
        <v>95.406400000000005</v>
      </c>
      <c r="D20" s="468">
        <v>95.406400000000005</v>
      </c>
      <c r="E20" s="468">
        <v>95.406400000000005</v>
      </c>
      <c r="F20" s="468">
        <v>95.406400000000005</v>
      </c>
      <c r="G20" s="468">
        <v>95.427400000000006</v>
      </c>
      <c r="H20" s="468">
        <v>94.658900000000003</v>
      </c>
      <c r="I20" s="468">
        <v>94.658900000000003</v>
      </c>
      <c r="J20" s="468">
        <v>94.658900000000003</v>
      </c>
      <c r="K20" s="468">
        <v>94.658900000000003</v>
      </c>
      <c r="L20" s="468">
        <v>94.658900000000003</v>
      </c>
      <c r="M20" s="468">
        <v>94.658900000000003</v>
      </c>
      <c r="N20" s="468">
        <v>94.658900000000003</v>
      </c>
      <c r="O20" s="468">
        <v>94.598200000000006</v>
      </c>
      <c r="P20" s="468">
        <v>94.598200000000006</v>
      </c>
      <c r="Q20" s="468">
        <v>94.598200000000006</v>
      </c>
      <c r="R20" s="468">
        <v>94.598200000000006</v>
      </c>
      <c r="S20" s="468">
        <v>94.598200000000006</v>
      </c>
      <c r="T20" s="468">
        <v>94.598200000000006</v>
      </c>
      <c r="U20" s="468">
        <v>95.712199999999996</v>
      </c>
      <c r="V20" s="468">
        <v>95.712199999999996</v>
      </c>
      <c r="W20" s="468">
        <v>95.712199999999996</v>
      </c>
      <c r="X20" s="468">
        <v>95.712199999999996</v>
      </c>
      <c r="Y20" s="468">
        <v>95.712199999999996</v>
      </c>
      <c r="Z20" s="468">
        <v>95.712199999999996</v>
      </c>
      <c r="AA20" s="468">
        <v>95.7059</v>
      </c>
      <c r="AB20" s="468">
        <v>95.7059</v>
      </c>
      <c r="AC20" s="468">
        <v>95.7059</v>
      </c>
      <c r="AD20" s="468">
        <v>96.819900000000004</v>
      </c>
      <c r="AE20" s="468">
        <v>96.819900000000004</v>
      </c>
      <c r="AF20" s="468">
        <v>96.819900000000004</v>
      </c>
      <c r="AG20" s="468">
        <v>96.819900000000004</v>
      </c>
      <c r="AH20" s="468">
        <v>96.819900000000004</v>
      </c>
      <c r="AI20" s="468">
        <v>96.819900000000004</v>
      </c>
      <c r="AJ20" s="468">
        <v>96.819900000000004</v>
      </c>
      <c r="AK20" s="468">
        <v>96.819900000000004</v>
      </c>
      <c r="AL20" s="468">
        <v>96.819900000000004</v>
      </c>
      <c r="AM20" s="468">
        <v>96.806600000000003</v>
      </c>
      <c r="AN20" s="468">
        <v>96.806600000000003</v>
      </c>
      <c r="AO20" s="468">
        <v>96.806600000000003</v>
      </c>
      <c r="AP20" s="468">
        <v>96.806600000000003</v>
      </c>
      <c r="AQ20" s="468">
        <v>96.852599999999995</v>
      </c>
      <c r="AR20" s="468">
        <v>96.852599999999995</v>
      </c>
      <c r="AS20" s="468">
        <v>96.852599999999995</v>
      </c>
      <c r="AT20" s="468">
        <v>96.852599999999995</v>
      </c>
      <c r="AU20" s="468">
        <v>96.852599999999995</v>
      </c>
      <c r="AV20" s="468">
        <v>96.852599999999995</v>
      </c>
      <c r="AW20" s="468">
        <v>96.852599999999995</v>
      </c>
      <c r="AX20" s="468">
        <v>96.852599999999995</v>
      </c>
      <c r="AY20" s="468">
        <v>96.852599999999995</v>
      </c>
      <c r="AZ20" s="892">
        <v>96.852599999999995</v>
      </c>
      <c r="BA20" s="892">
        <v>96.852599999999995</v>
      </c>
      <c r="BB20" s="892">
        <v>96.852599999999995</v>
      </c>
      <c r="BC20" s="892">
        <v>96.852599999999995</v>
      </c>
      <c r="BD20" s="892">
        <v>96.852599999999995</v>
      </c>
      <c r="BE20" s="456">
        <v>96.852599999999995</v>
      </c>
      <c r="BF20" s="456">
        <v>96.852599999999995</v>
      </c>
      <c r="BG20" s="456">
        <v>97.621099999999998</v>
      </c>
      <c r="BH20" s="456">
        <v>97.621099999999998</v>
      </c>
      <c r="BI20" s="456">
        <v>97.621099999999998</v>
      </c>
      <c r="BJ20" s="456">
        <v>97.621099999999998</v>
      </c>
      <c r="BK20" s="456">
        <v>97.621099999999998</v>
      </c>
      <c r="BL20" s="456">
        <v>97.621099999999998</v>
      </c>
      <c r="BM20" s="456">
        <v>97.621099999999998</v>
      </c>
      <c r="BN20" s="456">
        <v>97.621099999999998</v>
      </c>
      <c r="BO20" s="456">
        <v>97.621099999999998</v>
      </c>
      <c r="BP20" s="456">
        <v>97.621099999999998</v>
      </c>
      <c r="BQ20" s="456">
        <v>97.621099999999998</v>
      </c>
      <c r="BR20" s="456">
        <v>97.621099999999998</v>
      </c>
      <c r="BS20" s="456">
        <v>97.621099999999998</v>
      </c>
      <c r="BT20" s="456">
        <v>97.621099999999998</v>
      </c>
      <c r="BU20" s="456">
        <v>97.621099999999998</v>
      </c>
      <c r="BV20" s="456">
        <v>97.621099999999998</v>
      </c>
    </row>
    <row r="21" spans="1:74" ht="12" customHeight="1" x14ac:dyDescent="0.25">
      <c r="A21" s="293" t="s">
        <v>775</v>
      </c>
      <c r="B21" s="445" t="s">
        <v>1034</v>
      </c>
      <c r="C21" s="468">
        <v>4.9949000000000003</v>
      </c>
      <c r="D21" s="468">
        <v>5.0674000000000001</v>
      </c>
      <c r="E21" s="468">
        <v>5.3144</v>
      </c>
      <c r="F21" s="468">
        <v>6.0537000000000001</v>
      </c>
      <c r="G21" s="468">
        <v>6.0618999999999996</v>
      </c>
      <c r="H21" s="468">
        <v>6.5922000000000001</v>
      </c>
      <c r="I21" s="468">
        <v>6.9390000000000001</v>
      </c>
      <c r="J21" s="468">
        <v>7.4683000000000002</v>
      </c>
      <c r="K21" s="468">
        <v>7.9558</v>
      </c>
      <c r="L21" s="468">
        <v>8.6290999999999993</v>
      </c>
      <c r="M21" s="468">
        <v>8.7063000000000006</v>
      </c>
      <c r="N21" s="468">
        <v>8.9763000000000002</v>
      </c>
      <c r="O21" s="468">
        <v>9.2312999999999992</v>
      </c>
      <c r="P21" s="468">
        <v>9.3172999999999995</v>
      </c>
      <c r="Q21" s="468">
        <v>9.6164000000000005</v>
      </c>
      <c r="R21" s="468">
        <v>9.7853999999999992</v>
      </c>
      <c r="S21" s="468">
        <v>9.9369999999999994</v>
      </c>
      <c r="T21" s="468">
        <v>10.8405</v>
      </c>
      <c r="U21" s="468">
        <v>12.3261</v>
      </c>
      <c r="V21" s="468">
        <v>12.8093</v>
      </c>
      <c r="W21" s="468">
        <v>13.5138</v>
      </c>
      <c r="X21" s="468">
        <v>13.7622</v>
      </c>
      <c r="Y21" s="468">
        <v>14.1935</v>
      </c>
      <c r="Z21" s="468">
        <v>15.988799999999999</v>
      </c>
      <c r="AA21" s="468">
        <v>16.264800000000001</v>
      </c>
      <c r="AB21" s="468">
        <v>16.300699999999999</v>
      </c>
      <c r="AC21" s="468">
        <v>17.343499999999999</v>
      </c>
      <c r="AD21" s="468">
        <v>18.029</v>
      </c>
      <c r="AE21" s="468">
        <v>19.175599999999999</v>
      </c>
      <c r="AF21" s="468">
        <v>20.427199999999999</v>
      </c>
      <c r="AG21" s="468">
        <v>21.172000000000001</v>
      </c>
      <c r="AH21" s="468">
        <v>22.398399999999999</v>
      </c>
      <c r="AI21" s="468">
        <v>23.2119</v>
      </c>
      <c r="AJ21" s="468">
        <v>23.970800000000001</v>
      </c>
      <c r="AK21" s="468">
        <v>24.814</v>
      </c>
      <c r="AL21" s="468">
        <v>27.007300000000001</v>
      </c>
      <c r="AM21" s="468">
        <v>27.296600000000002</v>
      </c>
      <c r="AN21" s="468">
        <v>27.830500000000001</v>
      </c>
      <c r="AO21" s="468">
        <v>28.851600000000001</v>
      </c>
      <c r="AP21" s="468">
        <v>30.1751</v>
      </c>
      <c r="AQ21" s="468">
        <v>31.986499999999999</v>
      </c>
      <c r="AR21" s="468">
        <v>33.6843</v>
      </c>
      <c r="AS21" s="468">
        <v>35.342700000000001</v>
      </c>
      <c r="AT21" s="468">
        <v>36.395200000000003</v>
      </c>
      <c r="AU21" s="468">
        <v>37.375500000000002</v>
      </c>
      <c r="AV21" s="468">
        <v>39.0503</v>
      </c>
      <c r="AW21" s="468">
        <v>40.354999999999997</v>
      </c>
      <c r="AX21" s="468">
        <v>42.9542</v>
      </c>
      <c r="AY21" s="468">
        <v>43.884099999999997</v>
      </c>
      <c r="AZ21" s="892">
        <v>44.9129</v>
      </c>
      <c r="BA21" s="892">
        <v>46.183</v>
      </c>
      <c r="BB21" s="892">
        <v>47.904299999999999</v>
      </c>
      <c r="BC21" s="892">
        <v>51.577500000000001</v>
      </c>
      <c r="BD21" s="892">
        <v>55.285299999999999</v>
      </c>
      <c r="BE21" s="456">
        <v>56.4694</v>
      </c>
      <c r="BF21" s="456">
        <v>57.66</v>
      </c>
      <c r="BG21" s="456">
        <v>59.9358</v>
      </c>
      <c r="BH21" s="456">
        <v>60.520899999999997</v>
      </c>
      <c r="BI21" s="456">
        <v>62.917700000000004</v>
      </c>
      <c r="BJ21" s="456">
        <v>66.554100000000005</v>
      </c>
      <c r="BK21" s="456">
        <v>66.986699999999999</v>
      </c>
      <c r="BL21" s="456">
        <v>67.316599999999994</v>
      </c>
      <c r="BM21" s="456">
        <v>69.378100000000003</v>
      </c>
      <c r="BN21" s="456">
        <v>71.135499999999993</v>
      </c>
      <c r="BO21" s="456">
        <v>71.778899999999993</v>
      </c>
      <c r="BP21" s="456">
        <v>74.9392</v>
      </c>
      <c r="BQ21" s="456">
        <v>78.221000000000004</v>
      </c>
      <c r="BR21" s="456">
        <v>78.856999999999999</v>
      </c>
      <c r="BS21" s="456">
        <v>80.850899999999996</v>
      </c>
      <c r="BT21" s="456">
        <v>81.583299999999994</v>
      </c>
      <c r="BU21" s="456">
        <v>81.849299999999999</v>
      </c>
      <c r="BV21" s="456">
        <v>89.183000000000007</v>
      </c>
    </row>
    <row r="22" spans="1:74" ht="12" customHeight="1" x14ac:dyDescent="0.25">
      <c r="A22" s="293" t="s">
        <v>776</v>
      </c>
      <c r="B22" s="445" t="s">
        <v>1035</v>
      </c>
      <c r="C22" s="468">
        <v>0.1502</v>
      </c>
      <c r="D22" s="468">
        <v>0.1502</v>
      </c>
      <c r="E22" s="468">
        <v>0.1502</v>
      </c>
      <c r="F22" s="468">
        <v>0.1502</v>
      </c>
      <c r="G22" s="468">
        <v>0.1502</v>
      </c>
      <c r="H22" s="468">
        <v>0.1502</v>
      </c>
      <c r="I22" s="468">
        <v>0.1502</v>
      </c>
      <c r="J22" s="468">
        <v>0.1502</v>
      </c>
      <c r="K22" s="468">
        <v>0.1502</v>
      </c>
      <c r="L22" s="468">
        <v>0.1502</v>
      </c>
      <c r="M22" s="468">
        <v>0.1502</v>
      </c>
      <c r="N22" s="468">
        <v>0.1502</v>
      </c>
      <c r="O22" s="468">
        <v>0.15229999999999999</v>
      </c>
      <c r="P22" s="468">
        <v>0.15229999999999999</v>
      </c>
      <c r="Q22" s="468">
        <v>0.15229999999999999</v>
      </c>
      <c r="R22" s="468">
        <v>0.15229999999999999</v>
      </c>
      <c r="S22" s="468">
        <v>0.15229999999999999</v>
      </c>
      <c r="T22" s="468">
        <v>0.15229999999999999</v>
      </c>
      <c r="U22" s="468">
        <v>0.15229999999999999</v>
      </c>
      <c r="V22" s="468">
        <v>0.15229999999999999</v>
      </c>
      <c r="W22" s="468">
        <v>0.15229999999999999</v>
      </c>
      <c r="X22" s="468">
        <v>0.15229999999999999</v>
      </c>
      <c r="Y22" s="468">
        <v>0.15229999999999999</v>
      </c>
      <c r="Z22" s="468">
        <v>0.15229999999999999</v>
      </c>
      <c r="AA22" s="468">
        <v>0.1227</v>
      </c>
      <c r="AB22" s="468">
        <v>0.1227</v>
      </c>
      <c r="AC22" s="468">
        <v>0.1227</v>
      </c>
      <c r="AD22" s="468">
        <v>0.1227</v>
      </c>
      <c r="AE22" s="468">
        <v>0.1227</v>
      </c>
      <c r="AF22" s="468">
        <v>0.1197</v>
      </c>
      <c r="AG22" s="468">
        <v>0.1197</v>
      </c>
      <c r="AH22" s="468">
        <v>0.1197</v>
      </c>
      <c r="AI22" s="468">
        <v>0.1197</v>
      </c>
      <c r="AJ22" s="468">
        <v>0.1197</v>
      </c>
      <c r="AK22" s="468">
        <v>0.1197</v>
      </c>
      <c r="AL22" s="468">
        <v>0.1197</v>
      </c>
      <c r="AM22" s="468">
        <v>0.15440000000000001</v>
      </c>
      <c r="AN22" s="468">
        <v>0.15440000000000001</v>
      </c>
      <c r="AO22" s="468">
        <v>0.15440000000000001</v>
      </c>
      <c r="AP22" s="468">
        <v>0.15440000000000001</v>
      </c>
      <c r="AQ22" s="468">
        <v>0.15440000000000001</v>
      </c>
      <c r="AR22" s="468">
        <v>0.15440000000000001</v>
      </c>
      <c r="AS22" s="468">
        <v>0.15440000000000001</v>
      </c>
      <c r="AT22" s="468">
        <v>0.16239999999999999</v>
      </c>
      <c r="AU22" s="468">
        <v>0.16239999999999999</v>
      </c>
      <c r="AV22" s="468">
        <v>0.16239999999999999</v>
      </c>
      <c r="AW22" s="468">
        <v>0.16239999999999999</v>
      </c>
      <c r="AX22" s="468">
        <v>0.16239999999999999</v>
      </c>
      <c r="AY22" s="468">
        <v>0.16239999999999999</v>
      </c>
      <c r="AZ22" s="892">
        <v>0.16239999999999999</v>
      </c>
      <c r="BA22" s="892">
        <v>0.16239999999999999</v>
      </c>
      <c r="BB22" s="892">
        <v>0.16239999999999999</v>
      </c>
      <c r="BC22" s="892">
        <v>0.16239999999999999</v>
      </c>
      <c r="BD22" s="892">
        <v>0.15709999999999999</v>
      </c>
      <c r="BE22" s="456">
        <v>0.15709999999999999</v>
      </c>
      <c r="BF22" s="456">
        <v>0.15709999999999999</v>
      </c>
      <c r="BG22" s="456">
        <v>0.15709999999999999</v>
      </c>
      <c r="BH22" s="456">
        <v>0.15709999999999999</v>
      </c>
      <c r="BI22" s="456">
        <v>0.15709999999999999</v>
      </c>
      <c r="BJ22" s="456">
        <v>0.15709999999999999</v>
      </c>
      <c r="BK22" s="456">
        <v>0.15709999999999999</v>
      </c>
      <c r="BL22" s="456">
        <v>0.15709999999999999</v>
      </c>
      <c r="BM22" s="456">
        <v>0.15709999999999999</v>
      </c>
      <c r="BN22" s="456">
        <v>0.15709999999999999</v>
      </c>
      <c r="BO22" s="456">
        <v>0.15709999999999999</v>
      </c>
      <c r="BP22" s="456">
        <v>0.15709999999999999</v>
      </c>
      <c r="BQ22" s="456">
        <v>0.15709999999999999</v>
      </c>
      <c r="BR22" s="456">
        <v>0.15709999999999999</v>
      </c>
      <c r="BS22" s="456">
        <v>0.15709999999999999</v>
      </c>
      <c r="BT22" s="456">
        <v>0.15709999999999999</v>
      </c>
      <c r="BU22" s="456">
        <v>0.15709999999999999</v>
      </c>
      <c r="BV22" s="456">
        <v>0.15709999999999999</v>
      </c>
    </row>
    <row r="23" spans="1:74" ht="12" customHeight="1" x14ac:dyDescent="0.25">
      <c r="A23" s="293"/>
      <c r="B23" s="292" t="s">
        <v>1037</v>
      </c>
      <c r="C23" s="468"/>
      <c r="D23" s="468"/>
      <c r="E23" s="468"/>
      <c r="F23" s="468"/>
      <c r="G23" s="468"/>
      <c r="H23" s="468"/>
      <c r="I23" s="468"/>
      <c r="J23" s="468"/>
      <c r="K23" s="468"/>
      <c r="L23" s="468"/>
      <c r="M23" s="468"/>
      <c r="N23" s="468"/>
      <c r="O23" s="468"/>
      <c r="P23" s="468"/>
      <c r="Q23" s="468"/>
      <c r="R23" s="468"/>
      <c r="S23" s="468"/>
      <c r="T23" s="468"/>
      <c r="U23" s="468"/>
      <c r="V23" s="468"/>
      <c r="W23" s="468"/>
      <c r="X23" s="468"/>
      <c r="Y23" s="468"/>
      <c r="Z23" s="468"/>
      <c r="AA23" s="468"/>
      <c r="AB23" s="468"/>
      <c r="AC23" s="468"/>
      <c r="AD23" s="468"/>
      <c r="AE23" s="468"/>
      <c r="AF23" s="468"/>
      <c r="AG23" s="468"/>
      <c r="AH23" s="468"/>
      <c r="AI23" s="468"/>
      <c r="AJ23" s="468"/>
      <c r="AK23" s="468"/>
      <c r="AL23" s="468"/>
      <c r="AM23" s="468"/>
      <c r="AN23" s="468"/>
      <c r="AO23" s="468"/>
      <c r="AP23" s="468"/>
      <c r="AQ23" s="468"/>
      <c r="AR23" s="468"/>
      <c r="AS23" s="468"/>
      <c r="AT23" s="468"/>
      <c r="AU23" s="468"/>
      <c r="AV23" s="468"/>
      <c r="AW23" s="468"/>
      <c r="AX23" s="468"/>
      <c r="AY23" s="468"/>
      <c r="AZ23" s="892"/>
      <c r="BA23" s="892"/>
      <c r="BB23" s="892"/>
      <c r="BC23" s="892"/>
      <c r="BD23" s="892"/>
      <c r="BE23" s="456"/>
      <c r="BF23" s="456"/>
      <c r="BG23" s="456"/>
      <c r="BH23" s="456"/>
      <c r="BI23" s="456"/>
      <c r="BJ23" s="456"/>
      <c r="BK23" s="456"/>
      <c r="BL23" s="456"/>
      <c r="BM23" s="456"/>
      <c r="BN23" s="456"/>
      <c r="BO23" s="456"/>
      <c r="BP23" s="456"/>
      <c r="BQ23" s="456"/>
      <c r="BR23" s="456"/>
      <c r="BS23" s="456"/>
      <c r="BT23" s="456"/>
      <c r="BU23" s="456"/>
      <c r="BV23" s="456"/>
    </row>
    <row r="24" spans="1:74" s="482" customFormat="1" ht="12" customHeight="1" x14ac:dyDescent="0.25">
      <c r="A24" s="481"/>
      <c r="B24" s="484" t="s">
        <v>1030</v>
      </c>
      <c r="C24" s="301"/>
      <c r="D24" s="301"/>
      <c r="E24" s="301"/>
      <c r="F24" s="301"/>
      <c r="G24" s="301"/>
      <c r="H24" s="301"/>
      <c r="I24" s="301"/>
      <c r="J24" s="301"/>
      <c r="K24" s="301"/>
      <c r="L24" s="301"/>
      <c r="M24" s="301"/>
      <c r="N24" s="301"/>
      <c r="O24" s="301"/>
      <c r="P24" s="301"/>
      <c r="Q24" s="301"/>
      <c r="R24" s="301"/>
      <c r="S24" s="301"/>
      <c r="T24" s="301"/>
      <c r="U24" s="301"/>
      <c r="V24" s="301"/>
      <c r="W24" s="301"/>
      <c r="X24" s="301"/>
      <c r="Y24" s="301"/>
      <c r="Z24" s="301"/>
      <c r="AA24" s="301"/>
      <c r="AB24" s="301"/>
      <c r="AC24" s="301"/>
      <c r="AD24" s="301"/>
      <c r="AE24" s="301"/>
      <c r="AF24" s="301"/>
      <c r="AG24" s="301"/>
      <c r="AH24" s="301"/>
      <c r="AI24" s="301"/>
      <c r="AJ24" s="301"/>
      <c r="AK24" s="301"/>
      <c r="AL24" s="301"/>
      <c r="AM24" s="301"/>
      <c r="AN24" s="301"/>
      <c r="AO24" s="301"/>
      <c r="AP24" s="301"/>
      <c r="AQ24" s="301"/>
      <c r="AR24" s="301"/>
      <c r="AS24" s="301"/>
      <c r="AT24" s="301"/>
      <c r="AU24" s="301"/>
      <c r="AV24" s="301"/>
      <c r="AW24" s="301"/>
      <c r="AX24" s="301"/>
      <c r="AY24" s="301"/>
      <c r="AZ24" s="891"/>
      <c r="BA24" s="891"/>
      <c r="BB24" s="891"/>
      <c r="BC24" s="891"/>
      <c r="BD24" s="891"/>
      <c r="BE24" s="462"/>
      <c r="BF24" s="462"/>
      <c r="BG24" s="462"/>
      <c r="BH24" s="462"/>
      <c r="BI24" s="462"/>
      <c r="BJ24" s="462"/>
      <c r="BK24" s="462"/>
      <c r="BL24" s="462"/>
      <c r="BM24" s="462"/>
      <c r="BN24" s="462"/>
      <c r="BO24" s="462"/>
      <c r="BP24" s="462"/>
      <c r="BQ24" s="462"/>
      <c r="BR24" s="462"/>
      <c r="BS24" s="462"/>
      <c r="BT24" s="462"/>
      <c r="BU24" s="462"/>
      <c r="BV24" s="462"/>
    </row>
    <row r="25" spans="1:74" ht="12" customHeight="1" x14ac:dyDescent="0.25">
      <c r="A25" s="293" t="s">
        <v>777</v>
      </c>
      <c r="B25" s="483" t="s">
        <v>1018</v>
      </c>
      <c r="C25" s="468">
        <v>18.7514</v>
      </c>
      <c r="D25" s="468">
        <v>18.782</v>
      </c>
      <c r="E25" s="468">
        <v>18.802900000000001</v>
      </c>
      <c r="F25" s="468">
        <v>18.800799999999999</v>
      </c>
      <c r="G25" s="468">
        <v>18.800799999999999</v>
      </c>
      <c r="H25" s="468">
        <v>18.7956</v>
      </c>
      <c r="I25" s="468">
        <v>18.7956</v>
      </c>
      <c r="J25" s="468">
        <v>18.794899999999998</v>
      </c>
      <c r="K25" s="468">
        <v>18.79</v>
      </c>
      <c r="L25" s="468">
        <v>18.7607</v>
      </c>
      <c r="M25" s="468">
        <v>18.769500000000001</v>
      </c>
      <c r="N25" s="468">
        <v>18.7822</v>
      </c>
      <c r="O25" s="468">
        <v>18.790900000000001</v>
      </c>
      <c r="P25" s="468">
        <v>18.819199999999999</v>
      </c>
      <c r="Q25" s="468">
        <v>18.741800000000001</v>
      </c>
      <c r="R25" s="468">
        <v>18.742699999999999</v>
      </c>
      <c r="S25" s="468">
        <v>18.743600000000001</v>
      </c>
      <c r="T25" s="468">
        <v>18.6844</v>
      </c>
      <c r="U25" s="468">
        <v>18.6844</v>
      </c>
      <c r="V25" s="468">
        <v>18.6844</v>
      </c>
      <c r="W25" s="468">
        <v>18.688400000000001</v>
      </c>
      <c r="X25" s="468">
        <v>18.682400000000001</v>
      </c>
      <c r="Y25" s="468">
        <v>18.6751</v>
      </c>
      <c r="Z25" s="468">
        <v>18.634899999999998</v>
      </c>
      <c r="AA25" s="468">
        <v>18.775300000000001</v>
      </c>
      <c r="AB25" s="468">
        <v>18.7683</v>
      </c>
      <c r="AC25" s="468">
        <v>18.765899999999998</v>
      </c>
      <c r="AD25" s="468">
        <v>18.6463</v>
      </c>
      <c r="AE25" s="468">
        <v>18.696300000000001</v>
      </c>
      <c r="AF25" s="468">
        <v>18.696200000000001</v>
      </c>
      <c r="AG25" s="468">
        <v>18.6982</v>
      </c>
      <c r="AH25" s="468">
        <v>18.700700000000001</v>
      </c>
      <c r="AI25" s="468">
        <v>18.706299999999999</v>
      </c>
      <c r="AJ25" s="468">
        <v>18.630299999999998</v>
      </c>
      <c r="AK25" s="468">
        <v>18.630299999999998</v>
      </c>
      <c r="AL25" s="468">
        <v>18.476700000000001</v>
      </c>
      <c r="AM25" s="468">
        <v>18.297499999999999</v>
      </c>
      <c r="AN25" s="468">
        <v>18.295500000000001</v>
      </c>
      <c r="AO25" s="468">
        <v>18.290800000000001</v>
      </c>
      <c r="AP25" s="468">
        <v>18.326799999999999</v>
      </c>
      <c r="AQ25" s="468">
        <v>18.328099999999999</v>
      </c>
      <c r="AR25" s="468">
        <v>18.329000000000001</v>
      </c>
      <c r="AS25" s="468">
        <v>18.328399999999998</v>
      </c>
      <c r="AT25" s="468">
        <v>18.332699999999999</v>
      </c>
      <c r="AU25" s="468">
        <v>18.334700000000002</v>
      </c>
      <c r="AV25" s="468">
        <v>18.218</v>
      </c>
      <c r="AW25" s="468">
        <v>18.217500000000001</v>
      </c>
      <c r="AX25" s="468">
        <v>18.185400000000001</v>
      </c>
      <c r="AY25" s="468">
        <v>18.185400000000001</v>
      </c>
      <c r="AZ25" s="892">
        <v>18.185400000000001</v>
      </c>
      <c r="BA25" s="892">
        <v>18.185400000000001</v>
      </c>
      <c r="BB25" s="892">
        <v>18.186299999999999</v>
      </c>
      <c r="BC25" s="892">
        <v>18.186299999999999</v>
      </c>
      <c r="BD25" s="892">
        <v>18.189800000000002</v>
      </c>
      <c r="BE25" s="456">
        <v>18.192299999999999</v>
      </c>
      <c r="BF25" s="456">
        <v>18.1995</v>
      </c>
      <c r="BG25" s="456">
        <v>18.200700000000001</v>
      </c>
      <c r="BH25" s="456">
        <v>18.200700000000001</v>
      </c>
      <c r="BI25" s="456">
        <v>18.2087</v>
      </c>
      <c r="BJ25" s="456">
        <v>18.209599999999998</v>
      </c>
      <c r="BK25" s="456">
        <v>18.209599999999998</v>
      </c>
      <c r="BL25" s="456">
        <v>18.210799999999999</v>
      </c>
      <c r="BM25" s="456">
        <v>18.220800000000001</v>
      </c>
      <c r="BN25" s="456">
        <v>18.2211</v>
      </c>
      <c r="BO25" s="456">
        <v>18.229299999999999</v>
      </c>
      <c r="BP25" s="456">
        <v>18.2302</v>
      </c>
      <c r="BQ25" s="456">
        <v>18.2302</v>
      </c>
      <c r="BR25" s="456">
        <v>18.2302</v>
      </c>
      <c r="BS25" s="456">
        <v>18.241499999999998</v>
      </c>
      <c r="BT25" s="456">
        <v>18.241499999999998</v>
      </c>
      <c r="BU25" s="456">
        <v>18.241499999999998</v>
      </c>
      <c r="BV25" s="456">
        <v>18.240300000000001</v>
      </c>
    </row>
    <row r="26" spans="1:74" ht="12" customHeight="1" x14ac:dyDescent="0.25">
      <c r="A26" s="293" t="s">
        <v>778</v>
      </c>
      <c r="B26" s="483" t="s">
        <v>472</v>
      </c>
      <c r="C26" s="468">
        <v>1.4452</v>
      </c>
      <c r="D26" s="468">
        <v>1.4452</v>
      </c>
      <c r="E26" s="468">
        <v>1.4452</v>
      </c>
      <c r="F26" s="468">
        <v>1.4452</v>
      </c>
      <c r="G26" s="468">
        <v>1.4441999999999999</v>
      </c>
      <c r="H26" s="468">
        <v>1.4441999999999999</v>
      </c>
      <c r="I26" s="468">
        <v>1.4441999999999999</v>
      </c>
      <c r="J26" s="468">
        <v>1.4441999999999999</v>
      </c>
      <c r="K26" s="468">
        <v>1.4441999999999999</v>
      </c>
      <c r="L26" s="468">
        <v>1.4441999999999999</v>
      </c>
      <c r="M26" s="468">
        <v>1.4441999999999999</v>
      </c>
      <c r="N26" s="468">
        <v>1.4441999999999999</v>
      </c>
      <c r="O26" s="468">
        <v>1.4232</v>
      </c>
      <c r="P26" s="468">
        <v>1.4232</v>
      </c>
      <c r="Q26" s="468">
        <v>1.4232</v>
      </c>
      <c r="R26" s="468">
        <v>1.4232</v>
      </c>
      <c r="S26" s="468">
        <v>1.4232</v>
      </c>
      <c r="T26" s="468">
        <v>1.4232</v>
      </c>
      <c r="U26" s="468">
        <v>1.4232</v>
      </c>
      <c r="V26" s="468">
        <v>1.4232</v>
      </c>
      <c r="W26" s="468">
        <v>1.4232</v>
      </c>
      <c r="X26" s="468">
        <v>1.4232</v>
      </c>
      <c r="Y26" s="468">
        <v>1.4232</v>
      </c>
      <c r="Z26" s="468">
        <v>1.4232</v>
      </c>
      <c r="AA26" s="468">
        <v>1.4012</v>
      </c>
      <c r="AB26" s="468">
        <v>1.4012</v>
      </c>
      <c r="AC26" s="468">
        <v>1.4012</v>
      </c>
      <c r="AD26" s="468">
        <v>1.4012</v>
      </c>
      <c r="AE26" s="468">
        <v>1.4012</v>
      </c>
      <c r="AF26" s="468">
        <v>1.4012</v>
      </c>
      <c r="AG26" s="468">
        <v>1.4012</v>
      </c>
      <c r="AH26" s="468">
        <v>1.4012</v>
      </c>
      <c r="AI26" s="468">
        <v>1.4012</v>
      </c>
      <c r="AJ26" s="468">
        <v>1.4012</v>
      </c>
      <c r="AK26" s="468">
        <v>1.4012</v>
      </c>
      <c r="AL26" s="468">
        <v>1.4012</v>
      </c>
      <c r="AM26" s="468">
        <v>1.4298999999999999</v>
      </c>
      <c r="AN26" s="468">
        <v>1.4298999999999999</v>
      </c>
      <c r="AO26" s="468">
        <v>1.4389000000000001</v>
      </c>
      <c r="AP26" s="468">
        <v>1.4389000000000001</v>
      </c>
      <c r="AQ26" s="468">
        <v>1.4389000000000001</v>
      </c>
      <c r="AR26" s="468">
        <v>1.4389000000000001</v>
      </c>
      <c r="AS26" s="468">
        <v>1.4389000000000001</v>
      </c>
      <c r="AT26" s="468">
        <v>1.4389000000000001</v>
      </c>
      <c r="AU26" s="468">
        <v>1.4389000000000001</v>
      </c>
      <c r="AV26" s="468">
        <v>1.4389000000000001</v>
      </c>
      <c r="AW26" s="468">
        <v>1.4389000000000001</v>
      </c>
      <c r="AX26" s="468">
        <v>1.4389000000000001</v>
      </c>
      <c r="AY26" s="468">
        <v>1.4389000000000001</v>
      </c>
      <c r="AZ26" s="892">
        <v>1.4389000000000001</v>
      </c>
      <c r="BA26" s="892">
        <v>1.4389000000000001</v>
      </c>
      <c r="BB26" s="892">
        <v>1.4389000000000001</v>
      </c>
      <c r="BC26" s="892">
        <v>1.4389000000000001</v>
      </c>
      <c r="BD26" s="892">
        <v>1.4389000000000001</v>
      </c>
      <c r="BE26" s="456">
        <v>1.4389000000000001</v>
      </c>
      <c r="BF26" s="456">
        <v>1.4389000000000001</v>
      </c>
      <c r="BG26" s="456">
        <v>1.4389000000000001</v>
      </c>
      <c r="BH26" s="456">
        <v>1.4389000000000001</v>
      </c>
      <c r="BI26" s="456">
        <v>1.4389000000000001</v>
      </c>
      <c r="BJ26" s="456">
        <v>1.4389000000000001</v>
      </c>
      <c r="BK26" s="456">
        <v>1.4389000000000001</v>
      </c>
      <c r="BL26" s="456">
        <v>1.4389000000000001</v>
      </c>
      <c r="BM26" s="456">
        <v>1.4389000000000001</v>
      </c>
      <c r="BN26" s="456">
        <v>1.4389000000000001</v>
      </c>
      <c r="BO26" s="456">
        <v>1.4389000000000001</v>
      </c>
      <c r="BP26" s="456">
        <v>1.4389000000000001</v>
      </c>
      <c r="BQ26" s="456">
        <v>1.4389000000000001</v>
      </c>
      <c r="BR26" s="456">
        <v>1.4389000000000001</v>
      </c>
      <c r="BS26" s="456">
        <v>1.4389000000000001</v>
      </c>
      <c r="BT26" s="456">
        <v>1.4389000000000001</v>
      </c>
      <c r="BU26" s="456">
        <v>1.4389000000000001</v>
      </c>
      <c r="BV26" s="456">
        <v>1.4389000000000001</v>
      </c>
    </row>
    <row r="27" spans="1:74" ht="12" customHeight="1" x14ac:dyDescent="0.25">
      <c r="A27" s="293" t="s">
        <v>779</v>
      </c>
      <c r="B27" s="483" t="s">
        <v>312</v>
      </c>
      <c r="C27" s="468">
        <v>1.5248999999999999</v>
      </c>
      <c r="D27" s="468">
        <v>1.5248999999999999</v>
      </c>
      <c r="E27" s="468">
        <v>1.5248999999999999</v>
      </c>
      <c r="F27" s="468">
        <v>1.5248999999999999</v>
      </c>
      <c r="G27" s="468">
        <v>1.5274000000000001</v>
      </c>
      <c r="H27" s="468">
        <v>1.5279</v>
      </c>
      <c r="I27" s="468">
        <v>1.5279</v>
      </c>
      <c r="J27" s="468">
        <v>1.5279</v>
      </c>
      <c r="K27" s="468">
        <v>1.5235000000000001</v>
      </c>
      <c r="L27" s="468">
        <v>1.5235000000000001</v>
      </c>
      <c r="M27" s="468">
        <v>1.5253000000000001</v>
      </c>
      <c r="N27" s="468">
        <v>1.5273000000000001</v>
      </c>
      <c r="O27" s="468">
        <v>1.4522999999999999</v>
      </c>
      <c r="P27" s="468">
        <v>1.4507000000000001</v>
      </c>
      <c r="Q27" s="468">
        <v>1.4507000000000001</v>
      </c>
      <c r="R27" s="468">
        <v>1.4507000000000001</v>
      </c>
      <c r="S27" s="468">
        <v>1.4507000000000001</v>
      </c>
      <c r="T27" s="468">
        <v>1.4504999999999999</v>
      </c>
      <c r="U27" s="468">
        <v>1.4504999999999999</v>
      </c>
      <c r="V27" s="468">
        <v>1.4497</v>
      </c>
      <c r="W27" s="468">
        <v>1.4497</v>
      </c>
      <c r="X27" s="468">
        <v>1.4497</v>
      </c>
      <c r="Y27" s="468">
        <v>1.4487000000000001</v>
      </c>
      <c r="Z27" s="468">
        <v>1.4487000000000001</v>
      </c>
      <c r="AA27" s="468">
        <v>1.4852000000000001</v>
      </c>
      <c r="AB27" s="468">
        <v>1.4836</v>
      </c>
      <c r="AC27" s="468">
        <v>1.4836</v>
      </c>
      <c r="AD27" s="468">
        <v>1.4836</v>
      </c>
      <c r="AE27" s="468">
        <v>1.4825999999999999</v>
      </c>
      <c r="AF27" s="468">
        <v>1.4835</v>
      </c>
      <c r="AG27" s="468">
        <v>1.4835</v>
      </c>
      <c r="AH27" s="468">
        <v>1.4835</v>
      </c>
      <c r="AI27" s="468">
        <v>1.4835</v>
      </c>
      <c r="AJ27" s="468">
        <v>1.4835</v>
      </c>
      <c r="AK27" s="468">
        <v>1.4835</v>
      </c>
      <c r="AL27" s="468">
        <v>1.4713000000000001</v>
      </c>
      <c r="AM27" s="468">
        <v>1.4759</v>
      </c>
      <c r="AN27" s="468">
        <v>1.4469000000000001</v>
      </c>
      <c r="AO27" s="468">
        <v>1.4531000000000001</v>
      </c>
      <c r="AP27" s="468">
        <v>1.4560999999999999</v>
      </c>
      <c r="AQ27" s="468">
        <v>1.4601</v>
      </c>
      <c r="AR27" s="468">
        <v>1.4601</v>
      </c>
      <c r="AS27" s="468">
        <v>1.4631000000000001</v>
      </c>
      <c r="AT27" s="468">
        <v>1.4765999999999999</v>
      </c>
      <c r="AU27" s="468">
        <v>1.4791000000000001</v>
      </c>
      <c r="AV27" s="468">
        <v>1.4801</v>
      </c>
      <c r="AW27" s="468">
        <v>1.4801</v>
      </c>
      <c r="AX27" s="468">
        <v>1.4814000000000001</v>
      </c>
      <c r="AY27" s="468">
        <v>1.4814000000000001</v>
      </c>
      <c r="AZ27" s="892">
        <v>1.4814000000000001</v>
      </c>
      <c r="BA27" s="892">
        <v>1.4814000000000001</v>
      </c>
      <c r="BB27" s="892">
        <v>1.4814000000000001</v>
      </c>
      <c r="BC27" s="892">
        <v>1.4814000000000001</v>
      </c>
      <c r="BD27" s="892">
        <v>1.4814000000000001</v>
      </c>
      <c r="BE27" s="456">
        <v>1.4814000000000001</v>
      </c>
      <c r="BF27" s="456">
        <v>1.4854000000000001</v>
      </c>
      <c r="BG27" s="456">
        <v>1.4854000000000001</v>
      </c>
      <c r="BH27" s="456">
        <v>1.4854000000000001</v>
      </c>
      <c r="BI27" s="456">
        <v>1.4854000000000001</v>
      </c>
      <c r="BJ27" s="456">
        <v>1.4854000000000001</v>
      </c>
      <c r="BK27" s="456">
        <v>1.4854000000000001</v>
      </c>
      <c r="BL27" s="456">
        <v>1.4854000000000001</v>
      </c>
      <c r="BM27" s="456">
        <v>1.4854000000000001</v>
      </c>
      <c r="BN27" s="456">
        <v>1.4854000000000001</v>
      </c>
      <c r="BO27" s="456">
        <v>1.5024</v>
      </c>
      <c r="BP27" s="456">
        <v>1.5024</v>
      </c>
      <c r="BQ27" s="456">
        <v>1.5024</v>
      </c>
      <c r="BR27" s="456">
        <v>1.5024</v>
      </c>
      <c r="BS27" s="456">
        <v>1.5024</v>
      </c>
      <c r="BT27" s="456">
        <v>1.5024</v>
      </c>
      <c r="BU27" s="456">
        <v>1.5024</v>
      </c>
      <c r="BV27" s="456">
        <v>1.5024</v>
      </c>
    </row>
    <row r="28" spans="1:74" ht="12" customHeight="1" x14ac:dyDescent="0.25">
      <c r="A28" s="293" t="s">
        <v>780</v>
      </c>
      <c r="B28" s="483" t="s">
        <v>1534</v>
      </c>
      <c r="C28" s="468">
        <v>1.3022</v>
      </c>
      <c r="D28" s="468">
        <v>1.3022</v>
      </c>
      <c r="E28" s="468">
        <v>1.3714999999999999</v>
      </c>
      <c r="F28" s="468">
        <v>1.3714999999999999</v>
      </c>
      <c r="G28" s="468">
        <v>1.3714999999999999</v>
      </c>
      <c r="H28" s="468">
        <v>1.3714999999999999</v>
      </c>
      <c r="I28" s="468">
        <v>1.3714999999999999</v>
      </c>
      <c r="J28" s="468">
        <v>1.3714999999999999</v>
      </c>
      <c r="K28" s="468">
        <v>1.3714999999999999</v>
      </c>
      <c r="L28" s="468">
        <v>1.3714999999999999</v>
      </c>
      <c r="M28" s="468">
        <v>1.3714999999999999</v>
      </c>
      <c r="N28" s="468">
        <v>1.3662000000000001</v>
      </c>
      <c r="O28" s="468">
        <v>1.5347999999999999</v>
      </c>
      <c r="P28" s="468">
        <v>1.5347999999999999</v>
      </c>
      <c r="Q28" s="468">
        <v>1.5047999999999999</v>
      </c>
      <c r="R28" s="468">
        <v>1.5047999999999999</v>
      </c>
      <c r="S28" s="468">
        <v>1.5047999999999999</v>
      </c>
      <c r="T28" s="468">
        <v>1.5047999999999999</v>
      </c>
      <c r="U28" s="468">
        <v>1.5047999999999999</v>
      </c>
      <c r="V28" s="468">
        <v>1.5047999999999999</v>
      </c>
      <c r="W28" s="468">
        <v>1.5047999999999999</v>
      </c>
      <c r="X28" s="468">
        <v>1.5047999999999999</v>
      </c>
      <c r="Y28" s="468">
        <v>1.5047999999999999</v>
      </c>
      <c r="Z28" s="468">
        <v>1.5047999999999999</v>
      </c>
      <c r="AA28" s="468">
        <v>1.3441000000000001</v>
      </c>
      <c r="AB28" s="468">
        <v>1.3441000000000001</v>
      </c>
      <c r="AC28" s="468">
        <v>1.3441000000000001</v>
      </c>
      <c r="AD28" s="468">
        <v>1.3441000000000001</v>
      </c>
      <c r="AE28" s="468">
        <v>1.3441000000000001</v>
      </c>
      <c r="AF28" s="468">
        <v>1.3441000000000001</v>
      </c>
      <c r="AG28" s="468">
        <v>1.3441000000000001</v>
      </c>
      <c r="AH28" s="468">
        <v>1.3441000000000001</v>
      </c>
      <c r="AI28" s="468">
        <v>1.3441000000000001</v>
      </c>
      <c r="AJ28" s="468">
        <v>1.3441000000000001</v>
      </c>
      <c r="AK28" s="468">
        <v>1.3441000000000001</v>
      </c>
      <c r="AL28" s="468">
        <v>1.3441000000000001</v>
      </c>
      <c r="AM28" s="468">
        <v>1.5023</v>
      </c>
      <c r="AN28" s="468">
        <v>1.5023</v>
      </c>
      <c r="AO28" s="468">
        <v>1.5023</v>
      </c>
      <c r="AP28" s="468">
        <v>1.5023</v>
      </c>
      <c r="AQ28" s="468">
        <v>1.5023</v>
      </c>
      <c r="AR28" s="468">
        <v>1.4769000000000001</v>
      </c>
      <c r="AS28" s="468">
        <v>1.4769000000000001</v>
      </c>
      <c r="AT28" s="468">
        <v>1.4769000000000001</v>
      </c>
      <c r="AU28" s="468">
        <v>1.4769000000000001</v>
      </c>
      <c r="AV28" s="468">
        <v>1.4769000000000001</v>
      </c>
      <c r="AW28" s="468">
        <v>1.4429000000000001</v>
      </c>
      <c r="AX28" s="468">
        <v>1.4429000000000001</v>
      </c>
      <c r="AY28" s="468">
        <v>1.4420999999999999</v>
      </c>
      <c r="AZ28" s="892">
        <v>1.4420999999999999</v>
      </c>
      <c r="BA28" s="892">
        <v>1.4420999999999999</v>
      </c>
      <c r="BB28" s="892">
        <v>1.4420999999999999</v>
      </c>
      <c r="BC28" s="892">
        <v>1.4420999999999999</v>
      </c>
      <c r="BD28" s="892">
        <v>1.4420999999999999</v>
      </c>
      <c r="BE28" s="456">
        <v>1.4420999999999999</v>
      </c>
      <c r="BF28" s="456">
        <v>1.4420999999999999</v>
      </c>
      <c r="BG28" s="456">
        <v>1.4420999999999999</v>
      </c>
      <c r="BH28" s="456">
        <v>1.4420999999999999</v>
      </c>
      <c r="BI28" s="456">
        <v>1.4420999999999999</v>
      </c>
      <c r="BJ28" s="456">
        <v>1.4420999999999999</v>
      </c>
      <c r="BK28" s="456">
        <v>1.4420999999999999</v>
      </c>
      <c r="BL28" s="456">
        <v>1.4420999999999999</v>
      </c>
      <c r="BM28" s="456">
        <v>1.4420999999999999</v>
      </c>
      <c r="BN28" s="456">
        <v>1.4420999999999999</v>
      </c>
      <c r="BO28" s="456">
        <v>1.4420999999999999</v>
      </c>
      <c r="BP28" s="456">
        <v>1.4420999999999999</v>
      </c>
      <c r="BQ28" s="456">
        <v>1.4420999999999999</v>
      </c>
      <c r="BR28" s="456">
        <v>1.4420999999999999</v>
      </c>
      <c r="BS28" s="456">
        <v>1.4420999999999999</v>
      </c>
      <c r="BT28" s="456">
        <v>1.4420999999999999</v>
      </c>
      <c r="BU28" s="456">
        <v>1.4420999999999999</v>
      </c>
      <c r="BV28" s="456">
        <v>1.4420999999999999</v>
      </c>
    </row>
    <row r="29" spans="1:74" s="482" customFormat="1" ht="12" customHeight="1" x14ac:dyDescent="0.25">
      <c r="A29" s="481"/>
      <c r="B29" s="484" t="s">
        <v>1031</v>
      </c>
      <c r="C29" s="104"/>
      <c r="D29" s="104"/>
      <c r="E29" s="104"/>
      <c r="F29" s="104"/>
      <c r="G29" s="104"/>
      <c r="H29" s="104"/>
      <c r="I29" s="104"/>
      <c r="J29" s="104"/>
      <c r="K29" s="104"/>
      <c r="L29" s="104"/>
      <c r="M29" s="104"/>
      <c r="N29" s="104"/>
      <c r="O29" s="104"/>
      <c r="P29" s="104"/>
      <c r="Q29" s="104"/>
      <c r="R29" s="104"/>
      <c r="S29" s="104"/>
      <c r="T29" s="104"/>
      <c r="U29" s="104"/>
      <c r="V29" s="104"/>
      <c r="W29" s="104"/>
      <c r="X29" s="104"/>
      <c r="Y29" s="104"/>
      <c r="Z29" s="104"/>
      <c r="AA29" s="104"/>
      <c r="AB29" s="104"/>
      <c r="AC29" s="104"/>
      <c r="AD29" s="104"/>
      <c r="AE29" s="104"/>
      <c r="AF29" s="104"/>
      <c r="AG29" s="104"/>
      <c r="AH29" s="104"/>
      <c r="AI29" s="104"/>
      <c r="AJ29" s="104"/>
      <c r="AK29" s="104"/>
      <c r="AL29" s="104"/>
      <c r="AM29" s="104"/>
      <c r="AN29" s="104"/>
      <c r="AO29" s="104"/>
      <c r="AP29" s="104"/>
      <c r="AQ29" s="104"/>
      <c r="AR29" s="104"/>
      <c r="AS29" s="104"/>
      <c r="AT29" s="104"/>
      <c r="AU29" s="104"/>
      <c r="AV29" s="104"/>
      <c r="AW29" s="104"/>
      <c r="AX29" s="104"/>
      <c r="AY29" s="104"/>
      <c r="AZ29" s="924"/>
      <c r="BA29" s="924"/>
      <c r="BB29" s="924"/>
      <c r="BC29" s="924"/>
      <c r="BD29" s="924"/>
      <c r="BE29" s="485"/>
      <c r="BF29" s="485"/>
      <c r="BG29" s="485"/>
      <c r="BH29" s="485"/>
      <c r="BI29" s="485"/>
      <c r="BJ29" s="485"/>
      <c r="BK29" s="485"/>
      <c r="BL29" s="485"/>
      <c r="BM29" s="485"/>
      <c r="BN29" s="485"/>
      <c r="BO29" s="485"/>
      <c r="BP29" s="485"/>
      <c r="BQ29" s="485"/>
      <c r="BR29" s="485"/>
      <c r="BS29" s="485"/>
      <c r="BT29" s="485"/>
      <c r="BU29" s="485"/>
      <c r="BV29" s="485"/>
    </row>
    <row r="30" spans="1:74" ht="12" customHeight="1" x14ac:dyDescent="0.25">
      <c r="A30" s="293" t="s">
        <v>781</v>
      </c>
      <c r="B30" s="483" t="s">
        <v>1017</v>
      </c>
      <c r="C30" s="468">
        <v>5.3841999999999999</v>
      </c>
      <c r="D30" s="468">
        <v>5.3841999999999999</v>
      </c>
      <c r="E30" s="468">
        <v>5.3841999999999999</v>
      </c>
      <c r="F30" s="468">
        <v>5.3841999999999999</v>
      </c>
      <c r="G30" s="468">
        <v>5.3841999999999999</v>
      </c>
      <c r="H30" s="468">
        <v>5.3784000000000001</v>
      </c>
      <c r="I30" s="468">
        <v>5.3903999999999996</v>
      </c>
      <c r="J30" s="468">
        <v>5.3903999999999996</v>
      </c>
      <c r="K30" s="468">
        <v>5.3903999999999996</v>
      </c>
      <c r="L30" s="468">
        <v>5.3903999999999996</v>
      </c>
      <c r="M30" s="468">
        <v>5.3903999999999996</v>
      </c>
      <c r="N30" s="468">
        <v>5.3903999999999996</v>
      </c>
      <c r="O30" s="468">
        <v>5.5172999999999996</v>
      </c>
      <c r="P30" s="468">
        <v>5.5172999999999996</v>
      </c>
      <c r="Q30" s="468">
        <v>5.5172999999999996</v>
      </c>
      <c r="R30" s="468">
        <v>5.5172999999999996</v>
      </c>
      <c r="S30" s="468">
        <v>5.4722999999999997</v>
      </c>
      <c r="T30" s="468">
        <v>5.4577</v>
      </c>
      <c r="U30" s="468">
        <v>5.4577</v>
      </c>
      <c r="V30" s="468">
        <v>5.4577</v>
      </c>
      <c r="W30" s="468">
        <v>5.4255000000000004</v>
      </c>
      <c r="X30" s="468">
        <v>5.4255000000000004</v>
      </c>
      <c r="Y30" s="468">
        <v>5.3623000000000003</v>
      </c>
      <c r="Z30" s="468">
        <v>5.3623000000000003</v>
      </c>
      <c r="AA30" s="468">
        <v>5.2320000000000002</v>
      </c>
      <c r="AB30" s="468">
        <v>5.2320000000000002</v>
      </c>
      <c r="AC30" s="468">
        <v>5.2320000000000002</v>
      </c>
      <c r="AD30" s="468">
        <v>5.2320000000000002</v>
      </c>
      <c r="AE30" s="468">
        <v>5.2320000000000002</v>
      </c>
      <c r="AF30" s="468">
        <v>5.2320000000000002</v>
      </c>
      <c r="AG30" s="468">
        <v>5.2320000000000002</v>
      </c>
      <c r="AH30" s="468">
        <v>5.2320000000000002</v>
      </c>
      <c r="AI30" s="468">
        <v>5.2320000000000002</v>
      </c>
      <c r="AJ30" s="468">
        <v>5.1673</v>
      </c>
      <c r="AK30" s="468">
        <v>5.1673</v>
      </c>
      <c r="AL30" s="468">
        <v>5.2073</v>
      </c>
      <c r="AM30" s="468">
        <v>5.2051999999999996</v>
      </c>
      <c r="AN30" s="468">
        <v>5.2051999999999996</v>
      </c>
      <c r="AO30" s="468">
        <v>5.2051999999999996</v>
      </c>
      <c r="AP30" s="468">
        <v>5.2051999999999996</v>
      </c>
      <c r="AQ30" s="468">
        <v>5.2051999999999996</v>
      </c>
      <c r="AR30" s="468">
        <v>5.2051999999999996</v>
      </c>
      <c r="AS30" s="468">
        <v>5.1151999999999997</v>
      </c>
      <c r="AT30" s="468">
        <v>5.1151999999999997</v>
      </c>
      <c r="AU30" s="468">
        <v>5.1006999999999998</v>
      </c>
      <c r="AV30" s="468">
        <v>5.1006999999999998</v>
      </c>
      <c r="AW30" s="468">
        <v>5.1006999999999998</v>
      </c>
      <c r="AX30" s="468">
        <v>5.0633999999999997</v>
      </c>
      <c r="AY30" s="468">
        <v>5.0633999999999997</v>
      </c>
      <c r="AZ30" s="892">
        <v>5.0633999999999997</v>
      </c>
      <c r="BA30" s="892">
        <v>5.0633999999999997</v>
      </c>
      <c r="BB30" s="892">
        <v>5.0633999999999997</v>
      </c>
      <c r="BC30" s="892">
        <v>5.0633999999999997</v>
      </c>
      <c r="BD30" s="892">
        <v>5.0633999999999997</v>
      </c>
      <c r="BE30" s="456">
        <v>5.0633999999999997</v>
      </c>
      <c r="BF30" s="456">
        <v>5.0633999999999997</v>
      </c>
      <c r="BG30" s="456">
        <v>5.0633999999999997</v>
      </c>
      <c r="BH30" s="456">
        <v>5.0633999999999997</v>
      </c>
      <c r="BI30" s="456">
        <v>5.0633999999999997</v>
      </c>
      <c r="BJ30" s="456">
        <v>5.0633999999999997</v>
      </c>
      <c r="BK30" s="456">
        <v>5.0633999999999997</v>
      </c>
      <c r="BL30" s="456">
        <v>5.0633999999999997</v>
      </c>
      <c r="BM30" s="456">
        <v>5.0633999999999997</v>
      </c>
      <c r="BN30" s="456">
        <v>5.0633999999999997</v>
      </c>
      <c r="BO30" s="456">
        <v>5.0633999999999997</v>
      </c>
      <c r="BP30" s="456">
        <v>5.0633999999999997</v>
      </c>
      <c r="BQ30" s="456">
        <v>5.0633999999999997</v>
      </c>
      <c r="BR30" s="456">
        <v>5.0633999999999997</v>
      </c>
      <c r="BS30" s="456">
        <v>5.0633999999999997</v>
      </c>
      <c r="BT30" s="456">
        <v>5.0633999999999997</v>
      </c>
      <c r="BU30" s="456">
        <v>5.0633999999999997</v>
      </c>
      <c r="BV30" s="456">
        <v>5.0633999999999997</v>
      </c>
    </row>
    <row r="31" spans="1:74" ht="12" customHeight="1" x14ac:dyDescent="0.25">
      <c r="A31" s="293" t="s">
        <v>782</v>
      </c>
      <c r="B31" s="483" t="s">
        <v>1016</v>
      </c>
      <c r="C31" s="468">
        <v>1.4074</v>
      </c>
      <c r="D31" s="468">
        <v>1.4074</v>
      </c>
      <c r="E31" s="468">
        <v>1.4074</v>
      </c>
      <c r="F31" s="468">
        <v>1.3998999999999999</v>
      </c>
      <c r="G31" s="468">
        <v>1.3998999999999999</v>
      </c>
      <c r="H31" s="468">
        <v>1.3998999999999999</v>
      </c>
      <c r="I31" s="468">
        <v>1.3998999999999999</v>
      </c>
      <c r="J31" s="468">
        <v>1.3998999999999999</v>
      </c>
      <c r="K31" s="468">
        <v>1.3998999999999999</v>
      </c>
      <c r="L31" s="468">
        <v>1.3998999999999999</v>
      </c>
      <c r="M31" s="468">
        <v>1.3998999999999999</v>
      </c>
      <c r="N31" s="468">
        <v>1.3998999999999999</v>
      </c>
      <c r="O31" s="468">
        <v>1.3944000000000001</v>
      </c>
      <c r="P31" s="468">
        <v>1.3944000000000001</v>
      </c>
      <c r="Q31" s="468">
        <v>1.3944000000000001</v>
      </c>
      <c r="R31" s="468">
        <v>1.3944000000000001</v>
      </c>
      <c r="S31" s="468">
        <v>1.3944000000000001</v>
      </c>
      <c r="T31" s="468">
        <v>1.3956999999999999</v>
      </c>
      <c r="U31" s="468">
        <v>1.3956999999999999</v>
      </c>
      <c r="V31" s="468">
        <v>1.3956999999999999</v>
      </c>
      <c r="W31" s="468">
        <v>1.3956999999999999</v>
      </c>
      <c r="X31" s="468">
        <v>1.3956999999999999</v>
      </c>
      <c r="Y31" s="468">
        <v>1.3956999999999999</v>
      </c>
      <c r="Z31" s="468">
        <v>1.3956999999999999</v>
      </c>
      <c r="AA31" s="468">
        <v>1.3661000000000001</v>
      </c>
      <c r="AB31" s="468">
        <v>1.3661000000000001</v>
      </c>
      <c r="AC31" s="468">
        <v>1.3661000000000001</v>
      </c>
      <c r="AD31" s="468">
        <v>1.3661000000000001</v>
      </c>
      <c r="AE31" s="468">
        <v>1.3661000000000001</v>
      </c>
      <c r="AF31" s="468">
        <v>1.3661000000000001</v>
      </c>
      <c r="AG31" s="468">
        <v>1.3506</v>
      </c>
      <c r="AH31" s="468">
        <v>1.3506</v>
      </c>
      <c r="AI31" s="468">
        <v>1.3506</v>
      </c>
      <c r="AJ31" s="468">
        <v>1.3506</v>
      </c>
      <c r="AK31" s="468">
        <v>1.3506</v>
      </c>
      <c r="AL31" s="468">
        <v>1.3111999999999999</v>
      </c>
      <c r="AM31" s="468">
        <v>1.3049999999999999</v>
      </c>
      <c r="AN31" s="468">
        <v>1.3049999999999999</v>
      </c>
      <c r="AO31" s="468">
        <v>1.3049999999999999</v>
      </c>
      <c r="AP31" s="468">
        <v>1.3049999999999999</v>
      </c>
      <c r="AQ31" s="468">
        <v>1.3049999999999999</v>
      </c>
      <c r="AR31" s="468">
        <v>1.3049999999999999</v>
      </c>
      <c r="AS31" s="468">
        <v>1.3049999999999999</v>
      </c>
      <c r="AT31" s="468">
        <v>1.3082</v>
      </c>
      <c r="AU31" s="468">
        <v>1.3082</v>
      </c>
      <c r="AV31" s="468">
        <v>1.3082</v>
      </c>
      <c r="AW31" s="468">
        <v>1.3082</v>
      </c>
      <c r="AX31" s="468">
        <v>1.3082</v>
      </c>
      <c r="AY31" s="468">
        <v>1.3082</v>
      </c>
      <c r="AZ31" s="892">
        <v>1.3082</v>
      </c>
      <c r="BA31" s="892">
        <v>1.3082</v>
      </c>
      <c r="BB31" s="892">
        <v>1.3082</v>
      </c>
      <c r="BC31" s="892">
        <v>1.3082</v>
      </c>
      <c r="BD31" s="892">
        <v>1.3082</v>
      </c>
      <c r="BE31" s="456">
        <v>1.3051999999999999</v>
      </c>
      <c r="BF31" s="456">
        <v>1.3051999999999999</v>
      </c>
      <c r="BG31" s="456">
        <v>1.3037000000000001</v>
      </c>
      <c r="BH31" s="456">
        <v>1.3037000000000001</v>
      </c>
      <c r="BI31" s="456">
        <v>1.3037000000000001</v>
      </c>
      <c r="BJ31" s="456">
        <v>1.3101</v>
      </c>
      <c r="BK31" s="456">
        <v>1.3101</v>
      </c>
      <c r="BL31" s="456">
        <v>1.3101</v>
      </c>
      <c r="BM31" s="456">
        <v>1.3101</v>
      </c>
      <c r="BN31" s="456">
        <v>1.3101</v>
      </c>
      <c r="BO31" s="456">
        <v>1.3101</v>
      </c>
      <c r="BP31" s="456">
        <v>1.3086</v>
      </c>
      <c r="BQ31" s="456">
        <v>1.3086</v>
      </c>
      <c r="BR31" s="456">
        <v>1.3086</v>
      </c>
      <c r="BS31" s="456">
        <v>1.3086</v>
      </c>
      <c r="BT31" s="456">
        <v>1.3086</v>
      </c>
      <c r="BU31" s="456">
        <v>1.3086</v>
      </c>
      <c r="BV31" s="456">
        <v>1.3086</v>
      </c>
    </row>
    <row r="32" spans="1:74" ht="12" customHeight="1" x14ac:dyDescent="0.25">
      <c r="A32" s="293" t="s">
        <v>783</v>
      </c>
      <c r="B32" s="478" t="s">
        <v>1028</v>
      </c>
      <c r="C32" s="468">
        <v>0.56200000000000006</v>
      </c>
      <c r="D32" s="468">
        <v>0.56200000000000006</v>
      </c>
      <c r="E32" s="468">
        <v>0.57989999999999997</v>
      </c>
      <c r="F32" s="468">
        <v>0.58169999999999999</v>
      </c>
      <c r="G32" s="468">
        <v>0.59</v>
      </c>
      <c r="H32" s="468">
        <v>0.60340000000000005</v>
      </c>
      <c r="I32" s="468">
        <v>0.60540000000000005</v>
      </c>
      <c r="J32" s="468">
        <v>0.61399999999999999</v>
      </c>
      <c r="K32" s="468">
        <v>0.61399999999999999</v>
      </c>
      <c r="L32" s="468">
        <v>0.61570000000000003</v>
      </c>
      <c r="M32" s="468">
        <v>0.61850000000000005</v>
      </c>
      <c r="N32" s="468">
        <v>0.61850000000000005</v>
      </c>
      <c r="O32" s="468">
        <v>0.61990000000000001</v>
      </c>
      <c r="P32" s="468">
        <v>0.61799999999999999</v>
      </c>
      <c r="Q32" s="468">
        <v>0.62090000000000001</v>
      </c>
      <c r="R32" s="468">
        <v>0.62090000000000001</v>
      </c>
      <c r="S32" s="468">
        <v>0.62090000000000001</v>
      </c>
      <c r="T32" s="468">
        <v>0.62090000000000001</v>
      </c>
      <c r="U32" s="468">
        <v>0.62280000000000002</v>
      </c>
      <c r="V32" s="468">
        <v>0.62280000000000002</v>
      </c>
      <c r="W32" s="468">
        <v>0.62150000000000005</v>
      </c>
      <c r="X32" s="468">
        <v>0.63739999999999997</v>
      </c>
      <c r="Y32" s="468">
        <v>0.64290000000000003</v>
      </c>
      <c r="Z32" s="468">
        <v>0.69399999999999995</v>
      </c>
      <c r="AA32" s="468">
        <v>0.70069999999999999</v>
      </c>
      <c r="AB32" s="468">
        <v>0.70069999999999999</v>
      </c>
      <c r="AC32" s="468">
        <v>0.70199999999999996</v>
      </c>
      <c r="AD32" s="468">
        <v>0.70199999999999996</v>
      </c>
      <c r="AE32" s="468">
        <v>0.70330000000000004</v>
      </c>
      <c r="AF32" s="468">
        <v>0.71130000000000004</v>
      </c>
      <c r="AG32" s="468">
        <v>0.71989999999999998</v>
      </c>
      <c r="AH32" s="468">
        <v>0.72199999999999998</v>
      </c>
      <c r="AI32" s="468">
        <v>0.72719999999999996</v>
      </c>
      <c r="AJ32" s="468">
        <v>0.72719999999999996</v>
      </c>
      <c r="AK32" s="468">
        <v>0.73209999999999997</v>
      </c>
      <c r="AL32" s="468">
        <v>0.73599999999999999</v>
      </c>
      <c r="AM32" s="468">
        <v>0.76</v>
      </c>
      <c r="AN32" s="468">
        <v>0.7601</v>
      </c>
      <c r="AO32" s="468">
        <v>0.7621</v>
      </c>
      <c r="AP32" s="468">
        <v>0.76400000000000001</v>
      </c>
      <c r="AQ32" s="468">
        <v>0.76680000000000004</v>
      </c>
      <c r="AR32" s="468">
        <v>1.2493000000000001</v>
      </c>
      <c r="AS32" s="468">
        <v>1.2837000000000001</v>
      </c>
      <c r="AT32" s="468">
        <v>1.2837000000000001</v>
      </c>
      <c r="AU32" s="468">
        <v>1.5106999999999999</v>
      </c>
      <c r="AV32" s="468">
        <v>1.5106999999999999</v>
      </c>
      <c r="AW32" s="468">
        <v>1.6221000000000001</v>
      </c>
      <c r="AX32" s="468">
        <v>1.6600999999999999</v>
      </c>
      <c r="AY32" s="468">
        <v>1.6614</v>
      </c>
      <c r="AZ32" s="892">
        <v>1.6625000000000001</v>
      </c>
      <c r="BA32" s="892">
        <v>1.6625000000000001</v>
      </c>
      <c r="BB32" s="892">
        <v>1.6625000000000001</v>
      </c>
      <c r="BC32" s="892">
        <v>1.7777000000000001</v>
      </c>
      <c r="BD32" s="892">
        <v>1.8202</v>
      </c>
      <c r="BE32" s="456">
        <v>1.8231999999999999</v>
      </c>
      <c r="BF32" s="456">
        <v>1.8231999999999999</v>
      </c>
      <c r="BG32" s="456">
        <v>1.8231999999999999</v>
      </c>
      <c r="BH32" s="456">
        <v>1.8231999999999999</v>
      </c>
      <c r="BI32" s="456">
        <v>1.8611</v>
      </c>
      <c r="BJ32" s="456">
        <v>1.8611</v>
      </c>
      <c r="BK32" s="456">
        <v>1.8611</v>
      </c>
      <c r="BL32" s="456">
        <v>1.8611</v>
      </c>
      <c r="BM32" s="456">
        <v>1.8611</v>
      </c>
      <c r="BN32" s="456">
        <v>1.8611</v>
      </c>
      <c r="BO32" s="456">
        <v>1.8611</v>
      </c>
      <c r="BP32" s="456">
        <v>1.8611</v>
      </c>
      <c r="BQ32" s="456">
        <v>1.8611</v>
      </c>
      <c r="BR32" s="456">
        <v>1.8611</v>
      </c>
      <c r="BS32" s="456">
        <v>1.8611</v>
      </c>
      <c r="BT32" s="456">
        <v>1.8611</v>
      </c>
      <c r="BU32" s="456">
        <v>1.8611</v>
      </c>
      <c r="BV32" s="456">
        <v>1.8611</v>
      </c>
    </row>
    <row r="33" spans="1:74" ht="12" customHeight="1" x14ac:dyDescent="0.25">
      <c r="A33" s="293" t="s">
        <v>784</v>
      </c>
      <c r="B33" s="478" t="s">
        <v>1013</v>
      </c>
      <c r="C33" s="468">
        <v>0.12690000000000001</v>
      </c>
      <c r="D33" s="468">
        <v>0.12690000000000001</v>
      </c>
      <c r="E33" s="468">
        <v>0.12690000000000001</v>
      </c>
      <c r="F33" s="468">
        <v>0.12690000000000001</v>
      </c>
      <c r="G33" s="468">
        <v>0.12690000000000001</v>
      </c>
      <c r="H33" s="468">
        <v>0.12690000000000001</v>
      </c>
      <c r="I33" s="468">
        <v>0.12690000000000001</v>
      </c>
      <c r="J33" s="468">
        <v>0.12690000000000001</v>
      </c>
      <c r="K33" s="468">
        <v>0.12690000000000001</v>
      </c>
      <c r="L33" s="468">
        <v>0.12690000000000001</v>
      </c>
      <c r="M33" s="468">
        <v>0.12690000000000001</v>
      </c>
      <c r="N33" s="468">
        <v>0.12690000000000001</v>
      </c>
      <c r="O33" s="468">
        <v>0.12690000000000001</v>
      </c>
      <c r="P33" s="468">
        <v>0.12690000000000001</v>
      </c>
      <c r="Q33" s="468">
        <v>0.12590000000000001</v>
      </c>
      <c r="R33" s="468">
        <v>0.12590000000000001</v>
      </c>
      <c r="S33" s="468">
        <v>0.12590000000000001</v>
      </c>
      <c r="T33" s="468">
        <v>0.12590000000000001</v>
      </c>
      <c r="U33" s="468">
        <v>0.12590000000000001</v>
      </c>
      <c r="V33" s="468">
        <v>0.12590000000000001</v>
      </c>
      <c r="W33" s="468">
        <v>0.12590000000000001</v>
      </c>
      <c r="X33" s="468">
        <v>0.12590000000000001</v>
      </c>
      <c r="Y33" s="468">
        <v>0.12590000000000001</v>
      </c>
      <c r="Z33" s="468">
        <v>0.1229</v>
      </c>
      <c r="AA33" s="468">
        <v>0.1229</v>
      </c>
      <c r="AB33" s="468">
        <v>0.1229</v>
      </c>
      <c r="AC33" s="468">
        <v>0.1229</v>
      </c>
      <c r="AD33" s="468">
        <v>0.1229</v>
      </c>
      <c r="AE33" s="468">
        <v>0.1229</v>
      </c>
      <c r="AF33" s="468">
        <v>0.1229</v>
      </c>
      <c r="AG33" s="468">
        <v>0.1229</v>
      </c>
      <c r="AH33" s="468">
        <v>0.1229</v>
      </c>
      <c r="AI33" s="468">
        <v>0.1229</v>
      </c>
      <c r="AJ33" s="468">
        <v>0.1229</v>
      </c>
      <c r="AK33" s="468">
        <v>0.1464</v>
      </c>
      <c r="AL33" s="468">
        <v>0.1464</v>
      </c>
      <c r="AM33" s="468">
        <v>0.1464</v>
      </c>
      <c r="AN33" s="468">
        <v>0.1464</v>
      </c>
      <c r="AO33" s="468">
        <v>0.1464</v>
      </c>
      <c r="AP33" s="468">
        <v>0.1464</v>
      </c>
      <c r="AQ33" s="468">
        <v>0.1464</v>
      </c>
      <c r="AR33" s="468">
        <v>0.1464</v>
      </c>
      <c r="AS33" s="468">
        <v>0.1464</v>
      </c>
      <c r="AT33" s="468">
        <v>0.1464</v>
      </c>
      <c r="AU33" s="468">
        <v>0.1464</v>
      </c>
      <c r="AV33" s="468">
        <v>0.1464</v>
      </c>
      <c r="AW33" s="468">
        <v>0.1452</v>
      </c>
      <c r="AX33" s="468">
        <v>0.1452</v>
      </c>
      <c r="AY33" s="468">
        <v>0.1452</v>
      </c>
      <c r="AZ33" s="892">
        <v>0.1452</v>
      </c>
      <c r="BA33" s="892">
        <v>0.1452</v>
      </c>
      <c r="BB33" s="892">
        <v>0.1452</v>
      </c>
      <c r="BC33" s="892">
        <v>0.1452</v>
      </c>
      <c r="BD33" s="892">
        <v>0.1452</v>
      </c>
      <c r="BE33" s="456">
        <v>0.1452</v>
      </c>
      <c r="BF33" s="456">
        <v>0.1452</v>
      </c>
      <c r="BG33" s="456">
        <v>0.1452</v>
      </c>
      <c r="BH33" s="456">
        <v>0.1452</v>
      </c>
      <c r="BI33" s="456">
        <v>0.1452</v>
      </c>
      <c r="BJ33" s="456">
        <v>0.1452</v>
      </c>
      <c r="BK33" s="456">
        <v>0.1452</v>
      </c>
      <c r="BL33" s="456">
        <v>0.1452</v>
      </c>
      <c r="BM33" s="456">
        <v>0.1452</v>
      </c>
      <c r="BN33" s="456">
        <v>0.1452</v>
      </c>
      <c r="BO33" s="456">
        <v>0.1452</v>
      </c>
      <c r="BP33" s="456">
        <v>0.1452</v>
      </c>
      <c r="BQ33" s="456">
        <v>0.1452</v>
      </c>
      <c r="BR33" s="456">
        <v>0.1452</v>
      </c>
      <c r="BS33" s="456">
        <v>0.1452</v>
      </c>
      <c r="BT33" s="456">
        <v>0.1452</v>
      </c>
      <c r="BU33" s="456">
        <v>0.1452</v>
      </c>
      <c r="BV33" s="456">
        <v>0.1452</v>
      </c>
    </row>
    <row r="34" spans="1:74" ht="12" customHeight="1" x14ac:dyDescent="0.25">
      <c r="A34" s="293" t="s">
        <v>785</v>
      </c>
      <c r="B34" s="483" t="s">
        <v>1015</v>
      </c>
      <c r="C34" s="468">
        <v>7.4200000000000002E-2</v>
      </c>
      <c r="D34" s="468">
        <v>7.4200000000000002E-2</v>
      </c>
      <c r="E34" s="468">
        <v>7.4200000000000002E-2</v>
      </c>
      <c r="F34" s="468">
        <v>7.4200000000000002E-2</v>
      </c>
      <c r="G34" s="468">
        <v>7.4200000000000002E-2</v>
      </c>
      <c r="H34" s="468">
        <v>7.4200000000000002E-2</v>
      </c>
      <c r="I34" s="468">
        <v>7.4200000000000002E-2</v>
      </c>
      <c r="J34" s="468">
        <v>7.4200000000000002E-2</v>
      </c>
      <c r="K34" s="468">
        <v>7.4200000000000002E-2</v>
      </c>
      <c r="L34" s="468">
        <v>7.4200000000000002E-2</v>
      </c>
      <c r="M34" s="468">
        <v>7.4200000000000002E-2</v>
      </c>
      <c r="N34" s="468">
        <v>7.4200000000000002E-2</v>
      </c>
      <c r="O34" s="468">
        <v>7.4200000000000002E-2</v>
      </c>
      <c r="P34" s="468">
        <v>7.4200000000000002E-2</v>
      </c>
      <c r="Q34" s="468">
        <v>7.4200000000000002E-2</v>
      </c>
      <c r="R34" s="468">
        <v>7.4200000000000002E-2</v>
      </c>
      <c r="S34" s="468">
        <v>7.4200000000000002E-2</v>
      </c>
      <c r="T34" s="468">
        <v>7.4200000000000002E-2</v>
      </c>
      <c r="U34" s="468">
        <v>7.4200000000000002E-2</v>
      </c>
      <c r="V34" s="468">
        <v>7.4200000000000002E-2</v>
      </c>
      <c r="W34" s="468">
        <v>7.4200000000000002E-2</v>
      </c>
      <c r="X34" s="468">
        <v>7.4200000000000002E-2</v>
      </c>
      <c r="Y34" s="468">
        <v>7.4200000000000002E-2</v>
      </c>
      <c r="Z34" s="468">
        <v>7.4200000000000002E-2</v>
      </c>
      <c r="AA34" s="468">
        <v>7.4200000000000002E-2</v>
      </c>
      <c r="AB34" s="468">
        <v>7.4200000000000002E-2</v>
      </c>
      <c r="AC34" s="468">
        <v>7.4200000000000002E-2</v>
      </c>
      <c r="AD34" s="468">
        <v>7.4200000000000002E-2</v>
      </c>
      <c r="AE34" s="468">
        <v>7.4200000000000002E-2</v>
      </c>
      <c r="AF34" s="468">
        <v>7.4200000000000002E-2</v>
      </c>
      <c r="AG34" s="468">
        <v>7.4200000000000002E-2</v>
      </c>
      <c r="AH34" s="468">
        <v>7.4200000000000002E-2</v>
      </c>
      <c r="AI34" s="468">
        <v>7.4200000000000002E-2</v>
      </c>
      <c r="AJ34" s="468">
        <v>7.4200000000000002E-2</v>
      </c>
      <c r="AK34" s="468">
        <v>7.4200000000000002E-2</v>
      </c>
      <c r="AL34" s="468">
        <v>7.4200000000000002E-2</v>
      </c>
      <c r="AM34" s="468">
        <v>7.4200000000000002E-2</v>
      </c>
      <c r="AN34" s="468">
        <v>7.4200000000000002E-2</v>
      </c>
      <c r="AO34" s="468">
        <v>7.4200000000000002E-2</v>
      </c>
      <c r="AP34" s="468">
        <v>7.4200000000000002E-2</v>
      </c>
      <c r="AQ34" s="468">
        <v>7.4200000000000002E-2</v>
      </c>
      <c r="AR34" s="468">
        <v>7.4200000000000002E-2</v>
      </c>
      <c r="AS34" s="468">
        <v>7.4200000000000002E-2</v>
      </c>
      <c r="AT34" s="468">
        <v>7.4200000000000002E-2</v>
      </c>
      <c r="AU34" s="468">
        <v>7.4200000000000002E-2</v>
      </c>
      <c r="AV34" s="468">
        <v>7.4200000000000002E-2</v>
      </c>
      <c r="AW34" s="468">
        <v>7.4200000000000002E-2</v>
      </c>
      <c r="AX34" s="468">
        <v>7.4200000000000002E-2</v>
      </c>
      <c r="AY34" s="468">
        <v>7.4200000000000002E-2</v>
      </c>
      <c r="AZ34" s="892">
        <v>7.4200000000000002E-2</v>
      </c>
      <c r="BA34" s="892">
        <v>7.4200000000000002E-2</v>
      </c>
      <c r="BB34" s="892">
        <v>7.4200000000000002E-2</v>
      </c>
      <c r="BC34" s="892">
        <v>7.4200000000000002E-2</v>
      </c>
      <c r="BD34" s="892">
        <v>7.4200000000000002E-2</v>
      </c>
      <c r="BE34" s="456">
        <v>7.4200000000000002E-2</v>
      </c>
      <c r="BF34" s="456">
        <v>7.4200000000000002E-2</v>
      </c>
      <c r="BG34" s="456">
        <v>7.4200000000000002E-2</v>
      </c>
      <c r="BH34" s="456">
        <v>7.4200000000000002E-2</v>
      </c>
      <c r="BI34" s="456">
        <v>7.4200000000000002E-2</v>
      </c>
      <c r="BJ34" s="456">
        <v>7.4200000000000002E-2</v>
      </c>
      <c r="BK34" s="456">
        <v>7.4200000000000002E-2</v>
      </c>
      <c r="BL34" s="456">
        <v>7.4200000000000002E-2</v>
      </c>
      <c r="BM34" s="456">
        <v>7.4200000000000002E-2</v>
      </c>
      <c r="BN34" s="456">
        <v>7.4200000000000002E-2</v>
      </c>
      <c r="BO34" s="456">
        <v>7.4200000000000002E-2</v>
      </c>
      <c r="BP34" s="456">
        <v>7.4200000000000002E-2</v>
      </c>
      <c r="BQ34" s="456">
        <v>7.4200000000000002E-2</v>
      </c>
      <c r="BR34" s="456">
        <v>7.4200000000000002E-2</v>
      </c>
      <c r="BS34" s="456">
        <v>7.4200000000000002E-2</v>
      </c>
      <c r="BT34" s="456">
        <v>7.4200000000000002E-2</v>
      </c>
      <c r="BU34" s="456">
        <v>7.4200000000000002E-2</v>
      </c>
      <c r="BV34" s="456">
        <v>7.4200000000000002E-2</v>
      </c>
    </row>
    <row r="35" spans="1:74" ht="12" customHeight="1" x14ac:dyDescent="0.25">
      <c r="A35" s="293" t="s">
        <v>786</v>
      </c>
      <c r="B35" s="483" t="s">
        <v>1027</v>
      </c>
      <c r="C35" s="468">
        <v>0.29380000000000001</v>
      </c>
      <c r="D35" s="468">
        <v>0.29380000000000001</v>
      </c>
      <c r="E35" s="468">
        <v>0.29380000000000001</v>
      </c>
      <c r="F35" s="468">
        <v>0.29380000000000001</v>
      </c>
      <c r="G35" s="468">
        <v>0.29630000000000001</v>
      </c>
      <c r="H35" s="468">
        <v>0.29630000000000001</v>
      </c>
      <c r="I35" s="468">
        <v>0.29630000000000001</v>
      </c>
      <c r="J35" s="468">
        <v>0.29630000000000001</v>
      </c>
      <c r="K35" s="468">
        <v>0.29630000000000001</v>
      </c>
      <c r="L35" s="468">
        <v>0.29630000000000001</v>
      </c>
      <c r="M35" s="468">
        <v>0.29630000000000001</v>
      </c>
      <c r="N35" s="468">
        <v>0.29630000000000001</v>
      </c>
      <c r="O35" s="468">
        <v>0.29630000000000001</v>
      </c>
      <c r="P35" s="468">
        <v>0.29630000000000001</v>
      </c>
      <c r="Q35" s="468">
        <v>0.29630000000000001</v>
      </c>
      <c r="R35" s="468">
        <v>0.29630000000000001</v>
      </c>
      <c r="S35" s="468">
        <v>0.29630000000000001</v>
      </c>
      <c r="T35" s="468">
        <v>0.29630000000000001</v>
      </c>
      <c r="U35" s="468">
        <v>0.29630000000000001</v>
      </c>
      <c r="V35" s="468">
        <v>0.29630000000000001</v>
      </c>
      <c r="W35" s="468">
        <v>0.29630000000000001</v>
      </c>
      <c r="X35" s="468">
        <v>0.29420000000000002</v>
      </c>
      <c r="Y35" s="468">
        <v>0.29420000000000002</v>
      </c>
      <c r="Z35" s="468">
        <v>0.29420000000000002</v>
      </c>
      <c r="AA35" s="468">
        <v>0.28789999999999999</v>
      </c>
      <c r="AB35" s="468">
        <v>0.28789999999999999</v>
      </c>
      <c r="AC35" s="468">
        <v>0.28839999999999999</v>
      </c>
      <c r="AD35" s="468">
        <v>0.28839999999999999</v>
      </c>
      <c r="AE35" s="468">
        <v>0.28839999999999999</v>
      </c>
      <c r="AF35" s="468">
        <v>0.28839999999999999</v>
      </c>
      <c r="AG35" s="468">
        <v>0.28839999999999999</v>
      </c>
      <c r="AH35" s="468">
        <v>0.28839999999999999</v>
      </c>
      <c r="AI35" s="468">
        <v>0.28839999999999999</v>
      </c>
      <c r="AJ35" s="468">
        <v>0.2823</v>
      </c>
      <c r="AK35" s="468">
        <v>0.2823</v>
      </c>
      <c r="AL35" s="468">
        <v>0.2823</v>
      </c>
      <c r="AM35" s="468">
        <v>0.28820000000000001</v>
      </c>
      <c r="AN35" s="468">
        <v>0.28820000000000001</v>
      </c>
      <c r="AO35" s="468">
        <v>0.28820000000000001</v>
      </c>
      <c r="AP35" s="468">
        <v>0.28820000000000001</v>
      </c>
      <c r="AQ35" s="468">
        <v>0.28820000000000001</v>
      </c>
      <c r="AR35" s="468">
        <v>0.28820000000000001</v>
      </c>
      <c r="AS35" s="468">
        <v>0.28689999999999999</v>
      </c>
      <c r="AT35" s="468">
        <v>0.28689999999999999</v>
      </c>
      <c r="AU35" s="468">
        <v>0.28689999999999999</v>
      </c>
      <c r="AV35" s="468">
        <v>0.28689999999999999</v>
      </c>
      <c r="AW35" s="468">
        <v>0.28689999999999999</v>
      </c>
      <c r="AX35" s="468">
        <v>0.28689999999999999</v>
      </c>
      <c r="AY35" s="468">
        <v>0.28689999999999999</v>
      </c>
      <c r="AZ35" s="892">
        <v>0.28689999999999999</v>
      </c>
      <c r="BA35" s="892">
        <v>0.28689999999999999</v>
      </c>
      <c r="BB35" s="892">
        <v>0.28689999999999999</v>
      </c>
      <c r="BC35" s="892">
        <v>0.28689999999999999</v>
      </c>
      <c r="BD35" s="892">
        <v>0.28689999999999999</v>
      </c>
      <c r="BE35" s="456">
        <v>0.28689999999999999</v>
      </c>
      <c r="BF35" s="456">
        <v>0.28689999999999999</v>
      </c>
      <c r="BG35" s="456">
        <v>0.28689999999999999</v>
      </c>
      <c r="BH35" s="456">
        <v>0.28689999999999999</v>
      </c>
      <c r="BI35" s="456">
        <v>0.28689999999999999</v>
      </c>
      <c r="BJ35" s="456">
        <v>0.28689999999999999</v>
      </c>
      <c r="BK35" s="456">
        <v>0.28689999999999999</v>
      </c>
      <c r="BL35" s="456">
        <v>0.28689999999999999</v>
      </c>
      <c r="BM35" s="456">
        <v>0.28689999999999999</v>
      </c>
      <c r="BN35" s="456">
        <v>0.28689999999999999</v>
      </c>
      <c r="BO35" s="456">
        <v>0.28689999999999999</v>
      </c>
      <c r="BP35" s="456">
        <v>0.28689999999999999</v>
      </c>
      <c r="BQ35" s="456">
        <v>0.28689999999999999</v>
      </c>
      <c r="BR35" s="456">
        <v>0.28689999999999999</v>
      </c>
      <c r="BS35" s="456">
        <v>0.28689999999999999</v>
      </c>
      <c r="BT35" s="456">
        <v>0.28689999999999999</v>
      </c>
      <c r="BU35" s="456">
        <v>0.28689999999999999</v>
      </c>
      <c r="BV35" s="456">
        <v>0.28689999999999999</v>
      </c>
    </row>
    <row r="36" spans="1:74" ht="12" customHeight="1" x14ac:dyDescent="0.25">
      <c r="A36" s="293" t="s">
        <v>787</v>
      </c>
      <c r="B36" s="445" t="s">
        <v>1034</v>
      </c>
      <c r="C36" s="468">
        <v>4.8800000000000003E-2</v>
      </c>
      <c r="D36" s="468">
        <v>4.8800000000000003E-2</v>
      </c>
      <c r="E36" s="468">
        <v>4.8800000000000003E-2</v>
      </c>
      <c r="F36" s="468">
        <v>4.8800000000000003E-2</v>
      </c>
      <c r="G36" s="468">
        <v>4.9599999999999998E-2</v>
      </c>
      <c r="H36" s="468">
        <v>4.9599999999999998E-2</v>
      </c>
      <c r="I36" s="468">
        <v>4.9599999999999998E-2</v>
      </c>
      <c r="J36" s="468">
        <v>4.9599999999999998E-2</v>
      </c>
      <c r="K36" s="468">
        <v>4.9599999999999998E-2</v>
      </c>
      <c r="L36" s="468">
        <v>4.9599999999999998E-2</v>
      </c>
      <c r="M36" s="468">
        <v>5.11E-2</v>
      </c>
      <c r="N36" s="468">
        <v>5.11E-2</v>
      </c>
      <c r="O36" s="468">
        <v>5.21E-2</v>
      </c>
      <c r="P36" s="468">
        <v>5.21E-2</v>
      </c>
      <c r="Q36" s="468">
        <v>5.21E-2</v>
      </c>
      <c r="R36" s="468">
        <v>5.3100000000000001E-2</v>
      </c>
      <c r="S36" s="468">
        <v>5.3100000000000001E-2</v>
      </c>
      <c r="T36" s="468">
        <v>5.3100000000000001E-2</v>
      </c>
      <c r="U36" s="468">
        <v>5.3100000000000001E-2</v>
      </c>
      <c r="V36" s="468">
        <v>5.3100000000000001E-2</v>
      </c>
      <c r="W36" s="468">
        <v>5.3100000000000001E-2</v>
      </c>
      <c r="X36" s="468">
        <v>5.3100000000000001E-2</v>
      </c>
      <c r="Y36" s="468">
        <v>5.3100000000000001E-2</v>
      </c>
      <c r="Z36" s="468">
        <v>5.3100000000000001E-2</v>
      </c>
      <c r="AA36" s="468">
        <v>5.8599999999999999E-2</v>
      </c>
      <c r="AB36" s="468">
        <v>5.8599999999999999E-2</v>
      </c>
      <c r="AC36" s="468">
        <v>5.8599999999999999E-2</v>
      </c>
      <c r="AD36" s="468">
        <v>5.8599999999999999E-2</v>
      </c>
      <c r="AE36" s="468">
        <v>5.8599999999999999E-2</v>
      </c>
      <c r="AF36" s="468">
        <v>5.9700000000000003E-2</v>
      </c>
      <c r="AG36" s="468">
        <v>5.9700000000000003E-2</v>
      </c>
      <c r="AH36" s="468">
        <v>5.9700000000000003E-2</v>
      </c>
      <c r="AI36" s="468">
        <v>5.9700000000000003E-2</v>
      </c>
      <c r="AJ36" s="468">
        <v>5.9700000000000003E-2</v>
      </c>
      <c r="AK36" s="468">
        <v>5.9700000000000003E-2</v>
      </c>
      <c r="AL36" s="468">
        <v>5.9700000000000003E-2</v>
      </c>
      <c r="AM36" s="468">
        <v>7.0999999999999994E-2</v>
      </c>
      <c r="AN36" s="468">
        <v>7.0999999999999994E-2</v>
      </c>
      <c r="AO36" s="468">
        <v>7.0999999999999994E-2</v>
      </c>
      <c r="AP36" s="468">
        <v>7.0999999999999994E-2</v>
      </c>
      <c r="AQ36" s="468">
        <v>7.0999999999999994E-2</v>
      </c>
      <c r="AR36" s="468">
        <v>6.8500000000000005E-2</v>
      </c>
      <c r="AS36" s="468">
        <v>6.9199999999999998E-2</v>
      </c>
      <c r="AT36" s="468">
        <v>6.9199999999999998E-2</v>
      </c>
      <c r="AU36" s="468">
        <v>7.9200000000000007E-2</v>
      </c>
      <c r="AV36" s="468">
        <v>8.1199999999999994E-2</v>
      </c>
      <c r="AW36" s="468">
        <v>8.1199999999999994E-2</v>
      </c>
      <c r="AX36" s="468">
        <v>0.31069999999999998</v>
      </c>
      <c r="AY36" s="468">
        <v>0.32119999999999999</v>
      </c>
      <c r="AZ36" s="892">
        <v>0.32119999999999999</v>
      </c>
      <c r="BA36" s="892">
        <v>0.32119999999999999</v>
      </c>
      <c r="BB36" s="892">
        <v>0.32119999999999999</v>
      </c>
      <c r="BC36" s="892">
        <v>0.32119999999999999</v>
      </c>
      <c r="BD36" s="892">
        <v>0.32119999999999999</v>
      </c>
      <c r="BE36" s="456">
        <v>0.32119999999999999</v>
      </c>
      <c r="BF36" s="456">
        <v>0.32119999999999999</v>
      </c>
      <c r="BG36" s="456">
        <v>0.32119999999999999</v>
      </c>
      <c r="BH36" s="456">
        <v>0.32119999999999999</v>
      </c>
      <c r="BI36" s="456">
        <v>0.32119999999999999</v>
      </c>
      <c r="BJ36" s="456">
        <v>0.32119999999999999</v>
      </c>
      <c r="BK36" s="456">
        <v>0.32119999999999999</v>
      </c>
      <c r="BL36" s="456">
        <v>0.32119999999999999</v>
      </c>
      <c r="BM36" s="456">
        <v>0.32119999999999999</v>
      </c>
      <c r="BN36" s="456">
        <v>0.32119999999999999</v>
      </c>
      <c r="BO36" s="456">
        <v>0.32119999999999999</v>
      </c>
      <c r="BP36" s="456">
        <v>0.32119999999999999</v>
      </c>
      <c r="BQ36" s="456">
        <v>0.32119999999999999</v>
      </c>
      <c r="BR36" s="456">
        <v>0.32019999999999998</v>
      </c>
      <c r="BS36" s="456">
        <v>0.32019999999999998</v>
      </c>
      <c r="BT36" s="456">
        <v>0.32019999999999998</v>
      </c>
      <c r="BU36" s="456">
        <v>0.32019999999999998</v>
      </c>
      <c r="BV36" s="456">
        <v>0.32019999999999998</v>
      </c>
    </row>
    <row r="37" spans="1:74" ht="12" customHeight="1" x14ac:dyDescent="0.25">
      <c r="A37" s="293" t="s">
        <v>788</v>
      </c>
      <c r="B37" s="445" t="s">
        <v>1035</v>
      </c>
      <c r="C37" s="468">
        <v>1.2586999999999999</v>
      </c>
      <c r="D37" s="468">
        <v>1.2586999999999999</v>
      </c>
      <c r="E37" s="468">
        <v>1.2586999999999999</v>
      </c>
      <c r="F37" s="468">
        <v>1.2586999999999999</v>
      </c>
      <c r="G37" s="468">
        <v>1.2586999999999999</v>
      </c>
      <c r="H37" s="468">
        <v>1.228</v>
      </c>
      <c r="I37" s="468">
        <v>1.228</v>
      </c>
      <c r="J37" s="468">
        <v>1.228</v>
      </c>
      <c r="K37" s="468">
        <v>1.228</v>
      </c>
      <c r="L37" s="468">
        <v>1.228</v>
      </c>
      <c r="M37" s="468">
        <v>1.228</v>
      </c>
      <c r="N37" s="468">
        <v>1.228</v>
      </c>
      <c r="O37" s="468">
        <v>1.2298</v>
      </c>
      <c r="P37" s="468">
        <v>1.2298</v>
      </c>
      <c r="Q37" s="468">
        <v>1.2298</v>
      </c>
      <c r="R37" s="468">
        <v>1.2566999999999999</v>
      </c>
      <c r="S37" s="468">
        <v>1.2566999999999999</v>
      </c>
      <c r="T37" s="468">
        <v>1.2566999999999999</v>
      </c>
      <c r="U37" s="468">
        <v>1.2566999999999999</v>
      </c>
      <c r="V37" s="468">
        <v>1.2566999999999999</v>
      </c>
      <c r="W37" s="468">
        <v>1.2566999999999999</v>
      </c>
      <c r="X37" s="468">
        <v>1.2566999999999999</v>
      </c>
      <c r="Y37" s="468">
        <v>1.2566999999999999</v>
      </c>
      <c r="Z37" s="468">
        <v>1.2566999999999999</v>
      </c>
      <c r="AA37" s="468">
        <v>1.2497</v>
      </c>
      <c r="AB37" s="468">
        <v>1.2497</v>
      </c>
      <c r="AC37" s="468">
        <v>1.2497</v>
      </c>
      <c r="AD37" s="468">
        <v>1.2497</v>
      </c>
      <c r="AE37" s="468">
        <v>1.2497</v>
      </c>
      <c r="AF37" s="468">
        <v>1.2497</v>
      </c>
      <c r="AG37" s="468">
        <v>1.2497</v>
      </c>
      <c r="AH37" s="468">
        <v>1.2497</v>
      </c>
      <c r="AI37" s="468">
        <v>1.2497</v>
      </c>
      <c r="AJ37" s="468">
        <v>1.2497</v>
      </c>
      <c r="AK37" s="468">
        <v>1.2497</v>
      </c>
      <c r="AL37" s="468">
        <v>1.2497</v>
      </c>
      <c r="AM37" s="468">
        <v>1.2504</v>
      </c>
      <c r="AN37" s="468">
        <v>1.2504</v>
      </c>
      <c r="AO37" s="468">
        <v>1.3156000000000001</v>
      </c>
      <c r="AP37" s="468">
        <v>1.3156000000000001</v>
      </c>
      <c r="AQ37" s="468">
        <v>1.3156000000000001</v>
      </c>
      <c r="AR37" s="468">
        <v>1.3156000000000001</v>
      </c>
      <c r="AS37" s="468">
        <v>1.3156000000000001</v>
      </c>
      <c r="AT37" s="468">
        <v>1.3156000000000001</v>
      </c>
      <c r="AU37" s="468">
        <v>1.3156000000000001</v>
      </c>
      <c r="AV37" s="468">
        <v>1.3156000000000001</v>
      </c>
      <c r="AW37" s="468">
        <v>1.3156000000000001</v>
      </c>
      <c r="AX37" s="468">
        <v>1.3116000000000001</v>
      </c>
      <c r="AY37" s="468">
        <v>1.3116000000000001</v>
      </c>
      <c r="AZ37" s="892">
        <v>1.3116000000000001</v>
      </c>
      <c r="BA37" s="892">
        <v>1.3116000000000001</v>
      </c>
      <c r="BB37" s="892">
        <v>1.3116000000000001</v>
      </c>
      <c r="BC37" s="892">
        <v>1.3116000000000001</v>
      </c>
      <c r="BD37" s="892">
        <v>1.3116000000000001</v>
      </c>
      <c r="BE37" s="456">
        <v>1.3116000000000001</v>
      </c>
      <c r="BF37" s="456">
        <v>1.3116000000000001</v>
      </c>
      <c r="BG37" s="456">
        <v>1.3116000000000001</v>
      </c>
      <c r="BH37" s="456">
        <v>1.3116000000000001</v>
      </c>
      <c r="BI37" s="456">
        <v>1.3116000000000001</v>
      </c>
      <c r="BJ37" s="456">
        <v>1.3116000000000001</v>
      </c>
      <c r="BK37" s="456">
        <v>1.3116000000000001</v>
      </c>
      <c r="BL37" s="456">
        <v>1.3116000000000001</v>
      </c>
      <c r="BM37" s="456">
        <v>1.3116000000000001</v>
      </c>
      <c r="BN37" s="456">
        <v>1.3116000000000001</v>
      </c>
      <c r="BO37" s="456">
        <v>1.3116000000000001</v>
      </c>
      <c r="BP37" s="456">
        <v>1.3116000000000001</v>
      </c>
      <c r="BQ37" s="456">
        <v>1.3116000000000001</v>
      </c>
      <c r="BR37" s="456">
        <v>1.3116000000000001</v>
      </c>
      <c r="BS37" s="456">
        <v>1.3116000000000001</v>
      </c>
      <c r="BT37" s="456">
        <v>1.3116000000000001</v>
      </c>
      <c r="BU37" s="456">
        <v>1.3116000000000001</v>
      </c>
      <c r="BV37" s="456">
        <v>1.3116000000000001</v>
      </c>
    </row>
    <row r="38" spans="1:74" ht="12" customHeight="1" x14ac:dyDescent="0.25">
      <c r="A38" s="293"/>
      <c r="B38" s="292" t="s">
        <v>1038</v>
      </c>
      <c r="C38" s="469"/>
      <c r="D38" s="469"/>
      <c r="E38" s="469"/>
      <c r="F38" s="469"/>
      <c r="G38" s="469"/>
      <c r="H38" s="469"/>
      <c r="I38" s="469"/>
      <c r="J38" s="469"/>
      <c r="K38" s="469"/>
      <c r="L38" s="469"/>
      <c r="M38" s="469"/>
      <c r="N38" s="469"/>
      <c r="O38" s="469"/>
      <c r="P38" s="469"/>
      <c r="Q38" s="469"/>
      <c r="R38" s="469"/>
      <c r="S38" s="469"/>
      <c r="T38" s="469"/>
      <c r="U38" s="469"/>
      <c r="V38" s="469"/>
      <c r="W38" s="469"/>
      <c r="X38" s="469"/>
      <c r="Y38" s="469"/>
      <c r="Z38" s="469"/>
      <c r="AA38" s="469"/>
      <c r="AB38" s="469"/>
      <c r="AC38" s="469"/>
      <c r="AD38" s="469"/>
      <c r="AE38" s="469"/>
      <c r="AF38" s="469"/>
      <c r="AG38" s="469"/>
      <c r="AH38" s="469"/>
      <c r="AI38" s="469"/>
      <c r="AJ38" s="469"/>
      <c r="AK38" s="469"/>
      <c r="AL38" s="469"/>
      <c r="AM38" s="469"/>
      <c r="AN38" s="469"/>
      <c r="AO38" s="469"/>
      <c r="AP38" s="469"/>
      <c r="AQ38" s="469"/>
      <c r="AR38" s="469"/>
      <c r="AS38" s="469"/>
      <c r="AT38" s="469"/>
      <c r="AU38" s="469"/>
      <c r="AV38" s="469"/>
      <c r="AW38" s="469"/>
      <c r="AX38" s="469"/>
      <c r="AY38" s="469"/>
      <c r="AZ38" s="921"/>
      <c r="BA38" s="921"/>
      <c r="BB38" s="921"/>
      <c r="BC38" s="921"/>
      <c r="BD38" s="921"/>
      <c r="BE38" s="474"/>
      <c r="BF38" s="474"/>
      <c r="BG38" s="474"/>
      <c r="BH38" s="474"/>
      <c r="BI38" s="474"/>
      <c r="BJ38" s="474"/>
      <c r="BK38" s="474"/>
      <c r="BL38" s="474"/>
      <c r="BM38" s="474"/>
      <c r="BN38" s="474"/>
      <c r="BO38" s="474"/>
      <c r="BP38" s="474"/>
      <c r="BQ38" s="474"/>
      <c r="BR38" s="474"/>
      <c r="BS38" s="474"/>
      <c r="BT38" s="474"/>
      <c r="BU38" s="474"/>
      <c r="BV38" s="474"/>
    </row>
    <row r="39" spans="1:74" s="482" customFormat="1" ht="12" customHeight="1" x14ac:dyDescent="0.25">
      <c r="A39" s="481" t="s">
        <v>792</v>
      </c>
      <c r="B39" s="745" t="s">
        <v>1029</v>
      </c>
      <c r="C39" s="301">
        <v>33.635080000000002</v>
      </c>
      <c r="D39" s="301">
        <v>34.229838999999998</v>
      </c>
      <c r="E39" s="301">
        <v>34.771704</v>
      </c>
      <c r="F39" s="301">
        <v>35.264544999999998</v>
      </c>
      <c r="G39" s="301">
        <v>35.779280999999997</v>
      </c>
      <c r="H39" s="301">
        <v>36.321424</v>
      </c>
      <c r="I39" s="301">
        <v>36.849044999999997</v>
      </c>
      <c r="J39" s="301">
        <v>37.373382999999997</v>
      </c>
      <c r="K39" s="301">
        <v>37.982647999999998</v>
      </c>
      <c r="L39" s="301">
        <v>38.539679</v>
      </c>
      <c r="M39" s="301">
        <v>39.145741999999998</v>
      </c>
      <c r="N39" s="301">
        <v>39.828018</v>
      </c>
      <c r="O39" s="301">
        <v>40.442681</v>
      </c>
      <c r="P39" s="301">
        <v>41.008308</v>
      </c>
      <c r="Q39" s="301">
        <v>41.588985999999998</v>
      </c>
      <c r="R39" s="301">
        <v>42.188442000000002</v>
      </c>
      <c r="S39" s="301">
        <v>42.943486999999998</v>
      </c>
      <c r="T39" s="301">
        <v>43.659309999999998</v>
      </c>
      <c r="U39" s="301">
        <v>44.259798000000004</v>
      </c>
      <c r="V39" s="301">
        <v>45.307195999999998</v>
      </c>
      <c r="W39" s="301">
        <v>45.923296999999998</v>
      </c>
      <c r="X39" s="301">
        <v>46.563237000000001</v>
      </c>
      <c r="Y39" s="301">
        <v>47.224916999999998</v>
      </c>
      <c r="Z39" s="301">
        <v>47.774679999999996</v>
      </c>
      <c r="AA39" s="301">
        <v>47.712300999999997</v>
      </c>
      <c r="AB39" s="301">
        <v>48.289785000000002</v>
      </c>
      <c r="AC39" s="301">
        <v>48.727884000000003</v>
      </c>
      <c r="AD39" s="301">
        <v>49.136710000000001</v>
      </c>
      <c r="AE39" s="301">
        <v>49.744244999999999</v>
      </c>
      <c r="AF39" s="301">
        <v>50.074626000000002</v>
      </c>
      <c r="AG39" s="301">
        <v>50.519556999999999</v>
      </c>
      <c r="AH39" s="301">
        <v>51.026834999999998</v>
      </c>
      <c r="AI39" s="301">
        <v>51.583480999999999</v>
      </c>
      <c r="AJ39" s="301">
        <v>52.016370000000002</v>
      </c>
      <c r="AK39" s="301">
        <v>52.480780000000003</v>
      </c>
      <c r="AL39" s="301">
        <v>53.228099</v>
      </c>
      <c r="AM39" s="301">
        <v>53.644537</v>
      </c>
      <c r="AN39" s="301">
        <v>54.129033999999997</v>
      </c>
      <c r="AO39" s="301">
        <v>54.620278999999996</v>
      </c>
      <c r="AP39" s="301">
        <v>55.029243999999998</v>
      </c>
      <c r="AQ39" s="301">
        <v>55.424298</v>
      </c>
      <c r="AR39" s="301">
        <v>55.872650999999998</v>
      </c>
      <c r="AS39" s="301">
        <v>56.307057</v>
      </c>
      <c r="AT39" s="301">
        <v>56.741821000000002</v>
      </c>
      <c r="AU39" s="301">
        <v>57.507950999999998</v>
      </c>
      <c r="AV39" s="301">
        <v>58.077314000000001</v>
      </c>
      <c r="AW39" s="301">
        <v>58.684289999999997</v>
      </c>
      <c r="AX39" s="301">
        <v>59.505547</v>
      </c>
      <c r="AY39" s="301">
        <v>59.950138000000003</v>
      </c>
      <c r="AZ39" s="891">
        <v>60.19791</v>
      </c>
      <c r="BA39" s="891">
        <v>60.978444000000003</v>
      </c>
      <c r="BB39" s="891">
        <v>61.521478000000002</v>
      </c>
      <c r="BC39" s="891">
        <v>62.030859999999997</v>
      </c>
      <c r="BD39" s="891">
        <v>62.565640000000002</v>
      </c>
      <c r="BE39" s="462">
        <v>63.108170000000001</v>
      </c>
      <c r="BF39" s="462">
        <v>63.646270000000001</v>
      </c>
      <c r="BG39" s="462">
        <v>64.181929999999994</v>
      </c>
      <c r="BH39" s="462">
        <v>64.715710000000001</v>
      </c>
      <c r="BI39" s="462">
        <v>65.247100000000003</v>
      </c>
      <c r="BJ39" s="462">
        <v>65.775790000000001</v>
      </c>
      <c r="BK39" s="462">
        <v>66.300529999999995</v>
      </c>
      <c r="BL39" s="462">
        <v>66.822640000000007</v>
      </c>
      <c r="BM39" s="462">
        <v>67.342489999999998</v>
      </c>
      <c r="BN39" s="462">
        <v>67.860919999999993</v>
      </c>
      <c r="BO39" s="462">
        <v>68.377409999999998</v>
      </c>
      <c r="BP39" s="462">
        <v>68.891859999999994</v>
      </c>
      <c r="BQ39" s="462">
        <v>69.404129999999995</v>
      </c>
      <c r="BR39" s="462">
        <v>69.914109999999994</v>
      </c>
      <c r="BS39" s="462">
        <v>70.421760000000006</v>
      </c>
      <c r="BT39" s="462">
        <v>70.927080000000004</v>
      </c>
      <c r="BU39" s="462">
        <v>71.430040000000005</v>
      </c>
      <c r="BV39" s="462">
        <v>71.930629999999994</v>
      </c>
    </row>
    <row r="40" spans="1:74" ht="12" customHeight="1" x14ac:dyDescent="0.25">
      <c r="A40" s="293" t="s">
        <v>789</v>
      </c>
      <c r="B40" s="483" t="s">
        <v>1032</v>
      </c>
      <c r="C40" s="468">
        <v>21.342507999999999</v>
      </c>
      <c r="D40" s="468">
        <v>21.777138999999998</v>
      </c>
      <c r="E40" s="468">
        <v>22.187647999999999</v>
      </c>
      <c r="F40" s="468">
        <v>22.604019999999998</v>
      </c>
      <c r="G40" s="468">
        <v>22.993120000000001</v>
      </c>
      <c r="H40" s="468">
        <v>23.394763999999999</v>
      </c>
      <c r="I40" s="468">
        <v>23.816818000000001</v>
      </c>
      <c r="J40" s="468">
        <v>24.279709</v>
      </c>
      <c r="K40" s="468">
        <v>24.735551999999998</v>
      </c>
      <c r="L40" s="468">
        <v>25.241482999999999</v>
      </c>
      <c r="M40" s="468">
        <v>25.727995</v>
      </c>
      <c r="N40" s="468">
        <v>26.29401</v>
      </c>
      <c r="O40" s="468">
        <v>26.741139</v>
      </c>
      <c r="P40" s="468">
        <v>27.199214999999999</v>
      </c>
      <c r="Q40" s="468">
        <v>27.683588</v>
      </c>
      <c r="R40" s="468">
        <v>28.127364</v>
      </c>
      <c r="S40" s="468">
        <v>28.745605999999999</v>
      </c>
      <c r="T40" s="468">
        <v>29.380728000000001</v>
      </c>
      <c r="U40" s="468">
        <v>29.900759000000001</v>
      </c>
      <c r="V40" s="468">
        <v>30.758519</v>
      </c>
      <c r="W40" s="468">
        <v>31.220016000000001</v>
      </c>
      <c r="X40" s="468">
        <v>31.738132</v>
      </c>
      <c r="Y40" s="468">
        <v>32.195846000000003</v>
      </c>
      <c r="Z40" s="468">
        <v>32.611266000000001</v>
      </c>
      <c r="AA40" s="468">
        <v>32.849159999999998</v>
      </c>
      <c r="AB40" s="468">
        <v>33.261724000000001</v>
      </c>
      <c r="AC40" s="468">
        <v>33.583314999999999</v>
      </c>
      <c r="AD40" s="468">
        <v>33.861663</v>
      </c>
      <c r="AE40" s="468">
        <v>34.190198000000002</v>
      </c>
      <c r="AF40" s="468">
        <v>34.425868000000001</v>
      </c>
      <c r="AG40" s="468">
        <v>34.741011999999998</v>
      </c>
      <c r="AH40" s="468">
        <v>35.113079999999997</v>
      </c>
      <c r="AI40" s="468">
        <v>35.475320000000004</v>
      </c>
      <c r="AJ40" s="468">
        <v>35.767612999999997</v>
      </c>
      <c r="AK40" s="468">
        <v>36.027326000000002</v>
      </c>
      <c r="AL40" s="468">
        <v>36.501806999999999</v>
      </c>
      <c r="AM40" s="468">
        <v>36.761077999999998</v>
      </c>
      <c r="AN40" s="468">
        <v>37.097369</v>
      </c>
      <c r="AO40" s="468">
        <v>37.391488000000003</v>
      </c>
      <c r="AP40" s="468">
        <v>37.663533000000001</v>
      </c>
      <c r="AQ40" s="468">
        <v>37.925109999999997</v>
      </c>
      <c r="AR40" s="468">
        <v>38.219237</v>
      </c>
      <c r="AS40" s="468">
        <v>38.498251000000003</v>
      </c>
      <c r="AT40" s="468">
        <v>38.795541999999998</v>
      </c>
      <c r="AU40" s="468">
        <v>39.243302</v>
      </c>
      <c r="AV40" s="468">
        <v>39.640832000000003</v>
      </c>
      <c r="AW40" s="468">
        <v>39.958416999999997</v>
      </c>
      <c r="AX40" s="468">
        <v>40.474800999999999</v>
      </c>
      <c r="AY40" s="468">
        <v>40.825546000000003</v>
      </c>
      <c r="AZ40" s="892">
        <v>41.059660000000001</v>
      </c>
      <c r="BA40" s="892">
        <v>41.398536</v>
      </c>
      <c r="BB40" s="892">
        <v>41.660322999999998</v>
      </c>
      <c r="BC40" s="892">
        <v>42.021549999999998</v>
      </c>
      <c r="BD40" s="892">
        <v>42.381860000000003</v>
      </c>
      <c r="BE40" s="456">
        <v>42.740130000000001</v>
      </c>
      <c r="BF40" s="456">
        <v>43.096139999999998</v>
      </c>
      <c r="BG40" s="456">
        <v>43.449530000000003</v>
      </c>
      <c r="BH40" s="456">
        <v>43.80003</v>
      </c>
      <c r="BI40" s="456">
        <v>44.147419999999997</v>
      </c>
      <c r="BJ40" s="456">
        <v>44.491430000000001</v>
      </c>
      <c r="BK40" s="456">
        <v>44.83079</v>
      </c>
      <c r="BL40" s="456">
        <v>45.166820000000001</v>
      </c>
      <c r="BM40" s="456">
        <v>45.49991</v>
      </c>
      <c r="BN40" s="456">
        <v>45.830880000000001</v>
      </c>
      <c r="BO40" s="456">
        <v>46.15925</v>
      </c>
      <c r="BP40" s="456">
        <v>46.484909999999999</v>
      </c>
      <c r="BQ40" s="456">
        <v>46.807729999999999</v>
      </c>
      <c r="BR40" s="456">
        <v>47.12762</v>
      </c>
      <c r="BS40" s="456">
        <v>47.44453</v>
      </c>
      <c r="BT40" s="456">
        <v>47.758459999999999</v>
      </c>
      <c r="BU40" s="456">
        <v>48.069409999999998</v>
      </c>
      <c r="BV40" s="456">
        <v>48.377369999999999</v>
      </c>
    </row>
    <row r="41" spans="1:74" ht="12" customHeight="1" x14ac:dyDescent="0.25">
      <c r="A41" s="293" t="s">
        <v>790</v>
      </c>
      <c r="B41" s="483" t="s">
        <v>986</v>
      </c>
      <c r="C41" s="468">
        <v>10.082924999999999</v>
      </c>
      <c r="D41" s="468">
        <v>10.239179999999999</v>
      </c>
      <c r="E41" s="468">
        <v>10.36327</v>
      </c>
      <c r="F41" s="468">
        <v>10.42977</v>
      </c>
      <c r="G41" s="468">
        <v>10.550326</v>
      </c>
      <c r="H41" s="468">
        <v>10.681072</v>
      </c>
      <c r="I41" s="468">
        <v>10.780798000000001</v>
      </c>
      <c r="J41" s="468">
        <v>10.833050999999999</v>
      </c>
      <c r="K41" s="468">
        <v>10.976637999999999</v>
      </c>
      <c r="L41" s="468">
        <v>11.003876</v>
      </c>
      <c r="M41" s="468">
        <v>11.117277</v>
      </c>
      <c r="N41" s="468">
        <v>11.212300000000001</v>
      </c>
      <c r="O41" s="468">
        <v>11.361007000000001</v>
      </c>
      <c r="P41" s="468">
        <v>11.464456999999999</v>
      </c>
      <c r="Q41" s="468">
        <v>11.544290999999999</v>
      </c>
      <c r="R41" s="468">
        <v>11.647169999999999</v>
      </c>
      <c r="S41" s="468">
        <v>11.781696</v>
      </c>
      <c r="T41" s="468">
        <v>11.849761000000001</v>
      </c>
      <c r="U41" s="468">
        <v>11.921058</v>
      </c>
      <c r="V41" s="468">
        <v>12.100559000000001</v>
      </c>
      <c r="W41" s="468">
        <v>12.236625</v>
      </c>
      <c r="X41" s="468">
        <v>12.325791000000001</v>
      </c>
      <c r="Y41" s="468">
        <v>12.478887</v>
      </c>
      <c r="Z41" s="468">
        <v>12.605149000000001</v>
      </c>
      <c r="AA41" s="468">
        <v>12.292059</v>
      </c>
      <c r="AB41" s="468">
        <v>12.429804000000001</v>
      </c>
      <c r="AC41" s="468">
        <v>12.540499000000001</v>
      </c>
      <c r="AD41" s="468">
        <v>12.655065</v>
      </c>
      <c r="AE41" s="468">
        <v>12.954803</v>
      </c>
      <c r="AF41" s="468">
        <v>13.042287</v>
      </c>
      <c r="AG41" s="468">
        <v>13.169632</v>
      </c>
      <c r="AH41" s="468">
        <v>13.291499</v>
      </c>
      <c r="AI41" s="468">
        <v>13.415176000000001</v>
      </c>
      <c r="AJ41" s="468">
        <v>13.548672</v>
      </c>
      <c r="AK41" s="468">
        <v>13.730324</v>
      </c>
      <c r="AL41" s="468">
        <v>14.014046</v>
      </c>
      <c r="AM41" s="468">
        <v>14.157712</v>
      </c>
      <c r="AN41" s="468">
        <v>14.276761</v>
      </c>
      <c r="AO41" s="468">
        <v>14.46758</v>
      </c>
      <c r="AP41" s="468">
        <v>14.591398</v>
      </c>
      <c r="AQ41" s="468">
        <v>14.706678999999999</v>
      </c>
      <c r="AR41" s="468">
        <v>14.851274</v>
      </c>
      <c r="AS41" s="468">
        <v>14.988137999999999</v>
      </c>
      <c r="AT41" s="468">
        <v>15.100897</v>
      </c>
      <c r="AU41" s="468">
        <v>15.380178000000001</v>
      </c>
      <c r="AV41" s="468">
        <v>15.521762000000001</v>
      </c>
      <c r="AW41" s="468">
        <v>15.8009</v>
      </c>
      <c r="AX41" s="468">
        <v>16.031407000000002</v>
      </c>
      <c r="AY41" s="468">
        <v>16.124556999999999</v>
      </c>
      <c r="AZ41" s="892">
        <v>16.141006000000001</v>
      </c>
      <c r="BA41" s="892">
        <v>16.547319999999999</v>
      </c>
      <c r="BB41" s="892">
        <v>16.808133999999999</v>
      </c>
      <c r="BC41" s="892">
        <v>16.93749</v>
      </c>
      <c r="BD41" s="892">
        <v>17.092079999999999</v>
      </c>
      <c r="BE41" s="456">
        <v>17.256060000000002</v>
      </c>
      <c r="BF41" s="456">
        <v>17.417960000000001</v>
      </c>
      <c r="BG41" s="456">
        <v>17.58004</v>
      </c>
      <c r="BH41" s="456">
        <v>17.743069999999999</v>
      </c>
      <c r="BI41" s="456">
        <v>17.9068</v>
      </c>
      <c r="BJ41" s="456">
        <v>18.071179999999998</v>
      </c>
      <c r="BK41" s="456">
        <v>18.236239999999999</v>
      </c>
      <c r="BL41" s="456">
        <v>18.401959999999999</v>
      </c>
      <c r="BM41" s="456">
        <v>18.568339999999999</v>
      </c>
      <c r="BN41" s="456">
        <v>18.735379999999999</v>
      </c>
      <c r="BO41" s="456">
        <v>18.90307</v>
      </c>
      <c r="BP41" s="456">
        <v>19.071390000000001</v>
      </c>
      <c r="BQ41" s="456">
        <v>19.24034</v>
      </c>
      <c r="BR41" s="456">
        <v>19.40992</v>
      </c>
      <c r="BS41" s="456">
        <v>19.580120000000001</v>
      </c>
      <c r="BT41" s="456">
        <v>19.75093</v>
      </c>
      <c r="BU41" s="456">
        <v>19.922339999999998</v>
      </c>
      <c r="BV41" s="456">
        <v>20.094349999999999</v>
      </c>
    </row>
    <row r="42" spans="1:74" s="744" customFormat="1" ht="12" customHeight="1" x14ac:dyDescent="0.25">
      <c r="A42" s="293" t="s">
        <v>791</v>
      </c>
      <c r="B42" s="746" t="s">
        <v>985</v>
      </c>
      <c r="C42" s="470">
        <v>2.2096469999999999</v>
      </c>
      <c r="D42" s="470">
        <v>2.2135199999999999</v>
      </c>
      <c r="E42" s="470">
        <v>2.2207859999999999</v>
      </c>
      <c r="F42" s="470">
        <v>2.2307549999999998</v>
      </c>
      <c r="G42" s="470">
        <v>2.2358349999999998</v>
      </c>
      <c r="H42" s="470">
        <v>2.2455880000000001</v>
      </c>
      <c r="I42" s="470">
        <v>2.2514289999999999</v>
      </c>
      <c r="J42" s="470">
        <v>2.2606229999999998</v>
      </c>
      <c r="K42" s="470">
        <v>2.2704580000000001</v>
      </c>
      <c r="L42" s="470">
        <v>2.2943199999999999</v>
      </c>
      <c r="M42" s="470">
        <v>2.3004699999999998</v>
      </c>
      <c r="N42" s="470">
        <v>2.3217080000000001</v>
      </c>
      <c r="O42" s="470">
        <v>2.340535</v>
      </c>
      <c r="P42" s="470">
        <v>2.3446359999999999</v>
      </c>
      <c r="Q42" s="470">
        <v>2.3611070000000001</v>
      </c>
      <c r="R42" s="470">
        <v>2.4139080000000002</v>
      </c>
      <c r="S42" s="470">
        <v>2.416185</v>
      </c>
      <c r="T42" s="470">
        <v>2.4288210000000001</v>
      </c>
      <c r="U42" s="470">
        <v>2.4379810000000002</v>
      </c>
      <c r="V42" s="470">
        <v>2.448118</v>
      </c>
      <c r="W42" s="470">
        <v>2.466656</v>
      </c>
      <c r="X42" s="470">
        <v>2.499314</v>
      </c>
      <c r="Y42" s="470">
        <v>2.5501839999999998</v>
      </c>
      <c r="Z42" s="470">
        <v>2.558265</v>
      </c>
      <c r="AA42" s="470">
        <v>2.5710820000000001</v>
      </c>
      <c r="AB42" s="470">
        <v>2.5982569999999998</v>
      </c>
      <c r="AC42" s="470">
        <v>2.6040700000000001</v>
      </c>
      <c r="AD42" s="470">
        <v>2.6199819999999998</v>
      </c>
      <c r="AE42" s="470">
        <v>2.5992440000000001</v>
      </c>
      <c r="AF42" s="470">
        <v>2.606471</v>
      </c>
      <c r="AG42" s="470">
        <v>2.6089129999999998</v>
      </c>
      <c r="AH42" s="470">
        <v>2.6222560000000001</v>
      </c>
      <c r="AI42" s="470">
        <v>2.6929850000000002</v>
      </c>
      <c r="AJ42" s="470">
        <v>2.7000850000000001</v>
      </c>
      <c r="AK42" s="470">
        <v>2.7231299999999998</v>
      </c>
      <c r="AL42" s="470">
        <v>2.7122459999999999</v>
      </c>
      <c r="AM42" s="470">
        <v>2.7257470000000001</v>
      </c>
      <c r="AN42" s="470">
        <v>2.7549039999999998</v>
      </c>
      <c r="AO42" s="470">
        <v>2.7612109999999999</v>
      </c>
      <c r="AP42" s="470">
        <v>2.7743129999999998</v>
      </c>
      <c r="AQ42" s="470">
        <v>2.7925089999999999</v>
      </c>
      <c r="AR42" s="470">
        <v>2.8021400000000001</v>
      </c>
      <c r="AS42" s="470">
        <v>2.820668</v>
      </c>
      <c r="AT42" s="470">
        <v>2.8453819999999999</v>
      </c>
      <c r="AU42" s="470">
        <v>2.884471</v>
      </c>
      <c r="AV42" s="470">
        <v>2.91472</v>
      </c>
      <c r="AW42" s="470">
        <v>2.924973</v>
      </c>
      <c r="AX42" s="470">
        <v>2.999339</v>
      </c>
      <c r="AY42" s="470">
        <v>3.000035</v>
      </c>
      <c r="AZ42" s="917">
        <v>2.9972439999999998</v>
      </c>
      <c r="BA42" s="917">
        <v>3.0325880000000001</v>
      </c>
      <c r="BB42" s="917">
        <v>3.0530210000000002</v>
      </c>
      <c r="BC42" s="917">
        <v>3.0718160000000001</v>
      </c>
      <c r="BD42" s="917">
        <v>3.0916980000000001</v>
      </c>
      <c r="BE42" s="459">
        <v>3.11198</v>
      </c>
      <c r="BF42" s="459">
        <v>3.132171</v>
      </c>
      <c r="BG42" s="459">
        <v>3.1523699999999999</v>
      </c>
      <c r="BH42" s="459">
        <v>3.1726100000000002</v>
      </c>
      <c r="BI42" s="459">
        <v>3.192879</v>
      </c>
      <c r="BJ42" s="459">
        <v>3.2131769999999999</v>
      </c>
      <c r="BK42" s="459">
        <v>3.2335029999999998</v>
      </c>
      <c r="BL42" s="459">
        <v>3.2538580000000001</v>
      </c>
      <c r="BM42" s="459">
        <v>3.2742420000000001</v>
      </c>
      <c r="BN42" s="459">
        <v>3.2946529999999998</v>
      </c>
      <c r="BO42" s="459">
        <v>3.3150919999999999</v>
      </c>
      <c r="BP42" s="459">
        <v>3.3355589999999999</v>
      </c>
      <c r="BQ42" s="459">
        <v>3.3560530000000002</v>
      </c>
      <c r="BR42" s="459">
        <v>3.376573</v>
      </c>
      <c r="BS42" s="459">
        <v>3.3971200000000001</v>
      </c>
      <c r="BT42" s="459">
        <v>3.4176929999999999</v>
      </c>
      <c r="BU42" s="459">
        <v>3.4382920000000001</v>
      </c>
      <c r="BV42" s="459">
        <v>3.458917</v>
      </c>
    </row>
    <row r="43" spans="1:74" ht="12" customHeight="1" x14ac:dyDescent="0.25">
      <c r="A43" s="293"/>
      <c r="B43" s="1082" t="s">
        <v>1431</v>
      </c>
      <c r="C43" s="1083"/>
      <c r="D43" s="1083"/>
      <c r="E43" s="1083"/>
      <c r="F43" s="1083"/>
      <c r="G43" s="1083"/>
      <c r="H43" s="1083"/>
      <c r="I43" s="1083"/>
      <c r="J43" s="1083"/>
      <c r="K43" s="1083"/>
      <c r="L43" s="1083"/>
      <c r="M43" s="1083"/>
      <c r="N43" s="1083"/>
      <c r="O43" s="1083"/>
      <c r="P43" s="1083"/>
      <c r="Q43" s="1084"/>
      <c r="R43" s="301"/>
      <c r="S43" s="301"/>
      <c r="T43" s="301"/>
      <c r="U43" s="301"/>
      <c r="V43" s="301"/>
      <c r="W43" s="301"/>
      <c r="X43" s="301"/>
      <c r="Y43" s="301"/>
      <c r="Z43" s="301"/>
      <c r="AA43" s="301"/>
      <c r="AB43" s="301"/>
      <c r="AC43" s="302"/>
      <c r="AD43" s="302"/>
      <c r="AE43" s="302"/>
      <c r="AF43" s="302"/>
      <c r="AG43" s="302"/>
      <c r="AH43" s="302"/>
      <c r="AI43" s="302"/>
      <c r="AJ43" s="302"/>
      <c r="AK43" s="302"/>
      <c r="AL43" s="302"/>
      <c r="AM43" s="302"/>
      <c r="AN43" s="302"/>
      <c r="AO43" s="302"/>
      <c r="AP43" s="302"/>
      <c r="AQ43" s="302"/>
      <c r="AR43" s="302"/>
      <c r="AS43" s="302"/>
      <c r="AT43" s="302"/>
      <c r="AU43" s="302"/>
      <c r="AV43" s="302"/>
      <c r="AW43" s="302"/>
      <c r="AX43" s="302"/>
      <c r="AY43" s="693"/>
      <c r="AZ43" s="693"/>
      <c r="BA43" s="693"/>
      <c r="BB43" s="693"/>
      <c r="BC43" s="693"/>
      <c r="BD43" s="693"/>
      <c r="BE43" s="693"/>
      <c r="BF43" s="693"/>
      <c r="BG43" s="693"/>
      <c r="BH43" s="693"/>
      <c r="BI43" s="693"/>
      <c r="BJ43" s="302"/>
      <c r="BK43" s="302"/>
      <c r="BL43" s="302"/>
      <c r="BM43" s="302"/>
      <c r="BN43" s="302"/>
      <c r="BO43" s="302"/>
      <c r="BP43" s="302"/>
      <c r="BQ43" s="302"/>
      <c r="BR43" s="302"/>
      <c r="BS43" s="302"/>
      <c r="BT43" s="302"/>
      <c r="BU43" s="302"/>
      <c r="BV43" s="302"/>
    </row>
    <row r="44" spans="1:74" ht="12" customHeight="1" x14ac:dyDescent="0.25">
      <c r="A44" s="293"/>
      <c r="B44" s="326" t="s">
        <v>808</v>
      </c>
      <c r="C44" s="326"/>
      <c r="D44" s="326"/>
      <c r="E44" s="326"/>
      <c r="F44" s="326"/>
      <c r="G44" s="326"/>
      <c r="H44" s="572"/>
      <c r="I44" s="326"/>
      <c r="J44" s="326"/>
      <c r="K44" s="326"/>
      <c r="L44" s="326"/>
      <c r="M44" s="326"/>
      <c r="N44" s="326"/>
      <c r="O44" s="326"/>
      <c r="P44" s="326"/>
      <c r="Q44" s="326"/>
      <c r="R44" s="301"/>
      <c r="S44" s="301"/>
      <c r="T44" s="301"/>
      <c r="U44" s="301"/>
      <c r="V44" s="301"/>
      <c r="W44" s="301"/>
      <c r="X44" s="301"/>
      <c r="Y44" s="301"/>
      <c r="Z44" s="301"/>
      <c r="AA44" s="301"/>
      <c r="AB44" s="301"/>
      <c r="AC44" s="302"/>
      <c r="AD44" s="302"/>
      <c r="AE44" s="302"/>
      <c r="AF44" s="302"/>
      <c r="AG44" s="302"/>
      <c r="AH44" s="302"/>
      <c r="AI44" s="302"/>
      <c r="AJ44" s="302"/>
      <c r="AK44" s="302"/>
      <c r="AL44" s="302"/>
      <c r="AM44" s="302"/>
      <c r="AN44" s="302"/>
      <c r="AO44" s="302"/>
      <c r="AP44" s="302"/>
      <c r="AQ44" s="302"/>
      <c r="AR44" s="302"/>
      <c r="AS44" s="302"/>
      <c r="AT44" s="302"/>
      <c r="AU44" s="302"/>
      <c r="AV44" s="302"/>
      <c r="AW44" s="302"/>
      <c r="AX44" s="302"/>
      <c r="AY44" s="693"/>
      <c r="AZ44" s="693"/>
      <c r="BA44" s="693"/>
      <c r="BB44" s="693"/>
      <c r="BC44" s="693"/>
      <c r="BD44" s="693"/>
      <c r="BE44" s="693"/>
      <c r="BF44" s="693"/>
      <c r="BG44" s="693"/>
      <c r="BH44" s="693"/>
      <c r="BI44" s="693"/>
      <c r="BJ44" s="302"/>
      <c r="BK44" s="302"/>
      <c r="BL44" s="302"/>
      <c r="BM44" s="302"/>
      <c r="BN44" s="302"/>
      <c r="BO44" s="302"/>
      <c r="BP44" s="302"/>
      <c r="BQ44" s="302"/>
      <c r="BR44" s="302"/>
      <c r="BS44" s="302"/>
      <c r="BT44" s="302"/>
      <c r="BU44" s="302"/>
      <c r="BV44" s="302"/>
    </row>
    <row r="45" spans="1:74" ht="12" customHeight="1" x14ac:dyDescent="0.25">
      <c r="A45" s="293"/>
      <c r="B45" s="988" t="str">
        <f>Dates!$G$2</f>
        <v>EIA completed modeling and analysis for this report on Wednesday, July 1, 2026.</v>
      </c>
      <c r="C45" s="975"/>
      <c r="D45" s="975"/>
      <c r="E45" s="975"/>
      <c r="F45" s="975"/>
      <c r="G45" s="975"/>
      <c r="H45" s="975"/>
      <c r="I45" s="975"/>
      <c r="J45" s="975"/>
      <c r="K45" s="975"/>
      <c r="L45" s="975"/>
      <c r="M45" s="975"/>
      <c r="N45" s="975"/>
      <c r="O45" s="975"/>
      <c r="P45" s="975"/>
      <c r="Q45" s="975"/>
      <c r="R45" s="301"/>
      <c r="S45" s="301"/>
      <c r="T45" s="301"/>
      <c r="U45" s="301"/>
      <c r="V45" s="301"/>
      <c r="W45" s="301"/>
      <c r="X45" s="301"/>
      <c r="Y45" s="301"/>
      <c r="Z45" s="301"/>
      <c r="AA45" s="301"/>
      <c r="AB45" s="301"/>
      <c r="AC45" s="302"/>
      <c r="AD45" s="302"/>
      <c r="AE45" s="302"/>
      <c r="AF45" s="302"/>
      <c r="AG45" s="302"/>
      <c r="AH45" s="302"/>
      <c r="AI45" s="302"/>
      <c r="AJ45" s="302"/>
      <c r="AK45" s="302"/>
      <c r="AL45" s="302"/>
      <c r="AM45" s="302"/>
      <c r="AN45" s="302"/>
      <c r="AO45" s="302"/>
      <c r="AP45" s="302"/>
      <c r="AQ45" s="302"/>
      <c r="AR45" s="302"/>
      <c r="AS45" s="302"/>
      <c r="AT45" s="302"/>
      <c r="AU45" s="302"/>
      <c r="AV45" s="302"/>
      <c r="AW45" s="302"/>
      <c r="AX45" s="302"/>
      <c r="AY45" s="693"/>
      <c r="AZ45" s="693"/>
      <c r="BA45" s="693"/>
      <c r="BB45" s="693"/>
      <c r="BC45" s="693"/>
      <c r="BD45" s="693"/>
      <c r="BE45" s="693"/>
      <c r="BF45" s="693"/>
      <c r="BG45" s="693"/>
      <c r="BH45" s="693"/>
      <c r="BI45" s="693"/>
      <c r="BJ45" s="302"/>
      <c r="BK45" s="302"/>
      <c r="BL45" s="302"/>
      <c r="BM45" s="302"/>
      <c r="BN45" s="302"/>
      <c r="BO45" s="302"/>
      <c r="BP45" s="302"/>
      <c r="BQ45" s="302"/>
      <c r="BR45" s="302"/>
      <c r="BS45" s="302"/>
      <c r="BT45" s="302"/>
      <c r="BU45" s="302"/>
      <c r="BV45" s="302"/>
    </row>
    <row r="46" spans="1:74" ht="12" customHeight="1" x14ac:dyDescent="0.25">
      <c r="A46" s="293"/>
      <c r="B46" s="1095" t="s">
        <v>1402</v>
      </c>
      <c r="C46" s="1096"/>
      <c r="D46" s="1096"/>
      <c r="E46" s="1096"/>
      <c r="F46" s="1096"/>
      <c r="G46" s="1096"/>
      <c r="H46" s="1096"/>
      <c r="I46" s="1096"/>
      <c r="J46" s="1096"/>
      <c r="K46" s="1096"/>
      <c r="L46" s="1096"/>
      <c r="M46" s="1096"/>
      <c r="N46" s="1096"/>
      <c r="O46" s="1096"/>
      <c r="P46" s="1096"/>
      <c r="Q46" s="1096"/>
      <c r="R46" s="301"/>
      <c r="S46" s="301"/>
      <c r="T46" s="301"/>
      <c r="U46" s="301"/>
      <c r="V46" s="301"/>
      <c r="W46" s="301"/>
      <c r="X46" s="301"/>
      <c r="Y46" s="301"/>
      <c r="Z46" s="301"/>
      <c r="AA46" s="301"/>
      <c r="AB46" s="301"/>
      <c r="AC46" s="302"/>
      <c r="AD46" s="302"/>
      <c r="AE46" s="302"/>
      <c r="AF46" s="302"/>
      <c r="AG46" s="302"/>
      <c r="AH46" s="302"/>
      <c r="AI46" s="302"/>
      <c r="AJ46" s="302"/>
      <c r="AK46" s="302"/>
      <c r="AL46" s="302"/>
      <c r="AM46" s="302"/>
      <c r="AN46" s="302"/>
      <c r="AO46" s="302"/>
      <c r="AP46" s="302"/>
      <c r="AQ46" s="302"/>
      <c r="AR46" s="302"/>
      <c r="AS46" s="302"/>
      <c r="AT46" s="302"/>
      <c r="AU46" s="302"/>
      <c r="AV46" s="302"/>
      <c r="AW46" s="302"/>
      <c r="AX46" s="302"/>
      <c r="AY46" s="693"/>
      <c r="AZ46" s="693"/>
      <c r="BA46" s="693"/>
      <c r="BB46" s="693"/>
      <c r="BC46" s="693"/>
      <c r="BD46" s="693"/>
      <c r="BE46" s="693"/>
      <c r="BF46" s="693"/>
      <c r="BG46" s="693"/>
      <c r="BH46" s="693"/>
      <c r="BI46" s="693"/>
      <c r="BJ46" s="302"/>
      <c r="BK46" s="302"/>
      <c r="BL46" s="302"/>
      <c r="BM46" s="302"/>
      <c r="BN46" s="302"/>
      <c r="BO46" s="302"/>
      <c r="BP46" s="302"/>
      <c r="BQ46" s="302"/>
      <c r="BR46" s="302"/>
      <c r="BS46" s="302"/>
      <c r="BT46" s="302"/>
      <c r="BU46" s="302"/>
      <c r="BV46" s="302"/>
    </row>
    <row r="47" spans="1:74" ht="12" customHeight="1" x14ac:dyDescent="0.25">
      <c r="A47" s="293"/>
      <c r="B47" s="1082" t="s">
        <v>1426</v>
      </c>
      <c r="C47" s="1083"/>
      <c r="D47" s="1083"/>
      <c r="E47" s="1083"/>
      <c r="F47" s="1083"/>
      <c r="G47" s="1083"/>
      <c r="H47" s="1083"/>
      <c r="I47" s="1083"/>
      <c r="J47" s="1083"/>
      <c r="K47" s="1083"/>
      <c r="L47" s="1083"/>
      <c r="M47" s="1083"/>
      <c r="N47" s="1083"/>
      <c r="O47" s="1083"/>
      <c r="P47" s="1083"/>
      <c r="Q47" s="1084"/>
      <c r="R47" s="301"/>
      <c r="S47" s="301"/>
      <c r="T47" s="301"/>
      <c r="U47" s="301"/>
      <c r="V47" s="301"/>
      <c r="W47" s="301"/>
      <c r="X47" s="301"/>
      <c r="Y47" s="301"/>
      <c r="Z47" s="301"/>
      <c r="AA47" s="301"/>
      <c r="AB47" s="301"/>
      <c r="AC47" s="302"/>
      <c r="AD47" s="302"/>
      <c r="AE47" s="302"/>
      <c r="AF47" s="302"/>
      <c r="AG47" s="302"/>
      <c r="AH47" s="302"/>
      <c r="AI47" s="302"/>
      <c r="AJ47" s="302"/>
      <c r="AK47" s="302"/>
      <c r="AL47" s="302"/>
      <c r="AM47" s="302"/>
      <c r="AN47" s="302"/>
      <c r="AO47" s="302"/>
      <c r="AP47" s="302"/>
      <c r="AQ47" s="302"/>
      <c r="AR47" s="302"/>
      <c r="AS47" s="302"/>
      <c r="AT47" s="302"/>
      <c r="AU47" s="302"/>
      <c r="AV47" s="302"/>
      <c r="AW47" s="302"/>
      <c r="AX47" s="302"/>
      <c r="AY47" s="693"/>
      <c r="AZ47" s="693"/>
      <c r="BA47" s="693"/>
      <c r="BB47" s="693"/>
      <c r="BC47" s="693"/>
      <c r="BD47" s="693"/>
      <c r="BE47" s="693"/>
      <c r="BF47" s="693"/>
      <c r="BG47" s="693"/>
      <c r="BH47" s="693"/>
      <c r="BI47" s="693"/>
      <c r="BJ47" s="302"/>
      <c r="BK47" s="302"/>
      <c r="BL47" s="302"/>
      <c r="BM47" s="302"/>
      <c r="BN47" s="302"/>
      <c r="BO47" s="302"/>
      <c r="BP47" s="302"/>
      <c r="BQ47" s="302"/>
      <c r="BR47" s="302"/>
      <c r="BS47" s="302"/>
      <c r="BT47" s="302"/>
      <c r="BU47" s="302"/>
      <c r="BV47" s="302"/>
    </row>
    <row r="48" spans="1:74" ht="12" customHeight="1" x14ac:dyDescent="0.25">
      <c r="A48" s="293"/>
      <c r="B48" s="1100" t="s">
        <v>1427</v>
      </c>
      <c r="C48" s="1101"/>
      <c r="D48" s="1101"/>
      <c r="E48" s="1101"/>
      <c r="F48" s="1101"/>
      <c r="G48" s="1101"/>
      <c r="H48" s="1101"/>
      <c r="I48" s="1101"/>
      <c r="J48" s="1101"/>
      <c r="K48" s="1101"/>
      <c r="L48" s="1101"/>
      <c r="M48" s="1101"/>
      <c r="N48" s="1101"/>
      <c r="O48" s="1101"/>
      <c r="P48" s="1101"/>
      <c r="Q48" s="1101"/>
      <c r="R48" s="1101"/>
      <c r="S48" s="1101"/>
      <c r="T48" s="1101"/>
      <c r="U48" s="301"/>
      <c r="V48" s="301"/>
      <c r="W48" s="301"/>
      <c r="X48" s="301"/>
      <c r="Y48" s="301"/>
      <c r="Z48" s="301"/>
      <c r="AA48" s="301"/>
      <c r="AB48" s="301"/>
      <c r="AC48" s="302"/>
      <c r="AD48" s="302"/>
      <c r="AE48" s="302"/>
      <c r="AF48" s="302"/>
      <c r="AG48" s="302"/>
      <c r="AH48" s="302"/>
      <c r="AI48" s="302"/>
      <c r="AJ48" s="302"/>
      <c r="AK48" s="302"/>
      <c r="AL48" s="302"/>
      <c r="AM48" s="302"/>
      <c r="AN48" s="302"/>
      <c r="AO48" s="302"/>
      <c r="AP48" s="302"/>
      <c r="AQ48" s="302"/>
      <c r="AR48" s="302"/>
      <c r="AS48" s="302"/>
      <c r="AT48" s="302"/>
      <c r="AU48" s="302"/>
      <c r="AV48" s="302"/>
      <c r="AW48" s="302"/>
      <c r="AX48" s="302"/>
      <c r="AY48" s="693"/>
      <c r="AZ48" s="693"/>
      <c r="BA48" s="693"/>
      <c r="BB48" s="693"/>
      <c r="BC48" s="693"/>
      <c r="BD48" s="693"/>
      <c r="BE48" s="693"/>
      <c r="BF48" s="693"/>
      <c r="BG48" s="693"/>
      <c r="BH48" s="693"/>
      <c r="BI48" s="693"/>
      <c r="BJ48" s="302"/>
      <c r="BK48" s="302"/>
      <c r="BL48" s="302"/>
      <c r="BM48" s="302"/>
      <c r="BN48" s="302"/>
      <c r="BO48" s="302"/>
      <c r="BP48" s="302"/>
      <c r="BQ48" s="302"/>
      <c r="BR48" s="302"/>
      <c r="BS48" s="302"/>
      <c r="BT48" s="302"/>
      <c r="BU48" s="302"/>
      <c r="BV48" s="302"/>
    </row>
    <row r="49" spans="1:74" ht="12" customHeight="1" x14ac:dyDescent="0.25">
      <c r="A49" s="293"/>
      <c r="B49" s="804" t="s">
        <v>821</v>
      </c>
      <c r="C49" s="771"/>
      <c r="D49" s="771"/>
      <c r="E49" s="771"/>
      <c r="F49" s="771"/>
      <c r="G49" s="771"/>
      <c r="H49" s="805"/>
      <c r="I49" s="771"/>
      <c r="J49" s="771"/>
      <c r="K49" s="771"/>
      <c r="L49" s="771"/>
      <c r="M49" s="771"/>
      <c r="N49" s="771"/>
      <c r="O49" s="771"/>
      <c r="P49" s="771"/>
      <c r="Q49" s="772"/>
      <c r="R49" s="104"/>
      <c r="S49" s="104"/>
      <c r="T49" s="104"/>
      <c r="U49" s="104"/>
      <c r="V49" s="104"/>
      <c r="W49" s="104"/>
      <c r="X49" s="104"/>
      <c r="Y49" s="104"/>
      <c r="Z49" s="104"/>
      <c r="AA49" s="104"/>
      <c r="AB49" s="104"/>
      <c r="AC49" s="135"/>
      <c r="AD49" s="135"/>
      <c r="AE49" s="135"/>
      <c r="AF49" s="135"/>
      <c r="AG49" s="135"/>
      <c r="AH49" s="135"/>
      <c r="AI49" s="135"/>
      <c r="AJ49" s="135"/>
      <c r="AK49" s="135"/>
      <c r="AL49" s="135"/>
      <c r="AM49" s="135"/>
      <c r="AN49" s="135"/>
      <c r="AO49" s="135"/>
      <c r="AP49" s="135"/>
      <c r="AQ49" s="135"/>
      <c r="AR49" s="135"/>
      <c r="AS49" s="135"/>
      <c r="AT49" s="135"/>
      <c r="AU49" s="135"/>
      <c r="AV49" s="135"/>
      <c r="AW49" s="135"/>
      <c r="AX49" s="135"/>
      <c r="AY49" s="694"/>
      <c r="AZ49" s="694"/>
      <c r="BA49" s="694"/>
      <c r="BB49" s="694"/>
      <c r="BC49" s="694"/>
      <c r="BD49" s="694"/>
      <c r="BE49" s="694"/>
      <c r="BF49" s="694"/>
      <c r="BG49" s="694"/>
      <c r="BH49" s="694"/>
      <c r="BI49" s="694"/>
      <c r="BJ49" s="135"/>
      <c r="BK49" s="135"/>
      <c r="BL49" s="135"/>
      <c r="BM49" s="135"/>
      <c r="BN49" s="135"/>
      <c r="BO49" s="135"/>
      <c r="BP49" s="135"/>
      <c r="BQ49" s="135"/>
      <c r="BR49" s="135"/>
      <c r="BS49" s="135"/>
      <c r="BT49" s="135"/>
      <c r="BU49" s="135"/>
      <c r="BV49" s="135"/>
    </row>
    <row r="50" spans="1:74" ht="12" customHeight="1" x14ac:dyDescent="0.25">
      <c r="A50" s="293"/>
      <c r="B50" s="1092" t="str">
        <f>"Historical data: Utility-scale capacity (power plants larger than one megawatt): EIA-860M Preliminary Monthly Electric Generator Inventory, "&amp;TEXT(EOMONTH(Dates!$D$2,-3),"mmmm yyyy")&amp;"."</f>
        <v>Historical data: Utility-scale capacity (power plants larger than one megawatt): EIA-860M Preliminary Monthly Electric Generator Inventory, April 2026.</v>
      </c>
      <c r="C50" s="1093"/>
      <c r="D50" s="1093"/>
      <c r="E50" s="1093"/>
      <c r="F50" s="1093"/>
      <c r="G50" s="1093"/>
      <c r="H50" s="1093"/>
      <c r="I50" s="1093"/>
      <c r="J50" s="1093"/>
      <c r="K50" s="1093"/>
      <c r="L50" s="1093"/>
      <c r="M50" s="1093"/>
      <c r="N50" s="1093"/>
      <c r="O50" s="1093"/>
      <c r="P50" s="1093"/>
      <c r="Q50" s="1094"/>
      <c r="R50" s="301"/>
      <c r="S50" s="301"/>
      <c r="T50" s="301"/>
      <c r="U50" s="301"/>
      <c r="V50" s="301"/>
      <c r="W50" s="301"/>
      <c r="X50" s="301"/>
      <c r="Y50" s="301"/>
      <c r="Z50" s="301"/>
      <c r="AA50" s="301"/>
      <c r="AB50" s="301"/>
      <c r="AC50" s="302"/>
      <c r="AD50" s="302"/>
      <c r="AE50" s="302"/>
      <c r="AF50" s="302"/>
      <c r="AG50" s="302"/>
      <c r="AH50" s="302"/>
      <c r="AI50" s="302"/>
      <c r="AJ50" s="302"/>
      <c r="AK50" s="302"/>
      <c r="AL50" s="302"/>
      <c r="AM50" s="302"/>
      <c r="AN50" s="302"/>
      <c r="AO50" s="302"/>
      <c r="AP50" s="302"/>
      <c r="AQ50" s="302"/>
      <c r="AR50" s="302"/>
      <c r="AS50" s="302"/>
      <c r="AT50" s="302"/>
      <c r="AU50" s="302"/>
      <c r="AV50" s="302"/>
      <c r="AW50" s="302"/>
      <c r="AX50" s="302"/>
      <c r="AY50" s="693"/>
      <c r="AZ50" s="693"/>
      <c r="BA50" s="693"/>
      <c r="BB50" s="693"/>
      <c r="BC50" s="693"/>
      <c r="BD50" s="693"/>
      <c r="BE50" s="693"/>
      <c r="BF50" s="693"/>
      <c r="BG50" s="693"/>
      <c r="BH50" s="693"/>
      <c r="BI50" s="693"/>
      <c r="BJ50" s="302"/>
      <c r="BK50" s="302"/>
      <c r="BL50" s="302"/>
      <c r="BM50" s="302"/>
      <c r="BN50" s="302"/>
      <c r="BO50" s="302"/>
      <c r="BP50" s="302"/>
      <c r="BQ50" s="302"/>
      <c r="BR50" s="302"/>
      <c r="BS50" s="302"/>
      <c r="BT50" s="302"/>
      <c r="BU50" s="302"/>
      <c r="BV50" s="302"/>
    </row>
    <row r="51" spans="1:74" ht="12" customHeight="1" x14ac:dyDescent="0.25">
      <c r="A51" s="293"/>
      <c r="B51" s="1092" t="s">
        <v>1428</v>
      </c>
      <c r="C51" s="1093"/>
      <c r="D51" s="1093"/>
      <c r="E51" s="1093"/>
      <c r="F51" s="1093"/>
      <c r="G51" s="1093"/>
      <c r="H51" s="1093"/>
      <c r="I51" s="1093"/>
      <c r="J51" s="1093"/>
      <c r="K51" s="1093"/>
      <c r="L51" s="1093"/>
      <c r="M51" s="1093"/>
      <c r="N51" s="1093"/>
      <c r="O51" s="1093"/>
      <c r="P51" s="1093"/>
      <c r="Q51" s="1094"/>
      <c r="R51" s="301"/>
      <c r="S51" s="301"/>
      <c r="T51" s="301"/>
      <c r="U51" s="301"/>
      <c r="V51" s="301"/>
      <c r="W51" s="301"/>
      <c r="X51" s="301"/>
      <c r="Y51" s="301"/>
      <c r="Z51" s="301"/>
      <c r="AA51" s="301"/>
      <c r="AB51" s="301"/>
      <c r="AC51" s="302"/>
      <c r="AD51" s="302"/>
      <c r="AE51" s="302"/>
      <c r="AF51" s="302"/>
      <c r="AG51" s="302"/>
      <c r="AH51" s="302"/>
      <c r="AI51" s="302"/>
      <c r="AJ51" s="302"/>
      <c r="AK51" s="302"/>
      <c r="AL51" s="302"/>
      <c r="AM51" s="302"/>
      <c r="AN51" s="302"/>
      <c r="AO51" s="302"/>
      <c r="AP51" s="302"/>
      <c r="AQ51" s="302"/>
      <c r="AR51" s="302"/>
      <c r="AS51" s="302"/>
      <c r="AT51" s="302"/>
      <c r="AU51" s="302"/>
      <c r="AV51" s="302"/>
      <c r="AW51" s="302"/>
      <c r="AX51" s="302"/>
      <c r="AY51" s="693"/>
      <c r="AZ51" s="693"/>
      <c r="BA51" s="693"/>
      <c r="BB51" s="693"/>
      <c r="BC51" s="693"/>
      <c r="BD51" s="693"/>
      <c r="BE51" s="693"/>
      <c r="BF51" s="693"/>
      <c r="BG51" s="693"/>
      <c r="BH51" s="693"/>
      <c r="BI51" s="693"/>
      <c r="BJ51" s="302"/>
      <c r="BK51" s="302"/>
      <c r="BL51" s="302"/>
      <c r="BM51" s="302"/>
      <c r="BN51" s="302"/>
      <c r="BO51" s="302"/>
      <c r="BP51" s="302"/>
      <c r="BQ51" s="302"/>
      <c r="BR51" s="302"/>
      <c r="BS51" s="302"/>
      <c r="BT51" s="302"/>
      <c r="BU51" s="302"/>
      <c r="BV51" s="302"/>
    </row>
    <row r="52" spans="1:74" ht="12" customHeight="1" x14ac:dyDescent="0.25">
      <c r="A52" s="293"/>
      <c r="B52" s="1097" t="s">
        <v>1429</v>
      </c>
      <c r="C52" s="1098"/>
      <c r="D52" s="1098"/>
      <c r="E52" s="1098"/>
      <c r="F52" s="1098"/>
      <c r="G52" s="1098"/>
      <c r="H52" s="1098"/>
      <c r="I52" s="1098"/>
      <c r="J52" s="1098"/>
      <c r="K52" s="1098"/>
      <c r="L52" s="1098"/>
      <c r="M52" s="1098"/>
      <c r="N52" s="1098"/>
      <c r="O52" s="1098"/>
      <c r="P52" s="1098"/>
      <c r="Q52" s="1099"/>
      <c r="R52" s="301"/>
      <c r="S52" s="301"/>
      <c r="T52" s="301"/>
      <c r="U52" s="301"/>
      <c r="V52" s="301"/>
      <c r="W52" s="301"/>
      <c r="X52" s="301"/>
      <c r="Y52" s="301"/>
      <c r="Z52" s="301"/>
      <c r="AA52" s="301"/>
      <c r="AB52" s="301"/>
      <c r="AC52" s="302"/>
      <c r="AD52" s="302"/>
      <c r="AE52" s="302"/>
      <c r="AF52" s="302"/>
      <c r="AG52" s="302"/>
      <c r="AH52" s="302"/>
      <c r="AI52" s="302"/>
      <c r="AJ52" s="302"/>
      <c r="AK52" s="302"/>
      <c r="AL52" s="302"/>
      <c r="AM52" s="302"/>
      <c r="AN52" s="302"/>
      <c r="AO52" s="302"/>
      <c r="AP52" s="302"/>
      <c r="AQ52" s="302"/>
      <c r="AR52" s="302"/>
      <c r="AS52" s="302"/>
      <c r="AT52" s="302"/>
      <c r="AU52" s="302"/>
      <c r="AV52" s="302"/>
      <c r="AW52" s="302"/>
      <c r="AX52" s="302"/>
      <c r="AY52" s="693"/>
      <c r="AZ52" s="693"/>
      <c r="BA52" s="693"/>
      <c r="BB52" s="693"/>
      <c r="BC52" s="693"/>
      <c r="BD52" s="693"/>
      <c r="BE52" s="693"/>
      <c r="BF52" s="693"/>
      <c r="BG52" s="693"/>
      <c r="BH52" s="693"/>
      <c r="BI52" s="693"/>
      <c r="BJ52" s="302"/>
      <c r="BK52" s="302"/>
      <c r="BL52" s="302"/>
      <c r="BM52" s="302"/>
      <c r="BN52" s="302"/>
      <c r="BO52" s="302"/>
      <c r="BP52" s="302"/>
      <c r="BQ52" s="302"/>
      <c r="BR52" s="302"/>
      <c r="BS52" s="302"/>
      <c r="BT52" s="302"/>
      <c r="BU52" s="302"/>
      <c r="BV52" s="302"/>
    </row>
    <row r="53" spans="1:74" ht="12" customHeight="1" x14ac:dyDescent="0.25">
      <c r="A53" s="293"/>
      <c r="B53" s="1092" t="s">
        <v>1430</v>
      </c>
      <c r="C53" s="1093"/>
      <c r="D53" s="1093"/>
      <c r="E53" s="1093"/>
      <c r="F53" s="1093"/>
      <c r="G53" s="1093"/>
      <c r="H53" s="1093"/>
      <c r="I53" s="1093"/>
      <c r="J53" s="1093"/>
      <c r="K53" s="1093"/>
      <c r="L53" s="1093"/>
      <c r="M53" s="1093"/>
      <c r="N53" s="1093"/>
      <c r="O53" s="1093"/>
      <c r="P53" s="1093"/>
      <c r="Q53" s="1094"/>
      <c r="R53" s="301"/>
      <c r="S53" s="301"/>
      <c r="T53" s="301"/>
      <c r="U53" s="301"/>
      <c r="V53" s="301"/>
      <c r="W53" s="301"/>
      <c r="X53" s="301"/>
      <c r="Y53" s="301"/>
      <c r="Z53" s="301"/>
      <c r="AA53" s="301"/>
      <c r="AB53" s="301"/>
      <c r="AC53" s="302"/>
      <c r="AD53" s="302"/>
      <c r="AE53" s="302"/>
      <c r="AF53" s="302"/>
      <c r="AG53" s="302"/>
      <c r="AH53" s="302"/>
      <c r="AI53" s="302"/>
      <c r="AJ53" s="302"/>
      <c r="AK53" s="302"/>
      <c r="AL53" s="302"/>
      <c r="AM53" s="302"/>
      <c r="AN53" s="302"/>
      <c r="AO53" s="302"/>
      <c r="AP53" s="302"/>
      <c r="AQ53" s="302"/>
      <c r="AR53" s="302"/>
      <c r="AS53" s="302"/>
      <c r="AT53" s="302"/>
      <c r="AU53" s="302"/>
      <c r="AV53" s="302"/>
      <c r="AW53" s="302"/>
      <c r="AX53" s="302"/>
      <c r="AY53" s="693"/>
      <c r="AZ53" s="693"/>
      <c r="BA53" s="693"/>
      <c r="BB53" s="693"/>
      <c r="BC53" s="693"/>
      <c r="BD53" s="693"/>
      <c r="BE53" s="693"/>
      <c r="BF53" s="693"/>
      <c r="BG53" s="693"/>
      <c r="BH53" s="693"/>
      <c r="BI53" s="693"/>
      <c r="BJ53" s="302"/>
      <c r="BK53" s="302"/>
      <c r="BL53" s="302"/>
      <c r="BM53" s="302"/>
      <c r="BN53" s="302"/>
      <c r="BO53" s="302"/>
      <c r="BP53" s="302"/>
      <c r="BQ53" s="302"/>
      <c r="BR53" s="302"/>
      <c r="BS53" s="302"/>
      <c r="BT53" s="302"/>
      <c r="BU53" s="302"/>
      <c r="BV53" s="302"/>
    </row>
    <row r="54" spans="1:74" ht="12" customHeight="1" x14ac:dyDescent="0.25">
      <c r="C54" s="301"/>
      <c r="D54" s="301"/>
      <c r="E54" s="301"/>
      <c r="F54" s="301"/>
      <c r="G54" s="301"/>
      <c r="H54" s="301"/>
      <c r="I54" s="301"/>
      <c r="J54" s="301"/>
      <c r="K54" s="301"/>
      <c r="L54" s="301"/>
      <c r="M54" s="301"/>
      <c r="N54" s="301"/>
      <c r="O54" s="301"/>
      <c r="P54" s="301"/>
      <c r="Q54" s="301"/>
      <c r="R54" s="301"/>
      <c r="S54" s="301"/>
      <c r="T54" s="301"/>
      <c r="U54" s="301"/>
      <c r="V54" s="301"/>
      <c r="W54" s="301"/>
      <c r="X54" s="301"/>
      <c r="Y54" s="301"/>
      <c r="Z54" s="301"/>
      <c r="AA54" s="301"/>
      <c r="AB54" s="301"/>
      <c r="AC54" s="302"/>
      <c r="AD54" s="302"/>
      <c r="AE54" s="302"/>
      <c r="AF54" s="302"/>
      <c r="AG54" s="302"/>
      <c r="AH54" s="302"/>
      <c r="AI54" s="302"/>
      <c r="AJ54" s="302"/>
      <c r="AK54" s="302"/>
      <c r="AL54" s="302"/>
      <c r="AM54" s="302"/>
      <c r="AN54" s="302"/>
      <c r="AO54" s="302"/>
      <c r="AP54" s="302"/>
      <c r="AQ54" s="302"/>
      <c r="AR54" s="302"/>
      <c r="AS54" s="302"/>
      <c r="AT54" s="302"/>
      <c r="AU54" s="302"/>
      <c r="AV54" s="302"/>
      <c r="AW54" s="302"/>
      <c r="AX54" s="302"/>
      <c r="AY54" s="693"/>
      <c r="AZ54" s="693"/>
      <c r="BA54" s="693"/>
      <c r="BB54" s="693"/>
      <c r="BC54" s="693"/>
      <c r="BD54" s="693"/>
      <c r="BE54" s="693"/>
      <c r="BF54" s="693"/>
      <c r="BG54" s="693"/>
      <c r="BH54" s="693"/>
      <c r="BI54" s="693"/>
      <c r="BJ54" s="302"/>
      <c r="BK54" s="302"/>
      <c r="BL54" s="302"/>
      <c r="BM54" s="302"/>
      <c r="BN54" s="302"/>
      <c r="BO54" s="302"/>
      <c r="BP54" s="302"/>
      <c r="BQ54" s="302"/>
      <c r="BR54" s="302"/>
      <c r="BS54" s="302"/>
      <c r="BT54" s="302"/>
      <c r="BU54" s="302"/>
      <c r="BV54" s="302"/>
    </row>
    <row r="55" spans="1:74" ht="12" customHeight="1" x14ac:dyDescent="0.25">
      <c r="C55" s="301"/>
      <c r="D55" s="301"/>
      <c r="E55" s="301"/>
      <c r="F55" s="301"/>
      <c r="G55" s="301"/>
      <c r="H55" s="301"/>
      <c r="I55" s="301"/>
      <c r="J55" s="301"/>
      <c r="K55" s="301"/>
      <c r="L55" s="301"/>
      <c r="M55" s="301"/>
      <c r="N55" s="301"/>
      <c r="O55" s="301"/>
      <c r="P55" s="301"/>
      <c r="Q55" s="301"/>
      <c r="R55" s="301"/>
      <c r="S55" s="301"/>
      <c r="T55" s="301"/>
      <c r="U55" s="301"/>
      <c r="V55" s="301"/>
      <c r="W55" s="301"/>
      <c r="X55" s="301"/>
      <c r="Y55" s="301"/>
      <c r="Z55" s="301"/>
      <c r="AA55" s="301"/>
      <c r="AB55" s="301"/>
      <c r="AC55" s="302"/>
      <c r="AD55" s="302"/>
      <c r="AE55" s="302"/>
      <c r="AF55" s="302"/>
      <c r="AG55" s="302"/>
      <c r="AH55" s="302"/>
      <c r="AI55" s="302"/>
      <c r="AJ55" s="302"/>
      <c r="AK55" s="302"/>
      <c r="AL55" s="302"/>
      <c r="AM55" s="302"/>
      <c r="AN55" s="302"/>
      <c r="AO55" s="302"/>
      <c r="AP55" s="302"/>
      <c r="AQ55" s="302"/>
      <c r="AR55" s="302"/>
      <c r="AS55" s="302"/>
      <c r="AT55" s="302"/>
      <c r="AU55" s="302"/>
      <c r="AV55" s="302"/>
      <c r="AW55" s="302"/>
      <c r="AX55" s="302"/>
      <c r="AY55" s="693"/>
      <c r="AZ55" s="693"/>
      <c r="BA55" s="693"/>
      <c r="BB55" s="693"/>
      <c r="BC55" s="693"/>
      <c r="BD55" s="693"/>
      <c r="BE55" s="693"/>
      <c r="BF55" s="693"/>
      <c r="BG55" s="693"/>
      <c r="BH55" s="693"/>
      <c r="BI55" s="693"/>
      <c r="BJ55" s="302"/>
      <c r="BK55" s="302"/>
      <c r="BL55" s="302"/>
      <c r="BM55" s="302"/>
      <c r="BN55" s="302"/>
      <c r="BO55" s="302"/>
      <c r="BP55" s="302"/>
      <c r="BQ55" s="302"/>
      <c r="BR55" s="302"/>
      <c r="BS55" s="302"/>
      <c r="BT55" s="302"/>
      <c r="BU55" s="302"/>
      <c r="BV55" s="302"/>
    </row>
    <row r="56" spans="1:74" ht="12" customHeight="1" x14ac:dyDescent="0.25">
      <c r="C56" s="301"/>
      <c r="D56" s="301"/>
      <c r="E56" s="301"/>
      <c r="F56" s="301"/>
      <c r="G56" s="301"/>
      <c r="H56" s="301"/>
      <c r="I56" s="301"/>
      <c r="J56" s="301"/>
      <c r="K56" s="301"/>
      <c r="L56" s="301"/>
      <c r="M56" s="301"/>
      <c r="N56" s="301"/>
      <c r="O56" s="301"/>
      <c r="P56" s="301"/>
      <c r="Q56" s="301"/>
      <c r="R56" s="301"/>
      <c r="S56" s="301"/>
      <c r="T56" s="301"/>
      <c r="U56" s="301"/>
      <c r="V56" s="301"/>
      <c r="W56" s="301"/>
      <c r="X56" s="301"/>
      <c r="Y56" s="301"/>
      <c r="Z56" s="301"/>
      <c r="AA56" s="301"/>
      <c r="AB56" s="301"/>
      <c r="AC56" s="302"/>
      <c r="AD56" s="302"/>
      <c r="AE56" s="302"/>
      <c r="AF56" s="302"/>
      <c r="AG56" s="302"/>
      <c r="AH56" s="302"/>
      <c r="AI56" s="302"/>
      <c r="AJ56" s="302"/>
      <c r="AK56" s="302"/>
      <c r="AL56" s="302"/>
      <c r="AM56" s="302"/>
      <c r="AN56" s="302"/>
      <c r="AO56" s="302"/>
      <c r="AP56" s="302"/>
      <c r="AQ56" s="302"/>
      <c r="AR56" s="302"/>
      <c r="AS56" s="302"/>
      <c r="AT56" s="302"/>
      <c r="AU56" s="302"/>
      <c r="AV56" s="302"/>
      <c r="AW56" s="302"/>
      <c r="AX56" s="302"/>
      <c r="AY56" s="693"/>
      <c r="AZ56" s="693"/>
      <c r="BA56" s="693"/>
      <c r="BB56" s="693"/>
      <c r="BC56" s="693"/>
      <c r="BD56" s="693"/>
      <c r="BE56" s="693"/>
      <c r="BF56" s="693"/>
      <c r="BG56" s="693"/>
      <c r="BH56" s="693"/>
      <c r="BI56" s="693"/>
      <c r="BJ56" s="302"/>
      <c r="BK56" s="302"/>
      <c r="BL56" s="302"/>
      <c r="BM56" s="302"/>
      <c r="BN56" s="302"/>
      <c r="BO56" s="302"/>
      <c r="BP56" s="302"/>
      <c r="BQ56" s="302"/>
      <c r="BR56" s="302"/>
      <c r="BS56" s="302"/>
      <c r="BT56" s="302"/>
      <c r="BU56" s="302"/>
      <c r="BV56" s="302"/>
    </row>
    <row r="57" spans="1:74" ht="12" customHeight="1" x14ac:dyDescent="0.25">
      <c r="C57" s="301"/>
      <c r="D57" s="301"/>
      <c r="E57" s="301"/>
      <c r="F57" s="301"/>
      <c r="G57" s="301"/>
      <c r="H57" s="301"/>
      <c r="I57" s="301"/>
      <c r="J57" s="301"/>
      <c r="K57" s="301"/>
      <c r="L57" s="301"/>
      <c r="M57" s="301"/>
      <c r="N57" s="301"/>
      <c r="O57" s="301"/>
      <c r="P57" s="301"/>
      <c r="Q57" s="301"/>
      <c r="R57" s="301"/>
      <c r="S57" s="301"/>
      <c r="T57" s="301"/>
      <c r="U57" s="301"/>
      <c r="V57" s="301"/>
      <c r="W57" s="301"/>
      <c r="X57" s="301"/>
      <c r="Y57" s="301"/>
      <c r="Z57" s="301"/>
      <c r="AA57" s="301"/>
      <c r="AB57" s="301"/>
      <c r="AC57" s="302"/>
      <c r="AD57" s="302"/>
      <c r="AE57" s="302"/>
      <c r="AF57" s="302"/>
      <c r="AG57" s="302"/>
      <c r="AH57" s="302"/>
      <c r="AI57" s="302"/>
      <c r="AJ57" s="302"/>
      <c r="AK57" s="302"/>
      <c r="AL57" s="302"/>
      <c r="AM57" s="302"/>
      <c r="AN57" s="302"/>
      <c r="AO57" s="302"/>
      <c r="AP57" s="302"/>
      <c r="AQ57" s="302"/>
      <c r="AR57" s="302"/>
      <c r="AS57" s="302"/>
      <c r="AT57" s="302"/>
      <c r="AU57" s="302"/>
      <c r="AV57" s="302"/>
      <c r="AW57" s="302"/>
      <c r="AX57" s="302"/>
      <c r="AY57" s="693"/>
      <c r="AZ57" s="693"/>
      <c r="BA57" s="693"/>
      <c r="BB57" s="693"/>
      <c r="BC57" s="693"/>
      <c r="BD57" s="693"/>
      <c r="BE57" s="693"/>
      <c r="BF57" s="693"/>
      <c r="BG57" s="693"/>
      <c r="BH57" s="693"/>
      <c r="BI57" s="693"/>
      <c r="BJ57" s="302"/>
      <c r="BK57" s="302"/>
      <c r="BL57" s="302"/>
      <c r="BM57" s="302"/>
      <c r="BN57" s="302"/>
      <c r="BO57" s="302"/>
      <c r="BP57" s="302"/>
      <c r="BQ57" s="302"/>
      <c r="BR57" s="302"/>
      <c r="BS57" s="302"/>
      <c r="BT57" s="302"/>
      <c r="BU57" s="302"/>
      <c r="BV57" s="302"/>
    </row>
    <row r="58" spans="1:74" ht="12" customHeight="1" x14ac:dyDescent="0.25">
      <c r="C58" s="104"/>
      <c r="D58" s="104"/>
      <c r="E58" s="104"/>
      <c r="F58" s="104"/>
      <c r="G58" s="104"/>
      <c r="H58" s="104"/>
      <c r="I58" s="104"/>
      <c r="J58" s="104"/>
      <c r="K58" s="104"/>
      <c r="L58" s="104"/>
      <c r="M58" s="104"/>
      <c r="N58" s="104"/>
      <c r="O58" s="104"/>
      <c r="P58" s="104"/>
      <c r="Q58" s="104"/>
      <c r="R58" s="104"/>
      <c r="S58" s="104"/>
      <c r="T58" s="104"/>
      <c r="U58" s="104"/>
      <c r="V58" s="104"/>
      <c r="W58" s="104"/>
      <c r="X58" s="104"/>
      <c r="Y58" s="104"/>
      <c r="Z58" s="104"/>
      <c r="AA58" s="104"/>
      <c r="AB58" s="104"/>
      <c r="AC58" s="135"/>
      <c r="AD58" s="135"/>
      <c r="AE58" s="135"/>
      <c r="AF58" s="135"/>
      <c r="AG58" s="135"/>
      <c r="AH58" s="135"/>
      <c r="AI58" s="135"/>
      <c r="AJ58" s="135"/>
      <c r="AK58" s="135"/>
      <c r="AL58" s="135"/>
      <c r="AM58" s="135"/>
      <c r="AN58" s="135"/>
      <c r="AO58" s="135"/>
      <c r="AP58" s="135"/>
      <c r="AQ58" s="135"/>
      <c r="AR58" s="135"/>
      <c r="AS58" s="135"/>
      <c r="AT58" s="135"/>
      <c r="AU58" s="135"/>
      <c r="AV58" s="135"/>
      <c r="AW58" s="135"/>
      <c r="AX58" s="135"/>
      <c r="AY58" s="694"/>
      <c r="AZ58" s="694"/>
      <c r="BA58" s="694"/>
      <c r="BB58" s="694"/>
      <c r="BC58" s="694"/>
      <c r="BD58" s="694"/>
      <c r="BE58" s="694"/>
      <c r="BF58" s="694"/>
      <c r="BG58" s="694"/>
      <c r="BH58" s="694"/>
      <c r="BI58" s="694"/>
      <c r="BJ58" s="135"/>
      <c r="BK58" s="135"/>
      <c r="BL58" s="135"/>
      <c r="BM58" s="135"/>
      <c r="BN58" s="135"/>
      <c r="BO58" s="135"/>
      <c r="BP58" s="135"/>
      <c r="BQ58" s="135"/>
      <c r="BR58" s="135"/>
      <c r="BS58" s="135"/>
      <c r="BT58" s="135"/>
      <c r="BU58" s="135"/>
      <c r="BV58" s="135"/>
    </row>
    <row r="59" spans="1:74" ht="12" customHeight="1" x14ac:dyDescent="0.25">
      <c r="C59" s="301"/>
      <c r="D59" s="301"/>
      <c r="E59" s="301"/>
      <c r="F59" s="301"/>
      <c r="G59" s="301"/>
      <c r="H59" s="301"/>
      <c r="I59" s="301"/>
      <c r="J59" s="301"/>
      <c r="K59" s="301"/>
      <c r="L59" s="301"/>
      <c r="M59" s="301"/>
      <c r="N59" s="301"/>
      <c r="O59" s="301"/>
      <c r="P59" s="301"/>
      <c r="Q59" s="301"/>
      <c r="R59" s="301"/>
      <c r="S59" s="301"/>
      <c r="T59" s="301"/>
      <c r="U59" s="301"/>
      <c r="V59" s="301"/>
      <c r="W59" s="301"/>
      <c r="X59" s="301"/>
      <c r="Y59" s="301"/>
      <c r="Z59" s="301"/>
      <c r="AA59" s="301"/>
      <c r="AB59" s="301"/>
      <c r="AC59" s="302"/>
      <c r="AD59" s="302"/>
      <c r="AE59" s="302"/>
      <c r="AF59" s="302"/>
      <c r="AG59" s="302"/>
      <c r="AH59" s="302"/>
      <c r="AI59" s="302"/>
      <c r="AJ59" s="302"/>
      <c r="AK59" s="302"/>
      <c r="AL59" s="302"/>
      <c r="AM59" s="302"/>
      <c r="AN59" s="302"/>
      <c r="AO59" s="302"/>
      <c r="AP59" s="302"/>
      <c r="AQ59" s="302"/>
      <c r="AR59" s="302"/>
      <c r="AS59" s="302"/>
      <c r="AT59" s="302"/>
      <c r="AU59" s="302"/>
      <c r="AV59" s="302"/>
      <c r="AW59" s="302"/>
      <c r="AX59" s="302"/>
      <c r="AY59" s="693"/>
      <c r="AZ59" s="693"/>
      <c r="BA59" s="693"/>
      <c r="BB59" s="693"/>
      <c r="BC59" s="693"/>
      <c r="BD59" s="693"/>
      <c r="BE59" s="693"/>
      <c r="BF59" s="693"/>
      <c r="BG59" s="693"/>
      <c r="BH59" s="693"/>
      <c r="BI59" s="693"/>
      <c r="BJ59" s="302"/>
      <c r="BK59" s="302"/>
      <c r="BL59" s="302"/>
      <c r="BM59" s="302"/>
      <c r="BN59" s="302"/>
      <c r="BO59" s="302"/>
      <c r="BP59" s="302"/>
      <c r="BQ59" s="302"/>
      <c r="BR59" s="302"/>
      <c r="BS59" s="302"/>
      <c r="BT59" s="302"/>
      <c r="BU59" s="302"/>
      <c r="BV59" s="302"/>
    </row>
    <row r="60" spans="1:74" ht="12" customHeight="1" x14ac:dyDescent="0.25">
      <c r="C60" s="301"/>
      <c r="D60" s="301"/>
      <c r="E60" s="301"/>
      <c r="F60" s="301"/>
      <c r="G60" s="301"/>
      <c r="H60" s="301"/>
      <c r="I60" s="301"/>
      <c r="J60" s="301"/>
      <c r="K60" s="301"/>
      <c r="L60" s="301"/>
      <c r="M60" s="301"/>
      <c r="N60" s="301"/>
      <c r="O60" s="301"/>
      <c r="P60" s="301"/>
      <c r="Q60" s="301"/>
      <c r="R60" s="301"/>
      <c r="S60" s="301"/>
      <c r="T60" s="301"/>
      <c r="U60" s="301"/>
      <c r="V60" s="301"/>
      <c r="W60" s="301"/>
      <c r="X60" s="301"/>
      <c r="Y60" s="301"/>
      <c r="Z60" s="301"/>
      <c r="AA60" s="301"/>
      <c r="AB60" s="301"/>
      <c r="AC60" s="302"/>
      <c r="AD60" s="302"/>
      <c r="AE60" s="302"/>
      <c r="AF60" s="302"/>
      <c r="AG60" s="302"/>
      <c r="AH60" s="302"/>
      <c r="AI60" s="302"/>
      <c r="AJ60" s="302"/>
      <c r="AK60" s="302"/>
      <c r="AL60" s="302"/>
      <c r="AM60" s="302"/>
      <c r="AN60" s="302"/>
      <c r="AO60" s="302"/>
      <c r="AP60" s="302"/>
      <c r="AQ60" s="302"/>
      <c r="AR60" s="302"/>
      <c r="AS60" s="302"/>
      <c r="AT60" s="302"/>
      <c r="AU60" s="302"/>
      <c r="AV60" s="302"/>
      <c r="AW60" s="302"/>
      <c r="AX60" s="302"/>
      <c r="AY60" s="693"/>
      <c r="AZ60" s="693"/>
      <c r="BA60" s="693"/>
      <c r="BB60" s="693"/>
      <c r="BC60" s="693"/>
      <c r="BD60" s="693"/>
      <c r="BE60" s="693"/>
      <c r="BF60" s="693"/>
      <c r="BG60" s="693"/>
      <c r="BH60" s="693"/>
      <c r="BI60" s="693"/>
      <c r="BJ60" s="302"/>
      <c r="BK60" s="302"/>
      <c r="BL60" s="302"/>
      <c r="BM60" s="302"/>
      <c r="BN60" s="302"/>
      <c r="BO60" s="302"/>
      <c r="BP60" s="302"/>
      <c r="BQ60" s="302"/>
      <c r="BR60" s="302"/>
      <c r="BS60" s="302"/>
      <c r="BT60" s="302"/>
      <c r="BU60" s="302"/>
      <c r="BV60" s="302"/>
    </row>
    <row r="61" spans="1:74" ht="12" customHeight="1" x14ac:dyDescent="0.25">
      <c r="C61" s="301"/>
      <c r="D61" s="301"/>
      <c r="E61" s="301"/>
      <c r="F61" s="301"/>
      <c r="G61" s="301"/>
      <c r="H61" s="301"/>
      <c r="I61" s="301"/>
      <c r="J61" s="301"/>
      <c r="K61" s="301"/>
      <c r="L61" s="301"/>
      <c r="M61" s="301"/>
      <c r="N61" s="301"/>
      <c r="O61" s="301"/>
      <c r="P61" s="301"/>
      <c r="Q61" s="301"/>
      <c r="R61" s="301"/>
      <c r="S61" s="301"/>
      <c r="T61" s="301"/>
      <c r="U61" s="301"/>
      <c r="V61" s="301"/>
      <c r="W61" s="301"/>
      <c r="X61" s="301"/>
      <c r="Y61" s="301"/>
      <c r="Z61" s="301"/>
      <c r="AA61" s="301"/>
      <c r="AB61" s="301"/>
      <c r="AC61" s="302"/>
      <c r="AD61" s="302"/>
      <c r="AE61" s="302"/>
      <c r="AF61" s="302"/>
      <c r="AG61" s="302"/>
      <c r="AH61" s="302"/>
      <c r="AI61" s="302"/>
      <c r="AJ61" s="302"/>
      <c r="AK61" s="302"/>
      <c r="AL61" s="302"/>
      <c r="AM61" s="302"/>
      <c r="AN61" s="302"/>
      <c r="AO61" s="302"/>
      <c r="AP61" s="302"/>
      <c r="AQ61" s="302"/>
      <c r="AR61" s="302"/>
      <c r="AS61" s="302"/>
      <c r="AT61" s="302"/>
      <c r="AU61" s="302"/>
      <c r="AV61" s="302"/>
      <c r="AW61" s="302"/>
      <c r="AX61" s="302"/>
      <c r="AY61" s="693"/>
      <c r="AZ61" s="693"/>
      <c r="BA61" s="693"/>
      <c r="BB61" s="693"/>
      <c r="BC61" s="693"/>
      <c r="BD61" s="693"/>
      <c r="BE61" s="693"/>
      <c r="BF61" s="693"/>
      <c r="BG61" s="693"/>
      <c r="BH61" s="693"/>
      <c r="BI61" s="693"/>
      <c r="BJ61" s="302"/>
      <c r="BK61" s="302"/>
      <c r="BL61" s="302"/>
      <c r="BM61" s="302"/>
      <c r="BN61" s="302"/>
      <c r="BO61" s="302"/>
      <c r="BP61" s="302"/>
      <c r="BQ61" s="302"/>
      <c r="BR61" s="302"/>
      <c r="BS61" s="302"/>
      <c r="BT61" s="302"/>
      <c r="BU61" s="302"/>
      <c r="BV61" s="302"/>
    </row>
    <row r="62" spans="1:74" ht="12" customHeight="1" x14ac:dyDescent="0.25">
      <c r="C62" s="301"/>
      <c r="D62" s="301"/>
      <c r="E62" s="301"/>
      <c r="F62" s="301"/>
      <c r="G62" s="301"/>
      <c r="H62" s="301"/>
      <c r="I62" s="301"/>
      <c r="J62" s="301"/>
      <c r="K62" s="301"/>
      <c r="L62" s="301"/>
      <c r="M62" s="301"/>
      <c r="N62" s="301"/>
      <c r="O62" s="301"/>
      <c r="P62" s="301"/>
      <c r="Q62" s="301"/>
      <c r="R62" s="301"/>
      <c r="S62" s="301"/>
      <c r="T62" s="301"/>
      <c r="U62" s="301"/>
      <c r="V62" s="301"/>
      <c r="W62" s="301"/>
      <c r="X62" s="301"/>
      <c r="Y62" s="301"/>
      <c r="Z62" s="301"/>
      <c r="AA62" s="301"/>
      <c r="AB62" s="301"/>
      <c r="AC62" s="302"/>
      <c r="AD62" s="302"/>
      <c r="AE62" s="302"/>
      <c r="AF62" s="302"/>
      <c r="AG62" s="302"/>
      <c r="AH62" s="302"/>
      <c r="AI62" s="302"/>
      <c r="AJ62" s="302"/>
      <c r="AK62" s="302"/>
      <c r="AL62" s="302"/>
      <c r="AM62" s="302"/>
      <c r="AN62" s="302"/>
      <c r="AO62" s="302"/>
      <c r="AP62" s="302"/>
      <c r="AQ62" s="302"/>
      <c r="AR62" s="302"/>
      <c r="AS62" s="302"/>
      <c r="AT62" s="302"/>
      <c r="AU62" s="302"/>
      <c r="AV62" s="302"/>
      <c r="AW62" s="302"/>
      <c r="AX62" s="302"/>
      <c r="AY62" s="693"/>
      <c r="AZ62" s="693"/>
      <c r="BA62" s="693"/>
      <c r="BB62" s="693"/>
      <c r="BC62" s="693"/>
      <c r="BD62" s="693"/>
      <c r="BE62" s="693"/>
      <c r="BF62" s="693"/>
      <c r="BG62" s="693"/>
      <c r="BH62" s="693"/>
      <c r="BI62" s="693"/>
      <c r="BJ62" s="302"/>
      <c r="BK62" s="302"/>
      <c r="BL62" s="302"/>
      <c r="BM62" s="302"/>
      <c r="BN62" s="302"/>
      <c r="BO62" s="302"/>
      <c r="BP62" s="302"/>
      <c r="BQ62" s="302"/>
      <c r="BR62" s="302"/>
      <c r="BS62" s="302"/>
      <c r="BT62" s="302"/>
      <c r="BU62" s="302"/>
      <c r="BV62" s="302"/>
    </row>
    <row r="63" spans="1:74" ht="12" customHeight="1" x14ac:dyDescent="0.25">
      <c r="C63" s="301"/>
      <c r="D63" s="301"/>
      <c r="E63" s="301"/>
      <c r="F63" s="301"/>
      <c r="G63" s="301"/>
      <c r="H63" s="301"/>
      <c r="I63" s="301"/>
      <c r="J63" s="301"/>
      <c r="K63" s="301"/>
      <c r="L63" s="301"/>
      <c r="M63" s="301"/>
      <c r="N63" s="301"/>
      <c r="O63" s="301"/>
      <c r="P63" s="301"/>
      <c r="Q63" s="301"/>
      <c r="R63" s="301"/>
      <c r="S63" s="301"/>
      <c r="T63" s="301"/>
      <c r="U63" s="301"/>
      <c r="V63" s="301"/>
      <c r="W63" s="301"/>
      <c r="X63" s="301"/>
      <c r="Y63" s="301"/>
      <c r="Z63" s="301"/>
      <c r="AA63" s="301"/>
      <c r="AB63" s="301"/>
      <c r="AC63" s="302"/>
      <c r="AD63" s="302"/>
      <c r="AE63" s="302"/>
      <c r="AF63" s="302"/>
      <c r="AG63" s="302"/>
      <c r="AH63" s="302"/>
      <c r="AI63" s="302"/>
      <c r="AJ63" s="302"/>
      <c r="AK63" s="302"/>
      <c r="AL63" s="302"/>
      <c r="AM63" s="302"/>
      <c r="AN63" s="302"/>
      <c r="AO63" s="302"/>
      <c r="AP63" s="302"/>
      <c r="AQ63" s="302"/>
      <c r="AR63" s="302"/>
      <c r="AS63" s="302"/>
      <c r="AT63" s="302"/>
      <c r="AU63" s="302"/>
      <c r="AV63" s="302"/>
      <c r="AW63" s="302"/>
      <c r="AX63" s="302"/>
      <c r="AY63" s="693"/>
      <c r="AZ63" s="693"/>
      <c r="BA63" s="693"/>
      <c r="BB63" s="693"/>
      <c r="BC63" s="693"/>
      <c r="BD63" s="693"/>
      <c r="BE63" s="693"/>
      <c r="BF63" s="693"/>
      <c r="BG63" s="693"/>
      <c r="BH63" s="693"/>
      <c r="BI63" s="693"/>
      <c r="BJ63" s="302"/>
      <c r="BK63" s="302"/>
      <c r="BL63" s="302"/>
      <c r="BM63" s="302"/>
      <c r="BN63" s="302"/>
      <c r="BO63" s="302"/>
      <c r="BP63" s="302"/>
      <c r="BQ63" s="302"/>
      <c r="BR63" s="302"/>
      <c r="BS63" s="302"/>
      <c r="BT63" s="302"/>
      <c r="BU63" s="302"/>
      <c r="BV63" s="302"/>
    </row>
    <row r="64" spans="1:74" ht="12" customHeight="1" x14ac:dyDescent="0.25">
      <c r="C64" s="301"/>
      <c r="D64" s="301"/>
      <c r="E64" s="301"/>
      <c r="F64" s="301"/>
      <c r="G64" s="301"/>
      <c r="H64" s="301"/>
      <c r="I64" s="301"/>
      <c r="J64" s="301"/>
      <c r="K64" s="301"/>
      <c r="L64" s="301"/>
      <c r="M64" s="301"/>
      <c r="N64" s="301"/>
      <c r="O64" s="301"/>
      <c r="P64" s="301"/>
      <c r="Q64" s="301"/>
      <c r="R64" s="301"/>
      <c r="S64" s="301"/>
      <c r="T64" s="301"/>
      <c r="U64" s="301"/>
      <c r="V64" s="301"/>
      <c r="W64" s="301"/>
      <c r="X64" s="301"/>
      <c r="Y64" s="301"/>
      <c r="Z64" s="301"/>
      <c r="AA64" s="301"/>
      <c r="AB64" s="301"/>
      <c r="AC64" s="302"/>
      <c r="AD64" s="302"/>
      <c r="AE64" s="302"/>
      <c r="AF64" s="302"/>
      <c r="AG64" s="302"/>
      <c r="AH64" s="302"/>
      <c r="AI64" s="302"/>
      <c r="AJ64" s="302"/>
      <c r="AK64" s="302"/>
      <c r="AL64" s="302"/>
      <c r="AM64" s="302"/>
      <c r="AN64" s="302"/>
      <c r="AO64" s="302"/>
      <c r="AP64" s="302"/>
      <c r="AQ64" s="302"/>
      <c r="AR64" s="302"/>
      <c r="AS64" s="302"/>
      <c r="AT64" s="302"/>
      <c r="AU64" s="302"/>
      <c r="AV64" s="302"/>
      <c r="AW64" s="302"/>
      <c r="AX64" s="302"/>
      <c r="AY64" s="693"/>
      <c r="AZ64" s="693"/>
      <c r="BA64" s="693"/>
      <c r="BB64" s="693"/>
      <c r="BC64" s="693"/>
      <c r="BD64" s="693"/>
      <c r="BE64" s="693"/>
      <c r="BF64" s="693"/>
      <c r="BG64" s="693"/>
      <c r="BH64" s="693"/>
      <c r="BI64" s="693"/>
      <c r="BJ64" s="302"/>
      <c r="BK64" s="302"/>
      <c r="BL64" s="302"/>
      <c r="BM64" s="302"/>
      <c r="BN64" s="302"/>
      <c r="BO64" s="302"/>
      <c r="BP64" s="302"/>
      <c r="BQ64" s="302"/>
      <c r="BR64" s="302"/>
      <c r="BS64" s="302"/>
      <c r="BT64" s="302"/>
      <c r="BU64" s="302"/>
      <c r="BV64" s="302"/>
    </row>
    <row r="65" spans="3:74" ht="12" customHeight="1" x14ac:dyDescent="0.25">
      <c r="C65" s="301"/>
      <c r="D65" s="301"/>
      <c r="E65" s="301"/>
      <c r="F65" s="301"/>
      <c r="G65" s="301"/>
      <c r="H65" s="301"/>
      <c r="I65" s="301"/>
      <c r="J65" s="301"/>
      <c r="K65" s="301"/>
      <c r="L65" s="301"/>
      <c r="M65" s="301"/>
      <c r="N65" s="301"/>
      <c r="O65" s="301"/>
      <c r="P65" s="301"/>
      <c r="Q65" s="301"/>
      <c r="R65" s="301"/>
      <c r="S65" s="301"/>
      <c r="T65" s="301"/>
      <c r="U65" s="301"/>
      <c r="V65" s="301"/>
      <c r="W65" s="301"/>
      <c r="X65" s="301"/>
      <c r="Y65" s="301"/>
      <c r="Z65" s="301"/>
      <c r="AA65" s="301"/>
      <c r="AB65" s="301"/>
      <c r="AC65" s="302"/>
      <c r="AD65" s="302"/>
      <c r="AE65" s="302"/>
      <c r="AF65" s="302"/>
      <c r="AG65" s="302"/>
      <c r="AH65" s="302"/>
      <c r="AI65" s="302"/>
      <c r="AJ65" s="302"/>
      <c r="AK65" s="302"/>
      <c r="AL65" s="302"/>
      <c r="AM65" s="302"/>
      <c r="AN65" s="302"/>
      <c r="AO65" s="302"/>
      <c r="AP65" s="302"/>
      <c r="AQ65" s="302"/>
      <c r="AR65" s="302"/>
      <c r="AS65" s="302"/>
      <c r="AT65" s="302"/>
      <c r="AU65" s="302"/>
      <c r="AV65" s="302"/>
      <c r="AW65" s="302"/>
      <c r="AX65" s="302"/>
      <c r="AY65" s="693"/>
      <c r="AZ65" s="693"/>
      <c r="BA65" s="693"/>
      <c r="BB65" s="693"/>
      <c r="BC65" s="693"/>
      <c r="BD65" s="693"/>
      <c r="BE65" s="693"/>
      <c r="BF65" s="693"/>
      <c r="BG65" s="693"/>
      <c r="BH65" s="693"/>
      <c r="BI65" s="693"/>
      <c r="BJ65" s="302"/>
      <c r="BK65" s="302"/>
      <c r="BL65" s="302"/>
      <c r="BM65" s="302"/>
      <c r="BN65" s="302"/>
      <c r="BO65" s="302"/>
      <c r="BP65" s="302"/>
      <c r="BQ65" s="302"/>
      <c r="BR65" s="302"/>
      <c r="BS65" s="302"/>
      <c r="BT65" s="302"/>
      <c r="BU65" s="302"/>
      <c r="BV65" s="302"/>
    </row>
    <row r="66" spans="3:74" ht="12" customHeight="1" x14ac:dyDescent="0.25">
      <c r="C66" s="301"/>
      <c r="D66" s="301"/>
      <c r="E66" s="301"/>
      <c r="F66" s="301"/>
      <c r="G66" s="301"/>
      <c r="H66" s="301"/>
      <c r="I66" s="301"/>
      <c r="J66" s="301"/>
      <c r="K66" s="301"/>
      <c r="L66" s="301"/>
      <c r="M66" s="301"/>
      <c r="N66" s="301"/>
      <c r="O66" s="301"/>
      <c r="P66" s="301"/>
      <c r="Q66" s="301"/>
      <c r="R66" s="301"/>
      <c r="S66" s="301"/>
      <c r="T66" s="301"/>
      <c r="U66" s="301"/>
      <c r="V66" s="301"/>
      <c r="W66" s="301"/>
      <c r="X66" s="301"/>
      <c r="Y66" s="301"/>
      <c r="Z66" s="301"/>
      <c r="AA66" s="301"/>
      <c r="AB66" s="301"/>
      <c r="AC66" s="302"/>
      <c r="AD66" s="302"/>
      <c r="AE66" s="302"/>
      <c r="AF66" s="302"/>
      <c r="AG66" s="302"/>
      <c r="AH66" s="302"/>
      <c r="AI66" s="302"/>
      <c r="AJ66" s="302"/>
      <c r="AK66" s="302"/>
      <c r="AL66" s="302"/>
      <c r="AM66" s="302"/>
      <c r="AN66" s="302"/>
      <c r="AO66" s="302"/>
      <c r="AP66" s="302"/>
      <c r="AQ66" s="302"/>
      <c r="AR66" s="302"/>
      <c r="AS66" s="302"/>
      <c r="AT66" s="302"/>
      <c r="AU66" s="302"/>
      <c r="AV66" s="302"/>
      <c r="AW66" s="302"/>
      <c r="AX66" s="302"/>
      <c r="AY66" s="693"/>
      <c r="AZ66" s="693"/>
      <c r="BA66" s="693"/>
      <c r="BB66" s="693"/>
      <c r="BC66" s="693"/>
      <c r="BD66" s="693"/>
      <c r="BE66" s="693"/>
      <c r="BF66" s="693"/>
      <c r="BG66" s="693"/>
      <c r="BH66" s="693"/>
      <c r="BI66" s="693"/>
      <c r="BJ66" s="302"/>
      <c r="BK66" s="302"/>
      <c r="BL66" s="302"/>
      <c r="BM66" s="302"/>
      <c r="BN66" s="302"/>
      <c r="BO66" s="302"/>
      <c r="BP66" s="302"/>
      <c r="BQ66" s="302"/>
      <c r="BR66" s="302"/>
      <c r="BS66" s="302"/>
      <c r="BT66" s="302"/>
      <c r="BU66" s="302"/>
      <c r="BV66" s="302"/>
    </row>
    <row r="67" spans="3:74" ht="12" customHeight="1" x14ac:dyDescent="0.25">
      <c r="C67" s="301"/>
      <c r="D67" s="301"/>
      <c r="E67" s="301"/>
      <c r="F67" s="301"/>
      <c r="G67" s="301"/>
      <c r="H67" s="301"/>
      <c r="I67" s="301"/>
      <c r="J67" s="301"/>
      <c r="K67" s="301"/>
      <c r="L67" s="301"/>
      <c r="M67" s="301"/>
      <c r="N67" s="301"/>
      <c r="O67" s="301"/>
      <c r="P67" s="301"/>
      <c r="Q67" s="301"/>
      <c r="R67" s="301"/>
      <c r="S67" s="301"/>
      <c r="T67" s="301"/>
      <c r="U67" s="301"/>
      <c r="V67" s="301"/>
      <c r="W67" s="301"/>
      <c r="X67" s="301"/>
      <c r="Y67" s="301"/>
      <c r="Z67" s="301"/>
      <c r="AA67" s="301"/>
      <c r="AB67" s="301"/>
      <c r="AC67" s="302"/>
      <c r="AD67" s="302"/>
      <c r="AE67" s="302"/>
      <c r="AF67" s="302"/>
      <c r="AG67" s="302"/>
      <c r="AH67" s="302"/>
      <c r="AI67" s="302"/>
      <c r="AJ67" s="302"/>
      <c r="AK67" s="302"/>
      <c r="AL67" s="302"/>
      <c r="AM67" s="302"/>
      <c r="AN67" s="302"/>
      <c r="AO67" s="302"/>
      <c r="AP67" s="302"/>
      <c r="AQ67" s="302"/>
      <c r="AR67" s="302"/>
      <c r="AS67" s="302"/>
      <c r="AT67" s="302"/>
      <c r="AU67" s="302"/>
      <c r="AV67" s="302"/>
      <c r="AW67" s="302"/>
      <c r="AX67" s="302"/>
      <c r="AY67" s="693"/>
      <c r="AZ67" s="693"/>
      <c r="BA67" s="693"/>
      <c r="BB67" s="693"/>
      <c r="BC67" s="693"/>
      <c r="BD67" s="693"/>
      <c r="BE67" s="693"/>
      <c r="BF67" s="693"/>
      <c r="BG67" s="693"/>
      <c r="BH67" s="693"/>
      <c r="BI67" s="693"/>
      <c r="BJ67" s="302"/>
      <c r="BK67" s="302"/>
      <c r="BL67" s="302"/>
      <c r="BM67" s="302"/>
      <c r="BN67" s="302"/>
      <c r="BO67" s="302"/>
      <c r="BP67" s="302"/>
      <c r="BQ67" s="302"/>
      <c r="BR67" s="302"/>
      <c r="BS67" s="302"/>
      <c r="BT67" s="302"/>
      <c r="BU67" s="302"/>
      <c r="BV67" s="302"/>
    </row>
    <row r="68" spans="3:74" ht="12" customHeight="1" x14ac:dyDescent="0.25">
      <c r="C68" s="301"/>
      <c r="D68" s="301"/>
      <c r="E68" s="301"/>
      <c r="F68" s="301"/>
      <c r="G68" s="301"/>
      <c r="H68" s="301"/>
      <c r="I68" s="301"/>
      <c r="J68" s="301"/>
      <c r="K68" s="301"/>
      <c r="L68" s="301"/>
      <c r="M68" s="301"/>
      <c r="N68" s="301"/>
      <c r="O68" s="301"/>
      <c r="P68" s="301"/>
      <c r="Q68" s="301"/>
      <c r="R68" s="301"/>
      <c r="S68" s="301"/>
      <c r="T68" s="301"/>
      <c r="U68" s="301"/>
      <c r="V68" s="301"/>
      <c r="W68" s="301"/>
      <c r="X68" s="301"/>
      <c r="Y68" s="301"/>
      <c r="Z68" s="301"/>
      <c r="AA68" s="301"/>
      <c r="AB68" s="301"/>
      <c r="AC68" s="302"/>
      <c r="AD68" s="302"/>
      <c r="AE68" s="302"/>
      <c r="AF68" s="302"/>
      <c r="AG68" s="302"/>
      <c r="AH68" s="302"/>
      <c r="AI68" s="302"/>
      <c r="AJ68" s="302"/>
      <c r="AK68" s="302"/>
      <c r="AL68" s="302"/>
      <c r="AM68" s="302"/>
      <c r="AN68" s="302"/>
      <c r="AO68" s="302"/>
      <c r="AP68" s="302"/>
      <c r="AQ68" s="302"/>
      <c r="AR68" s="302"/>
      <c r="AS68" s="302"/>
      <c r="AT68" s="302"/>
      <c r="AU68" s="302"/>
      <c r="AV68" s="302"/>
      <c r="AW68" s="302"/>
      <c r="AX68" s="302"/>
      <c r="AY68" s="693"/>
      <c r="AZ68" s="693"/>
      <c r="BA68" s="693"/>
      <c r="BB68" s="693"/>
      <c r="BC68" s="693"/>
      <c r="BD68" s="693"/>
      <c r="BE68" s="693"/>
      <c r="BF68" s="693"/>
      <c r="BG68" s="693"/>
      <c r="BH68" s="693"/>
      <c r="BI68" s="693"/>
      <c r="BJ68" s="302"/>
      <c r="BK68" s="302"/>
      <c r="BL68" s="302"/>
      <c r="BM68" s="302"/>
      <c r="BN68" s="302"/>
      <c r="BO68" s="302"/>
      <c r="BP68" s="302"/>
      <c r="BQ68" s="302"/>
      <c r="BR68" s="302"/>
      <c r="BS68" s="302"/>
      <c r="BT68" s="302"/>
      <c r="BU68" s="302"/>
      <c r="BV68" s="302"/>
    </row>
    <row r="69" spans="3:74" ht="12" customHeight="1" x14ac:dyDescent="0.25">
      <c r="C69" s="301"/>
      <c r="D69" s="301"/>
      <c r="E69" s="301"/>
      <c r="F69" s="301"/>
      <c r="G69" s="301"/>
      <c r="H69" s="301"/>
      <c r="I69" s="301"/>
      <c r="J69" s="301"/>
      <c r="K69" s="301"/>
      <c r="L69" s="301"/>
      <c r="M69" s="301"/>
      <c r="N69" s="301"/>
      <c r="O69" s="301"/>
      <c r="P69" s="301"/>
      <c r="Q69" s="301"/>
      <c r="R69" s="301"/>
      <c r="S69" s="301"/>
      <c r="T69" s="301"/>
      <c r="U69" s="301"/>
      <c r="V69" s="301"/>
      <c r="W69" s="301"/>
      <c r="X69" s="301"/>
      <c r="Y69" s="301"/>
      <c r="Z69" s="301"/>
      <c r="AA69" s="301"/>
      <c r="AB69" s="301"/>
      <c r="AC69" s="302"/>
      <c r="AD69" s="302"/>
      <c r="AE69" s="302"/>
      <c r="AF69" s="302"/>
      <c r="AG69" s="302"/>
      <c r="AH69" s="302"/>
      <c r="AI69" s="302"/>
      <c r="AJ69" s="302"/>
      <c r="AK69" s="302"/>
      <c r="AL69" s="302"/>
      <c r="AM69" s="302"/>
      <c r="AN69" s="302"/>
      <c r="AO69" s="302"/>
      <c r="AP69" s="302"/>
      <c r="AQ69" s="302"/>
      <c r="AR69" s="302"/>
      <c r="AS69" s="302"/>
      <c r="AT69" s="302"/>
      <c r="AU69" s="302"/>
      <c r="AV69" s="302"/>
      <c r="AW69" s="302"/>
      <c r="AX69" s="302"/>
      <c r="AY69" s="693"/>
      <c r="AZ69" s="693"/>
      <c r="BA69" s="693"/>
      <c r="BB69" s="693"/>
      <c r="BC69" s="693"/>
      <c r="BD69" s="693"/>
      <c r="BE69" s="693"/>
      <c r="BF69" s="693"/>
      <c r="BG69" s="693"/>
      <c r="BH69" s="693"/>
      <c r="BI69" s="693"/>
      <c r="BJ69" s="302"/>
      <c r="BK69" s="302"/>
      <c r="BL69" s="302"/>
      <c r="BM69" s="302"/>
      <c r="BN69" s="302"/>
      <c r="BO69" s="302"/>
      <c r="BP69" s="302"/>
      <c r="BQ69" s="302"/>
      <c r="BR69" s="302"/>
      <c r="BS69" s="302"/>
      <c r="BT69" s="302"/>
      <c r="BU69" s="302"/>
      <c r="BV69" s="302"/>
    </row>
    <row r="70" spans="3:74" ht="12" customHeight="1" x14ac:dyDescent="0.25">
      <c r="C70" s="238"/>
      <c r="D70" s="238"/>
      <c r="E70" s="238"/>
      <c r="F70" s="238"/>
      <c r="G70" s="238"/>
      <c r="H70" s="238"/>
      <c r="I70" s="238"/>
      <c r="J70" s="238"/>
      <c r="K70" s="238"/>
      <c r="L70" s="238"/>
      <c r="M70" s="238"/>
      <c r="N70" s="238"/>
      <c r="O70" s="238"/>
      <c r="P70" s="238"/>
      <c r="Q70" s="238"/>
      <c r="R70" s="238"/>
      <c r="S70" s="238"/>
      <c r="T70" s="238"/>
      <c r="U70" s="238"/>
      <c r="V70" s="238"/>
      <c r="W70" s="238"/>
      <c r="X70" s="238"/>
      <c r="Y70" s="238"/>
      <c r="Z70" s="238"/>
      <c r="AA70" s="238"/>
      <c r="AB70" s="238"/>
      <c r="AC70" s="238"/>
      <c r="AD70" s="238"/>
      <c r="AE70" s="238"/>
      <c r="AF70" s="280"/>
      <c r="AG70" s="280"/>
      <c r="AH70" s="280"/>
      <c r="AI70" s="238"/>
      <c r="AJ70" s="238"/>
      <c r="AK70" s="238"/>
      <c r="AL70" s="238"/>
      <c r="AM70" s="238"/>
      <c r="AN70" s="238"/>
      <c r="AO70" s="238"/>
      <c r="AP70" s="238"/>
      <c r="AQ70" s="238"/>
      <c r="AR70" s="238"/>
      <c r="AS70" s="238"/>
      <c r="AT70" s="238"/>
      <c r="AU70" s="238"/>
      <c r="AV70" s="238"/>
      <c r="AW70" s="238"/>
      <c r="AX70" s="238"/>
      <c r="AY70" s="695"/>
      <c r="AZ70" s="695"/>
      <c r="BA70" s="695"/>
      <c r="BB70" s="695"/>
      <c r="BC70" s="695"/>
      <c r="BD70" s="695"/>
      <c r="BE70" s="695"/>
      <c r="BF70" s="695"/>
      <c r="BG70" s="695"/>
      <c r="BH70" s="695"/>
      <c r="BI70" s="695"/>
      <c r="BJ70" s="238"/>
      <c r="BK70" s="238"/>
      <c r="BL70" s="238"/>
      <c r="BM70" s="238"/>
      <c r="BN70" s="238"/>
      <c r="BO70" s="238"/>
      <c r="BP70" s="238"/>
      <c r="BQ70" s="238"/>
      <c r="BR70" s="238"/>
      <c r="BS70" s="238"/>
      <c r="BT70" s="238"/>
      <c r="BU70" s="238"/>
      <c r="BV70" s="238"/>
    </row>
    <row r="71" spans="3:74" ht="12" customHeight="1" x14ac:dyDescent="0.25">
      <c r="C71" s="238"/>
      <c r="D71" s="238"/>
      <c r="E71" s="238"/>
      <c r="F71" s="238"/>
      <c r="G71" s="238"/>
      <c r="H71" s="238"/>
      <c r="I71" s="238"/>
      <c r="J71" s="238"/>
      <c r="K71" s="238"/>
      <c r="L71" s="238"/>
      <c r="M71" s="238"/>
      <c r="N71" s="238"/>
      <c r="O71" s="238"/>
      <c r="P71" s="238"/>
      <c r="Q71" s="238"/>
      <c r="R71" s="238"/>
      <c r="S71" s="238"/>
      <c r="T71" s="238"/>
      <c r="U71" s="238"/>
      <c r="V71" s="238"/>
      <c r="W71" s="238"/>
      <c r="X71" s="238"/>
      <c r="Y71" s="238"/>
      <c r="Z71" s="238"/>
      <c r="AA71" s="238"/>
      <c r="AB71" s="238"/>
      <c r="AC71" s="238"/>
      <c r="AD71" s="238"/>
      <c r="AE71" s="238"/>
      <c r="AF71" s="280"/>
      <c r="AG71" s="280"/>
      <c r="AH71" s="280"/>
      <c r="AI71" s="238"/>
      <c r="AJ71" s="238"/>
      <c r="AK71" s="238"/>
      <c r="AL71" s="238"/>
      <c r="AM71" s="238"/>
      <c r="AN71" s="238"/>
      <c r="AO71" s="238"/>
      <c r="AP71" s="238"/>
      <c r="AQ71" s="238"/>
      <c r="AR71" s="238"/>
      <c r="AS71" s="238"/>
      <c r="AT71" s="238"/>
      <c r="AU71" s="238"/>
      <c r="AV71" s="238"/>
      <c r="AW71" s="238"/>
      <c r="AX71" s="238"/>
      <c r="AY71" s="695"/>
      <c r="AZ71" s="695"/>
      <c r="BA71" s="695"/>
      <c r="BB71" s="695"/>
      <c r="BC71" s="695"/>
      <c r="BD71" s="695"/>
      <c r="BE71" s="695"/>
      <c r="BF71" s="695"/>
      <c r="BG71" s="695"/>
      <c r="BH71" s="695"/>
      <c r="BI71" s="695"/>
      <c r="BJ71" s="238"/>
      <c r="BK71" s="238"/>
      <c r="BL71" s="238"/>
      <c r="BM71" s="238"/>
      <c r="BN71" s="238"/>
      <c r="BO71" s="238"/>
      <c r="BP71" s="238"/>
      <c r="BQ71" s="238"/>
      <c r="BR71" s="238"/>
      <c r="BS71" s="238"/>
      <c r="BT71" s="238"/>
      <c r="BU71" s="238"/>
      <c r="BV71" s="238"/>
    </row>
    <row r="72" spans="3:74" ht="12" customHeight="1" x14ac:dyDescent="0.25">
      <c r="C72" s="238"/>
      <c r="D72" s="238"/>
      <c r="E72" s="238"/>
      <c r="F72" s="238"/>
      <c r="G72" s="238"/>
      <c r="H72" s="238"/>
      <c r="I72" s="238"/>
      <c r="J72" s="238"/>
      <c r="K72" s="238"/>
      <c r="L72" s="238"/>
      <c r="M72" s="238"/>
      <c r="N72" s="238"/>
      <c r="O72" s="238"/>
      <c r="P72" s="238"/>
      <c r="Q72" s="238"/>
      <c r="R72" s="238"/>
      <c r="S72" s="238"/>
      <c r="T72" s="238"/>
      <c r="U72" s="238"/>
      <c r="V72" s="238"/>
      <c r="W72" s="238"/>
      <c r="X72" s="238"/>
      <c r="Y72" s="238"/>
      <c r="Z72" s="238"/>
      <c r="AA72" s="238"/>
      <c r="AB72" s="238"/>
      <c r="AC72" s="238"/>
      <c r="AD72" s="238"/>
      <c r="AE72" s="238"/>
      <c r="AF72" s="280"/>
      <c r="AG72" s="280"/>
      <c r="AH72" s="280"/>
      <c r="AI72" s="238"/>
      <c r="AJ72" s="238"/>
      <c r="AK72" s="238"/>
      <c r="AL72" s="238"/>
      <c r="AM72" s="238"/>
      <c r="AN72" s="238"/>
      <c r="AO72" s="238"/>
      <c r="AP72" s="238"/>
      <c r="AQ72" s="238"/>
      <c r="AR72" s="238"/>
      <c r="AS72" s="238"/>
      <c r="AT72" s="238"/>
      <c r="AU72" s="238"/>
      <c r="AV72" s="238"/>
      <c r="AW72" s="238"/>
      <c r="AX72" s="238"/>
      <c r="AY72" s="695"/>
      <c r="AZ72" s="695"/>
      <c r="BA72" s="695"/>
      <c r="BB72" s="695"/>
      <c r="BC72" s="695"/>
      <c r="BD72" s="695"/>
      <c r="BE72" s="695"/>
      <c r="BF72" s="695"/>
      <c r="BG72" s="695"/>
      <c r="BH72" s="695"/>
      <c r="BI72" s="695"/>
      <c r="BJ72" s="238"/>
      <c r="BK72" s="238"/>
      <c r="BL72" s="238"/>
      <c r="BM72" s="238"/>
      <c r="BN72" s="238"/>
      <c r="BO72" s="238"/>
      <c r="BP72" s="238"/>
      <c r="BQ72" s="238"/>
      <c r="BR72" s="238"/>
      <c r="BS72" s="238"/>
      <c r="BT72" s="238"/>
      <c r="BU72" s="238"/>
      <c r="BV72" s="238"/>
    </row>
    <row r="73" spans="3:74" ht="12" customHeight="1" x14ac:dyDescent="0.25">
      <c r="C73" s="238"/>
      <c r="D73" s="238"/>
      <c r="E73" s="238"/>
      <c r="F73" s="238"/>
      <c r="G73" s="238"/>
      <c r="H73" s="238"/>
      <c r="I73" s="238"/>
      <c r="J73" s="238"/>
      <c r="K73" s="238"/>
      <c r="L73" s="238"/>
      <c r="M73" s="238"/>
      <c r="N73" s="238"/>
      <c r="O73" s="238"/>
      <c r="P73" s="238"/>
      <c r="Q73" s="238"/>
      <c r="R73" s="238"/>
      <c r="S73" s="238"/>
      <c r="T73" s="238"/>
      <c r="U73" s="238"/>
      <c r="V73" s="238"/>
      <c r="W73" s="238"/>
      <c r="X73" s="238"/>
      <c r="Y73" s="238"/>
      <c r="Z73" s="238"/>
      <c r="AA73" s="238"/>
      <c r="AB73" s="238"/>
      <c r="AC73" s="238"/>
      <c r="AD73" s="238"/>
      <c r="AE73" s="238"/>
      <c r="AF73" s="280"/>
      <c r="AG73" s="280"/>
      <c r="AH73" s="280"/>
      <c r="AI73" s="238"/>
      <c r="AJ73" s="238"/>
      <c r="AK73" s="238"/>
      <c r="AL73" s="238"/>
      <c r="AM73" s="238"/>
      <c r="AN73" s="238"/>
      <c r="AO73" s="238"/>
      <c r="AP73" s="238"/>
      <c r="AQ73" s="238"/>
      <c r="AR73" s="238"/>
      <c r="AS73" s="238"/>
      <c r="AT73" s="238"/>
      <c r="AU73" s="238"/>
      <c r="AV73" s="238"/>
      <c r="AW73" s="238"/>
      <c r="AX73" s="238"/>
      <c r="AY73" s="695"/>
      <c r="AZ73" s="695"/>
      <c r="BA73" s="695"/>
      <c r="BB73" s="695"/>
      <c r="BC73" s="695"/>
      <c r="BD73" s="695"/>
      <c r="BE73" s="695"/>
      <c r="BF73" s="695"/>
      <c r="BG73" s="695"/>
      <c r="BH73" s="695"/>
      <c r="BI73" s="695"/>
      <c r="BJ73" s="238"/>
      <c r="BK73" s="238"/>
      <c r="BL73" s="238"/>
      <c r="BM73" s="238"/>
      <c r="BN73" s="238"/>
      <c r="BO73" s="238"/>
      <c r="BP73" s="238"/>
      <c r="BQ73" s="238"/>
      <c r="BR73" s="238"/>
      <c r="BS73" s="238"/>
      <c r="BT73" s="238"/>
      <c r="BU73" s="238"/>
      <c r="BV73" s="238"/>
    </row>
    <row r="74" spans="3:74" ht="12" customHeight="1" x14ac:dyDescent="0.25">
      <c r="C74" s="238"/>
      <c r="D74" s="238"/>
      <c r="E74" s="238"/>
      <c r="F74" s="238"/>
      <c r="G74" s="238"/>
      <c r="H74" s="238"/>
      <c r="I74" s="238"/>
      <c r="J74" s="238"/>
      <c r="K74" s="238"/>
      <c r="L74" s="238"/>
      <c r="M74" s="238"/>
      <c r="N74" s="238"/>
      <c r="O74" s="238"/>
      <c r="P74" s="238"/>
      <c r="Q74" s="238"/>
      <c r="R74" s="238"/>
      <c r="S74" s="238"/>
      <c r="T74" s="238"/>
      <c r="U74" s="238"/>
      <c r="V74" s="238"/>
      <c r="W74" s="238"/>
      <c r="X74" s="238"/>
      <c r="Y74" s="238"/>
      <c r="Z74" s="238"/>
      <c r="AA74" s="238"/>
      <c r="AB74" s="238"/>
      <c r="AC74" s="238"/>
      <c r="AD74" s="238"/>
      <c r="AE74" s="238"/>
      <c r="AF74" s="280"/>
      <c r="AG74" s="280"/>
      <c r="AH74" s="280"/>
      <c r="AI74" s="238"/>
      <c r="AJ74" s="238"/>
      <c r="AK74" s="238"/>
      <c r="AL74" s="238"/>
      <c r="AM74" s="238"/>
      <c r="AN74" s="238"/>
      <c r="AO74" s="238"/>
      <c r="AP74" s="238"/>
      <c r="AQ74" s="238"/>
      <c r="AR74" s="238"/>
      <c r="AS74" s="238"/>
      <c r="AT74" s="238"/>
      <c r="AU74" s="238"/>
      <c r="AV74" s="238"/>
      <c r="AW74" s="238"/>
      <c r="AX74" s="238"/>
      <c r="AY74" s="695"/>
      <c r="AZ74" s="695"/>
      <c r="BA74" s="695"/>
      <c r="BB74" s="695"/>
      <c r="BC74" s="695"/>
      <c r="BD74" s="695"/>
      <c r="BE74" s="695"/>
      <c r="BF74" s="695"/>
      <c r="BG74" s="695"/>
      <c r="BH74" s="695"/>
      <c r="BI74" s="695"/>
      <c r="BJ74" s="238"/>
      <c r="BK74" s="238"/>
      <c r="BL74" s="238"/>
      <c r="BM74" s="238"/>
      <c r="BN74" s="238"/>
      <c r="BO74" s="238"/>
      <c r="BP74" s="238"/>
      <c r="BQ74" s="238"/>
      <c r="BR74" s="238"/>
      <c r="BS74" s="238"/>
      <c r="BT74" s="238"/>
      <c r="BU74" s="238"/>
      <c r="BV74" s="238"/>
    </row>
    <row r="75" spans="3:74" ht="12" customHeight="1" x14ac:dyDescent="0.25">
      <c r="C75" s="238"/>
      <c r="D75" s="238"/>
      <c r="E75" s="238"/>
      <c r="F75" s="238"/>
      <c r="G75" s="238"/>
      <c r="H75" s="238"/>
      <c r="I75" s="238"/>
      <c r="J75" s="238"/>
      <c r="K75" s="238"/>
      <c r="L75" s="238"/>
      <c r="M75" s="238"/>
      <c r="N75" s="238"/>
      <c r="O75" s="238"/>
      <c r="P75" s="238"/>
      <c r="Q75" s="238"/>
      <c r="R75" s="238"/>
      <c r="S75" s="238"/>
      <c r="T75" s="238"/>
      <c r="U75" s="238"/>
      <c r="V75" s="238"/>
      <c r="W75" s="238"/>
      <c r="X75" s="238"/>
      <c r="Y75" s="238"/>
      <c r="Z75" s="238"/>
      <c r="AA75" s="238"/>
      <c r="AB75" s="238"/>
      <c r="AC75" s="238"/>
      <c r="AD75" s="238"/>
      <c r="AE75" s="238"/>
      <c r="AF75" s="280"/>
      <c r="AG75" s="280"/>
      <c r="AH75" s="280"/>
      <c r="AI75" s="238"/>
      <c r="AJ75" s="238"/>
      <c r="AK75" s="238"/>
      <c r="AL75" s="238"/>
      <c r="AM75" s="238"/>
      <c r="AN75" s="238"/>
      <c r="AO75" s="238"/>
      <c r="AP75" s="238"/>
      <c r="AQ75" s="238"/>
      <c r="AR75" s="238"/>
      <c r="AS75" s="238"/>
      <c r="AT75" s="238"/>
      <c r="AU75" s="238"/>
      <c r="AV75" s="238"/>
      <c r="AW75" s="238"/>
      <c r="AX75" s="238"/>
      <c r="AY75" s="695"/>
      <c r="AZ75" s="695"/>
      <c r="BA75" s="695"/>
      <c r="BB75" s="695"/>
      <c r="BC75" s="695"/>
      <c r="BD75" s="695"/>
      <c r="BE75" s="695"/>
      <c r="BF75" s="695"/>
      <c r="BG75" s="695"/>
      <c r="BH75" s="695"/>
      <c r="BI75" s="695"/>
      <c r="BJ75" s="238"/>
      <c r="BK75" s="238"/>
      <c r="BL75" s="238"/>
      <c r="BM75" s="238"/>
      <c r="BN75" s="238"/>
      <c r="BO75" s="238"/>
      <c r="BP75" s="238"/>
      <c r="BQ75" s="238"/>
      <c r="BR75" s="238"/>
      <c r="BS75" s="238"/>
      <c r="BT75" s="238"/>
      <c r="BU75" s="238"/>
      <c r="BV75" s="238"/>
    </row>
    <row r="76" spans="3:74" ht="12" customHeight="1" x14ac:dyDescent="0.25">
      <c r="C76" s="238"/>
      <c r="D76" s="238"/>
      <c r="E76" s="238"/>
      <c r="F76" s="238"/>
      <c r="G76" s="238"/>
      <c r="H76" s="238"/>
      <c r="I76" s="238"/>
      <c r="J76" s="238"/>
      <c r="K76" s="238"/>
      <c r="L76" s="238"/>
      <c r="M76" s="238"/>
      <c r="N76" s="238"/>
      <c r="O76" s="238"/>
      <c r="P76" s="238"/>
      <c r="Q76" s="238"/>
      <c r="R76" s="238"/>
      <c r="S76" s="238"/>
      <c r="T76" s="238"/>
      <c r="U76" s="238"/>
      <c r="V76" s="238"/>
      <c r="W76" s="238"/>
      <c r="X76" s="238"/>
      <c r="Y76" s="238"/>
      <c r="Z76" s="238"/>
      <c r="AA76" s="238"/>
      <c r="AB76" s="238"/>
      <c r="AC76" s="238"/>
      <c r="AD76" s="238"/>
      <c r="AE76" s="238"/>
      <c r="AF76" s="280"/>
      <c r="AG76" s="280"/>
      <c r="AH76" s="280"/>
      <c r="AI76" s="238"/>
      <c r="AJ76" s="238"/>
      <c r="AK76" s="238"/>
      <c r="AL76" s="238"/>
      <c r="AM76" s="238"/>
      <c r="AN76" s="238"/>
      <c r="AO76" s="238"/>
      <c r="AP76" s="238"/>
      <c r="AQ76" s="238"/>
      <c r="AR76" s="238"/>
      <c r="AS76" s="238"/>
      <c r="AT76" s="238"/>
      <c r="AU76" s="238"/>
      <c r="AV76" s="238"/>
      <c r="AW76" s="238"/>
      <c r="AX76" s="238"/>
      <c r="AY76" s="695"/>
      <c r="AZ76" s="695"/>
      <c r="BA76" s="695"/>
      <c r="BB76" s="695"/>
      <c r="BC76" s="695"/>
      <c r="BD76" s="695"/>
      <c r="BE76" s="695"/>
      <c r="BF76" s="695"/>
      <c r="BG76" s="695"/>
      <c r="BH76" s="695"/>
      <c r="BI76" s="695"/>
      <c r="BJ76" s="238"/>
      <c r="BK76" s="238"/>
      <c r="BL76" s="238"/>
      <c r="BM76" s="238"/>
      <c r="BN76" s="238"/>
      <c r="BO76" s="238"/>
      <c r="BP76" s="238"/>
      <c r="BQ76" s="238"/>
      <c r="BR76" s="238"/>
      <c r="BS76" s="238"/>
      <c r="BT76" s="238"/>
      <c r="BU76" s="238"/>
      <c r="BV76" s="238"/>
    </row>
    <row r="77" spans="3:74" ht="12" customHeight="1" x14ac:dyDescent="0.25">
      <c r="C77" s="238"/>
      <c r="D77" s="238"/>
      <c r="E77" s="238"/>
      <c r="F77" s="238"/>
      <c r="G77" s="238"/>
      <c r="H77" s="238"/>
      <c r="I77" s="238"/>
      <c r="J77" s="238"/>
      <c r="K77" s="238"/>
      <c r="L77" s="238"/>
      <c r="M77" s="238"/>
      <c r="N77" s="238"/>
      <c r="O77" s="238"/>
      <c r="P77" s="238"/>
      <c r="Q77" s="238"/>
      <c r="R77" s="238"/>
      <c r="S77" s="238"/>
      <c r="T77" s="238"/>
      <c r="U77" s="238"/>
      <c r="V77" s="238"/>
      <c r="W77" s="238"/>
      <c r="X77" s="238"/>
      <c r="Y77" s="238"/>
      <c r="Z77" s="238"/>
      <c r="AA77" s="238"/>
      <c r="AB77" s="238"/>
      <c r="AC77" s="238"/>
      <c r="AD77" s="238"/>
      <c r="AE77" s="238"/>
      <c r="AF77" s="280"/>
      <c r="AG77" s="280"/>
      <c r="AH77" s="280"/>
      <c r="AI77" s="238"/>
      <c r="AJ77" s="238"/>
      <c r="AK77" s="238"/>
      <c r="AL77" s="238"/>
      <c r="AM77" s="238"/>
      <c r="AN77" s="238"/>
      <c r="AO77" s="238"/>
      <c r="AP77" s="238"/>
      <c r="AQ77" s="238"/>
      <c r="AR77" s="238"/>
      <c r="AS77" s="238"/>
      <c r="AT77" s="238"/>
      <c r="AU77" s="238"/>
      <c r="AV77" s="238"/>
      <c r="AW77" s="238"/>
      <c r="AX77" s="238"/>
      <c r="AY77" s="695"/>
      <c r="AZ77" s="695"/>
      <c r="BA77" s="695"/>
      <c r="BB77" s="695"/>
      <c r="BC77" s="695"/>
      <c r="BD77" s="695"/>
      <c r="BE77" s="695"/>
      <c r="BF77" s="695"/>
      <c r="BG77" s="695"/>
      <c r="BH77" s="695"/>
      <c r="BI77" s="695"/>
      <c r="BJ77" s="238"/>
      <c r="BK77" s="238"/>
      <c r="BL77" s="238"/>
      <c r="BM77" s="238"/>
      <c r="BN77" s="238"/>
      <c r="BO77" s="238"/>
      <c r="BP77" s="238"/>
      <c r="BQ77" s="238"/>
      <c r="BR77" s="238"/>
      <c r="BS77" s="238"/>
      <c r="BT77" s="238"/>
      <c r="BU77" s="238"/>
      <c r="BV77" s="238"/>
    </row>
    <row r="78" spans="3:74" ht="12" customHeight="1" x14ac:dyDescent="0.25">
      <c r="C78" s="239"/>
      <c r="D78" s="240"/>
      <c r="E78" s="240"/>
      <c r="F78" s="240"/>
      <c r="G78" s="240"/>
      <c r="H78" s="240"/>
      <c r="I78" s="240"/>
      <c r="J78" s="240"/>
      <c r="K78" s="240"/>
      <c r="L78" s="240"/>
      <c r="M78" s="240"/>
      <c r="N78" s="240"/>
      <c r="O78" s="239"/>
      <c r="P78" s="240"/>
      <c r="Q78" s="240"/>
      <c r="R78" s="240"/>
      <c r="S78" s="240"/>
      <c r="T78" s="240"/>
      <c r="U78" s="240"/>
      <c r="V78" s="240"/>
      <c r="W78" s="240"/>
      <c r="X78" s="240"/>
      <c r="Y78" s="240"/>
      <c r="Z78" s="240"/>
      <c r="AA78" s="239"/>
      <c r="AB78" s="240"/>
      <c r="AC78" s="240"/>
      <c r="AD78" s="240"/>
      <c r="AE78" s="240"/>
      <c r="AF78" s="278"/>
      <c r="AG78" s="278"/>
      <c r="AH78" s="278"/>
      <c r="AI78" s="240"/>
      <c r="AJ78" s="240"/>
      <c r="AK78" s="240"/>
      <c r="AL78" s="240"/>
      <c r="AM78" s="239"/>
      <c r="AN78" s="240"/>
      <c r="AO78" s="240"/>
      <c r="AP78" s="240"/>
      <c r="AQ78" s="240"/>
      <c r="AR78" s="240"/>
      <c r="AS78" s="240"/>
      <c r="AT78" s="240"/>
      <c r="AU78" s="240"/>
      <c r="AV78" s="240"/>
      <c r="AW78" s="240"/>
      <c r="AX78" s="240"/>
      <c r="AY78" s="851"/>
      <c r="AZ78" s="696"/>
      <c r="BA78" s="696"/>
      <c r="BB78" s="696"/>
      <c r="BC78" s="696"/>
      <c r="BD78" s="696"/>
      <c r="BE78" s="696"/>
      <c r="BF78" s="696"/>
      <c r="BG78" s="696"/>
      <c r="BH78" s="696"/>
      <c r="BI78" s="696"/>
      <c r="BJ78" s="240"/>
      <c r="BK78" s="239"/>
      <c r="BL78" s="240"/>
      <c r="BM78" s="240"/>
      <c r="BN78" s="240"/>
      <c r="BO78" s="240"/>
      <c r="BP78" s="240"/>
      <c r="BQ78" s="240"/>
      <c r="BR78" s="240"/>
      <c r="BS78" s="240"/>
      <c r="BT78" s="240"/>
      <c r="BU78" s="240"/>
      <c r="BV78" s="240"/>
    </row>
    <row r="79" spans="3:74" ht="12" customHeight="1" x14ac:dyDescent="0.25">
      <c r="C79" s="242"/>
      <c r="D79" s="242"/>
      <c r="E79" s="242"/>
      <c r="F79" s="242"/>
      <c r="G79" s="242"/>
      <c r="H79" s="242"/>
      <c r="I79" s="242"/>
      <c r="J79" s="242"/>
      <c r="K79" s="242"/>
      <c r="L79" s="242"/>
      <c r="M79" s="242"/>
      <c r="N79" s="242"/>
      <c r="O79" s="242"/>
      <c r="P79" s="242"/>
      <c r="Q79" s="242"/>
      <c r="R79" s="242"/>
      <c r="S79" s="242"/>
      <c r="T79" s="242"/>
      <c r="U79" s="242"/>
      <c r="V79" s="242"/>
      <c r="W79" s="242"/>
      <c r="X79" s="242"/>
      <c r="Y79" s="242"/>
      <c r="Z79" s="242"/>
      <c r="AA79" s="242"/>
      <c r="AB79" s="242"/>
      <c r="AC79" s="242"/>
      <c r="AD79" s="242"/>
      <c r="AE79" s="242"/>
      <c r="AF79" s="281"/>
      <c r="AG79" s="281"/>
      <c r="AH79" s="281"/>
      <c r="AI79" s="242"/>
      <c r="AJ79" s="242"/>
      <c r="AK79" s="242"/>
      <c r="AL79" s="242"/>
      <c r="AM79" s="242"/>
      <c r="AN79" s="242"/>
      <c r="AO79" s="242"/>
      <c r="AP79" s="242"/>
      <c r="AQ79" s="242"/>
      <c r="AR79" s="242"/>
      <c r="AS79" s="242"/>
      <c r="AT79" s="242"/>
      <c r="AU79" s="242"/>
      <c r="AV79" s="242"/>
      <c r="AW79" s="242"/>
      <c r="AX79" s="242"/>
      <c r="AY79" s="697"/>
      <c r="AZ79" s="697"/>
      <c r="BA79" s="697"/>
      <c r="BB79" s="697"/>
      <c r="BC79" s="697"/>
      <c r="BD79" s="697"/>
      <c r="BE79" s="697"/>
      <c r="BF79" s="697"/>
      <c r="BG79" s="697"/>
      <c r="BH79" s="697"/>
      <c r="BI79" s="697"/>
      <c r="BJ79" s="242"/>
      <c r="BK79" s="242"/>
      <c r="BL79" s="242"/>
      <c r="BM79" s="242"/>
      <c r="BN79" s="242"/>
      <c r="BO79" s="242"/>
      <c r="BP79" s="242"/>
      <c r="BQ79" s="242"/>
      <c r="BR79" s="242"/>
      <c r="BS79" s="242"/>
      <c r="BT79" s="242"/>
      <c r="BU79" s="242"/>
      <c r="BV79" s="242"/>
    </row>
    <row r="80" spans="3:74" ht="12" customHeight="1" x14ac:dyDescent="0.25">
      <c r="C80" s="242"/>
      <c r="D80" s="242"/>
      <c r="E80" s="242"/>
      <c r="F80" s="242"/>
      <c r="G80" s="242"/>
      <c r="H80" s="242"/>
      <c r="I80" s="242"/>
      <c r="J80" s="242"/>
      <c r="K80" s="242"/>
      <c r="L80" s="242"/>
      <c r="M80" s="242"/>
      <c r="N80" s="242"/>
      <c r="O80" s="242"/>
      <c r="P80" s="242"/>
      <c r="Q80" s="242"/>
      <c r="R80" s="242"/>
      <c r="S80" s="242"/>
      <c r="T80" s="242"/>
      <c r="U80" s="242"/>
      <c r="V80" s="242"/>
      <c r="W80" s="242"/>
      <c r="X80" s="242"/>
      <c r="Y80" s="242"/>
      <c r="Z80" s="242"/>
      <c r="AA80" s="242"/>
      <c r="AB80" s="242"/>
      <c r="AC80" s="242"/>
      <c r="AD80" s="242"/>
      <c r="AE80" s="242"/>
      <c r="AF80" s="281"/>
      <c r="AG80" s="281"/>
      <c r="AH80" s="281"/>
      <c r="AI80" s="242"/>
      <c r="AJ80" s="242"/>
      <c r="AK80" s="242"/>
      <c r="AL80" s="242"/>
      <c r="AM80" s="242"/>
      <c r="AN80" s="242"/>
      <c r="AO80" s="242"/>
      <c r="AP80" s="242"/>
      <c r="AQ80" s="242"/>
      <c r="AR80" s="242"/>
      <c r="AS80" s="242"/>
      <c r="AT80" s="242"/>
      <c r="AU80" s="242"/>
      <c r="AV80" s="242"/>
      <c r="AW80" s="242"/>
      <c r="AX80" s="242"/>
      <c r="AY80" s="697"/>
      <c r="AZ80" s="697"/>
      <c r="BA80" s="697"/>
      <c r="BB80" s="697"/>
      <c r="BC80" s="697"/>
      <c r="BD80" s="697"/>
      <c r="BE80" s="697"/>
      <c r="BF80" s="697"/>
      <c r="BG80" s="697"/>
      <c r="BH80" s="697"/>
      <c r="BI80" s="697"/>
      <c r="BJ80" s="242"/>
      <c r="BK80" s="242"/>
      <c r="BL80" s="242"/>
      <c r="BM80" s="242"/>
      <c r="BN80" s="242"/>
      <c r="BO80" s="242"/>
      <c r="BP80" s="242"/>
      <c r="BQ80" s="242"/>
      <c r="BR80" s="242"/>
      <c r="BS80" s="242"/>
      <c r="BT80" s="242"/>
      <c r="BU80" s="242"/>
      <c r="BV80" s="242"/>
    </row>
    <row r="81" spans="3:74" ht="12" customHeight="1" x14ac:dyDescent="0.25">
      <c r="C81" s="242"/>
      <c r="D81" s="242"/>
      <c r="E81" s="242"/>
      <c r="F81" s="242"/>
      <c r="G81" s="242"/>
      <c r="H81" s="242"/>
      <c r="I81" s="242"/>
      <c r="J81" s="242"/>
      <c r="K81" s="242"/>
      <c r="L81" s="242"/>
      <c r="M81" s="242"/>
      <c r="N81" s="242"/>
      <c r="O81" s="242"/>
      <c r="P81" s="242"/>
      <c r="Q81" s="242"/>
      <c r="R81" s="242"/>
      <c r="S81" s="242"/>
      <c r="T81" s="242"/>
      <c r="U81" s="242"/>
      <c r="V81" s="242"/>
      <c r="W81" s="242"/>
      <c r="X81" s="242"/>
      <c r="Y81" s="242"/>
      <c r="Z81" s="242"/>
      <c r="AA81" s="242"/>
      <c r="AB81" s="242"/>
      <c r="AC81" s="242"/>
      <c r="AD81" s="242"/>
      <c r="AE81" s="242"/>
      <c r="AF81" s="281"/>
      <c r="AG81" s="281"/>
      <c r="AH81" s="281"/>
      <c r="AI81" s="242"/>
      <c r="AJ81" s="242"/>
      <c r="AK81" s="242"/>
      <c r="AL81" s="242"/>
      <c r="AM81" s="242"/>
      <c r="AN81" s="242"/>
      <c r="AO81" s="242"/>
      <c r="AP81" s="242"/>
      <c r="AQ81" s="242"/>
      <c r="AR81" s="242"/>
      <c r="AS81" s="242"/>
      <c r="AT81" s="242"/>
      <c r="AU81" s="242"/>
      <c r="AV81" s="242"/>
      <c r="AW81" s="242"/>
      <c r="AX81" s="242"/>
      <c r="AY81" s="697"/>
      <c r="AZ81" s="697"/>
      <c r="BA81" s="697"/>
      <c r="BB81" s="697"/>
      <c r="BC81" s="697"/>
      <c r="BD81" s="697"/>
      <c r="BE81" s="697"/>
      <c r="BF81" s="697"/>
      <c r="BG81" s="697"/>
      <c r="BH81" s="697"/>
      <c r="BI81" s="697"/>
      <c r="BJ81" s="242"/>
      <c r="BK81" s="242"/>
      <c r="BL81" s="242"/>
      <c r="BM81" s="242"/>
      <c r="BN81" s="242"/>
      <c r="BO81" s="242"/>
      <c r="BP81" s="242"/>
      <c r="BQ81" s="242"/>
      <c r="BR81" s="242"/>
      <c r="BS81" s="242"/>
      <c r="BT81" s="242"/>
      <c r="BU81" s="242"/>
      <c r="BV81" s="242"/>
    </row>
    <row r="83" spans="3:74" ht="12" customHeight="1" x14ac:dyDescent="0.25">
      <c r="C83" s="242"/>
      <c r="D83" s="242"/>
      <c r="E83" s="242"/>
      <c r="F83" s="242"/>
      <c r="G83" s="242"/>
      <c r="H83" s="242"/>
      <c r="I83" s="242"/>
      <c r="J83" s="242"/>
      <c r="K83" s="242"/>
      <c r="L83" s="242"/>
      <c r="M83" s="242"/>
      <c r="N83" s="242"/>
      <c r="O83" s="242"/>
      <c r="P83" s="242"/>
      <c r="Q83" s="242"/>
      <c r="R83" s="242"/>
      <c r="S83" s="242"/>
      <c r="T83" s="242"/>
      <c r="U83" s="242"/>
      <c r="V83" s="242"/>
      <c r="W83" s="242"/>
      <c r="X83" s="242"/>
      <c r="Y83" s="242"/>
      <c r="Z83" s="242"/>
      <c r="AA83" s="242"/>
      <c r="AB83" s="242"/>
      <c r="AC83" s="242"/>
      <c r="AD83" s="242"/>
      <c r="AE83" s="242"/>
      <c r="AF83" s="281"/>
      <c r="AG83" s="281"/>
      <c r="AH83" s="281"/>
      <c r="AI83" s="242"/>
      <c r="AJ83" s="242"/>
      <c r="AK83" s="242"/>
      <c r="AL83" s="242"/>
      <c r="AM83" s="242"/>
      <c r="AN83" s="242"/>
      <c r="AO83" s="242"/>
      <c r="AP83" s="242"/>
      <c r="AQ83" s="242"/>
      <c r="AR83" s="242"/>
      <c r="AS83" s="242"/>
      <c r="AT83" s="242"/>
      <c r="AU83" s="242"/>
      <c r="AV83" s="242"/>
      <c r="AW83" s="242"/>
      <c r="AX83" s="242"/>
      <c r="AY83" s="697"/>
      <c r="AZ83" s="697"/>
      <c r="BA83" s="697"/>
      <c r="BB83" s="697"/>
      <c r="BC83" s="697"/>
      <c r="BD83" s="697"/>
      <c r="BE83" s="697"/>
      <c r="BF83" s="697"/>
      <c r="BG83" s="697"/>
      <c r="BH83" s="697"/>
      <c r="BI83" s="697"/>
      <c r="BJ83" s="242"/>
      <c r="BK83" s="242"/>
      <c r="BL83" s="242"/>
      <c r="BM83" s="242"/>
      <c r="BN83" s="242"/>
      <c r="BO83" s="242"/>
      <c r="BP83" s="242"/>
      <c r="BQ83" s="242"/>
      <c r="BR83" s="242"/>
      <c r="BS83" s="242"/>
      <c r="BT83" s="242"/>
      <c r="BU83" s="242"/>
      <c r="BV83" s="242"/>
    </row>
    <row r="84" spans="3:74" ht="12" customHeight="1" x14ac:dyDescent="0.25">
      <c r="C84" s="242"/>
      <c r="D84" s="242"/>
      <c r="E84" s="242"/>
      <c r="F84" s="242"/>
      <c r="G84" s="242"/>
      <c r="H84" s="242"/>
      <c r="I84" s="242"/>
      <c r="J84" s="242"/>
      <c r="K84" s="242"/>
      <c r="L84" s="242"/>
      <c r="M84" s="242"/>
      <c r="N84" s="242"/>
      <c r="O84" s="242"/>
      <c r="P84" s="242"/>
      <c r="Q84" s="242"/>
      <c r="R84" s="242"/>
      <c r="S84" s="242"/>
      <c r="T84" s="242"/>
      <c r="U84" s="242"/>
      <c r="V84" s="242"/>
      <c r="W84" s="242"/>
      <c r="X84" s="242"/>
      <c r="Y84" s="242"/>
      <c r="Z84" s="242"/>
      <c r="AA84" s="242"/>
      <c r="AB84" s="242"/>
      <c r="AC84" s="242"/>
      <c r="AD84" s="242"/>
      <c r="AE84" s="242"/>
      <c r="AF84" s="281"/>
      <c r="AG84" s="281"/>
      <c r="AH84" s="281"/>
      <c r="AI84" s="242"/>
      <c r="AJ84" s="242"/>
      <c r="AK84" s="242"/>
      <c r="AL84" s="242"/>
      <c r="AM84" s="242"/>
      <c r="AN84" s="242"/>
      <c r="AO84" s="242"/>
      <c r="AP84" s="242"/>
      <c r="AQ84" s="242"/>
      <c r="AR84" s="242"/>
      <c r="AS84" s="242"/>
      <c r="AT84" s="242"/>
      <c r="AU84" s="242"/>
      <c r="AV84" s="242"/>
      <c r="AW84" s="242"/>
      <c r="AX84" s="242"/>
      <c r="AY84" s="697"/>
      <c r="AZ84" s="697"/>
      <c r="BA84" s="697"/>
      <c r="BB84" s="697"/>
      <c r="BC84" s="697"/>
      <c r="BD84" s="697"/>
      <c r="BE84" s="697"/>
      <c r="BF84" s="697"/>
      <c r="BG84" s="697"/>
      <c r="BH84" s="697"/>
      <c r="BI84" s="697"/>
      <c r="BJ84" s="242"/>
      <c r="BK84" s="242"/>
      <c r="BL84" s="242"/>
      <c r="BM84" s="242"/>
      <c r="BN84" s="242"/>
      <c r="BO84" s="242"/>
      <c r="BP84" s="242"/>
      <c r="BQ84" s="242"/>
      <c r="BR84" s="242"/>
      <c r="BS84" s="242"/>
      <c r="BT84" s="242"/>
      <c r="BU84" s="242"/>
      <c r="BV84" s="242"/>
    </row>
    <row r="85" spans="3:74" ht="12" customHeight="1" x14ac:dyDescent="0.25">
      <c r="C85" s="242"/>
      <c r="D85" s="242"/>
      <c r="E85" s="242"/>
      <c r="F85" s="242"/>
      <c r="G85" s="242"/>
      <c r="H85" s="242"/>
      <c r="I85" s="242"/>
      <c r="J85" s="242"/>
      <c r="K85" s="242"/>
      <c r="L85" s="242"/>
      <c r="M85" s="242"/>
      <c r="N85" s="242"/>
      <c r="O85" s="242"/>
      <c r="P85" s="242"/>
      <c r="Q85" s="242"/>
      <c r="R85" s="242"/>
      <c r="S85" s="242"/>
      <c r="T85" s="242"/>
      <c r="U85" s="242"/>
      <c r="V85" s="242"/>
      <c r="W85" s="242"/>
      <c r="X85" s="242"/>
      <c r="Y85" s="242"/>
      <c r="Z85" s="242"/>
      <c r="AA85" s="242"/>
      <c r="AB85" s="242"/>
      <c r="AC85" s="242"/>
      <c r="AD85" s="242"/>
      <c r="AE85" s="242"/>
      <c r="AF85" s="281"/>
      <c r="AG85" s="281"/>
      <c r="AH85" s="281"/>
      <c r="AI85" s="242"/>
      <c r="AJ85" s="242"/>
      <c r="AK85" s="242"/>
      <c r="AL85" s="242"/>
      <c r="AM85" s="242"/>
      <c r="AN85" s="242"/>
      <c r="AO85" s="242"/>
      <c r="AP85" s="242"/>
      <c r="AQ85" s="242"/>
      <c r="AR85" s="242"/>
      <c r="AS85" s="242"/>
      <c r="AT85" s="242"/>
      <c r="AU85" s="242"/>
      <c r="AV85" s="242"/>
      <c r="AW85" s="242"/>
      <c r="AX85" s="242"/>
      <c r="AY85" s="697"/>
      <c r="AZ85" s="697"/>
      <c r="BA85" s="697"/>
      <c r="BB85" s="697"/>
      <c r="BC85" s="697"/>
      <c r="BD85" s="697"/>
      <c r="BE85" s="697"/>
      <c r="BF85" s="697"/>
      <c r="BG85" s="697"/>
      <c r="BH85" s="697"/>
      <c r="BI85" s="697"/>
      <c r="BJ85" s="242"/>
      <c r="BK85" s="242"/>
      <c r="BL85" s="242"/>
      <c r="BM85" s="242"/>
      <c r="BN85" s="242"/>
      <c r="BO85" s="242"/>
      <c r="BP85" s="242"/>
      <c r="BQ85" s="242"/>
      <c r="BR85" s="242"/>
      <c r="BS85" s="242"/>
      <c r="BT85" s="242"/>
      <c r="BU85" s="242"/>
      <c r="BV85" s="242"/>
    </row>
    <row r="86" spans="3:74" ht="12" customHeight="1" x14ac:dyDescent="0.25">
      <c r="C86" s="242"/>
      <c r="D86" s="242"/>
      <c r="E86" s="242"/>
      <c r="F86" s="242"/>
      <c r="G86" s="242"/>
      <c r="H86" s="242"/>
      <c r="I86" s="242"/>
      <c r="J86" s="242"/>
      <c r="K86" s="242"/>
      <c r="L86" s="242"/>
      <c r="M86" s="242"/>
      <c r="N86" s="242"/>
      <c r="O86" s="242"/>
      <c r="P86" s="242"/>
      <c r="Q86" s="242"/>
      <c r="R86" s="242"/>
      <c r="S86" s="242"/>
      <c r="T86" s="242"/>
      <c r="U86" s="242"/>
      <c r="V86" s="242"/>
      <c r="W86" s="242"/>
      <c r="X86" s="242"/>
      <c r="Y86" s="242"/>
      <c r="Z86" s="242"/>
      <c r="AA86" s="242"/>
      <c r="AB86" s="242"/>
      <c r="AC86" s="242"/>
      <c r="AD86" s="242"/>
      <c r="AE86" s="242"/>
      <c r="AF86" s="281"/>
      <c r="AG86" s="281"/>
      <c r="AH86" s="281"/>
      <c r="AI86" s="242"/>
      <c r="AJ86" s="242"/>
      <c r="AK86" s="242"/>
      <c r="AL86" s="242"/>
      <c r="AM86" s="242"/>
      <c r="AN86" s="242"/>
      <c r="AO86" s="242"/>
      <c r="AP86" s="242"/>
      <c r="AQ86" s="242"/>
      <c r="AR86" s="242"/>
      <c r="AS86" s="242"/>
      <c r="AT86" s="242"/>
      <c r="AU86" s="242"/>
      <c r="AV86" s="242"/>
      <c r="AW86" s="242"/>
      <c r="AX86" s="242"/>
      <c r="AY86" s="697"/>
      <c r="AZ86" s="697"/>
      <c r="BA86" s="697"/>
      <c r="BB86" s="697"/>
      <c r="BC86" s="697"/>
      <c r="BD86" s="697"/>
      <c r="BE86" s="697"/>
      <c r="BF86" s="697"/>
      <c r="BG86" s="697"/>
      <c r="BH86" s="697"/>
      <c r="BI86" s="697"/>
      <c r="BJ86" s="242"/>
      <c r="BK86" s="242"/>
      <c r="BL86" s="242"/>
      <c r="BM86" s="242"/>
      <c r="BN86" s="242"/>
      <c r="BO86" s="242"/>
      <c r="BP86" s="242"/>
      <c r="BQ86" s="242"/>
      <c r="BR86" s="242"/>
      <c r="BS86" s="242"/>
      <c r="BT86" s="242"/>
      <c r="BU86" s="242"/>
      <c r="BV86" s="242"/>
    </row>
    <row r="87" spans="3:74" ht="12" customHeight="1" x14ac:dyDescent="0.25">
      <c r="C87" s="242"/>
      <c r="D87" s="242"/>
      <c r="E87" s="242"/>
      <c r="F87" s="242"/>
      <c r="G87" s="242"/>
      <c r="H87" s="242"/>
      <c r="I87" s="242"/>
      <c r="J87" s="242"/>
      <c r="K87" s="242"/>
      <c r="L87" s="242"/>
      <c r="M87" s="242"/>
      <c r="N87" s="242"/>
      <c r="O87" s="242"/>
      <c r="P87" s="242"/>
      <c r="Q87" s="242"/>
      <c r="R87" s="242"/>
      <c r="S87" s="242"/>
      <c r="T87" s="242"/>
      <c r="U87" s="242"/>
      <c r="V87" s="242"/>
      <c r="W87" s="242"/>
      <c r="X87" s="242"/>
      <c r="Y87" s="242"/>
      <c r="Z87" s="242"/>
      <c r="AA87" s="242"/>
      <c r="AB87" s="242"/>
      <c r="AC87" s="242"/>
      <c r="AD87" s="242"/>
      <c r="AE87" s="242"/>
      <c r="AF87" s="281"/>
      <c r="AG87" s="281"/>
      <c r="AH87" s="281"/>
      <c r="AI87" s="242"/>
      <c r="AJ87" s="242"/>
      <c r="AK87" s="242"/>
      <c r="AL87" s="242"/>
      <c r="AM87" s="242"/>
      <c r="AN87" s="242"/>
      <c r="AO87" s="242"/>
      <c r="AP87" s="242"/>
      <c r="AQ87" s="242"/>
      <c r="AR87" s="242"/>
      <c r="AS87" s="242"/>
      <c r="AT87" s="242"/>
      <c r="AU87" s="242"/>
      <c r="AV87" s="242"/>
      <c r="AW87" s="242"/>
      <c r="AX87" s="242"/>
      <c r="AY87" s="697"/>
      <c r="AZ87" s="697"/>
      <c r="BA87" s="697"/>
      <c r="BB87" s="697"/>
      <c r="BC87" s="697"/>
      <c r="BD87" s="697"/>
      <c r="BE87" s="697"/>
      <c r="BF87" s="697"/>
      <c r="BG87" s="697"/>
      <c r="BH87" s="697"/>
      <c r="BI87" s="697"/>
      <c r="BJ87" s="242"/>
      <c r="BK87" s="242"/>
      <c r="BL87" s="242"/>
      <c r="BM87" s="242"/>
      <c r="BN87" s="242"/>
      <c r="BO87" s="242"/>
      <c r="BP87" s="242"/>
      <c r="BQ87" s="242"/>
      <c r="BR87" s="242"/>
      <c r="BS87" s="242"/>
      <c r="BT87" s="242"/>
      <c r="BU87" s="242"/>
      <c r="BV87" s="242"/>
    </row>
    <row r="88" spans="3:74" ht="12" customHeight="1" x14ac:dyDescent="0.25">
      <c r="C88" s="242"/>
      <c r="D88" s="242"/>
      <c r="E88" s="242"/>
      <c r="F88" s="242"/>
      <c r="G88" s="242"/>
      <c r="H88" s="242"/>
      <c r="I88" s="242"/>
      <c r="J88" s="242"/>
      <c r="K88" s="242"/>
      <c r="L88" s="242"/>
      <c r="M88" s="242"/>
      <c r="N88" s="242"/>
      <c r="O88" s="242"/>
      <c r="P88" s="242"/>
      <c r="Q88" s="242"/>
      <c r="R88" s="242"/>
      <c r="S88" s="242"/>
      <c r="T88" s="242"/>
      <c r="U88" s="242"/>
      <c r="V88" s="242"/>
      <c r="W88" s="242"/>
      <c r="X88" s="242"/>
      <c r="Y88" s="242"/>
      <c r="Z88" s="242"/>
      <c r="AA88" s="242"/>
      <c r="AB88" s="242"/>
      <c r="AC88" s="242"/>
      <c r="AD88" s="242"/>
      <c r="AE88" s="242"/>
      <c r="AF88" s="281"/>
      <c r="AG88" s="281"/>
      <c r="AH88" s="281"/>
      <c r="AI88" s="242"/>
      <c r="AJ88" s="242"/>
      <c r="AK88" s="242"/>
      <c r="AL88" s="242"/>
      <c r="AM88" s="242"/>
      <c r="AN88" s="242"/>
      <c r="AO88" s="242"/>
      <c r="AP88" s="242"/>
      <c r="AQ88" s="242"/>
      <c r="AR88" s="242"/>
      <c r="AS88" s="242"/>
      <c r="AT88" s="242"/>
      <c r="AU88" s="242"/>
      <c r="AV88" s="242"/>
      <c r="AW88" s="242"/>
      <c r="AX88" s="242"/>
      <c r="AY88" s="697"/>
      <c r="AZ88" s="697"/>
      <c r="BA88" s="697"/>
      <c r="BB88" s="697"/>
      <c r="BC88" s="697"/>
      <c r="BD88" s="697"/>
      <c r="BE88" s="697"/>
      <c r="BF88" s="697"/>
      <c r="BG88" s="697"/>
      <c r="BH88" s="697"/>
      <c r="BI88" s="697"/>
      <c r="BJ88" s="242"/>
      <c r="BK88" s="242"/>
      <c r="BL88" s="242"/>
      <c r="BM88" s="242"/>
      <c r="BN88" s="242"/>
      <c r="BO88" s="242"/>
      <c r="BP88" s="242"/>
      <c r="BQ88" s="242"/>
      <c r="BR88" s="242"/>
      <c r="BS88" s="242"/>
      <c r="BT88" s="242"/>
      <c r="BU88" s="242"/>
      <c r="BV88" s="242"/>
    </row>
    <row r="89" spans="3:74" ht="12" customHeight="1" x14ac:dyDescent="0.25">
      <c r="C89" s="242"/>
      <c r="D89" s="242"/>
      <c r="E89" s="242"/>
      <c r="F89" s="242"/>
      <c r="G89" s="242"/>
      <c r="H89" s="242"/>
      <c r="I89" s="242"/>
      <c r="J89" s="242"/>
      <c r="K89" s="242"/>
      <c r="L89" s="242"/>
      <c r="M89" s="242"/>
      <c r="N89" s="242"/>
      <c r="O89" s="242"/>
      <c r="P89" s="242"/>
      <c r="Q89" s="242"/>
      <c r="R89" s="242"/>
      <c r="S89" s="242"/>
      <c r="T89" s="242"/>
      <c r="U89" s="242"/>
      <c r="V89" s="242"/>
      <c r="W89" s="242"/>
      <c r="X89" s="242"/>
      <c r="Y89" s="242"/>
      <c r="Z89" s="242"/>
      <c r="AA89" s="242"/>
      <c r="AB89" s="242"/>
      <c r="AC89" s="242"/>
      <c r="AD89" s="242"/>
      <c r="AE89" s="242"/>
      <c r="AF89" s="281"/>
      <c r="AG89" s="281"/>
      <c r="AH89" s="281"/>
      <c r="AI89" s="242"/>
      <c r="AJ89" s="242"/>
      <c r="AK89" s="242"/>
      <c r="AL89" s="242"/>
      <c r="AM89" s="242"/>
      <c r="AN89" s="242"/>
      <c r="AO89" s="242"/>
      <c r="AP89" s="242"/>
      <c r="AQ89" s="242"/>
      <c r="AR89" s="242"/>
      <c r="AS89" s="242"/>
      <c r="AT89" s="242"/>
      <c r="AU89" s="242"/>
      <c r="AV89" s="242"/>
      <c r="AW89" s="242"/>
      <c r="AX89" s="242"/>
      <c r="AY89" s="697"/>
      <c r="AZ89" s="697"/>
      <c r="BA89" s="697"/>
      <c r="BB89" s="697"/>
      <c r="BC89" s="697"/>
      <c r="BD89" s="697"/>
      <c r="BE89" s="697"/>
      <c r="BF89" s="697"/>
      <c r="BG89" s="697"/>
      <c r="BH89" s="697"/>
      <c r="BI89" s="697"/>
      <c r="BJ89" s="242"/>
      <c r="BK89" s="242"/>
      <c r="BL89" s="242"/>
      <c r="BM89" s="242"/>
      <c r="BN89" s="242"/>
      <c r="BO89" s="242"/>
      <c r="BP89" s="242"/>
      <c r="BQ89" s="242"/>
      <c r="BR89" s="242"/>
      <c r="BS89" s="242"/>
      <c r="BT89" s="242"/>
      <c r="BU89" s="242"/>
      <c r="BV89" s="242"/>
    </row>
    <row r="91" spans="3:74" ht="12" customHeight="1" x14ac:dyDescent="0.25">
      <c r="C91" s="242"/>
      <c r="D91" s="242"/>
      <c r="E91" s="242"/>
      <c r="F91" s="242"/>
      <c r="G91" s="242"/>
      <c r="H91" s="242"/>
      <c r="I91" s="242"/>
      <c r="J91" s="242"/>
      <c r="K91" s="242"/>
      <c r="L91" s="242"/>
      <c r="M91" s="242"/>
      <c r="N91" s="242"/>
      <c r="O91" s="242"/>
      <c r="P91" s="242"/>
      <c r="Q91" s="242"/>
      <c r="R91" s="242"/>
      <c r="S91" s="242"/>
      <c r="T91" s="242"/>
      <c r="U91" s="242"/>
      <c r="V91" s="242"/>
      <c r="W91" s="242"/>
      <c r="X91" s="242"/>
      <c r="Y91" s="242"/>
      <c r="Z91" s="242"/>
      <c r="AA91" s="242"/>
      <c r="AB91" s="242"/>
      <c r="AC91" s="242"/>
      <c r="AD91" s="242"/>
      <c r="AE91" s="242"/>
      <c r="AF91" s="281"/>
      <c r="AG91" s="281"/>
      <c r="AH91" s="281"/>
      <c r="AI91" s="242"/>
      <c r="AJ91" s="242"/>
      <c r="AK91" s="242"/>
      <c r="AL91" s="242"/>
      <c r="AM91" s="242"/>
      <c r="AN91" s="242"/>
      <c r="AO91" s="242"/>
      <c r="AP91" s="242"/>
      <c r="AQ91" s="242"/>
      <c r="AR91" s="242"/>
      <c r="AS91" s="242"/>
      <c r="AT91" s="242"/>
      <c r="AU91" s="242"/>
      <c r="AV91" s="242"/>
      <c r="AW91" s="242"/>
      <c r="AX91" s="242"/>
      <c r="AY91" s="697"/>
      <c r="AZ91" s="697"/>
      <c r="BA91" s="697"/>
      <c r="BB91" s="697"/>
      <c r="BC91" s="697"/>
      <c r="BD91" s="697"/>
      <c r="BE91" s="697"/>
      <c r="BF91" s="697"/>
      <c r="BG91" s="697"/>
      <c r="BH91" s="697"/>
      <c r="BI91" s="697"/>
      <c r="BJ91" s="242"/>
      <c r="BK91" s="242"/>
      <c r="BL91" s="242"/>
      <c r="BM91" s="242"/>
      <c r="BN91" s="242"/>
      <c r="BO91" s="242"/>
      <c r="BP91" s="242"/>
      <c r="BQ91" s="242"/>
      <c r="BR91" s="242"/>
      <c r="BS91" s="242"/>
      <c r="BT91" s="242"/>
      <c r="BU91" s="242"/>
      <c r="BV91" s="242"/>
    </row>
    <row r="92" spans="3:74" ht="12" customHeight="1" x14ac:dyDescent="0.25">
      <c r="C92" s="242"/>
      <c r="D92" s="242"/>
      <c r="E92" s="242"/>
      <c r="F92" s="242"/>
      <c r="G92" s="242"/>
      <c r="H92" s="242"/>
      <c r="I92" s="242"/>
      <c r="J92" s="242"/>
      <c r="K92" s="242"/>
      <c r="L92" s="242"/>
      <c r="M92" s="242"/>
      <c r="N92" s="242"/>
      <c r="O92" s="242"/>
      <c r="P92" s="242"/>
      <c r="Q92" s="242"/>
      <c r="R92" s="242"/>
      <c r="S92" s="242"/>
      <c r="T92" s="242"/>
      <c r="U92" s="242"/>
      <c r="V92" s="242"/>
      <c r="W92" s="242"/>
      <c r="X92" s="242"/>
      <c r="Y92" s="242"/>
      <c r="Z92" s="242"/>
      <c r="AA92" s="242"/>
      <c r="AB92" s="242"/>
      <c r="AC92" s="242"/>
      <c r="AD92" s="242"/>
      <c r="AE92" s="242"/>
      <c r="AF92" s="281"/>
      <c r="AG92" s="281"/>
      <c r="AH92" s="281"/>
      <c r="AI92" s="242"/>
      <c r="AJ92" s="242"/>
      <c r="AK92" s="242"/>
      <c r="AL92" s="242"/>
      <c r="AM92" s="242"/>
      <c r="AN92" s="242"/>
      <c r="AO92" s="242"/>
      <c r="AP92" s="242"/>
      <c r="AQ92" s="242"/>
      <c r="AR92" s="242"/>
      <c r="AS92" s="242"/>
      <c r="AT92" s="242"/>
      <c r="AU92" s="242"/>
      <c r="AV92" s="242"/>
      <c r="AW92" s="242"/>
      <c r="AX92" s="242"/>
      <c r="AY92" s="697"/>
      <c r="AZ92" s="697"/>
      <c r="BA92" s="697"/>
      <c r="BB92" s="697"/>
      <c r="BC92" s="697"/>
      <c r="BD92" s="697"/>
      <c r="BE92" s="697"/>
      <c r="BF92" s="697"/>
      <c r="BG92" s="697"/>
      <c r="BH92" s="697"/>
      <c r="BI92" s="697"/>
      <c r="BJ92" s="242"/>
      <c r="BK92" s="242"/>
      <c r="BL92" s="242"/>
      <c r="BM92" s="242"/>
      <c r="BN92" s="242"/>
      <c r="BO92" s="242"/>
      <c r="BP92" s="242"/>
      <c r="BQ92" s="242"/>
      <c r="BR92" s="242"/>
      <c r="BS92" s="242"/>
      <c r="BT92" s="242"/>
      <c r="BU92" s="242"/>
      <c r="BV92" s="242"/>
    </row>
    <row r="93" spans="3:74" ht="12" customHeight="1" x14ac:dyDescent="0.25">
      <c r="C93" s="242"/>
      <c r="D93" s="242"/>
      <c r="E93" s="242"/>
      <c r="F93" s="242"/>
      <c r="G93" s="242"/>
      <c r="H93" s="242"/>
      <c r="I93" s="242"/>
      <c r="J93" s="242"/>
      <c r="K93" s="242"/>
      <c r="L93" s="242"/>
      <c r="M93" s="242"/>
      <c r="N93" s="242"/>
      <c r="O93" s="242"/>
      <c r="P93" s="242"/>
      <c r="Q93" s="242"/>
      <c r="R93" s="242"/>
      <c r="S93" s="242"/>
      <c r="T93" s="242"/>
      <c r="U93" s="242"/>
      <c r="V93" s="242"/>
      <c r="W93" s="242"/>
      <c r="X93" s="242"/>
      <c r="Y93" s="242"/>
      <c r="Z93" s="242"/>
      <c r="AA93" s="242"/>
      <c r="AB93" s="242"/>
      <c r="AC93" s="242"/>
      <c r="AD93" s="242"/>
      <c r="AE93" s="242"/>
      <c r="AF93" s="281"/>
      <c r="AG93" s="281"/>
      <c r="AH93" s="281"/>
      <c r="AI93" s="242"/>
      <c r="AJ93" s="242"/>
      <c r="AK93" s="242"/>
      <c r="AL93" s="242"/>
      <c r="AM93" s="242"/>
      <c r="AN93" s="242"/>
      <c r="AO93" s="242"/>
      <c r="AP93" s="242"/>
      <c r="AQ93" s="242"/>
      <c r="AR93" s="242"/>
      <c r="AS93" s="242"/>
      <c r="AT93" s="242"/>
      <c r="AU93" s="242"/>
      <c r="AV93" s="242"/>
      <c r="AW93" s="242"/>
      <c r="AX93" s="242"/>
      <c r="AY93" s="697"/>
      <c r="AZ93" s="697"/>
      <c r="BA93" s="697"/>
      <c r="BB93" s="697"/>
      <c r="BC93" s="697"/>
      <c r="BD93" s="697"/>
      <c r="BE93" s="697"/>
      <c r="BF93" s="697"/>
      <c r="BG93" s="697"/>
      <c r="BH93" s="697"/>
      <c r="BI93" s="697"/>
      <c r="BJ93" s="242"/>
      <c r="BK93" s="242"/>
      <c r="BL93" s="242"/>
      <c r="BM93" s="242"/>
      <c r="BN93" s="242"/>
      <c r="BO93" s="242"/>
      <c r="BP93" s="242"/>
      <c r="BQ93" s="242"/>
      <c r="BR93" s="242"/>
      <c r="BS93" s="242"/>
      <c r="BT93" s="242"/>
      <c r="BU93" s="242"/>
      <c r="BV93" s="242"/>
    </row>
    <row r="95" spans="3:74" ht="12" customHeight="1" x14ac:dyDescent="0.25">
      <c r="C95" s="243"/>
      <c r="D95" s="243"/>
      <c r="E95" s="243"/>
      <c r="F95" s="243"/>
      <c r="G95" s="243"/>
      <c r="H95" s="243"/>
      <c r="I95" s="243"/>
      <c r="J95" s="243"/>
      <c r="K95" s="243"/>
      <c r="L95" s="243"/>
      <c r="M95" s="243"/>
      <c r="N95" s="243"/>
      <c r="O95" s="243"/>
      <c r="P95" s="243"/>
      <c r="Q95" s="243"/>
      <c r="R95" s="243"/>
      <c r="S95" s="243"/>
      <c r="T95" s="243"/>
      <c r="U95" s="243"/>
      <c r="V95" s="243"/>
      <c r="W95" s="243"/>
      <c r="X95" s="243"/>
      <c r="Y95" s="243"/>
      <c r="Z95" s="243"/>
      <c r="AA95" s="243"/>
      <c r="AB95" s="243"/>
      <c r="AC95" s="243"/>
      <c r="AD95" s="243"/>
      <c r="AE95" s="243"/>
      <c r="AF95" s="282"/>
      <c r="AG95" s="282"/>
      <c r="AH95" s="282"/>
      <c r="AI95" s="243"/>
      <c r="AJ95" s="243"/>
      <c r="AK95" s="243"/>
      <c r="AL95" s="243"/>
      <c r="AM95" s="243"/>
      <c r="AN95" s="243"/>
      <c r="AO95" s="243"/>
      <c r="AP95" s="243"/>
      <c r="AQ95" s="243"/>
      <c r="AR95" s="243"/>
      <c r="AS95" s="243"/>
      <c r="AT95" s="243"/>
      <c r="AU95" s="243"/>
      <c r="AV95" s="243"/>
      <c r="AW95" s="243"/>
      <c r="AX95" s="243"/>
      <c r="AY95" s="698"/>
      <c r="AZ95" s="698"/>
      <c r="BA95" s="698"/>
      <c r="BB95" s="698"/>
      <c r="BC95" s="698"/>
      <c r="BD95" s="698"/>
      <c r="BE95" s="698"/>
      <c r="BF95" s="698"/>
      <c r="BG95" s="698"/>
      <c r="BH95" s="698"/>
      <c r="BI95" s="698"/>
      <c r="BJ95" s="243"/>
      <c r="BK95" s="243"/>
      <c r="BL95" s="243"/>
      <c r="BM95" s="243"/>
      <c r="BN95" s="243"/>
      <c r="BO95" s="243"/>
      <c r="BP95" s="243"/>
      <c r="BQ95" s="243"/>
      <c r="BR95" s="243"/>
      <c r="BS95" s="243"/>
      <c r="BT95" s="243"/>
      <c r="BU95" s="243"/>
      <c r="BV95" s="243"/>
    </row>
    <row r="96" spans="3:74" ht="12" customHeight="1" x14ac:dyDescent="0.25">
      <c r="C96" s="243"/>
      <c r="D96" s="243"/>
      <c r="E96" s="243"/>
      <c r="F96" s="243"/>
      <c r="G96" s="243"/>
      <c r="H96" s="243"/>
      <c r="I96" s="243"/>
      <c r="J96" s="243"/>
      <c r="K96" s="243"/>
      <c r="L96" s="243"/>
      <c r="M96" s="243"/>
      <c r="N96" s="243"/>
      <c r="O96" s="243"/>
      <c r="P96" s="243"/>
      <c r="Q96" s="243"/>
      <c r="R96" s="243"/>
      <c r="S96" s="243"/>
      <c r="T96" s="243"/>
      <c r="U96" s="243"/>
      <c r="V96" s="243"/>
      <c r="W96" s="243"/>
      <c r="X96" s="243"/>
      <c r="Y96" s="243"/>
      <c r="Z96" s="243"/>
      <c r="AA96" s="243"/>
      <c r="AB96" s="243"/>
      <c r="AC96" s="243"/>
      <c r="AD96" s="243"/>
      <c r="AE96" s="243"/>
      <c r="AF96" s="282"/>
      <c r="AG96" s="282"/>
      <c r="AH96" s="282"/>
      <c r="AI96" s="243"/>
      <c r="AJ96" s="243"/>
      <c r="AK96" s="243"/>
      <c r="AL96" s="243"/>
      <c r="AM96" s="243"/>
      <c r="AN96" s="243"/>
      <c r="AO96" s="243"/>
      <c r="AP96" s="243"/>
      <c r="AQ96" s="243"/>
      <c r="AR96" s="243"/>
      <c r="AS96" s="243"/>
      <c r="AT96" s="243"/>
      <c r="AU96" s="243"/>
      <c r="AV96" s="243"/>
      <c r="AW96" s="243"/>
      <c r="AX96" s="243"/>
      <c r="AY96" s="698"/>
      <c r="AZ96" s="698"/>
      <c r="BA96" s="698"/>
      <c r="BB96" s="698"/>
      <c r="BC96" s="698"/>
      <c r="BD96" s="698"/>
      <c r="BE96" s="698"/>
      <c r="BF96" s="698"/>
      <c r="BG96" s="698"/>
      <c r="BH96" s="698"/>
      <c r="BI96" s="698"/>
      <c r="BJ96" s="243"/>
      <c r="BK96" s="243"/>
      <c r="BL96" s="243"/>
      <c r="BM96" s="243"/>
      <c r="BN96" s="243"/>
      <c r="BO96" s="243"/>
      <c r="BP96" s="243"/>
      <c r="BQ96" s="243"/>
      <c r="BR96" s="243"/>
      <c r="BS96" s="243"/>
      <c r="BT96" s="243"/>
      <c r="BU96" s="243"/>
      <c r="BV96" s="243"/>
    </row>
    <row r="97" spans="3:74" ht="12" customHeight="1" x14ac:dyDescent="0.25">
      <c r="C97" s="242"/>
      <c r="D97" s="242"/>
      <c r="E97" s="242"/>
      <c r="F97" s="242"/>
      <c r="G97" s="242"/>
      <c r="H97" s="242"/>
      <c r="I97" s="242"/>
      <c r="J97" s="242"/>
      <c r="K97" s="242"/>
      <c r="L97" s="242"/>
      <c r="M97" s="242"/>
      <c r="N97" s="242"/>
      <c r="O97" s="242"/>
      <c r="P97" s="242"/>
      <c r="Q97" s="242"/>
      <c r="R97" s="242"/>
      <c r="S97" s="242"/>
      <c r="T97" s="242"/>
      <c r="U97" s="242"/>
      <c r="V97" s="242"/>
      <c r="W97" s="242"/>
      <c r="X97" s="242"/>
      <c r="Y97" s="242"/>
      <c r="Z97" s="242"/>
      <c r="AA97" s="242"/>
      <c r="AB97" s="242"/>
      <c r="AC97" s="242"/>
      <c r="AD97" s="242"/>
      <c r="AE97" s="242"/>
      <c r="AF97" s="281"/>
      <c r="AG97" s="281"/>
      <c r="AH97" s="281"/>
      <c r="AI97" s="242"/>
      <c r="AJ97" s="242"/>
      <c r="AK97" s="242"/>
      <c r="AL97" s="242"/>
      <c r="AM97" s="242"/>
      <c r="AN97" s="242"/>
      <c r="AO97" s="242"/>
      <c r="AP97" s="242"/>
      <c r="AQ97" s="242"/>
      <c r="AR97" s="242"/>
      <c r="AS97" s="242"/>
      <c r="AT97" s="242"/>
      <c r="AU97" s="242"/>
      <c r="AV97" s="242"/>
      <c r="AW97" s="242"/>
      <c r="AX97" s="242"/>
      <c r="AY97" s="697"/>
      <c r="AZ97" s="697"/>
      <c r="BA97" s="697"/>
      <c r="BB97" s="697"/>
      <c r="BC97" s="697"/>
      <c r="BD97" s="697"/>
      <c r="BE97" s="697"/>
      <c r="BF97" s="697"/>
      <c r="BG97" s="697"/>
      <c r="BH97" s="697"/>
      <c r="BI97" s="697"/>
      <c r="BJ97" s="242"/>
      <c r="BK97" s="242"/>
      <c r="BL97" s="242"/>
      <c r="BM97" s="242"/>
      <c r="BN97" s="242"/>
      <c r="BO97" s="242"/>
      <c r="BP97" s="242"/>
      <c r="BQ97" s="242"/>
      <c r="BR97" s="242"/>
      <c r="BS97" s="242"/>
      <c r="BT97" s="242"/>
      <c r="BU97" s="242"/>
      <c r="BV97" s="242"/>
    </row>
    <row r="99" spans="3:74" ht="12" customHeight="1" x14ac:dyDescent="0.25">
      <c r="C99" s="244"/>
      <c r="D99" s="244"/>
      <c r="E99" s="244"/>
      <c r="F99" s="244"/>
      <c r="G99" s="244"/>
      <c r="H99" s="244"/>
      <c r="I99" s="244"/>
      <c r="J99" s="244"/>
      <c r="K99" s="244"/>
      <c r="L99" s="244"/>
      <c r="M99" s="244"/>
      <c r="N99" s="244"/>
      <c r="O99" s="244"/>
      <c r="P99" s="244"/>
      <c r="Q99" s="244"/>
      <c r="R99" s="244"/>
      <c r="S99" s="244"/>
      <c r="T99" s="244"/>
      <c r="U99" s="244"/>
      <c r="V99" s="244"/>
      <c r="W99" s="244"/>
      <c r="X99" s="244"/>
      <c r="Y99" s="244"/>
      <c r="Z99" s="244"/>
      <c r="AA99" s="244"/>
      <c r="AB99" s="244"/>
      <c r="AC99" s="244"/>
      <c r="AD99" s="244"/>
      <c r="AE99" s="244"/>
      <c r="AF99" s="283"/>
      <c r="AG99" s="283"/>
      <c r="AH99" s="283"/>
      <c r="AI99" s="244"/>
      <c r="AJ99" s="244"/>
      <c r="AK99" s="244"/>
      <c r="AL99" s="244"/>
      <c r="AM99" s="244"/>
      <c r="AN99" s="244"/>
      <c r="AO99" s="244"/>
      <c r="AP99" s="244"/>
      <c r="AQ99" s="244"/>
      <c r="AR99" s="244"/>
      <c r="AS99" s="244"/>
      <c r="AT99" s="244"/>
      <c r="AU99" s="244"/>
      <c r="AV99" s="244"/>
      <c r="AW99" s="244"/>
      <c r="AX99" s="244"/>
      <c r="AY99" s="699"/>
      <c r="AZ99" s="699"/>
      <c r="BA99" s="699"/>
      <c r="BB99" s="699"/>
      <c r="BC99" s="699"/>
      <c r="BD99" s="699"/>
      <c r="BE99" s="699"/>
      <c r="BF99" s="699"/>
      <c r="BG99" s="699"/>
      <c r="BH99" s="699"/>
      <c r="BI99" s="699"/>
      <c r="BJ99" s="244"/>
      <c r="BK99" s="244"/>
      <c r="BL99" s="244"/>
      <c r="BM99" s="244"/>
      <c r="BN99" s="244"/>
      <c r="BO99" s="244"/>
      <c r="BP99" s="244"/>
      <c r="BQ99" s="244"/>
      <c r="BR99" s="244"/>
      <c r="BS99" s="244"/>
      <c r="BT99" s="244"/>
      <c r="BU99" s="244"/>
      <c r="BV99" s="244"/>
    </row>
    <row r="100" spans="3:74" ht="12" customHeight="1" x14ac:dyDescent="0.25">
      <c r="C100" s="245"/>
      <c r="D100" s="245"/>
      <c r="E100" s="245"/>
      <c r="F100" s="245"/>
      <c r="G100" s="245"/>
      <c r="H100" s="245"/>
      <c r="I100" s="245"/>
      <c r="J100" s="245"/>
      <c r="K100" s="245"/>
      <c r="L100" s="245"/>
      <c r="M100" s="245"/>
      <c r="N100" s="245"/>
      <c r="O100" s="245"/>
      <c r="P100" s="245"/>
      <c r="Q100" s="245"/>
      <c r="R100" s="245"/>
      <c r="S100" s="245"/>
      <c r="T100" s="245"/>
      <c r="U100" s="245"/>
      <c r="V100" s="245"/>
      <c r="W100" s="245"/>
      <c r="X100" s="245"/>
      <c r="Y100" s="245"/>
      <c r="Z100" s="245"/>
      <c r="AA100" s="245"/>
      <c r="AB100" s="245"/>
      <c r="AC100" s="245"/>
      <c r="AD100" s="245"/>
      <c r="AE100" s="245"/>
      <c r="AF100" s="284"/>
      <c r="AG100" s="284"/>
      <c r="AH100" s="284"/>
      <c r="AI100" s="245"/>
      <c r="AJ100" s="245"/>
      <c r="AK100" s="245"/>
      <c r="AL100" s="245"/>
      <c r="AM100" s="245"/>
      <c r="AN100" s="245"/>
      <c r="AO100" s="245"/>
      <c r="AP100" s="245"/>
      <c r="AQ100" s="245"/>
      <c r="AR100" s="245"/>
      <c r="AS100" s="245"/>
      <c r="AT100" s="245"/>
      <c r="AU100" s="245"/>
      <c r="AV100" s="245"/>
      <c r="AW100" s="245"/>
      <c r="AX100" s="245"/>
      <c r="AY100" s="700"/>
      <c r="AZ100" s="700"/>
      <c r="BA100" s="700"/>
      <c r="BB100" s="700"/>
      <c r="BC100" s="700"/>
      <c r="BD100" s="700"/>
      <c r="BE100" s="700"/>
      <c r="BF100" s="700"/>
      <c r="BG100" s="700"/>
      <c r="BH100" s="700"/>
      <c r="BI100" s="700"/>
      <c r="BJ100" s="245"/>
      <c r="BK100" s="245"/>
      <c r="BL100" s="245"/>
      <c r="BM100" s="245"/>
      <c r="BN100" s="245"/>
      <c r="BO100" s="245"/>
      <c r="BP100" s="245"/>
      <c r="BQ100" s="245"/>
      <c r="BR100" s="245"/>
      <c r="BS100" s="245"/>
      <c r="BT100" s="245"/>
      <c r="BU100" s="245"/>
      <c r="BV100" s="245"/>
    </row>
  </sheetData>
  <mergeCells count="16">
    <mergeCell ref="B50:Q50"/>
    <mergeCell ref="B53:Q53"/>
    <mergeCell ref="AY3:BJ3"/>
    <mergeCell ref="BK3:BV3"/>
    <mergeCell ref="AM3:AX3"/>
    <mergeCell ref="B45:Q45"/>
    <mergeCell ref="B46:Q46"/>
    <mergeCell ref="B47:Q47"/>
    <mergeCell ref="B51:Q51"/>
    <mergeCell ref="B52:Q52"/>
    <mergeCell ref="B48:T48"/>
    <mergeCell ref="A1:A2"/>
    <mergeCell ref="C3:N3"/>
    <mergeCell ref="O3:Z3"/>
    <mergeCell ref="AA3:AL3"/>
    <mergeCell ref="B43:Q43"/>
  </mergeCells>
  <conditionalFormatting sqref="C81:BV81 C85:BV85 C89:BV89 C93:BV93 C97:BV97 C101:BV101">
    <cfRule type="cellIs" dxfId="1" priority="1" stopIfTrue="1" operator="notEqual">
      <formula>0</formula>
    </cfRule>
  </conditionalFormatting>
  <hyperlinks>
    <hyperlink ref="A1:A2" location="Contents!A1" display="Table of Contents" xr:uid="{00000000-0004-0000-1300-000000000000}"/>
  </hyperlinks>
  <pageMargins left="0.25" right="0.25" top="0.25" bottom="0.25" header="0.5" footer="0.5"/>
  <pageSetup scale="82" orientation="portrait" verticalDpi="599"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8">
    <pageSetUpPr fitToPage="1"/>
  </sheetPr>
  <dimension ref="A1:BV60"/>
  <sheetViews>
    <sheetView showGridLines="0" zoomScaleNormal="100" workbookViewId="0">
      <pane xSplit="2" ySplit="4" topLeftCell="AR5" activePane="bottomRight" state="frozen"/>
      <selection activeCell="BF63" sqref="BF63"/>
      <selection pane="topRight" activeCell="BF63" sqref="BF63"/>
      <selection pane="bottomLeft" activeCell="BF63" sqref="BF63"/>
      <selection pane="bottomRight" activeCell="B1" sqref="B1"/>
    </sheetView>
  </sheetViews>
  <sheetFormatPr defaultColWidth="11" defaultRowHeight="11.25" x14ac:dyDescent="0.2"/>
  <cols>
    <col min="1" max="1" width="12.42578125" style="248" customWidth="1"/>
    <col min="2" max="2" width="44.5703125" style="248" customWidth="1"/>
    <col min="3" max="50" width="6.5703125" style="248" customWidth="1"/>
    <col min="51" max="55" width="6.5703125" style="839" customWidth="1"/>
    <col min="56" max="58" width="6.5703125" style="706" customWidth="1"/>
    <col min="59" max="61" width="6.5703125" style="839" customWidth="1"/>
    <col min="62" max="74" width="6.5703125" style="248" customWidth="1"/>
    <col min="75" max="16384" width="11" style="248"/>
  </cols>
  <sheetData>
    <row r="1" spans="1:74" ht="12.75" customHeight="1" x14ac:dyDescent="0.2">
      <c r="A1" s="972" t="s">
        <v>477</v>
      </c>
      <c r="B1" s="246" t="s">
        <v>1389</v>
      </c>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837"/>
      <c r="AZ1" s="837"/>
      <c r="BA1" s="837"/>
      <c r="BB1" s="837"/>
      <c r="BC1" s="837"/>
      <c r="BD1" s="702"/>
      <c r="BE1" s="702"/>
      <c r="BF1" s="702"/>
      <c r="BG1" s="837"/>
      <c r="BH1" s="837"/>
      <c r="BI1" s="837"/>
      <c r="BJ1" s="247"/>
      <c r="BK1" s="247"/>
      <c r="BL1" s="247"/>
      <c r="BM1" s="247"/>
      <c r="BN1" s="247"/>
      <c r="BO1" s="247"/>
      <c r="BP1" s="247"/>
      <c r="BQ1" s="247"/>
      <c r="BR1" s="247"/>
      <c r="BS1" s="247"/>
      <c r="BT1" s="247"/>
      <c r="BU1" s="247"/>
      <c r="BV1" s="247"/>
    </row>
    <row r="2" spans="1:74" ht="12.75" customHeight="1" x14ac:dyDescent="0.2">
      <c r="A2" s="973"/>
      <c r="B2" s="222" t="str">
        <f>"U.S. Energy Information Administration  |  Short-Term Energy Outlook  - "&amp;Dates!D1</f>
        <v>U.S. Energy Information Administration  |  Short-Term Energy Outlook  - July 2026</v>
      </c>
      <c r="C2" s="228"/>
      <c r="D2" s="228"/>
      <c r="E2" s="228"/>
      <c r="F2" s="228"/>
      <c r="G2" s="228"/>
      <c r="H2" s="228"/>
      <c r="I2" s="228"/>
      <c r="J2" s="228"/>
      <c r="K2" s="228"/>
      <c r="L2" s="228"/>
      <c r="M2" s="228"/>
      <c r="N2" s="228"/>
      <c r="O2" s="228"/>
      <c r="P2" s="228"/>
      <c r="Q2" s="228"/>
      <c r="R2" s="228"/>
      <c r="S2" s="228"/>
      <c r="T2" s="228"/>
      <c r="U2" s="228"/>
      <c r="V2" s="228"/>
      <c r="W2" s="228"/>
      <c r="X2" s="228"/>
      <c r="Y2" s="228"/>
      <c r="Z2" s="228"/>
      <c r="AA2" s="228"/>
      <c r="AB2" s="228"/>
      <c r="AC2" s="228"/>
      <c r="AD2" s="228"/>
      <c r="AE2" s="228"/>
      <c r="AF2" s="228"/>
      <c r="AG2" s="228"/>
      <c r="AH2" s="228"/>
      <c r="AI2" s="228"/>
      <c r="AJ2" s="228"/>
      <c r="AK2" s="228"/>
      <c r="AL2" s="228"/>
      <c r="AM2" s="228"/>
      <c r="AN2" s="228"/>
      <c r="AO2" s="228"/>
      <c r="AP2" s="228"/>
      <c r="AQ2" s="228"/>
      <c r="AR2" s="228"/>
      <c r="AS2" s="228"/>
      <c r="AT2" s="228"/>
      <c r="AU2" s="228"/>
      <c r="AV2" s="228"/>
      <c r="AW2" s="228"/>
      <c r="AX2" s="228"/>
      <c r="AY2" s="692"/>
      <c r="AZ2" s="692"/>
      <c r="BA2" s="692"/>
      <c r="BB2" s="692"/>
      <c r="BC2" s="692"/>
      <c r="BD2" s="682"/>
      <c r="BE2" s="682"/>
      <c r="BF2" s="682"/>
      <c r="BG2" s="692"/>
      <c r="BH2" s="692"/>
      <c r="BI2" s="692"/>
      <c r="BJ2" s="228"/>
      <c r="BK2" s="228"/>
      <c r="BL2" s="228"/>
      <c r="BM2" s="228"/>
      <c r="BN2" s="228"/>
      <c r="BO2" s="228"/>
      <c r="BP2" s="228"/>
      <c r="BQ2" s="228"/>
      <c r="BR2" s="228"/>
      <c r="BS2" s="228"/>
      <c r="BT2" s="228"/>
      <c r="BU2" s="228"/>
      <c r="BV2" s="228"/>
    </row>
    <row r="3" spans="1:74" ht="12.75" customHeight="1" x14ac:dyDescent="0.2">
      <c r="A3" s="316" t="s">
        <v>759</v>
      </c>
      <c r="B3" s="250"/>
      <c r="C3" s="976">
        <f>Dates!D3</f>
        <v>2022</v>
      </c>
      <c r="D3" s="979"/>
      <c r="E3" s="979"/>
      <c r="F3" s="979"/>
      <c r="G3" s="979"/>
      <c r="H3" s="979"/>
      <c r="I3" s="979"/>
      <c r="J3" s="979"/>
      <c r="K3" s="979"/>
      <c r="L3" s="979"/>
      <c r="M3" s="979"/>
      <c r="N3" s="1079"/>
      <c r="O3" s="976">
        <f>C3+1</f>
        <v>2023</v>
      </c>
      <c r="P3" s="979"/>
      <c r="Q3" s="979"/>
      <c r="R3" s="979"/>
      <c r="S3" s="979"/>
      <c r="T3" s="979"/>
      <c r="U3" s="979"/>
      <c r="V3" s="979"/>
      <c r="W3" s="979"/>
      <c r="X3" s="979"/>
      <c r="Y3" s="979"/>
      <c r="Z3" s="1079"/>
      <c r="AA3" s="976">
        <f>O3+1</f>
        <v>2024</v>
      </c>
      <c r="AB3" s="979"/>
      <c r="AC3" s="979"/>
      <c r="AD3" s="979"/>
      <c r="AE3" s="979"/>
      <c r="AF3" s="979"/>
      <c r="AG3" s="979"/>
      <c r="AH3" s="979"/>
      <c r="AI3" s="979"/>
      <c r="AJ3" s="979"/>
      <c r="AK3" s="979"/>
      <c r="AL3" s="1079"/>
      <c r="AM3" s="976">
        <f>AA3+1</f>
        <v>2025</v>
      </c>
      <c r="AN3" s="979"/>
      <c r="AO3" s="979"/>
      <c r="AP3" s="979"/>
      <c r="AQ3" s="979"/>
      <c r="AR3" s="979"/>
      <c r="AS3" s="979"/>
      <c r="AT3" s="979"/>
      <c r="AU3" s="979"/>
      <c r="AV3" s="979"/>
      <c r="AW3" s="979"/>
      <c r="AX3" s="1079"/>
      <c r="AY3" s="976">
        <f>AM3+1</f>
        <v>2026</v>
      </c>
      <c r="AZ3" s="979"/>
      <c r="BA3" s="979"/>
      <c r="BB3" s="979"/>
      <c r="BC3" s="979"/>
      <c r="BD3" s="979"/>
      <c r="BE3" s="979"/>
      <c r="BF3" s="979"/>
      <c r="BG3" s="979"/>
      <c r="BH3" s="979"/>
      <c r="BI3" s="979"/>
      <c r="BJ3" s="1079"/>
      <c r="BK3" s="976">
        <f>AY3+1</f>
        <v>2027</v>
      </c>
      <c r="BL3" s="979"/>
      <c r="BM3" s="979"/>
      <c r="BN3" s="979"/>
      <c r="BO3" s="979"/>
      <c r="BP3" s="979"/>
      <c r="BQ3" s="979"/>
      <c r="BR3" s="979"/>
      <c r="BS3" s="979"/>
      <c r="BT3" s="979"/>
      <c r="BU3" s="979"/>
      <c r="BV3" s="1079"/>
    </row>
    <row r="4" spans="1:74" s="92" customFormat="1" ht="12.75" customHeight="1" x14ac:dyDescent="0.2">
      <c r="A4" s="322" t="str">
        <f>TEXT(Dates!$D$2,"dddd, mmmm d, yyyy")</f>
        <v>Wednesday, July 1, 2026</v>
      </c>
      <c r="B4" s="251"/>
      <c r="C4" s="12" t="s">
        <v>213</v>
      </c>
      <c r="D4" s="12" t="s">
        <v>214</v>
      </c>
      <c r="E4" s="12" t="s">
        <v>215</v>
      </c>
      <c r="F4" s="12" t="s">
        <v>216</v>
      </c>
      <c r="G4" s="12" t="s">
        <v>217</v>
      </c>
      <c r="H4" s="12" t="s">
        <v>218</v>
      </c>
      <c r="I4" s="12" t="s">
        <v>219</v>
      </c>
      <c r="J4" s="12" t="s">
        <v>220</v>
      </c>
      <c r="K4" s="12" t="s">
        <v>221</v>
      </c>
      <c r="L4" s="12" t="s">
        <v>222</v>
      </c>
      <c r="M4" s="12" t="s">
        <v>223</v>
      </c>
      <c r="N4" s="12" t="s">
        <v>224</v>
      </c>
      <c r="O4" s="12" t="s">
        <v>213</v>
      </c>
      <c r="P4" s="12" t="s">
        <v>214</v>
      </c>
      <c r="Q4" s="12" t="s">
        <v>215</v>
      </c>
      <c r="R4" s="12" t="s">
        <v>216</v>
      </c>
      <c r="S4" s="12" t="s">
        <v>217</v>
      </c>
      <c r="T4" s="12" t="s">
        <v>218</v>
      </c>
      <c r="U4" s="12" t="s">
        <v>219</v>
      </c>
      <c r="V4" s="12" t="s">
        <v>220</v>
      </c>
      <c r="W4" s="12" t="s">
        <v>221</v>
      </c>
      <c r="X4" s="12" t="s">
        <v>222</v>
      </c>
      <c r="Y4" s="12" t="s">
        <v>223</v>
      </c>
      <c r="Z4" s="12" t="s">
        <v>224</v>
      </c>
      <c r="AA4" s="12" t="s">
        <v>213</v>
      </c>
      <c r="AB4" s="12" t="s">
        <v>214</v>
      </c>
      <c r="AC4" s="12" t="s">
        <v>215</v>
      </c>
      <c r="AD4" s="12" t="s">
        <v>216</v>
      </c>
      <c r="AE4" s="12" t="s">
        <v>217</v>
      </c>
      <c r="AF4" s="12" t="s">
        <v>218</v>
      </c>
      <c r="AG4" s="12" t="s">
        <v>219</v>
      </c>
      <c r="AH4" s="12" t="s">
        <v>220</v>
      </c>
      <c r="AI4" s="12" t="s">
        <v>221</v>
      </c>
      <c r="AJ4" s="12" t="s">
        <v>222</v>
      </c>
      <c r="AK4" s="12" t="s">
        <v>223</v>
      </c>
      <c r="AL4" s="12" t="s">
        <v>224</v>
      </c>
      <c r="AM4" s="12" t="s">
        <v>213</v>
      </c>
      <c r="AN4" s="12" t="s">
        <v>214</v>
      </c>
      <c r="AO4" s="12" t="s">
        <v>215</v>
      </c>
      <c r="AP4" s="12" t="s">
        <v>216</v>
      </c>
      <c r="AQ4" s="12" t="s">
        <v>217</v>
      </c>
      <c r="AR4" s="12" t="s">
        <v>218</v>
      </c>
      <c r="AS4" s="12" t="s">
        <v>219</v>
      </c>
      <c r="AT4" s="12" t="s">
        <v>220</v>
      </c>
      <c r="AU4" s="12" t="s">
        <v>221</v>
      </c>
      <c r="AV4" s="12" t="s">
        <v>222</v>
      </c>
      <c r="AW4" s="12" t="s">
        <v>223</v>
      </c>
      <c r="AX4" s="12" t="s">
        <v>224</v>
      </c>
      <c r="AY4" s="630" t="s">
        <v>213</v>
      </c>
      <c r="AZ4" s="630" t="s">
        <v>214</v>
      </c>
      <c r="BA4" s="630" t="s">
        <v>215</v>
      </c>
      <c r="BB4" s="630" t="s">
        <v>216</v>
      </c>
      <c r="BC4" s="630" t="s">
        <v>217</v>
      </c>
      <c r="BD4" s="630" t="s">
        <v>218</v>
      </c>
      <c r="BE4" s="630" t="s">
        <v>219</v>
      </c>
      <c r="BF4" s="630" t="s">
        <v>220</v>
      </c>
      <c r="BG4" s="630" t="s">
        <v>221</v>
      </c>
      <c r="BH4" s="630" t="s">
        <v>222</v>
      </c>
      <c r="BI4" s="630" t="s">
        <v>223</v>
      </c>
      <c r="BJ4" s="12" t="s">
        <v>224</v>
      </c>
      <c r="BK4" s="12" t="s">
        <v>213</v>
      </c>
      <c r="BL4" s="12" t="s">
        <v>214</v>
      </c>
      <c r="BM4" s="12" t="s">
        <v>215</v>
      </c>
      <c r="BN4" s="12" t="s">
        <v>216</v>
      </c>
      <c r="BO4" s="12" t="s">
        <v>217</v>
      </c>
      <c r="BP4" s="12" t="s">
        <v>218</v>
      </c>
      <c r="BQ4" s="12" t="s">
        <v>219</v>
      </c>
      <c r="BR4" s="12" t="s">
        <v>220</v>
      </c>
      <c r="BS4" s="12" t="s">
        <v>221</v>
      </c>
      <c r="BT4" s="12" t="s">
        <v>222</v>
      </c>
      <c r="BU4" s="12" t="s">
        <v>223</v>
      </c>
      <c r="BV4" s="12" t="s">
        <v>224</v>
      </c>
    </row>
    <row r="5" spans="1:74" s="92" customFormat="1" ht="12" customHeight="1" x14ac:dyDescent="0.2">
      <c r="A5" s="68"/>
      <c r="B5" s="93"/>
      <c r="C5" s="493"/>
      <c r="D5" s="493"/>
      <c r="E5" s="493"/>
      <c r="F5" s="493"/>
      <c r="G5" s="493"/>
      <c r="H5" s="493"/>
      <c r="I5" s="493"/>
      <c r="J5" s="493"/>
      <c r="K5" s="493"/>
      <c r="L5" s="493"/>
      <c r="M5" s="493"/>
      <c r="N5" s="493"/>
      <c r="O5" s="493"/>
      <c r="P5" s="493"/>
      <c r="Q5" s="493"/>
      <c r="R5" s="493"/>
      <c r="S5" s="493"/>
      <c r="T5" s="493"/>
      <c r="U5" s="493"/>
      <c r="V5" s="493"/>
      <c r="W5" s="493"/>
      <c r="X5" s="493"/>
      <c r="Y5" s="493"/>
      <c r="Z5" s="493"/>
      <c r="AA5" s="493"/>
      <c r="AB5" s="493"/>
      <c r="AC5" s="493"/>
      <c r="AD5" s="493"/>
      <c r="AE5" s="493"/>
      <c r="AF5" s="493"/>
      <c r="AG5" s="493"/>
      <c r="AH5" s="493"/>
      <c r="AI5" s="493"/>
      <c r="AJ5" s="493"/>
      <c r="AK5" s="493"/>
      <c r="AL5" s="493"/>
      <c r="AM5" s="493"/>
      <c r="AN5" s="493"/>
      <c r="AO5" s="493"/>
      <c r="AP5" s="493"/>
      <c r="AQ5" s="493"/>
      <c r="AR5" s="493"/>
      <c r="AS5" s="493"/>
      <c r="AT5" s="493"/>
      <c r="AU5" s="493"/>
      <c r="AV5" s="493"/>
      <c r="AW5" s="493"/>
      <c r="AX5" s="493"/>
      <c r="AY5" s="493"/>
      <c r="AZ5" s="925"/>
      <c r="BA5" s="925"/>
      <c r="BB5" s="925"/>
      <c r="BC5" s="925"/>
      <c r="BD5" s="925"/>
      <c r="BE5" s="489"/>
      <c r="BF5" s="489"/>
      <c r="BG5" s="489"/>
      <c r="BH5" s="489"/>
      <c r="BI5" s="489"/>
      <c r="BJ5" s="489"/>
      <c r="BK5" s="489"/>
      <c r="BL5" s="489"/>
      <c r="BM5" s="489"/>
      <c r="BN5" s="489"/>
      <c r="BO5" s="489"/>
      <c r="BP5" s="489"/>
      <c r="BQ5" s="489"/>
      <c r="BR5" s="489"/>
      <c r="BS5" s="489"/>
      <c r="BT5" s="489"/>
      <c r="BU5" s="489"/>
      <c r="BV5" s="489"/>
    </row>
    <row r="6" spans="1:74" s="92" customFormat="1" ht="12" customHeight="1" x14ac:dyDescent="0.2">
      <c r="A6" s="498" t="s">
        <v>15</v>
      </c>
      <c r="B6" s="750" t="s">
        <v>1381</v>
      </c>
      <c r="C6" s="111">
        <v>0.67757280865000002</v>
      </c>
      <c r="D6" s="111">
        <v>0.63823991937000002</v>
      </c>
      <c r="E6" s="111">
        <v>0.72702246376000002</v>
      </c>
      <c r="F6" s="111">
        <v>0.71167835072999996</v>
      </c>
      <c r="G6" s="111">
        <v>0.73721834105999995</v>
      </c>
      <c r="H6" s="111">
        <v>0.72221359509000005</v>
      </c>
      <c r="I6" s="111">
        <v>0.70419523972999998</v>
      </c>
      <c r="J6" s="111">
        <v>0.67683817782</v>
      </c>
      <c r="K6" s="111">
        <v>0.62977600958000002</v>
      </c>
      <c r="L6" s="111">
        <v>0.65846580451000003</v>
      </c>
      <c r="M6" s="111">
        <v>0.67630725802000002</v>
      </c>
      <c r="N6" s="111">
        <v>0.67263725818999998</v>
      </c>
      <c r="O6" s="111">
        <v>0.68166836388999996</v>
      </c>
      <c r="P6" s="111">
        <v>0.64721810741999997</v>
      </c>
      <c r="Q6" s="111">
        <v>0.72509768390999996</v>
      </c>
      <c r="R6" s="111">
        <v>0.70093048082999998</v>
      </c>
      <c r="S6" s="111">
        <v>0.74202199419000003</v>
      </c>
      <c r="T6" s="111">
        <v>0.69360411945</v>
      </c>
      <c r="U6" s="111">
        <v>0.70359646688999999</v>
      </c>
      <c r="V6" s="111">
        <v>0.71046580620999999</v>
      </c>
      <c r="W6" s="111">
        <v>0.66110993222000003</v>
      </c>
      <c r="X6" s="111">
        <v>0.68993888058999997</v>
      </c>
      <c r="Y6" s="111">
        <v>0.66686276993000004</v>
      </c>
      <c r="Z6" s="111">
        <v>0.69693382778000001</v>
      </c>
      <c r="AA6" s="111">
        <v>0.66751804729999997</v>
      </c>
      <c r="AB6" s="111">
        <v>0.69672433547000001</v>
      </c>
      <c r="AC6" s="111">
        <v>0.75694446911000002</v>
      </c>
      <c r="AD6" s="111">
        <v>0.75095095622999997</v>
      </c>
      <c r="AE6" s="111">
        <v>0.77582989708000005</v>
      </c>
      <c r="AF6" s="111">
        <v>0.76241180454000002</v>
      </c>
      <c r="AG6" s="111">
        <v>0.74814880337</v>
      </c>
      <c r="AH6" s="111">
        <v>0.73772481464999995</v>
      </c>
      <c r="AI6" s="111">
        <v>0.68556441491999998</v>
      </c>
      <c r="AJ6" s="111">
        <v>0.72329593660000002</v>
      </c>
      <c r="AK6" s="111">
        <v>0.70004258235000005</v>
      </c>
      <c r="AL6" s="111">
        <v>0.71198782538000005</v>
      </c>
      <c r="AM6" s="111">
        <v>0.71502031417</v>
      </c>
      <c r="AN6" s="111">
        <v>0.66879050850999999</v>
      </c>
      <c r="AO6" s="111">
        <v>0.78433792574000005</v>
      </c>
      <c r="AP6" s="111">
        <v>0.76825544974000004</v>
      </c>
      <c r="AQ6" s="111">
        <v>0.76312982116999994</v>
      </c>
      <c r="AR6" s="111">
        <v>0.75668025875</v>
      </c>
      <c r="AS6" s="111">
        <v>0.76138131726000002</v>
      </c>
      <c r="AT6" s="111">
        <v>0.73561550540999998</v>
      </c>
      <c r="AU6" s="111">
        <v>0.68218577155000004</v>
      </c>
      <c r="AV6" s="111">
        <v>0.73501266069000004</v>
      </c>
      <c r="AW6" s="111">
        <v>0.70183697623999997</v>
      </c>
      <c r="AX6" s="111">
        <v>0.75233181595999998</v>
      </c>
      <c r="AY6" s="111">
        <v>0.73368560700999996</v>
      </c>
      <c r="AZ6" s="703">
        <v>0.68932784861999996</v>
      </c>
      <c r="BA6" s="703">
        <v>0.83000463012000003</v>
      </c>
      <c r="BB6" s="703">
        <v>0.80277580120000003</v>
      </c>
      <c r="BC6" s="703">
        <v>0.80878356977999999</v>
      </c>
      <c r="BD6" s="703">
        <v>0.80850669661999996</v>
      </c>
      <c r="BE6" s="497">
        <v>0.82316339999999999</v>
      </c>
      <c r="BF6" s="497">
        <v>0.80686550000000001</v>
      </c>
      <c r="BG6" s="497">
        <v>0.74681699999999995</v>
      </c>
      <c r="BH6" s="497">
        <v>0.79130909999999999</v>
      </c>
      <c r="BI6" s="497">
        <v>0.75688339999999998</v>
      </c>
      <c r="BJ6" s="497">
        <v>0.78589439999999999</v>
      </c>
      <c r="BK6" s="497">
        <v>0.79512510000000003</v>
      </c>
      <c r="BL6" s="497">
        <v>0.74493030000000005</v>
      </c>
      <c r="BM6" s="497">
        <v>0.87550539999999999</v>
      </c>
      <c r="BN6" s="497">
        <v>0.86497639999999998</v>
      </c>
      <c r="BO6" s="497">
        <v>0.88741930000000002</v>
      </c>
      <c r="BP6" s="497">
        <v>0.88488809999999996</v>
      </c>
      <c r="BQ6" s="497">
        <v>0.88492090000000001</v>
      </c>
      <c r="BR6" s="497">
        <v>0.85859819999999998</v>
      </c>
      <c r="BS6" s="497">
        <v>0.7916377</v>
      </c>
      <c r="BT6" s="497">
        <v>0.83630610000000005</v>
      </c>
      <c r="BU6" s="497">
        <v>0.79317990000000005</v>
      </c>
      <c r="BV6" s="497">
        <v>0.82290870000000005</v>
      </c>
    </row>
    <row r="7" spans="1:74" s="92" customFormat="1" ht="12" customHeight="1" x14ac:dyDescent="0.2">
      <c r="A7" s="252" t="s">
        <v>755</v>
      </c>
      <c r="B7" s="494" t="s">
        <v>1382</v>
      </c>
      <c r="C7" s="430">
        <v>3.1295586696000001E-2</v>
      </c>
      <c r="D7" s="430">
        <v>3.0563466760000001E-2</v>
      </c>
      <c r="E7" s="430">
        <v>3.7204449894E-2</v>
      </c>
      <c r="F7" s="430">
        <v>3.7976023608000002E-2</v>
      </c>
      <c r="G7" s="430">
        <v>3.7220423065000001E-2</v>
      </c>
      <c r="H7" s="430">
        <v>4.2690898263000002E-2</v>
      </c>
      <c r="I7" s="430">
        <v>3.8082709947999997E-2</v>
      </c>
      <c r="J7" s="430">
        <v>4.1901542648000001E-2</v>
      </c>
      <c r="K7" s="430">
        <v>3.8419115766000003E-2</v>
      </c>
      <c r="L7" s="430">
        <v>4.3662446087999997E-2</v>
      </c>
      <c r="M7" s="430">
        <v>4.0525326464999997E-2</v>
      </c>
      <c r="N7" s="430">
        <v>4.2173933173999999E-2</v>
      </c>
      <c r="O7" s="430">
        <v>4.4645181875000002E-2</v>
      </c>
      <c r="P7" s="430">
        <v>4.2885108834999998E-2</v>
      </c>
      <c r="Q7" s="430">
        <v>5.1505184012000001E-2</v>
      </c>
      <c r="R7" s="430">
        <v>4.8101870120000001E-2</v>
      </c>
      <c r="S7" s="430">
        <v>6.4170593166999995E-2</v>
      </c>
      <c r="T7" s="430">
        <v>6.0559066561999997E-2</v>
      </c>
      <c r="U7" s="430">
        <v>5.3738973749000003E-2</v>
      </c>
      <c r="V7" s="430">
        <v>6.0734540215E-2</v>
      </c>
      <c r="W7" s="430">
        <v>6.0538793237000003E-2</v>
      </c>
      <c r="X7" s="430">
        <v>5.9065284239000003E-2</v>
      </c>
      <c r="Y7" s="430">
        <v>5.1339770074E-2</v>
      </c>
      <c r="Z7" s="430">
        <v>6.3211621250000002E-2</v>
      </c>
      <c r="AA7" s="430">
        <v>5.3344262535999998E-2</v>
      </c>
      <c r="AB7" s="430">
        <v>6.2005592471000001E-2</v>
      </c>
      <c r="AC7" s="430">
        <v>5.9853524391000001E-2</v>
      </c>
      <c r="AD7" s="430">
        <v>6.4731356721E-2</v>
      </c>
      <c r="AE7" s="430">
        <v>6.5499102532999995E-2</v>
      </c>
      <c r="AF7" s="430">
        <v>6.7371088117999994E-2</v>
      </c>
      <c r="AG7" s="430">
        <v>7.2994892303000006E-2</v>
      </c>
      <c r="AH7" s="430">
        <v>6.5279892532000006E-2</v>
      </c>
      <c r="AI7" s="430">
        <v>6.5176423632999997E-2</v>
      </c>
      <c r="AJ7" s="430">
        <v>6.6892007860000005E-2</v>
      </c>
      <c r="AK7" s="430">
        <v>6.4165659185000001E-2</v>
      </c>
      <c r="AL7" s="430">
        <v>6.2758276724000001E-2</v>
      </c>
      <c r="AM7" s="430">
        <v>4.0946777820000002E-2</v>
      </c>
      <c r="AN7" s="430">
        <v>4.4774972620999998E-2</v>
      </c>
      <c r="AO7" s="430">
        <v>4.6282542024999998E-2</v>
      </c>
      <c r="AP7" s="430">
        <v>4.6348503721000002E-2</v>
      </c>
      <c r="AQ7" s="430">
        <v>4.4341347304000002E-2</v>
      </c>
      <c r="AR7" s="430">
        <v>3.7787911813000001E-2</v>
      </c>
      <c r="AS7" s="430">
        <v>4.4394747769000001E-2</v>
      </c>
      <c r="AT7" s="430">
        <v>4.3195465063000003E-2</v>
      </c>
      <c r="AU7" s="430">
        <v>4.5549147746000003E-2</v>
      </c>
      <c r="AV7" s="430">
        <v>4.8787139908000002E-2</v>
      </c>
      <c r="AW7" s="430">
        <v>4.6008352549999999E-2</v>
      </c>
      <c r="AX7" s="430">
        <v>4.9436189872999997E-2</v>
      </c>
      <c r="AY7" s="430">
        <v>3.5462419751999999E-2</v>
      </c>
      <c r="AZ7" s="926">
        <v>4.1388357289999997E-2</v>
      </c>
      <c r="BA7" s="926">
        <v>4.9490718055999999E-2</v>
      </c>
      <c r="BB7" s="926">
        <v>5.2893829019999998E-2</v>
      </c>
      <c r="BC7" s="926">
        <v>5.8381234390000002E-2</v>
      </c>
      <c r="BD7" s="926">
        <v>6.1167702179999998E-2</v>
      </c>
      <c r="BE7" s="435">
        <v>6.5882300000000005E-2</v>
      </c>
      <c r="BF7" s="435">
        <v>6.8747000000000003E-2</v>
      </c>
      <c r="BG7" s="435">
        <v>6.8594500000000003E-2</v>
      </c>
      <c r="BH7" s="435">
        <v>7.1047200000000005E-2</v>
      </c>
      <c r="BI7" s="435">
        <v>6.9165099999999993E-2</v>
      </c>
      <c r="BJ7" s="435">
        <v>7.3558700000000005E-2</v>
      </c>
      <c r="BK7" s="435">
        <v>6.9724599999999998E-2</v>
      </c>
      <c r="BL7" s="435">
        <v>6.6844000000000001E-2</v>
      </c>
      <c r="BM7" s="435">
        <v>7.5034199999999995E-2</v>
      </c>
      <c r="BN7" s="435">
        <v>7.4800000000000005E-2</v>
      </c>
      <c r="BO7" s="435">
        <v>7.9574500000000006E-2</v>
      </c>
      <c r="BP7" s="435">
        <v>7.8095499999999998E-2</v>
      </c>
      <c r="BQ7" s="435">
        <v>8.0490800000000001E-2</v>
      </c>
      <c r="BR7" s="435">
        <v>8.0683699999999997E-2</v>
      </c>
      <c r="BS7" s="435">
        <v>7.8428800000000007E-2</v>
      </c>
      <c r="BT7" s="435">
        <v>7.9907300000000001E-2</v>
      </c>
      <c r="BU7" s="435">
        <v>7.6271400000000003E-2</v>
      </c>
      <c r="BV7" s="435">
        <v>8.0086500000000005E-2</v>
      </c>
    </row>
    <row r="8" spans="1:74" s="92" customFormat="1" ht="12" customHeight="1" x14ac:dyDescent="0.2">
      <c r="A8" s="253" t="s">
        <v>533</v>
      </c>
      <c r="B8" s="494" t="s">
        <v>1383</v>
      </c>
      <c r="C8" s="430">
        <v>7.0911891000000005E-2</v>
      </c>
      <c r="D8" s="430">
        <v>6.2452928999999997E-2</v>
      </c>
      <c r="E8" s="430">
        <v>6.9747570999999994E-2</v>
      </c>
      <c r="F8" s="430">
        <v>6.4053737999999999E-2</v>
      </c>
      <c r="G8" s="430">
        <v>6.9145580999999998E-2</v>
      </c>
      <c r="H8" s="430">
        <v>6.9177629000000004E-2</v>
      </c>
      <c r="I8" s="430">
        <v>6.9699365999999999E-2</v>
      </c>
      <c r="J8" s="430">
        <v>6.7535672000000005E-2</v>
      </c>
      <c r="K8" s="430">
        <v>5.9938685999999998E-2</v>
      </c>
      <c r="L8" s="430">
        <v>6.9516270000000005E-2</v>
      </c>
      <c r="M8" s="430">
        <v>6.9719157000000004E-2</v>
      </c>
      <c r="N8" s="430">
        <v>6.6330149000000005E-2</v>
      </c>
      <c r="O8" s="430">
        <v>6.8562037000000006E-2</v>
      </c>
      <c r="P8" s="430">
        <v>6.1770986E-2</v>
      </c>
      <c r="Q8" s="430">
        <v>6.7602050999999996E-2</v>
      </c>
      <c r="R8" s="430">
        <v>6.4392172999999997E-2</v>
      </c>
      <c r="S8" s="430">
        <v>6.8093702000000006E-2</v>
      </c>
      <c r="T8" s="430">
        <v>6.8680964999999997E-2</v>
      </c>
      <c r="U8" s="430">
        <v>7.0732563999999998E-2</v>
      </c>
      <c r="V8" s="430">
        <v>6.8742112999999994E-2</v>
      </c>
      <c r="W8" s="430">
        <v>6.6525910999999993E-2</v>
      </c>
      <c r="X8" s="430">
        <v>7.0353463000000005E-2</v>
      </c>
      <c r="Y8" s="430">
        <v>6.9776497000000007E-2</v>
      </c>
      <c r="Z8" s="430">
        <v>7.4058390000000002E-2</v>
      </c>
      <c r="AA8" s="430">
        <v>6.8115101999999997E-2</v>
      </c>
      <c r="AB8" s="430">
        <v>6.8758653000000003E-2</v>
      </c>
      <c r="AC8" s="430">
        <v>7.3257326999999997E-2</v>
      </c>
      <c r="AD8" s="430">
        <v>6.5203198000000004E-2</v>
      </c>
      <c r="AE8" s="430">
        <v>7.0329593999999995E-2</v>
      </c>
      <c r="AF8" s="430">
        <v>6.9190451E-2</v>
      </c>
      <c r="AG8" s="430">
        <v>7.4712283000000004E-2</v>
      </c>
      <c r="AH8" s="430">
        <v>7.4066025999999993E-2</v>
      </c>
      <c r="AI8" s="430">
        <v>6.9052136E-2</v>
      </c>
      <c r="AJ8" s="430">
        <v>7.1917673000000001E-2</v>
      </c>
      <c r="AK8" s="430">
        <v>7.3805098999999999E-2</v>
      </c>
      <c r="AL8" s="430">
        <v>7.5536473000000007E-2</v>
      </c>
      <c r="AM8" s="430">
        <v>7.2054898000000006E-2</v>
      </c>
      <c r="AN8" s="430">
        <v>6.5210949000000004E-2</v>
      </c>
      <c r="AO8" s="430">
        <v>7.0213963000000004E-2</v>
      </c>
      <c r="AP8" s="430">
        <v>6.5847797999999999E-2</v>
      </c>
      <c r="AQ8" s="430">
        <v>6.8914031000000001E-2</v>
      </c>
      <c r="AR8" s="430">
        <v>6.9423086999999994E-2</v>
      </c>
      <c r="AS8" s="430">
        <v>7.1864042000000003E-2</v>
      </c>
      <c r="AT8" s="430">
        <v>7.1942357999999998E-2</v>
      </c>
      <c r="AU8" s="430">
        <v>6.7601976999999994E-2</v>
      </c>
      <c r="AV8" s="430">
        <v>7.3174635000000002E-2</v>
      </c>
      <c r="AW8" s="430">
        <v>7.1913331999999996E-2</v>
      </c>
      <c r="AX8" s="430">
        <v>7.4792860000000003E-2</v>
      </c>
      <c r="AY8" s="430">
        <v>7.2232692000000001E-2</v>
      </c>
      <c r="AZ8" s="926">
        <v>6.7282338999999997E-2</v>
      </c>
      <c r="BA8" s="926">
        <v>7.3317818000000007E-2</v>
      </c>
      <c r="BB8" s="926">
        <v>6.8077700000000005E-2</v>
      </c>
      <c r="BC8" s="926">
        <v>7.3179400000000006E-2</v>
      </c>
      <c r="BD8" s="926">
        <v>6.9347099999999995E-2</v>
      </c>
      <c r="BE8" s="435">
        <v>7.3646400000000001E-2</v>
      </c>
      <c r="BF8" s="435">
        <v>7.3743900000000001E-2</v>
      </c>
      <c r="BG8" s="435">
        <v>6.9336499999999995E-2</v>
      </c>
      <c r="BH8" s="435">
        <v>7.2516700000000003E-2</v>
      </c>
      <c r="BI8" s="435">
        <v>7.2687600000000005E-2</v>
      </c>
      <c r="BJ8" s="435">
        <v>7.4756000000000003E-2</v>
      </c>
      <c r="BK8" s="435">
        <v>7.5056300000000006E-2</v>
      </c>
      <c r="BL8" s="435">
        <v>6.4879400000000004E-2</v>
      </c>
      <c r="BM8" s="435">
        <v>7.1838899999999997E-2</v>
      </c>
      <c r="BN8" s="435">
        <v>6.9221699999999997E-2</v>
      </c>
      <c r="BO8" s="435">
        <v>7.3141399999999995E-2</v>
      </c>
      <c r="BP8" s="435">
        <v>7.16643E-2</v>
      </c>
      <c r="BQ8" s="435">
        <v>7.4050500000000005E-2</v>
      </c>
      <c r="BR8" s="435">
        <v>7.4717099999999995E-2</v>
      </c>
      <c r="BS8" s="435">
        <v>7.0831599999999995E-2</v>
      </c>
      <c r="BT8" s="435">
        <v>7.43119E-2</v>
      </c>
      <c r="BU8" s="435">
        <v>7.41039E-2</v>
      </c>
      <c r="BV8" s="435">
        <v>7.60126E-2</v>
      </c>
    </row>
    <row r="9" spans="1:74" s="92" customFormat="1" ht="12" customHeight="1" x14ac:dyDescent="0.2">
      <c r="A9" s="252" t="s">
        <v>32</v>
      </c>
      <c r="B9" s="494" t="s">
        <v>1046</v>
      </c>
      <c r="C9" s="430">
        <v>9.0445440338999997E-2</v>
      </c>
      <c r="D9" s="430">
        <v>8.4295369504999995E-2</v>
      </c>
      <c r="E9" s="430">
        <v>9.9925772955000006E-2</v>
      </c>
      <c r="F9" s="430">
        <v>9.3226296515000001E-2</v>
      </c>
      <c r="G9" s="430">
        <v>0.10126989058999999</v>
      </c>
      <c r="H9" s="430">
        <v>0.10093043737</v>
      </c>
      <c r="I9" s="430">
        <v>9.7857899541000007E-2</v>
      </c>
      <c r="J9" s="430">
        <v>0.10366304295999999</v>
      </c>
      <c r="K9" s="430">
        <v>9.3779508760000005E-2</v>
      </c>
      <c r="L9" s="430">
        <v>0.10251750935999999</v>
      </c>
      <c r="M9" s="430">
        <v>9.8440532644999995E-2</v>
      </c>
      <c r="N9" s="430">
        <v>9.6384766051999998E-2</v>
      </c>
      <c r="O9" s="430">
        <v>9.4873179532999993E-2</v>
      </c>
      <c r="P9" s="430">
        <v>8.4836274655999994E-2</v>
      </c>
      <c r="Q9" s="430">
        <v>0.10129646168000001</v>
      </c>
      <c r="R9" s="430">
        <v>9.4316623178999998E-2</v>
      </c>
      <c r="S9" s="430">
        <v>0.10161271169</v>
      </c>
      <c r="T9" s="430">
        <v>0.10170823338</v>
      </c>
      <c r="U9" s="430">
        <v>9.9522741376000007E-2</v>
      </c>
      <c r="V9" s="430">
        <v>0.10520595063</v>
      </c>
      <c r="W9" s="430">
        <v>9.4846362089999997E-2</v>
      </c>
      <c r="X9" s="430">
        <v>0.10450731263</v>
      </c>
      <c r="Y9" s="430">
        <v>9.8356733776999994E-2</v>
      </c>
      <c r="Z9" s="430">
        <v>9.7879534734000004E-2</v>
      </c>
      <c r="AA9" s="430">
        <v>9.0130072172999995E-2</v>
      </c>
      <c r="AB9" s="430">
        <v>9.2289611364000004E-2</v>
      </c>
      <c r="AC9" s="430">
        <v>9.8795079987999995E-2</v>
      </c>
      <c r="AD9" s="430">
        <v>9.1449379004000006E-2</v>
      </c>
      <c r="AE9" s="430">
        <v>0.10631524586</v>
      </c>
      <c r="AF9" s="430">
        <v>9.8013146474999993E-2</v>
      </c>
      <c r="AG9" s="430">
        <v>0.10444976534</v>
      </c>
      <c r="AH9" s="430">
        <v>0.10217663688</v>
      </c>
      <c r="AI9" s="430">
        <v>9.6094017628999995E-2</v>
      </c>
      <c r="AJ9" s="430">
        <v>0.10426275608</v>
      </c>
      <c r="AK9" s="430">
        <v>9.7135473264000002E-2</v>
      </c>
      <c r="AL9" s="430">
        <v>9.7274681693999998E-2</v>
      </c>
      <c r="AM9" s="430">
        <v>9.5196402018000004E-2</v>
      </c>
      <c r="AN9" s="430">
        <v>8.8392004287999995E-2</v>
      </c>
      <c r="AO9" s="430">
        <v>9.7058455887999995E-2</v>
      </c>
      <c r="AP9" s="430">
        <v>9.9199712635999998E-2</v>
      </c>
      <c r="AQ9" s="430">
        <v>9.8368802970000002E-2</v>
      </c>
      <c r="AR9" s="430">
        <v>0.10171643336</v>
      </c>
      <c r="AS9" s="430">
        <v>0.1032621837</v>
      </c>
      <c r="AT9" s="430">
        <v>0.10255859827</v>
      </c>
      <c r="AU9" s="430">
        <v>9.7241068272999998E-2</v>
      </c>
      <c r="AV9" s="430">
        <v>0.10400030317</v>
      </c>
      <c r="AW9" s="430">
        <v>9.3848392303000003E-2</v>
      </c>
      <c r="AX9" s="430">
        <v>0.10328379309999999</v>
      </c>
      <c r="AY9" s="430">
        <v>9.0734164292E-2</v>
      </c>
      <c r="AZ9" s="926">
        <v>8.4559693153000007E-2</v>
      </c>
      <c r="BA9" s="926">
        <v>0.10214030571</v>
      </c>
      <c r="BB9" s="926">
        <v>9.6869995303E-2</v>
      </c>
      <c r="BC9" s="926">
        <v>0.10234215467</v>
      </c>
      <c r="BD9" s="926">
        <v>9.9952305621000007E-2</v>
      </c>
      <c r="BE9" s="435">
        <v>0.1043024</v>
      </c>
      <c r="BF9" s="435">
        <v>0.1044287</v>
      </c>
      <c r="BG9" s="435">
        <v>9.6511600000000003E-2</v>
      </c>
      <c r="BH9" s="435">
        <v>0.1028342</v>
      </c>
      <c r="BI9" s="435">
        <v>9.6559000000000006E-2</v>
      </c>
      <c r="BJ9" s="435">
        <v>9.9908499999999997E-2</v>
      </c>
      <c r="BK9" s="435">
        <v>9.5470899999999997E-2</v>
      </c>
      <c r="BL9" s="435">
        <v>8.81691E-2</v>
      </c>
      <c r="BM9" s="435">
        <v>9.7416500000000003E-2</v>
      </c>
      <c r="BN9" s="435">
        <v>9.7019999999999995E-2</v>
      </c>
      <c r="BO9" s="435">
        <v>0.1034639</v>
      </c>
      <c r="BP9" s="435">
        <v>0.1010727</v>
      </c>
      <c r="BQ9" s="435">
        <v>0.1030445</v>
      </c>
      <c r="BR9" s="435">
        <v>0.1035136</v>
      </c>
      <c r="BS9" s="435">
        <v>9.6600699999999998E-2</v>
      </c>
      <c r="BT9" s="435">
        <v>0.1033338</v>
      </c>
      <c r="BU9" s="435">
        <v>9.69999E-2</v>
      </c>
      <c r="BV9" s="435">
        <v>0.1004061</v>
      </c>
    </row>
    <row r="10" spans="1:74" s="92" customFormat="1" ht="12" customHeight="1" x14ac:dyDescent="0.2">
      <c r="A10" s="249" t="s">
        <v>22</v>
      </c>
      <c r="B10" s="494" t="s">
        <v>1039</v>
      </c>
      <c r="C10" s="430">
        <v>1.0409272000000001E-2</v>
      </c>
      <c r="D10" s="430">
        <v>9.1119540000000002E-3</v>
      </c>
      <c r="E10" s="430">
        <v>9.7821339999999996E-3</v>
      </c>
      <c r="F10" s="430">
        <v>9.5936300000000006E-3</v>
      </c>
      <c r="G10" s="430">
        <v>9.9210500000000007E-3</v>
      </c>
      <c r="H10" s="430">
        <v>9.5742220000000003E-3</v>
      </c>
      <c r="I10" s="430">
        <v>9.9702699999999998E-3</v>
      </c>
      <c r="J10" s="430">
        <v>1.0013032E-2</v>
      </c>
      <c r="K10" s="430">
        <v>9.7550359999999999E-3</v>
      </c>
      <c r="L10" s="430">
        <v>9.8235370000000002E-3</v>
      </c>
      <c r="M10" s="430">
        <v>9.984784E-3</v>
      </c>
      <c r="N10" s="430">
        <v>1.0449682E-2</v>
      </c>
      <c r="O10" s="430">
        <v>1.0238208E-2</v>
      </c>
      <c r="P10" s="430">
        <v>9.3120979999999996E-3</v>
      </c>
      <c r="Q10" s="430">
        <v>1.0312777E-2</v>
      </c>
      <c r="R10" s="430">
        <v>9.8442159999999994E-3</v>
      </c>
      <c r="S10" s="430">
        <v>9.9832840000000003E-3</v>
      </c>
      <c r="T10" s="430">
        <v>9.6322040000000001E-3</v>
      </c>
      <c r="U10" s="430">
        <v>9.8154060000000005E-3</v>
      </c>
      <c r="V10" s="430">
        <v>9.7159640000000005E-3</v>
      </c>
      <c r="W10" s="430">
        <v>9.7045729999999993E-3</v>
      </c>
      <c r="X10" s="430">
        <v>1.0237883999999999E-2</v>
      </c>
      <c r="Y10" s="430">
        <v>1.0131223E-2</v>
      </c>
      <c r="Z10" s="430">
        <v>1.0417727E-2</v>
      </c>
      <c r="AA10" s="430">
        <v>1.0151643E-2</v>
      </c>
      <c r="AB10" s="430">
        <v>9.4763969999999993E-3</v>
      </c>
      <c r="AC10" s="430">
        <v>1.0016977999999999E-2</v>
      </c>
      <c r="AD10" s="430">
        <v>9.5712680000000008E-3</v>
      </c>
      <c r="AE10" s="430">
        <v>9.6306849999999999E-3</v>
      </c>
      <c r="AF10" s="430">
        <v>9.3058140000000008E-3</v>
      </c>
      <c r="AG10" s="430">
        <v>9.5326070000000002E-3</v>
      </c>
      <c r="AH10" s="430">
        <v>9.5657789999999999E-3</v>
      </c>
      <c r="AI10" s="430">
        <v>9.3042790000000004E-3</v>
      </c>
      <c r="AJ10" s="430">
        <v>9.6812129999999993E-3</v>
      </c>
      <c r="AK10" s="430">
        <v>9.7002040000000005E-3</v>
      </c>
      <c r="AL10" s="430">
        <v>1.0132293000000001E-2</v>
      </c>
      <c r="AM10" s="430">
        <v>1.0133039E-2</v>
      </c>
      <c r="AN10" s="430">
        <v>9.1422880000000002E-3</v>
      </c>
      <c r="AO10" s="430">
        <v>1.0128052E-2</v>
      </c>
      <c r="AP10" s="430">
        <v>9.6758929999999996E-3</v>
      </c>
      <c r="AQ10" s="430">
        <v>9.6689789999999994E-3</v>
      </c>
      <c r="AR10" s="430">
        <v>9.5783220000000002E-3</v>
      </c>
      <c r="AS10" s="430">
        <v>9.7775910000000004E-3</v>
      </c>
      <c r="AT10" s="430">
        <v>9.9953379999999994E-3</v>
      </c>
      <c r="AU10" s="430">
        <v>9.5987959999999997E-3</v>
      </c>
      <c r="AV10" s="430">
        <v>9.7163690000000007E-3</v>
      </c>
      <c r="AW10" s="430">
        <v>9.5292610000000007E-3</v>
      </c>
      <c r="AX10" s="430">
        <v>1.0018078999999999E-2</v>
      </c>
      <c r="AY10" s="430">
        <v>1.0227518999999999E-2</v>
      </c>
      <c r="AZ10" s="926">
        <v>9.1817930000000006E-3</v>
      </c>
      <c r="BA10" s="926">
        <v>9.9440770000000008E-3</v>
      </c>
      <c r="BB10" s="926">
        <v>9.4736660000000004E-3</v>
      </c>
      <c r="BC10" s="926">
        <v>8.6027399999999993E-3</v>
      </c>
      <c r="BD10" s="926">
        <v>9.2318599999999997E-3</v>
      </c>
      <c r="BE10" s="435">
        <v>9.80433E-3</v>
      </c>
      <c r="BF10" s="435">
        <v>1.0035000000000001E-2</v>
      </c>
      <c r="BG10" s="435">
        <v>9.6793799999999996E-3</v>
      </c>
      <c r="BH10" s="435">
        <v>9.6711200000000001E-3</v>
      </c>
      <c r="BI10" s="435">
        <v>9.5845300000000008E-3</v>
      </c>
      <c r="BJ10" s="435">
        <v>1.01647E-2</v>
      </c>
      <c r="BK10" s="435">
        <v>1.04756E-2</v>
      </c>
      <c r="BL10" s="435">
        <v>9.6750299999999994E-3</v>
      </c>
      <c r="BM10" s="435">
        <v>1.04227E-2</v>
      </c>
      <c r="BN10" s="435">
        <v>9.99536E-3</v>
      </c>
      <c r="BO10" s="435">
        <v>8.2612199999999997E-3</v>
      </c>
      <c r="BP10" s="435">
        <v>8.6288300000000005E-3</v>
      </c>
      <c r="BQ10" s="435">
        <v>9.6817899999999991E-3</v>
      </c>
      <c r="BR10" s="435">
        <v>1.0005999999999999E-2</v>
      </c>
      <c r="BS10" s="435">
        <v>9.6940599999999991E-3</v>
      </c>
      <c r="BT10" s="435">
        <v>9.1966300000000008E-3</v>
      </c>
      <c r="BU10" s="435">
        <v>8.6549999999999995E-3</v>
      </c>
      <c r="BV10" s="435">
        <v>1.00378E-2</v>
      </c>
    </row>
    <row r="11" spans="1:74" s="92" customFormat="1" ht="12" customHeight="1" x14ac:dyDescent="0.2">
      <c r="A11" s="249" t="s">
        <v>21</v>
      </c>
      <c r="B11" s="494" t="s">
        <v>1384</v>
      </c>
      <c r="C11" s="430">
        <v>8.2562257E-2</v>
      </c>
      <c r="D11" s="430">
        <v>7.2745778999999997E-2</v>
      </c>
      <c r="E11" s="430">
        <v>8.3377053000000007E-2</v>
      </c>
      <c r="F11" s="430">
        <v>6.8464633999999996E-2</v>
      </c>
      <c r="G11" s="430">
        <v>7.9700155999999994E-2</v>
      </c>
      <c r="H11" s="430">
        <v>8.8670357000000005E-2</v>
      </c>
      <c r="I11" s="430">
        <v>8.3824154999999997E-2</v>
      </c>
      <c r="J11" s="430">
        <v>7.2105621999999994E-2</v>
      </c>
      <c r="K11" s="430">
        <v>5.8093213999999997E-2</v>
      </c>
      <c r="L11" s="430">
        <v>4.9021632000000002E-2</v>
      </c>
      <c r="M11" s="430">
        <v>6.1068480000000001E-2</v>
      </c>
      <c r="N11" s="430">
        <v>6.9705592999999996E-2</v>
      </c>
      <c r="O11" s="430">
        <v>7.7637388000000002E-2</v>
      </c>
      <c r="P11" s="430">
        <v>6.8107417000000003E-2</v>
      </c>
      <c r="Q11" s="430">
        <v>7.2782741999999997E-2</v>
      </c>
      <c r="R11" s="430">
        <v>6.7624503000000002E-2</v>
      </c>
      <c r="S11" s="430">
        <v>9.4346204000000003E-2</v>
      </c>
      <c r="T11" s="430">
        <v>7.3604479E-2</v>
      </c>
      <c r="U11" s="430">
        <v>7.4988027999999998E-2</v>
      </c>
      <c r="V11" s="430">
        <v>7.2652012000000002E-2</v>
      </c>
      <c r="W11" s="430">
        <v>5.7716463000000003E-2</v>
      </c>
      <c r="X11" s="430">
        <v>5.3474774000000003E-2</v>
      </c>
      <c r="Y11" s="430">
        <v>5.8091627999999999E-2</v>
      </c>
      <c r="Z11" s="430">
        <v>6.4922338999999996E-2</v>
      </c>
      <c r="AA11" s="430">
        <v>7.3541920999999996E-2</v>
      </c>
      <c r="AB11" s="430">
        <v>7.0953560999999998E-2</v>
      </c>
      <c r="AC11" s="430">
        <v>7.9713311999999995E-2</v>
      </c>
      <c r="AD11" s="430">
        <v>7.1364516000000003E-2</v>
      </c>
      <c r="AE11" s="430">
        <v>8.3516284999999996E-2</v>
      </c>
      <c r="AF11" s="430">
        <v>7.6417096000000004E-2</v>
      </c>
      <c r="AG11" s="430">
        <v>7.2962142999999993E-2</v>
      </c>
      <c r="AH11" s="430">
        <v>6.9913863000000007E-2</v>
      </c>
      <c r="AI11" s="430">
        <v>5.4289498999999998E-2</v>
      </c>
      <c r="AJ11" s="430">
        <v>5.2381746E-2</v>
      </c>
      <c r="AK11" s="430">
        <v>5.7060339000000002E-2</v>
      </c>
      <c r="AL11" s="430">
        <v>6.6647054999999997E-2</v>
      </c>
      <c r="AM11" s="430">
        <v>7.3123063000000002E-2</v>
      </c>
      <c r="AN11" s="430">
        <v>6.6681789000000005E-2</v>
      </c>
      <c r="AO11" s="430">
        <v>7.6601160000000001E-2</v>
      </c>
      <c r="AP11" s="430">
        <v>7.7927429000000006E-2</v>
      </c>
      <c r="AQ11" s="430">
        <v>8.3102425999999993E-2</v>
      </c>
      <c r="AR11" s="430">
        <v>7.5607318000000007E-2</v>
      </c>
      <c r="AS11" s="430">
        <v>6.8178574000000006E-2</v>
      </c>
      <c r="AT11" s="430">
        <v>6.8574267999999994E-2</v>
      </c>
      <c r="AU11" s="430">
        <v>5.2151708999999997E-2</v>
      </c>
      <c r="AV11" s="430">
        <v>5.6450109999999998E-2</v>
      </c>
      <c r="AW11" s="430">
        <v>6.2830434000000004E-2</v>
      </c>
      <c r="AX11" s="430">
        <v>8.1614908999999999E-2</v>
      </c>
      <c r="AY11" s="430">
        <v>9.5226832999999997E-2</v>
      </c>
      <c r="AZ11" s="926">
        <v>7.6640425999999998E-2</v>
      </c>
      <c r="BA11" s="926">
        <v>9.1856245000000003E-2</v>
      </c>
      <c r="BB11" s="926">
        <v>7.7822500000000003E-2</v>
      </c>
      <c r="BC11" s="926">
        <v>7.9161999999999996E-2</v>
      </c>
      <c r="BD11" s="926">
        <v>7.3175599999999993E-2</v>
      </c>
      <c r="BE11" s="435">
        <v>7.3917300000000005E-2</v>
      </c>
      <c r="BF11" s="435">
        <v>6.8875699999999998E-2</v>
      </c>
      <c r="BG11" s="435">
        <v>5.5916100000000003E-2</v>
      </c>
      <c r="BH11" s="435">
        <v>5.5603699999999999E-2</v>
      </c>
      <c r="BI11" s="435">
        <v>6.2870200000000001E-2</v>
      </c>
      <c r="BJ11" s="435">
        <v>7.1045800000000006E-2</v>
      </c>
      <c r="BK11" s="435">
        <v>7.8103599999999995E-2</v>
      </c>
      <c r="BL11" s="435">
        <v>7.05958E-2</v>
      </c>
      <c r="BM11" s="435">
        <v>7.7721600000000002E-2</v>
      </c>
      <c r="BN11" s="435">
        <v>7.5738200000000006E-2</v>
      </c>
      <c r="BO11" s="435">
        <v>8.7717600000000007E-2</v>
      </c>
      <c r="BP11" s="435">
        <v>8.3286600000000002E-2</v>
      </c>
      <c r="BQ11" s="435">
        <v>7.8933500000000004E-2</v>
      </c>
      <c r="BR11" s="435">
        <v>7.0688500000000001E-2</v>
      </c>
      <c r="BS11" s="435">
        <v>5.7698899999999997E-2</v>
      </c>
      <c r="BT11" s="435">
        <v>5.7169499999999998E-2</v>
      </c>
      <c r="BU11" s="435">
        <v>6.40511E-2</v>
      </c>
      <c r="BV11" s="435">
        <v>7.2575700000000007E-2</v>
      </c>
    </row>
    <row r="12" spans="1:74" s="92" customFormat="1" ht="12" customHeight="1" x14ac:dyDescent="0.2">
      <c r="A12" s="249" t="s">
        <v>23</v>
      </c>
      <c r="B12" s="494" t="s">
        <v>1047</v>
      </c>
      <c r="C12" s="430">
        <v>4.2850199449000002E-2</v>
      </c>
      <c r="D12" s="430">
        <v>4.8591187801000003E-2</v>
      </c>
      <c r="E12" s="430">
        <v>6.4414574833000005E-2</v>
      </c>
      <c r="F12" s="430">
        <v>7.2872590067999996E-2</v>
      </c>
      <c r="G12" s="430">
        <v>8.1439925874999999E-2</v>
      </c>
      <c r="H12" s="430">
        <v>8.4588310757000004E-2</v>
      </c>
      <c r="I12" s="430">
        <v>8.4607898079000002E-2</v>
      </c>
      <c r="J12" s="430">
        <v>7.9132990821999996E-2</v>
      </c>
      <c r="K12" s="430">
        <v>7.1872075403000002E-2</v>
      </c>
      <c r="L12" s="430">
        <v>6.4785373866000001E-2</v>
      </c>
      <c r="M12" s="430">
        <v>4.7985426051999999E-2</v>
      </c>
      <c r="N12" s="430">
        <v>4.0826543309999998E-2</v>
      </c>
      <c r="O12" s="430">
        <v>4.5237367218000001E-2</v>
      </c>
      <c r="P12" s="430">
        <v>5.2651866393999998E-2</v>
      </c>
      <c r="Q12" s="430">
        <v>6.9676668811E-2</v>
      </c>
      <c r="R12" s="430">
        <v>8.2834842095E-2</v>
      </c>
      <c r="S12" s="430">
        <v>9.4145151679000005E-2</v>
      </c>
      <c r="T12" s="430">
        <v>9.5388069398E-2</v>
      </c>
      <c r="U12" s="430">
        <v>0.1004748561</v>
      </c>
      <c r="V12" s="430">
        <v>9.553980393E-2</v>
      </c>
      <c r="W12" s="430">
        <v>8.3970457878000004E-2</v>
      </c>
      <c r="X12" s="430">
        <v>7.6517268700000002E-2</v>
      </c>
      <c r="Y12" s="430">
        <v>5.8674263727999998E-2</v>
      </c>
      <c r="Z12" s="430">
        <v>5.2051873360000001E-2</v>
      </c>
      <c r="AA12" s="430">
        <v>5.4538699938E-2</v>
      </c>
      <c r="AB12" s="430">
        <v>6.7476518582000003E-2</v>
      </c>
      <c r="AC12" s="430">
        <v>8.7530383165000003E-2</v>
      </c>
      <c r="AD12" s="430">
        <v>0.10184901294</v>
      </c>
      <c r="AE12" s="430">
        <v>0.11579618330999999</v>
      </c>
      <c r="AF12" s="430">
        <v>0.1229830422</v>
      </c>
      <c r="AG12" s="430">
        <v>0.12411108735</v>
      </c>
      <c r="AH12" s="430">
        <v>0.12188958811</v>
      </c>
      <c r="AI12" s="430">
        <v>0.1047892601</v>
      </c>
      <c r="AJ12" s="430">
        <v>9.8786185102999996E-2</v>
      </c>
      <c r="AK12" s="430">
        <v>7.2150972628000007E-2</v>
      </c>
      <c r="AL12" s="430">
        <v>6.6031711805999996E-2</v>
      </c>
      <c r="AM12" s="430">
        <v>7.7570715668000001E-2</v>
      </c>
      <c r="AN12" s="430">
        <v>8.2842393698000005E-2</v>
      </c>
      <c r="AO12" s="430">
        <v>0.11593376824</v>
      </c>
      <c r="AP12" s="430">
        <v>0.13168790447000001</v>
      </c>
      <c r="AQ12" s="430">
        <v>0.14432682125999999</v>
      </c>
      <c r="AR12" s="430">
        <v>0.15267823338</v>
      </c>
      <c r="AS12" s="430">
        <v>0.15941647117999999</v>
      </c>
      <c r="AT12" s="430">
        <v>0.15142898349</v>
      </c>
      <c r="AU12" s="430">
        <v>0.13368181726</v>
      </c>
      <c r="AV12" s="430">
        <v>0.11888737498</v>
      </c>
      <c r="AW12" s="430">
        <v>9.0997262908000004E-2</v>
      </c>
      <c r="AX12" s="430">
        <v>7.8155576022999995E-2</v>
      </c>
      <c r="AY12" s="430">
        <v>8.8269851265000004E-2</v>
      </c>
      <c r="AZ12" s="926">
        <v>0.10137655951000001</v>
      </c>
      <c r="BA12" s="926">
        <v>0.13872770972000001</v>
      </c>
      <c r="BB12" s="926">
        <v>0.14579307554000001</v>
      </c>
      <c r="BC12" s="926">
        <v>0.16553814</v>
      </c>
      <c r="BD12" s="926">
        <v>0.17510616000000001</v>
      </c>
      <c r="BE12" s="435">
        <v>0.1807029</v>
      </c>
      <c r="BF12" s="435">
        <v>0.1729559</v>
      </c>
      <c r="BG12" s="435">
        <v>0.1509981</v>
      </c>
      <c r="BH12" s="435">
        <v>0.1355903</v>
      </c>
      <c r="BI12" s="435">
        <v>0.1008058</v>
      </c>
      <c r="BJ12" s="435">
        <v>8.8535500000000003E-2</v>
      </c>
      <c r="BK12" s="435">
        <v>9.9296400000000007E-2</v>
      </c>
      <c r="BL12" s="435">
        <v>0.1128789</v>
      </c>
      <c r="BM12" s="435">
        <v>0.15428710000000001</v>
      </c>
      <c r="BN12" s="435">
        <v>0.16970299999999999</v>
      </c>
      <c r="BO12" s="435">
        <v>0.19198319999999999</v>
      </c>
      <c r="BP12" s="435">
        <v>0.2045835</v>
      </c>
      <c r="BQ12" s="435">
        <v>0.21265439999999999</v>
      </c>
      <c r="BR12" s="435">
        <v>0.20444560000000001</v>
      </c>
      <c r="BS12" s="435">
        <v>0.17759620000000001</v>
      </c>
      <c r="BT12" s="435">
        <v>0.1588379</v>
      </c>
      <c r="BU12" s="435">
        <v>0.1177779</v>
      </c>
      <c r="BV12" s="435">
        <v>0.103794</v>
      </c>
    </row>
    <row r="13" spans="1:74" s="92" customFormat="1" ht="12" customHeight="1" x14ac:dyDescent="0.2">
      <c r="A13" s="234" t="s">
        <v>25</v>
      </c>
      <c r="B13" s="494" t="s">
        <v>1385</v>
      </c>
      <c r="C13" s="430">
        <v>3.6596226000000003E-2</v>
      </c>
      <c r="D13" s="430">
        <v>3.3262993999999997E-2</v>
      </c>
      <c r="E13" s="430">
        <v>3.6768236000000003E-2</v>
      </c>
      <c r="F13" s="430">
        <v>3.4088808999999998E-2</v>
      </c>
      <c r="G13" s="430">
        <v>3.4591025999999997E-2</v>
      </c>
      <c r="H13" s="430">
        <v>3.3320338999999997E-2</v>
      </c>
      <c r="I13" s="430">
        <v>3.3990345999999998E-2</v>
      </c>
      <c r="J13" s="430">
        <v>3.3804215999999998E-2</v>
      </c>
      <c r="K13" s="430">
        <v>3.2226788999999999E-2</v>
      </c>
      <c r="L13" s="430">
        <v>3.4371935999999999E-2</v>
      </c>
      <c r="M13" s="430">
        <v>3.4132088999999997E-2</v>
      </c>
      <c r="N13" s="430">
        <v>3.5175775999999999E-2</v>
      </c>
      <c r="O13" s="430">
        <v>3.5007365999999998E-2</v>
      </c>
      <c r="P13" s="430">
        <v>3.1346253999999997E-2</v>
      </c>
      <c r="Q13" s="430">
        <v>3.3587986E-2</v>
      </c>
      <c r="R13" s="430">
        <v>3.1720568999999997E-2</v>
      </c>
      <c r="S13" s="430">
        <v>3.3821695999999998E-2</v>
      </c>
      <c r="T13" s="430">
        <v>3.1621699000000003E-2</v>
      </c>
      <c r="U13" s="430">
        <v>3.2703676000000001E-2</v>
      </c>
      <c r="V13" s="430">
        <v>3.2611925999999999E-2</v>
      </c>
      <c r="W13" s="430">
        <v>3.0648379E-2</v>
      </c>
      <c r="X13" s="430">
        <v>3.2976605999999999E-2</v>
      </c>
      <c r="Y13" s="430">
        <v>3.2789169E-2</v>
      </c>
      <c r="Z13" s="430">
        <v>3.5336956000000003E-2</v>
      </c>
      <c r="AA13" s="430">
        <v>3.4524355999999999E-2</v>
      </c>
      <c r="AB13" s="430">
        <v>3.1897765000000002E-2</v>
      </c>
      <c r="AC13" s="430">
        <v>3.3233466000000003E-2</v>
      </c>
      <c r="AD13" s="430">
        <v>3.1398389999999998E-2</v>
      </c>
      <c r="AE13" s="430">
        <v>3.3303206000000002E-2</v>
      </c>
      <c r="AF13" s="430">
        <v>3.0419160000000001E-2</v>
      </c>
      <c r="AG13" s="430">
        <v>3.1727716000000003E-2</v>
      </c>
      <c r="AH13" s="430">
        <v>3.2156325999999999E-2</v>
      </c>
      <c r="AI13" s="430">
        <v>3.0572499999999999E-2</v>
      </c>
      <c r="AJ13" s="430">
        <v>3.2227746000000002E-2</v>
      </c>
      <c r="AK13" s="430">
        <v>3.237781E-2</v>
      </c>
      <c r="AL13" s="430">
        <v>3.3046866000000001E-2</v>
      </c>
      <c r="AM13" s="430">
        <v>3.2914715999999997E-2</v>
      </c>
      <c r="AN13" s="430">
        <v>2.9936043999999998E-2</v>
      </c>
      <c r="AO13" s="430">
        <v>3.2703455999999999E-2</v>
      </c>
      <c r="AP13" s="430">
        <v>3.0928719E-2</v>
      </c>
      <c r="AQ13" s="430">
        <v>3.0608305999999998E-2</v>
      </c>
      <c r="AR13" s="430">
        <v>2.9839208999999998E-2</v>
      </c>
      <c r="AS13" s="430">
        <v>3.0461056E-2</v>
      </c>
      <c r="AT13" s="430">
        <v>3.0156005999999999E-2</v>
      </c>
      <c r="AU13" s="430">
        <v>2.9353958999999999E-2</v>
      </c>
      <c r="AV13" s="430">
        <v>3.1190105999999999E-2</v>
      </c>
      <c r="AW13" s="430">
        <v>3.1326829E-2</v>
      </c>
      <c r="AX13" s="430">
        <v>3.2413256000000001E-2</v>
      </c>
      <c r="AY13" s="430">
        <v>3.1387485999999999E-2</v>
      </c>
      <c r="AZ13" s="926">
        <v>2.9174364000000001E-2</v>
      </c>
      <c r="BA13" s="926">
        <v>3.2136788999999999E-2</v>
      </c>
      <c r="BB13" s="926">
        <v>3.02084E-2</v>
      </c>
      <c r="BC13" s="926">
        <v>3.1566900000000002E-2</v>
      </c>
      <c r="BD13" s="926">
        <v>3.0633400000000002E-2</v>
      </c>
      <c r="BE13" s="435">
        <v>3.19032E-2</v>
      </c>
      <c r="BF13" s="435">
        <v>3.2251099999999998E-2</v>
      </c>
      <c r="BG13" s="435">
        <v>3.06406E-2</v>
      </c>
      <c r="BH13" s="435">
        <v>3.2620999999999997E-2</v>
      </c>
      <c r="BI13" s="435">
        <v>3.1951599999999997E-2</v>
      </c>
      <c r="BJ13" s="435">
        <v>3.3023999999999998E-2</v>
      </c>
      <c r="BK13" s="435">
        <v>3.2001500000000002E-2</v>
      </c>
      <c r="BL13" s="435">
        <v>2.8918800000000001E-2</v>
      </c>
      <c r="BM13" s="435">
        <v>3.1652199999999998E-2</v>
      </c>
      <c r="BN13" s="435">
        <v>2.9374500000000001E-2</v>
      </c>
      <c r="BO13" s="435">
        <v>3.2043500000000003E-2</v>
      </c>
      <c r="BP13" s="435">
        <v>3.1027200000000001E-2</v>
      </c>
      <c r="BQ13" s="435">
        <v>3.2263800000000002E-2</v>
      </c>
      <c r="BR13" s="435">
        <v>3.2499699999999999E-2</v>
      </c>
      <c r="BS13" s="435">
        <v>3.0821000000000001E-2</v>
      </c>
      <c r="BT13" s="435">
        <v>3.2601600000000001E-2</v>
      </c>
      <c r="BU13" s="435">
        <v>3.1933099999999999E-2</v>
      </c>
      <c r="BV13" s="435">
        <v>3.2572900000000002E-2</v>
      </c>
    </row>
    <row r="14" spans="1:74" s="92" customFormat="1" ht="12" customHeight="1" x14ac:dyDescent="0.2">
      <c r="A14" s="234" t="s">
        <v>24</v>
      </c>
      <c r="B14" s="494" t="s">
        <v>1386</v>
      </c>
      <c r="C14" s="430">
        <v>0.184940256</v>
      </c>
      <c r="D14" s="430">
        <v>0.168878994</v>
      </c>
      <c r="E14" s="430">
        <v>0.179096016</v>
      </c>
      <c r="F14" s="430">
        <v>0.17399374500000001</v>
      </c>
      <c r="G14" s="430">
        <v>0.180298126</v>
      </c>
      <c r="H14" s="430">
        <v>0.17811845500000001</v>
      </c>
      <c r="I14" s="430">
        <v>0.18565035599999999</v>
      </c>
      <c r="J14" s="430">
        <v>0.184385666</v>
      </c>
      <c r="K14" s="430">
        <v>0.172492065</v>
      </c>
      <c r="L14" s="430">
        <v>0.17312392600000001</v>
      </c>
      <c r="M14" s="430">
        <v>0.17398775499999999</v>
      </c>
      <c r="N14" s="430">
        <v>0.17970707599999999</v>
      </c>
      <c r="O14" s="430">
        <v>0.17467026399999999</v>
      </c>
      <c r="P14" s="430">
        <v>0.155065605</v>
      </c>
      <c r="Q14" s="430">
        <v>0.16972530399999999</v>
      </c>
      <c r="R14" s="430">
        <v>0.156341115</v>
      </c>
      <c r="S14" s="430">
        <v>0.165962054</v>
      </c>
      <c r="T14" s="430">
        <v>0.15846859499999999</v>
      </c>
      <c r="U14" s="430">
        <v>0.16609885399999999</v>
      </c>
      <c r="V14" s="430">
        <v>0.16842638400000001</v>
      </c>
      <c r="W14" s="430">
        <v>0.160457245</v>
      </c>
      <c r="X14" s="430">
        <v>0.159972104</v>
      </c>
      <c r="Y14" s="430">
        <v>0.16343018500000001</v>
      </c>
      <c r="Z14" s="430">
        <v>0.16934416399999999</v>
      </c>
      <c r="AA14" s="430">
        <v>0.164900045</v>
      </c>
      <c r="AB14" s="430">
        <v>0.15446458399999999</v>
      </c>
      <c r="AC14" s="430">
        <v>0.16113102500000001</v>
      </c>
      <c r="AD14" s="430">
        <v>0.15517856499999999</v>
      </c>
      <c r="AE14" s="430">
        <v>0.158014825</v>
      </c>
      <c r="AF14" s="430">
        <v>0.15726916499999999</v>
      </c>
      <c r="AG14" s="430">
        <v>0.16156068500000001</v>
      </c>
      <c r="AH14" s="430">
        <v>0.16320752499999999</v>
      </c>
      <c r="AI14" s="430">
        <v>0.15717884500000001</v>
      </c>
      <c r="AJ14" s="430">
        <v>0.15255521499999999</v>
      </c>
      <c r="AK14" s="430">
        <v>0.15720287499999999</v>
      </c>
      <c r="AL14" s="430">
        <v>0.16619130500000001</v>
      </c>
      <c r="AM14" s="430">
        <v>0.16479981399999999</v>
      </c>
      <c r="AN14" s="430">
        <v>0.148004626</v>
      </c>
      <c r="AO14" s="430">
        <v>0.16330471399999999</v>
      </c>
      <c r="AP14" s="430">
        <v>0.150622064</v>
      </c>
      <c r="AQ14" s="430">
        <v>0.15847503399999999</v>
      </c>
      <c r="AR14" s="430">
        <v>0.158477964</v>
      </c>
      <c r="AS14" s="430">
        <v>0.16598237399999999</v>
      </c>
      <c r="AT14" s="430">
        <v>0.165077844</v>
      </c>
      <c r="AU14" s="430">
        <v>0.159867484</v>
      </c>
      <c r="AV14" s="430">
        <v>0.15843769399999999</v>
      </c>
      <c r="AW14" s="430">
        <v>0.15611519400000001</v>
      </c>
      <c r="AX14" s="430">
        <v>0.16262154400000001</v>
      </c>
      <c r="AY14" s="430">
        <v>0.158999951</v>
      </c>
      <c r="AZ14" s="926">
        <v>0.144663976</v>
      </c>
      <c r="BA14" s="926">
        <v>0.15474997400000001</v>
      </c>
      <c r="BB14" s="926">
        <v>0.15397523599999999</v>
      </c>
      <c r="BC14" s="926">
        <v>0.15406639</v>
      </c>
      <c r="BD14" s="926">
        <v>0.15807262999999999</v>
      </c>
      <c r="BE14" s="435">
        <v>0.1700692</v>
      </c>
      <c r="BF14" s="435">
        <v>0.1704956</v>
      </c>
      <c r="BG14" s="435">
        <v>0.1639796</v>
      </c>
      <c r="BH14" s="435">
        <v>0.16757140000000001</v>
      </c>
      <c r="BI14" s="435">
        <v>0.1654911</v>
      </c>
      <c r="BJ14" s="435">
        <v>0.17480609999999999</v>
      </c>
      <c r="BK14" s="435">
        <v>0.17338980000000001</v>
      </c>
      <c r="BL14" s="435">
        <v>0.15533040000000001</v>
      </c>
      <c r="BM14" s="435">
        <v>0.1661579</v>
      </c>
      <c r="BN14" s="435">
        <v>0.16133259999999999</v>
      </c>
      <c r="BO14" s="435">
        <v>0.1667362</v>
      </c>
      <c r="BP14" s="435">
        <v>0.1664088</v>
      </c>
      <c r="BQ14" s="435">
        <v>0.17528369999999999</v>
      </c>
      <c r="BR14" s="435">
        <v>0.17385929999999999</v>
      </c>
      <c r="BS14" s="435">
        <v>0.1664939</v>
      </c>
      <c r="BT14" s="435">
        <v>0.1693412</v>
      </c>
      <c r="BU14" s="435">
        <v>0.1666358</v>
      </c>
      <c r="BV14" s="435">
        <v>0.1760061</v>
      </c>
    </row>
    <row r="15" spans="1:74" s="92" customFormat="1" ht="12" customHeight="1" x14ac:dyDescent="0.2">
      <c r="A15" s="249" t="s">
        <v>57</v>
      </c>
      <c r="B15" s="494" t="s">
        <v>1041</v>
      </c>
      <c r="C15" s="430">
        <v>0.12756168017</v>
      </c>
      <c r="D15" s="430">
        <v>0.12833724530999999</v>
      </c>
      <c r="E15" s="430">
        <v>0.14670665608</v>
      </c>
      <c r="F15" s="430">
        <v>0.15740888453999999</v>
      </c>
      <c r="G15" s="430">
        <v>0.14363216253</v>
      </c>
      <c r="H15" s="430">
        <v>0.1151429467</v>
      </c>
      <c r="I15" s="430">
        <v>0.10051223916</v>
      </c>
      <c r="J15" s="430">
        <v>8.4296393388999996E-2</v>
      </c>
      <c r="K15" s="430">
        <v>9.3199519652999996E-2</v>
      </c>
      <c r="L15" s="430">
        <v>0.11164317419</v>
      </c>
      <c r="M15" s="430">
        <v>0.14046370786000001</v>
      </c>
      <c r="N15" s="430">
        <v>0.13188373965</v>
      </c>
      <c r="O15" s="430">
        <v>0.13079737225999999</v>
      </c>
      <c r="P15" s="430">
        <v>0.14124249754000001</v>
      </c>
      <c r="Q15" s="430">
        <v>0.14860850941000001</v>
      </c>
      <c r="R15" s="430">
        <v>0.14575456944000001</v>
      </c>
      <c r="S15" s="430">
        <v>0.10988659765</v>
      </c>
      <c r="T15" s="430">
        <v>9.3940808111999993E-2</v>
      </c>
      <c r="U15" s="430">
        <v>9.5521367664999995E-2</v>
      </c>
      <c r="V15" s="430">
        <v>9.6837112429999997E-2</v>
      </c>
      <c r="W15" s="430">
        <v>9.6701748014E-2</v>
      </c>
      <c r="X15" s="430">
        <v>0.12283418402</v>
      </c>
      <c r="Y15" s="430">
        <v>0.12427330035</v>
      </c>
      <c r="Z15" s="430">
        <v>0.12971122244</v>
      </c>
      <c r="AA15" s="430">
        <v>0.11863967710999999</v>
      </c>
      <c r="AB15" s="430">
        <v>0.13977834076000001</v>
      </c>
      <c r="AC15" s="430">
        <v>0.15382021401000001</v>
      </c>
      <c r="AD15" s="430">
        <v>0.16058615604000001</v>
      </c>
      <c r="AE15" s="430">
        <v>0.13387312217</v>
      </c>
      <c r="AF15" s="430">
        <v>0.13184913109999999</v>
      </c>
      <c r="AG15" s="430">
        <v>9.6529309987000003E-2</v>
      </c>
      <c r="AH15" s="430">
        <v>9.9891231861999996E-2</v>
      </c>
      <c r="AI15" s="430">
        <v>9.9505802665000004E-2</v>
      </c>
      <c r="AJ15" s="430">
        <v>0.13502568686999999</v>
      </c>
      <c r="AK15" s="430">
        <v>0.13684136300999999</v>
      </c>
      <c r="AL15" s="430">
        <v>0.1347640135</v>
      </c>
      <c r="AM15" s="430">
        <v>0.14866451971</v>
      </c>
      <c r="AN15" s="430">
        <v>0.13416636908999999</v>
      </c>
      <c r="AO15" s="430">
        <v>0.17250922354000001</v>
      </c>
      <c r="AP15" s="430">
        <v>0.15643058815999999</v>
      </c>
      <c r="AQ15" s="430">
        <v>0.12572864475000001</v>
      </c>
      <c r="AR15" s="430">
        <v>0.12199360087</v>
      </c>
      <c r="AS15" s="430">
        <v>0.10847021992</v>
      </c>
      <c r="AT15" s="430">
        <v>9.3108868060999994E-2</v>
      </c>
      <c r="AU15" s="430">
        <v>8.7538781548000003E-2</v>
      </c>
      <c r="AV15" s="430">
        <v>0.13479483874000001</v>
      </c>
      <c r="AW15" s="430">
        <v>0.13964450859999999</v>
      </c>
      <c r="AX15" s="430">
        <v>0.16041126185999999</v>
      </c>
      <c r="AY15" s="430">
        <v>0.15150003580999999</v>
      </c>
      <c r="AZ15" s="926">
        <v>0.13539288299999999</v>
      </c>
      <c r="BA15" s="926">
        <v>0.17805610520000001</v>
      </c>
      <c r="BB15" s="926">
        <v>0.16753837233999999</v>
      </c>
      <c r="BC15" s="926">
        <v>0.13638359999999999</v>
      </c>
      <c r="BD15" s="926">
        <v>0.13224610000000001</v>
      </c>
      <c r="BE15" s="435">
        <v>0.11293540000000001</v>
      </c>
      <c r="BF15" s="435">
        <v>0.1053325</v>
      </c>
      <c r="BG15" s="435">
        <v>0.1011605</v>
      </c>
      <c r="BH15" s="435">
        <v>0.1438536</v>
      </c>
      <c r="BI15" s="435">
        <v>0.1477686</v>
      </c>
      <c r="BJ15" s="435">
        <v>0.16009499999999999</v>
      </c>
      <c r="BK15" s="435">
        <v>0.16160649999999999</v>
      </c>
      <c r="BL15" s="435">
        <v>0.14763889999999999</v>
      </c>
      <c r="BM15" s="435">
        <v>0.19097420000000001</v>
      </c>
      <c r="BN15" s="435">
        <v>0.1777909</v>
      </c>
      <c r="BO15" s="435">
        <v>0.1444976</v>
      </c>
      <c r="BP15" s="435">
        <v>0.14012050000000001</v>
      </c>
      <c r="BQ15" s="435">
        <v>0.1185179</v>
      </c>
      <c r="BR15" s="435">
        <v>0.10818469999999999</v>
      </c>
      <c r="BS15" s="435">
        <v>0.1034725</v>
      </c>
      <c r="BT15" s="435">
        <v>0.1516063</v>
      </c>
      <c r="BU15" s="435">
        <v>0.1567518</v>
      </c>
      <c r="BV15" s="435">
        <v>0.17141700000000001</v>
      </c>
    </row>
    <row r="16" spans="1:74" ht="12" customHeight="1" x14ac:dyDescent="0.2">
      <c r="A16" s="252"/>
      <c r="B16" s="286" t="s">
        <v>235</v>
      </c>
      <c r="C16" s="490"/>
      <c r="D16" s="490"/>
      <c r="E16" s="490"/>
      <c r="F16" s="490"/>
      <c r="G16" s="490"/>
      <c r="H16" s="490"/>
      <c r="I16" s="490"/>
      <c r="J16" s="490"/>
      <c r="K16" s="490"/>
      <c r="L16" s="490"/>
      <c r="M16" s="490"/>
      <c r="N16" s="490"/>
      <c r="O16" s="490"/>
      <c r="P16" s="490"/>
      <c r="Q16" s="490"/>
      <c r="R16" s="490"/>
      <c r="S16" s="490"/>
      <c r="T16" s="490"/>
      <c r="U16" s="490"/>
      <c r="V16" s="490"/>
      <c r="W16" s="490"/>
      <c r="X16" s="490"/>
      <c r="Y16" s="490"/>
      <c r="Z16" s="490"/>
      <c r="AA16" s="490"/>
      <c r="AB16" s="490"/>
      <c r="AC16" s="490"/>
      <c r="AD16" s="490"/>
      <c r="AE16" s="490"/>
      <c r="AF16" s="490"/>
      <c r="AG16" s="490"/>
      <c r="AH16" s="490"/>
      <c r="AI16" s="490"/>
      <c r="AJ16" s="490"/>
      <c r="AK16" s="490"/>
      <c r="AL16" s="490"/>
      <c r="AM16" s="490"/>
      <c r="AN16" s="490"/>
      <c r="AO16" s="490"/>
      <c r="AP16" s="490"/>
      <c r="AQ16" s="490"/>
      <c r="AR16" s="490"/>
      <c r="AS16" s="490"/>
      <c r="AT16" s="490"/>
      <c r="AU16" s="490"/>
      <c r="AV16" s="490"/>
      <c r="AW16" s="490"/>
      <c r="AX16" s="490"/>
      <c r="AY16" s="490"/>
      <c r="AZ16" s="927"/>
      <c r="BA16" s="927"/>
      <c r="BB16" s="927"/>
      <c r="BC16" s="927"/>
      <c r="BD16" s="965"/>
      <c r="BE16" s="486"/>
      <c r="BF16" s="486"/>
      <c r="BG16" s="486"/>
      <c r="BH16" s="486"/>
      <c r="BI16" s="486"/>
      <c r="BJ16" s="486"/>
      <c r="BK16" s="486"/>
      <c r="BL16" s="486"/>
      <c r="BM16" s="486"/>
      <c r="BN16" s="486"/>
      <c r="BO16" s="486"/>
      <c r="BP16" s="486"/>
      <c r="BQ16" s="486"/>
      <c r="BR16" s="486"/>
      <c r="BS16" s="486"/>
      <c r="BT16" s="486"/>
      <c r="BU16" s="486"/>
      <c r="BV16" s="486"/>
    </row>
    <row r="17" spans="1:74" s="92" customFormat="1" ht="12" customHeight="1" x14ac:dyDescent="0.2">
      <c r="A17" s="495" t="s">
        <v>134</v>
      </c>
      <c r="B17" s="496" t="s">
        <v>984</v>
      </c>
      <c r="C17" s="111">
        <v>0.27502130687999998</v>
      </c>
      <c r="D17" s="111">
        <v>0.26735122648999998</v>
      </c>
      <c r="E17" s="111">
        <v>0.30589136886000001</v>
      </c>
      <c r="F17" s="111">
        <v>0.30347760969999998</v>
      </c>
      <c r="G17" s="111">
        <v>0.30817254555000001</v>
      </c>
      <c r="H17" s="111">
        <v>0.29360506930000002</v>
      </c>
      <c r="I17" s="111">
        <v>0.27559883759999998</v>
      </c>
      <c r="J17" s="111">
        <v>0.24307000427</v>
      </c>
      <c r="K17" s="111">
        <v>0.23096208134999999</v>
      </c>
      <c r="L17" s="111">
        <v>0.23415669996999999</v>
      </c>
      <c r="M17" s="111">
        <v>0.26412120336</v>
      </c>
      <c r="N17" s="111">
        <v>0.26119679527</v>
      </c>
      <c r="O17" s="111">
        <v>0.27109219964999998</v>
      </c>
      <c r="P17" s="111">
        <v>0.27366310937999999</v>
      </c>
      <c r="Q17" s="111">
        <v>0.29713365278999998</v>
      </c>
      <c r="R17" s="111">
        <v>0.29397118127999999</v>
      </c>
      <c r="S17" s="111">
        <v>0.29550834963</v>
      </c>
      <c r="T17" s="111">
        <v>0.26081378650999998</v>
      </c>
      <c r="U17" s="111">
        <v>0.26901378841000001</v>
      </c>
      <c r="V17" s="111">
        <v>0.26415177195</v>
      </c>
      <c r="W17" s="111">
        <v>0.23797503602</v>
      </c>
      <c r="X17" s="111">
        <v>0.25494432029000003</v>
      </c>
      <c r="Y17" s="111">
        <v>0.24945998048000001</v>
      </c>
      <c r="Z17" s="111">
        <v>0.26018990316000001</v>
      </c>
      <c r="AA17" s="111">
        <v>0.25966061815000002</v>
      </c>
      <c r="AB17" s="111">
        <v>0.28456846436</v>
      </c>
      <c r="AC17" s="111">
        <v>0.31920270742000001</v>
      </c>
      <c r="AD17" s="111">
        <v>0.32480537383000002</v>
      </c>
      <c r="AE17" s="111">
        <v>0.32289665652999999</v>
      </c>
      <c r="AF17" s="111">
        <v>0.32197008412</v>
      </c>
      <c r="AG17" s="111">
        <v>0.28467164017000002</v>
      </c>
      <c r="AH17" s="111">
        <v>0.28541487059999998</v>
      </c>
      <c r="AI17" s="111">
        <v>0.25322210077000001</v>
      </c>
      <c r="AJ17" s="111">
        <v>0.28152272855999999</v>
      </c>
      <c r="AK17" s="111">
        <v>0.27013170039000001</v>
      </c>
      <c r="AL17" s="111">
        <v>0.27696477960999999</v>
      </c>
      <c r="AM17" s="111">
        <v>0.30722885509999998</v>
      </c>
      <c r="AN17" s="111">
        <v>0.28615633814000002</v>
      </c>
      <c r="AO17" s="111">
        <v>0.35939256594000002</v>
      </c>
      <c r="AP17" s="111">
        <v>0.35143391070000002</v>
      </c>
      <c r="AQ17" s="111">
        <v>0.33869418551000002</v>
      </c>
      <c r="AR17" s="111">
        <v>0.3373780656</v>
      </c>
      <c r="AS17" s="111">
        <v>0.32192486377000001</v>
      </c>
      <c r="AT17" s="111">
        <v>0.30140744718000001</v>
      </c>
      <c r="AU17" s="111">
        <v>0.26613603976</v>
      </c>
      <c r="AV17" s="111">
        <v>0.30303826086000002</v>
      </c>
      <c r="AW17" s="111">
        <v>0.29543191079999997</v>
      </c>
      <c r="AX17" s="111">
        <v>0.32706736357999999</v>
      </c>
      <c r="AY17" s="111">
        <v>0.33992400107999998</v>
      </c>
      <c r="AZ17" s="703">
        <v>0.31548449554000002</v>
      </c>
      <c r="BA17" s="703">
        <v>0.39965951721999998</v>
      </c>
      <c r="BB17" s="703">
        <v>0.37681994596000001</v>
      </c>
      <c r="BC17" s="703">
        <v>0.36494000999999998</v>
      </c>
      <c r="BD17" s="703">
        <v>0.36596872000000003</v>
      </c>
      <c r="BE17" s="497">
        <v>0.35420560000000001</v>
      </c>
      <c r="BF17" s="497">
        <v>0.33631820000000001</v>
      </c>
      <c r="BG17" s="497">
        <v>0.29897580000000001</v>
      </c>
      <c r="BH17" s="497">
        <v>0.32733489999999998</v>
      </c>
      <c r="BI17" s="497">
        <v>0.3123108</v>
      </c>
      <c r="BJ17" s="497">
        <v>0.32622899999999999</v>
      </c>
      <c r="BK17" s="497">
        <v>0.34533380000000002</v>
      </c>
      <c r="BL17" s="497">
        <v>0.33212970000000003</v>
      </c>
      <c r="BM17" s="497">
        <v>0.41460789999999997</v>
      </c>
      <c r="BN17" s="497">
        <v>0.4059043</v>
      </c>
      <c r="BO17" s="497">
        <v>0.40452919999999998</v>
      </c>
      <c r="BP17" s="497">
        <v>0.40981119999999999</v>
      </c>
      <c r="BQ17" s="497">
        <v>0.39326450000000002</v>
      </c>
      <c r="BR17" s="497">
        <v>0.3691122</v>
      </c>
      <c r="BS17" s="497">
        <v>0.32707079999999999</v>
      </c>
      <c r="BT17" s="497">
        <v>0.35708319999999999</v>
      </c>
      <c r="BU17" s="497">
        <v>0.33669529999999998</v>
      </c>
      <c r="BV17" s="497">
        <v>0.35258840000000002</v>
      </c>
    </row>
    <row r="18" spans="1:74" ht="12" customHeight="1" x14ac:dyDescent="0.2">
      <c r="A18" s="252" t="s">
        <v>41</v>
      </c>
      <c r="B18" s="751" t="s">
        <v>1039</v>
      </c>
      <c r="C18" s="430">
        <v>5.0161217026999999E-3</v>
      </c>
      <c r="D18" s="430">
        <v>4.2407216136999999E-3</v>
      </c>
      <c r="E18" s="430">
        <v>4.3889829084999997E-3</v>
      </c>
      <c r="F18" s="430">
        <v>4.3744521490999997E-3</v>
      </c>
      <c r="G18" s="430">
        <v>4.5278994108999999E-3</v>
      </c>
      <c r="H18" s="430">
        <v>4.3550434648E-3</v>
      </c>
      <c r="I18" s="430">
        <v>4.5771188245000002E-3</v>
      </c>
      <c r="J18" s="430">
        <v>4.6198812806E-3</v>
      </c>
      <c r="K18" s="430">
        <v>4.5358577986000003E-3</v>
      </c>
      <c r="L18" s="430">
        <v>4.4303859829000003E-3</v>
      </c>
      <c r="M18" s="430">
        <v>4.7656057397999999E-3</v>
      </c>
      <c r="N18" s="430">
        <v>5.0565308375999998E-3</v>
      </c>
      <c r="O18" s="430">
        <v>4.8450570702000002E-3</v>
      </c>
      <c r="P18" s="430">
        <v>4.4408647569000002E-3</v>
      </c>
      <c r="Q18" s="430">
        <v>4.9196263302E-3</v>
      </c>
      <c r="R18" s="430">
        <v>4.6250376178999996E-3</v>
      </c>
      <c r="S18" s="430">
        <v>4.5901329055999997E-3</v>
      </c>
      <c r="T18" s="430">
        <v>4.4130262079999996E-3</v>
      </c>
      <c r="U18" s="430">
        <v>4.4222557124E-3</v>
      </c>
      <c r="V18" s="430">
        <v>4.3228128972999996E-3</v>
      </c>
      <c r="W18" s="430">
        <v>4.4853947279999999E-3</v>
      </c>
      <c r="X18" s="430">
        <v>4.8447328791000003E-3</v>
      </c>
      <c r="Y18" s="430">
        <v>4.9120448219000003E-3</v>
      </c>
      <c r="Z18" s="430">
        <v>5.0245760586999999E-3</v>
      </c>
      <c r="AA18" s="430">
        <v>4.7732276224000001E-3</v>
      </c>
      <c r="AB18" s="430">
        <v>4.4449761931000002E-3</v>
      </c>
      <c r="AC18" s="430">
        <v>4.6385628371000001E-3</v>
      </c>
      <c r="AD18" s="430">
        <v>4.3663500480000004E-3</v>
      </c>
      <c r="AE18" s="430">
        <v>4.2522698484999998E-3</v>
      </c>
      <c r="AF18" s="430">
        <v>4.1008964821000003E-3</v>
      </c>
      <c r="AG18" s="430">
        <v>4.1541919152999996E-3</v>
      </c>
      <c r="AH18" s="430">
        <v>4.1873633895000003E-3</v>
      </c>
      <c r="AI18" s="430">
        <v>4.0993610820999997E-3</v>
      </c>
      <c r="AJ18" s="430">
        <v>4.3027980848000004E-3</v>
      </c>
      <c r="AK18" s="430">
        <v>4.4952860819E-3</v>
      </c>
      <c r="AL18" s="430">
        <v>4.7538782215000002E-3</v>
      </c>
      <c r="AM18" s="430">
        <v>4.739888288E-3</v>
      </c>
      <c r="AN18" s="430">
        <v>4.2710549624999997E-3</v>
      </c>
      <c r="AO18" s="430">
        <v>4.7349017727999999E-3</v>
      </c>
      <c r="AP18" s="430">
        <v>4.4567149913999999E-3</v>
      </c>
      <c r="AQ18" s="430">
        <v>4.2758284459999997E-3</v>
      </c>
      <c r="AR18" s="430">
        <v>4.3591436993000001E-3</v>
      </c>
      <c r="AS18" s="430">
        <v>4.3844404241999996E-3</v>
      </c>
      <c r="AT18" s="430">
        <v>4.6021876346999998E-3</v>
      </c>
      <c r="AU18" s="430">
        <v>4.3796181559000004E-3</v>
      </c>
      <c r="AV18" s="430">
        <v>4.3232178983000002E-3</v>
      </c>
      <c r="AW18" s="430">
        <v>4.3100833702000001E-3</v>
      </c>
      <c r="AX18" s="430">
        <v>4.6249286146999996E-3</v>
      </c>
      <c r="AY18" s="430">
        <v>4.8343683864999999E-3</v>
      </c>
      <c r="AZ18" s="926">
        <v>4.3105604359999997E-3</v>
      </c>
      <c r="BA18" s="926">
        <v>4.5509280000000001E-3</v>
      </c>
      <c r="BB18" s="926">
        <v>4.1754100000000001E-3</v>
      </c>
      <c r="BC18" s="926">
        <v>3.3131100000000002E-3</v>
      </c>
      <c r="BD18" s="926">
        <v>3.9358199999999996E-3</v>
      </c>
      <c r="BE18" s="435">
        <v>4.5171200000000003E-3</v>
      </c>
      <c r="BF18" s="435">
        <v>4.7574499999999999E-3</v>
      </c>
      <c r="BG18" s="435">
        <v>4.3964900000000003E-3</v>
      </c>
      <c r="BH18" s="435">
        <v>4.3982600000000002E-3</v>
      </c>
      <c r="BI18" s="435">
        <v>4.3067899999999996E-3</v>
      </c>
      <c r="BJ18" s="435">
        <v>4.8974999999999999E-3</v>
      </c>
      <c r="BK18" s="435">
        <v>5.2197500000000004E-3</v>
      </c>
      <c r="BL18" s="435">
        <v>4.38427E-3</v>
      </c>
      <c r="BM18" s="435">
        <v>5.1412599999999999E-3</v>
      </c>
      <c r="BN18" s="435">
        <v>4.7154400000000004E-3</v>
      </c>
      <c r="BO18" s="435">
        <v>2.9821800000000001E-3</v>
      </c>
      <c r="BP18" s="435">
        <v>3.35133E-3</v>
      </c>
      <c r="BQ18" s="435">
        <v>4.4051799999999999E-3</v>
      </c>
      <c r="BR18" s="435">
        <v>4.7294399999999997E-3</v>
      </c>
      <c r="BS18" s="435">
        <v>4.4181100000000003E-3</v>
      </c>
      <c r="BT18" s="435">
        <v>3.9204000000000001E-3</v>
      </c>
      <c r="BU18" s="435">
        <v>3.3788999999999998E-3</v>
      </c>
      <c r="BV18" s="435">
        <v>4.76093E-3</v>
      </c>
    </row>
    <row r="19" spans="1:74" ht="12" customHeight="1" x14ac:dyDescent="0.2">
      <c r="A19" s="253" t="s">
        <v>441</v>
      </c>
      <c r="B19" s="751" t="s">
        <v>1384</v>
      </c>
      <c r="C19" s="430">
        <v>8.2217555999999997E-2</v>
      </c>
      <c r="D19" s="430">
        <v>7.2390550999999997E-2</v>
      </c>
      <c r="E19" s="430">
        <v>8.2916775999999998E-2</v>
      </c>
      <c r="F19" s="430">
        <v>6.8045568000000001E-2</v>
      </c>
      <c r="G19" s="430">
        <v>7.9323236000000005E-2</v>
      </c>
      <c r="H19" s="430">
        <v>8.8361571E-2</v>
      </c>
      <c r="I19" s="430">
        <v>8.3555389999999993E-2</v>
      </c>
      <c r="J19" s="430">
        <v>7.1822621000000003E-2</v>
      </c>
      <c r="K19" s="430">
        <v>5.7825414999999998E-2</v>
      </c>
      <c r="L19" s="430">
        <v>4.8793617999999997E-2</v>
      </c>
      <c r="M19" s="430">
        <v>6.0796625999999999E-2</v>
      </c>
      <c r="N19" s="430">
        <v>6.9324721000000006E-2</v>
      </c>
      <c r="O19" s="430">
        <v>7.7248244999999993E-2</v>
      </c>
      <c r="P19" s="430">
        <v>6.7725156999999994E-2</v>
      </c>
      <c r="Q19" s="430">
        <v>7.2326036999999996E-2</v>
      </c>
      <c r="R19" s="430">
        <v>6.7225330999999999E-2</v>
      </c>
      <c r="S19" s="430">
        <v>9.3969011000000005E-2</v>
      </c>
      <c r="T19" s="430">
        <v>7.3304984000000004E-2</v>
      </c>
      <c r="U19" s="430">
        <v>7.4672689E-2</v>
      </c>
      <c r="V19" s="430">
        <v>7.2377115000000006E-2</v>
      </c>
      <c r="W19" s="430">
        <v>5.7496006000000002E-2</v>
      </c>
      <c r="X19" s="430">
        <v>5.3259643000000002E-2</v>
      </c>
      <c r="Y19" s="430">
        <v>5.7866359999999999E-2</v>
      </c>
      <c r="Z19" s="430">
        <v>6.4598339000000005E-2</v>
      </c>
      <c r="AA19" s="430">
        <v>7.3139889999999999E-2</v>
      </c>
      <c r="AB19" s="430">
        <v>7.0551803999999996E-2</v>
      </c>
      <c r="AC19" s="430">
        <v>7.9303105999999998E-2</v>
      </c>
      <c r="AD19" s="430">
        <v>7.0956107000000004E-2</v>
      </c>
      <c r="AE19" s="430">
        <v>8.3116793999999994E-2</v>
      </c>
      <c r="AF19" s="430">
        <v>7.6138473999999998E-2</v>
      </c>
      <c r="AG19" s="430">
        <v>7.2714931999999996E-2</v>
      </c>
      <c r="AH19" s="430">
        <v>6.9660801999999994E-2</v>
      </c>
      <c r="AI19" s="430">
        <v>5.4098825000000003E-2</v>
      </c>
      <c r="AJ19" s="430">
        <v>5.2099099000000003E-2</v>
      </c>
      <c r="AK19" s="430">
        <v>5.6810992999999997E-2</v>
      </c>
      <c r="AL19" s="430">
        <v>6.6345479999999998E-2</v>
      </c>
      <c r="AM19" s="430">
        <v>7.2786964999999995E-2</v>
      </c>
      <c r="AN19" s="430">
        <v>6.6378924000000006E-2</v>
      </c>
      <c r="AO19" s="430">
        <v>7.6247234999999997E-2</v>
      </c>
      <c r="AP19" s="430">
        <v>7.7577500999999993E-2</v>
      </c>
      <c r="AQ19" s="430">
        <v>8.2725892999999995E-2</v>
      </c>
      <c r="AR19" s="430">
        <v>7.5265782000000003E-2</v>
      </c>
      <c r="AS19" s="430">
        <v>6.7856486999999993E-2</v>
      </c>
      <c r="AT19" s="430">
        <v>6.8260039999999994E-2</v>
      </c>
      <c r="AU19" s="430">
        <v>5.1900084999999999E-2</v>
      </c>
      <c r="AV19" s="430">
        <v>5.6186913999999998E-2</v>
      </c>
      <c r="AW19" s="430">
        <v>6.2542848999999998E-2</v>
      </c>
      <c r="AX19" s="430">
        <v>8.1286327000000005E-2</v>
      </c>
      <c r="AY19" s="430">
        <v>9.4829462000000003E-2</v>
      </c>
      <c r="AZ19" s="926">
        <v>7.6330443999999997E-2</v>
      </c>
      <c r="BA19" s="926">
        <v>9.1453760999999995E-2</v>
      </c>
      <c r="BB19" s="926">
        <v>7.7472600000000003E-2</v>
      </c>
      <c r="BC19" s="926">
        <v>7.8785499999999994E-2</v>
      </c>
      <c r="BD19" s="926">
        <v>7.2833999999999996E-2</v>
      </c>
      <c r="BE19" s="435">
        <v>7.3595099999999997E-2</v>
      </c>
      <c r="BF19" s="435">
        <v>6.8561399999999995E-2</v>
      </c>
      <c r="BG19" s="435">
        <v>5.5664499999999999E-2</v>
      </c>
      <c r="BH19" s="435">
        <v>5.5340500000000001E-2</v>
      </c>
      <c r="BI19" s="435">
        <v>6.2582499999999999E-2</v>
      </c>
      <c r="BJ19" s="435">
        <v>7.0717199999999994E-2</v>
      </c>
      <c r="BK19" s="435">
        <v>7.77061E-2</v>
      </c>
      <c r="BL19" s="435">
        <v>7.0285799999999996E-2</v>
      </c>
      <c r="BM19" s="435">
        <v>7.7318999999999999E-2</v>
      </c>
      <c r="BN19" s="435">
        <v>7.5393699999999994E-2</v>
      </c>
      <c r="BO19" s="435">
        <v>8.7341000000000002E-2</v>
      </c>
      <c r="BP19" s="435">
        <v>8.2945000000000005E-2</v>
      </c>
      <c r="BQ19" s="435">
        <v>7.8611299999999995E-2</v>
      </c>
      <c r="BR19" s="435">
        <v>7.0374199999999998E-2</v>
      </c>
      <c r="BS19" s="435">
        <v>5.74473E-2</v>
      </c>
      <c r="BT19" s="435">
        <v>5.6906199999999997E-2</v>
      </c>
      <c r="BU19" s="435">
        <v>6.3763500000000001E-2</v>
      </c>
      <c r="BV19" s="435">
        <v>7.2247099999999995E-2</v>
      </c>
    </row>
    <row r="20" spans="1:74" ht="12" customHeight="1" x14ac:dyDescent="0.2">
      <c r="A20" s="252" t="s">
        <v>442</v>
      </c>
      <c r="B20" s="751" t="s">
        <v>1040</v>
      </c>
      <c r="C20" s="430">
        <v>2.6519749009000001E-2</v>
      </c>
      <c r="D20" s="430">
        <v>3.0602518565999999E-2</v>
      </c>
      <c r="E20" s="430">
        <v>3.9639243868000003E-2</v>
      </c>
      <c r="F20" s="430">
        <v>4.5419765006E-2</v>
      </c>
      <c r="G20" s="430">
        <v>5.1253827613999998E-2</v>
      </c>
      <c r="H20" s="430">
        <v>5.4406228133000001E-2</v>
      </c>
      <c r="I20" s="430">
        <v>5.3438389615999997E-2</v>
      </c>
      <c r="J20" s="430">
        <v>4.9141678603999997E-2</v>
      </c>
      <c r="K20" s="430">
        <v>4.5034838895999997E-2</v>
      </c>
      <c r="L20" s="430">
        <v>4.0485031790000001E-2</v>
      </c>
      <c r="M20" s="430">
        <v>2.8472993762E-2</v>
      </c>
      <c r="N20" s="430">
        <v>2.2979303778000001E-2</v>
      </c>
      <c r="O20" s="430">
        <v>2.6485745320999999E-2</v>
      </c>
      <c r="P20" s="430">
        <v>3.1999700084E-2</v>
      </c>
      <c r="Q20" s="430">
        <v>4.1413490050000001E-2</v>
      </c>
      <c r="R20" s="430">
        <v>5.1045263224999998E-2</v>
      </c>
      <c r="S20" s="430">
        <v>5.8601008077E-2</v>
      </c>
      <c r="T20" s="430">
        <v>6.0503538188999999E-2</v>
      </c>
      <c r="U20" s="430">
        <v>6.4104666034999994E-2</v>
      </c>
      <c r="V20" s="430">
        <v>6.0215501625000001E-2</v>
      </c>
      <c r="W20" s="430">
        <v>5.2885017276E-2</v>
      </c>
      <c r="X20" s="430">
        <v>4.7934730389000001E-2</v>
      </c>
      <c r="Y20" s="430">
        <v>3.5444015305999998E-2</v>
      </c>
      <c r="Z20" s="430">
        <v>3.0947385660999999E-2</v>
      </c>
      <c r="AA20" s="430">
        <v>3.2541113415000003E-2</v>
      </c>
      <c r="AB20" s="430">
        <v>4.2561513400000001E-2</v>
      </c>
      <c r="AC20" s="430">
        <v>5.4345964570000002E-2</v>
      </c>
      <c r="AD20" s="430">
        <v>6.5281310745000001E-2</v>
      </c>
      <c r="AE20" s="430">
        <v>7.5899590512000001E-2</v>
      </c>
      <c r="AF20" s="430">
        <v>8.3013462529999998E-2</v>
      </c>
      <c r="AG20" s="430">
        <v>8.3114376269000007E-2</v>
      </c>
      <c r="AH20" s="430">
        <v>8.2600553344999994E-2</v>
      </c>
      <c r="AI20" s="430">
        <v>6.9734512025000001E-2</v>
      </c>
      <c r="AJ20" s="430">
        <v>6.7346914613000006E-2</v>
      </c>
      <c r="AK20" s="430">
        <v>4.7015908295999997E-2</v>
      </c>
      <c r="AL20" s="430">
        <v>4.2825427891000002E-2</v>
      </c>
      <c r="AM20" s="430">
        <v>5.2473962106999998E-2</v>
      </c>
      <c r="AN20" s="430">
        <v>5.5857710088000001E-2</v>
      </c>
      <c r="AO20" s="430">
        <v>7.8905965625999996E-2</v>
      </c>
      <c r="AP20" s="430">
        <v>9.0943006554999997E-2</v>
      </c>
      <c r="AQ20" s="430">
        <v>0.10103073931999999</v>
      </c>
      <c r="AR20" s="430">
        <v>0.10841440904000001</v>
      </c>
      <c r="AS20" s="430">
        <v>0.11309851642</v>
      </c>
      <c r="AT20" s="430">
        <v>0.10764568149000001</v>
      </c>
      <c r="AU20" s="430">
        <v>9.5094095059000003E-2</v>
      </c>
      <c r="AV20" s="430">
        <v>8.3132790222E-2</v>
      </c>
      <c r="AW20" s="430">
        <v>6.2804219832000005E-2</v>
      </c>
      <c r="AX20" s="430">
        <v>5.2016936102999997E-2</v>
      </c>
      <c r="AY20" s="430">
        <v>6.0717074881999997E-2</v>
      </c>
      <c r="AZ20" s="926">
        <v>7.1972848101999998E-2</v>
      </c>
      <c r="BA20" s="926">
        <v>9.8001027027000004E-2</v>
      </c>
      <c r="BB20" s="926">
        <v>0.10513629162</v>
      </c>
      <c r="BC20" s="926">
        <v>0.1214934</v>
      </c>
      <c r="BD20" s="926">
        <v>0.1307961</v>
      </c>
      <c r="BE20" s="435">
        <v>0.13514950000000001</v>
      </c>
      <c r="BF20" s="435">
        <v>0.12942699999999999</v>
      </c>
      <c r="BG20" s="435">
        <v>0.1123545</v>
      </c>
      <c r="BH20" s="435">
        <v>0.1010419</v>
      </c>
      <c r="BI20" s="435">
        <v>7.2947999999999999E-2</v>
      </c>
      <c r="BJ20" s="435">
        <v>6.2999299999999994E-2</v>
      </c>
      <c r="BK20" s="435">
        <v>7.25774E-2</v>
      </c>
      <c r="BL20" s="435">
        <v>8.3891300000000002E-2</v>
      </c>
      <c r="BM20" s="435">
        <v>0.1148802</v>
      </c>
      <c r="BN20" s="435">
        <v>0.12607470000000001</v>
      </c>
      <c r="BO20" s="435">
        <v>0.14447660000000001</v>
      </c>
      <c r="BP20" s="435">
        <v>0.15682689999999999</v>
      </c>
      <c r="BQ20" s="435">
        <v>0.16360060000000001</v>
      </c>
      <c r="BR20" s="435">
        <v>0.15759329999999999</v>
      </c>
      <c r="BS20" s="435">
        <v>0.13604169999999999</v>
      </c>
      <c r="BT20" s="435">
        <v>0.1218074</v>
      </c>
      <c r="BU20" s="435">
        <v>8.8002300000000006E-2</v>
      </c>
      <c r="BV20" s="435">
        <v>7.6546600000000006E-2</v>
      </c>
    </row>
    <row r="21" spans="1:74" ht="12" customHeight="1" x14ac:dyDescent="0.2">
      <c r="A21" s="234" t="s">
        <v>319</v>
      </c>
      <c r="B21" s="751" t="s">
        <v>1385</v>
      </c>
      <c r="C21" s="430">
        <v>1.5895329999999999E-2</v>
      </c>
      <c r="D21" s="430">
        <v>1.4617059999999999E-2</v>
      </c>
      <c r="E21" s="430">
        <v>1.6052460000000001E-2</v>
      </c>
      <c r="F21" s="430">
        <v>1.427405E-2</v>
      </c>
      <c r="G21" s="430">
        <v>1.427488E-2</v>
      </c>
      <c r="H21" s="430">
        <v>1.4582380000000001E-2</v>
      </c>
      <c r="I21" s="430">
        <v>1.5009979999999999E-2</v>
      </c>
      <c r="J21" s="430">
        <v>1.461792E-2</v>
      </c>
      <c r="K21" s="430">
        <v>1.398542E-2</v>
      </c>
      <c r="L21" s="430">
        <v>1.4335199999999999E-2</v>
      </c>
      <c r="M21" s="430">
        <v>1.423381E-2</v>
      </c>
      <c r="N21" s="430">
        <v>1.461138E-2</v>
      </c>
      <c r="O21" s="430">
        <v>1.502734E-2</v>
      </c>
      <c r="P21" s="430">
        <v>1.3518519999999999E-2</v>
      </c>
      <c r="Q21" s="430">
        <v>1.428956E-2</v>
      </c>
      <c r="R21" s="430">
        <v>1.320114E-2</v>
      </c>
      <c r="S21" s="430">
        <v>1.428481E-2</v>
      </c>
      <c r="T21" s="430">
        <v>1.3555299999999999E-2</v>
      </c>
      <c r="U21" s="430">
        <v>1.420397E-2</v>
      </c>
      <c r="V21" s="430">
        <v>1.420864E-2</v>
      </c>
      <c r="W21" s="430">
        <v>1.321657E-2</v>
      </c>
      <c r="X21" s="430">
        <v>1.3857609999999999E-2</v>
      </c>
      <c r="Y21" s="430">
        <v>1.3787310000000001E-2</v>
      </c>
      <c r="Z21" s="430">
        <v>1.509098E-2</v>
      </c>
      <c r="AA21" s="430">
        <v>1.417294E-2</v>
      </c>
      <c r="AB21" s="430">
        <v>1.303992E-2</v>
      </c>
      <c r="AC21" s="430">
        <v>1.357356E-2</v>
      </c>
      <c r="AD21" s="430">
        <v>1.226297E-2</v>
      </c>
      <c r="AE21" s="430">
        <v>1.325553E-2</v>
      </c>
      <c r="AF21" s="430">
        <v>1.264258E-2</v>
      </c>
      <c r="AG21" s="430">
        <v>1.327096E-2</v>
      </c>
      <c r="AH21" s="430">
        <v>1.3688580000000001E-2</v>
      </c>
      <c r="AI21" s="430">
        <v>1.28275E-2</v>
      </c>
      <c r="AJ21" s="430">
        <v>1.300658E-2</v>
      </c>
      <c r="AK21" s="430">
        <v>1.32245E-2</v>
      </c>
      <c r="AL21" s="430">
        <v>1.343857E-2</v>
      </c>
      <c r="AM21" s="430">
        <v>1.3391460000000001E-2</v>
      </c>
      <c r="AN21" s="430">
        <v>1.2164690000000001E-2</v>
      </c>
      <c r="AO21" s="430">
        <v>1.307176E-2</v>
      </c>
      <c r="AP21" s="430">
        <v>1.210873E-2</v>
      </c>
      <c r="AQ21" s="430">
        <v>1.240463E-2</v>
      </c>
      <c r="AR21" s="430">
        <v>1.28281E-2</v>
      </c>
      <c r="AS21" s="430">
        <v>1.2665930000000001E-2</v>
      </c>
      <c r="AT21" s="430">
        <v>1.234178E-2</v>
      </c>
      <c r="AU21" s="430">
        <v>1.198376E-2</v>
      </c>
      <c r="AV21" s="430">
        <v>1.204764E-2</v>
      </c>
      <c r="AW21" s="430">
        <v>1.266579E-2</v>
      </c>
      <c r="AX21" s="430">
        <v>1.284717E-2</v>
      </c>
      <c r="AY21" s="430">
        <v>1.2335E-2</v>
      </c>
      <c r="AZ21" s="926">
        <v>1.20923E-2</v>
      </c>
      <c r="BA21" s="926">
        <v>1.3173433E-2</v>
      </c>
      <c r="BB21" s="926">
        <v>1.2012146E-2</v>
      </c>
      <c r="BC21" s="926">
        <v>1.3169500000000001E-2</v>
      </c>
      <c r="BD21" s="926">
        <v>1.2938699999999999E-2</v>
      </c>
      <c r="BE21" s="435">
        <v>1.33685E-2</v>
      </c>
      <c r="BF21" s="435">
        <v>1.3419E-2</v>
      </c>
      <c r="BG21" s="435">
        <v>1.26026E-2</v>
      </c>
      <c r="BH21" s="435">
        <v>1.2729499999999999E-2</v>
      </c>
      <c r="BI21" s="435">
        <v>1.28016E-2</v>
      </c>
      <c r="BJ21" s="435">
        <v>1.3395000000000001E-2</v>
      </c>
      <c r="BK21" s="435">
        <v>1.3079800000000001E-2</v>
      </c>
      <c r="BL21" s="435">
        <v>1.226E-2</v>
      </c>
      <c r="BM21" s="435">
        <v>1.3058699999999999E-2</v>
      </c>
      <c r="BN21" s="435">
        <v>1.21791E-2</v>
      </c>
      <c r="BO21" s="435">
        <v>1.3402799999999999E-2</v>
      </c>
      <c r="BP21" s="435">
        <v>1.3120100000000001E-2</v>
      </c>
      <c r="BQ21" s="435">
        <v>1.35329E-2</v>
      </c>
      <c r="BR21" s="435">
        <v>1.35081E-2</v>
      </c>
      <c r="BS21" s="435">
        <v>1.26988E-2</v>
      </c>
      <c r="BT21" s="435">
        <v>1.26666E-2</v>
      </c>
      <c r="BU21" s="435">
        <v>1.28048E-2</v>
      </c>
      <c r="BV21" s="435">
        <v>1.3012599999999999E-2</v>
      </c>
    </row>
    <row r="22" spans="1:74" ht="12" customHeight="1" x14ac:dyDescent="0.2">
      <c r="A22" s="234" t="s">
        <v>318</v>
      </c>
      <c r="B22" s="751" t="s">
        <v>1386</v>
      </c>
      <c r="C22" s="430">
        <v>1.7810869999999999E-2</v>
      </c>
      <c r="D22" s="430">
        <v>1.7163129999999999E-2</v>
      </c>
      <c r="E22" s="430">
        <v>1.618725E-2</v>
      </c>
      <c r="F22" s="430">
        <v>1.3954889999999999E-2</v>
      </c>
      <c r="G22" s="430">
        <v>1.516054E-2</v>
      </c>
      <c r="H22" s="430">
        <v>1.6756900000000002E-2</v>
      </c>
      <c r="I22" s="430">
        <v>1.850572E-2</v>
      </c>
      <c r="J22" s="430">
        <v>1.8571509999999999E-2</v>
      </c>
      <c r="K22" s="430">
        <v>1.6381030000000001E-2</v>
      </c>
      <c r="L22" s="430">
        <v>1.4469289999999999E-2</v>
      </c>
      <c r="M22" s="430">
        <v>1.538846E-2</v>
      </c>
      <c r="N22" s="430">
        <v>1.7341120000000002E-2</v>
      </c>
      <c r="O22" s="430">
        <v>1.6688439999999999E-2</v>
      </c>
      <c r="P22" s="430">
        <v>1.473637E-2</v>
      </c>
      <c r="Q22" s="430">
        <v>1.557643E-2</v>
      </c>
      <c r="R22" s="430">
        <v>1.211984E-2</v>
      </c>
      <c r="S22" s="430">
        <v>1.417679E-2</v>
      </c>
      <c r="T22" s="430">
        <v>1.5096129999999999E-2</v>
      </c>
      <c r="U22" s="430">
        <v>1.608884E-2</v>
      </c>
      <c r="V22" s="430">
        <v>1.6190590000000001E-2</v>
      </c>
      <c r="W22" s="430">
        <v>1.31903E-2</v>
      </c>
      <c r="X22" s="430">
        <v>1.2213419999999999E-2</v>
      </c>
      <c r="Y22" s="430">
        <v>1.317695E-2</v>
      </c>
      <c r="Z22" s="430">
        <v>1.48174E-2</v>
      </c>
      <c r="AA22" s="430">
        <v>1.6393769999999998E-2</v>
      </c>
      <c r="AB22" s="430">
        <v>1.419191E-2</v>
      </c>
      <c r="AC22" s="430">
        <v>1.35213E-2</v>
      </c>
      <c r="AD22" s="430">
        <v>1.135248E-2</v>
      </c>
      <c r="AE22" s="430">
        <v>1.2499349999999999E-2</v>
      </c>
      <c r="AF22" s="430">
        <v>1.422554E-2</v>
      </c>
      <c r="AG22" s="430">
        <v>1.4887869999999999E-2</v>
      </c>
      <c r="AH22" s="430">
        <v>1.538634E-2</v>
      </c>
      <c r="AI22" s="430">
        <v>1.29561E-2</v>
      </c>
      <c r="AJ22" s="430">
        <v>9.7416499999999993E-3</v>
      </c>
      <c r="AK22" s="430">
        <v>1.174365E-2</v>
      </c>
      <c r="AL22" s="430">
        <v>1.4837410000000001E-2</v>
      </c>
      <c r="AM22" s="430">
        <v>1.5172059999999999E-2</v>
      </c>
      <c r="AN22" s="430">
        <v>1.3317590000000001E-2</v>
      </c>
      <c r="AO22" s="430">
        <v>1.392348E-2</v>
      </c>
      <c r="AP22" s="430">
        <v>9.91737E-3</v>
      </c>
      <c r="AQ22" s="430">
        <v>1.252845E-2</v>
      </c>
      <c r="AR22" s="430">
        <v>1.451703E-2</v>
      </c>
      <c r="AS22" s="430">
        <v>1.5449269999999999E-2</v>
      </c>
      <c r="AT22" s="430">
        <v>1.544889E-2</v>
      </c>
      <c r="AU22" s="430">
        <v>1.52397E-2</v>
      </c>
      <c r="AV22" s="430">
        <v>1.2552860000000001E-2</v>
      </c>
      <c r="AW22" s="430">
        <v>1.3464459999999999E-2</v>
      </c>
      <c r="AX22" s="430">
        <v>1.5880740000000001E-2</v>
      </c>
      <c r="AY22" s="430">
        <v>1.5708059999999999E-2</v>
      </c>
      <c r="AZ22" s="926">
        <v>1.538546E-2</v>
      </c>
      <c r="BA22" s="926">
        <v>1.4424263E-2</v>
      </c>
      <c r="BB22" s="926">
        <v>1.0485126000000001E-2</v>
      </c>
      <c r="BC22" s="926">
        <v>1.1794900000000001E-2</v>
      </c>
      <c r="BD22" s="926">
        <v>1.3218000000000001E-2</v>
      </c>
      <c r="BE22" s="435">
        <v>1.4639900000000001E-2</v>
      </c>
      <c r="BF22" s="435">
        <v>1.48208E-2</v>
      </c>
      <c r="BG22" s="435">
        <v>1.27972E-2</v>
      </c>
      <c r="BH22" s="435">
        <v>9.9713300000000005E-3</v>
      </c>
      <c r="BI22" s="435">
        <v>1.19033E-2</v>
      </c>
      <c r="BJ22" s="435">
        <v>1.4125E-2</v>
      </c>
      <c r="BK22" s="435">
        <v>1.51442E-2</v>
      </c>
      <c r="BL22" s="435">
        <v>1.3669300000000001E-2</v>
      </c>
      <c r="BM22" s="435">
        <v>1.32345E-2</v>
      </c>
      <c r="BN22" s="435">
        <v>9.7505400000000002E-3</v>
      </c>
      <c r="BO22" s="435">
        <v>1.1828999999999999E-2</v>
      </c>
      <c r="BP22" s="435">
        <v>1.34474E-2</v>
      </c>
      <c r="BQ22" s="435">
        <v>1.4596700000000001E-2</v>
      </c>
      <c r="BR22" s="435">
        <v>1.47224E-2</v>
      </c>
      <c r="BS22" s="435">
        <v>1.2992399999999999E-2</v>
      </c>
      <c r="BT22" s="435">
        <v>1.01762E-2</v>
      </c>
      <c r="BU22" s="435">
        <v>1.1993999999999999E-2</v>
      </c>
      <c r="BV22" s="435">
        <v>1.4604199999999999E-2</v>
      </c>
    </row>
    <row r="23" spans="1:74" ht="12" customHeight="1" x14ac:dyDescent="0.2">
      <c r="A23" s="252" t="s">
        <v>58</v>
      </c>
      <c r="B23" s="751" t="s">
        <v>1041</v>
      </c>
      <c r="C23" s="430">
        <v>0.12756168017</v>
      </c>
      <c r="D23" s="430">
        <v>0.12833724530999999</v>
      </c>
      <c r="E23" s="430">
        <v>0.14670665608</v>
      </c>
      <c r="F23" s="430">
        <v>0.15740888453999999</v>
      </c>
      <c r="G23" s="430">
        <v>0.14363216253</v>
      </c>
      <c r="H23" s="430">
        <v>0.1151429467</v>
      </c>
      <c r="I23" s="430">
        <v>0.10051223916</v>
      </c>
      <c r="J23" s="430">
        <v>8.4296393388999996E-2</v>
      </c>
      <c r="K23" s="430">
        <v>9.3199519652999996E-2</v>
      </c>
      <c r="L23" s="430">
        <v>0.11164317419</v>
      </c>
      <c r="M23" s="430">
        <v>0.14046370786000001</v>
      </c>
      <c r="N23" s="430">
        <v>0.13188373965</v>
      </c>
      <c r="O23" s="430">
        <v>0.13079737225999999</v>
      </c>
      <c r="P23" s="430">
        <v>0.14124249754000001</v>
      </c>
      <c r="Q23" s="430">
        <v>0.14860850941000001</v>
      </c>
      <c r="R23" s="430">
        <v>0.14575456944000001</v>
      </c>
      <c r="S23" s="430">
        <v>0.10988659765</v>
      </c>
      <c r="T23" s="430">
        <v>9.3940808111999993E-2</v>
      </c>
      <c r="U23" s="430">
        <v>9.5521367664999995E-2</v>
      </c>
      <c r="V23" s="430">
        <v>9.6837112429999997E-2</v>
      </c>
      <c r="W23" s="430">
        <v>9.6701748014E-2</v>
      </c>
      <c r="X23" s="430">
        <v>0.12283418402</v>
      </c>
      <c r="Y23" s="430">
        <v>0.12427330035</v>
      </c>
      <c r="Z23" s="430">
        <v>0.12971122244</v>
      </c>
      <c r="AA23" s="430">
        <v>0.11863967710999999</v>
      </c>
      <c r="AB23" s="430">
        <v>0.13977834076000001</v>
      </c>
      <c r="AC23" s="430">
        <v>0.15382021401000001</v>
      </c>
      <c r="AD23" s="430">
        <v>0.16058615604000001</v>
      </c>
      <c r="AE23" s="430">
        <v>0.13387312217</v>
      </c>
      <c r="AF23" s="430">
        <v>0.13184913109999999</v>
      </c>
      <c r="AG23" s="430">
        <v>9.6529309987000003E-2</v>
      </c>
      <c r="AH23" s="430">
        <v>9.9891231861999996E-2</v>
      </c>
      <c r="AI23" s="430">
        <v>9.9505802665000004E-2</v>
      </c>
      <c r="AJ23" s="430">
        <v>0.13502568686999999</v>
      </c>
      <c r="AK23" s="430">
        <v>0.13684136300999999</v>
      </c>
      <c r="AL23" s="430">
        <v>0.1347640135</v>
      </c>
      <c r="AM23" s="430">
        <v>0.14866451971</v>
      </c>
      <c r="AN23" s="430">
        <v>0.13416636908999999</v>
      </c>
      <c r="AO23" s="430">
        <v>0.17250922354000001</v>
      </c>
      <c r="AP23" s="430">
        <v>0.15643058815999999</v>
      </c>
      <c r="AQ23" s="430">
        <v>0.12572864475000001</v>
      </c>
      <c r="AR23" s="430">
        <v>0.12199360087</v>
      </c>
      <c r="AS23" s="430">
        <v>0.10847021992</v>
      </c>
      <c r="AT23" s="430">
        <v>9.3108868060999994E-2</v>
      </c>
      <c r="AU23" s="430">
        <v>8.7538781548000003E-2</v>
      </c>
      <c r="AV23" s="430">
        <v>0.13479483874000001</v>
      </c>
      <c r="AW23" s="430">
        <v>0.13964450859999999</v>
      </c>
      <c r="AX23" s="430">
        <v>0.16041126185999999</v>
      </c>
      <c r="AY23" s="430">
        <v>0.15150003580999999</v>
      </c>
      <c r="AZ23" s="926">
        <v>0.13539288299999999</v>
      </c>
      <c r="BA23" s="926">
        <v>0.17805610520000001</v>
      </c>
      <c r="BB23" s="926">
        <v>0.16753837233999999</v>
      </c>
      <c r="BC23" s="926">
        <v>0.13638359999999999</v>
      </c>
      <c r="BD23" s="926">
        <v>0.13224610000000001</v>
      </c>
      <c r="BE23" s="435">
        <v>0.11293540000000001</v>
      </c>
      <c r="BF23" s="435">
        <v>0.1053325</v>
      </c>
      <c r="BG23" s="435">
        <v>0.1011605</v>
      </c>
      <c r="BH23" s="435">
        <v>0.1438536</v>
      </c>
      <c r="BI23" s="435">
        <v>0.1477686</v>
      </c>
      <c r="BJ23" s="435">
        <v>0.16009499999999999</v>
      </c>
      <c r="BK23" s="435">
        <v>0.16160649999999999</v>
      </c>
      <c r="BL23" s="435">
        <v>0.14763889999999999</v>
      </c>
      <c r="BM23" s="435">
        <v>0.19097420000000001</v>
      </c>
      <c r="BN23" s="435">
        <v>0.1777909</v>
      </c>
      <c r="BO23" s="435">
        <v>0.1444976</v>
      </c>
      <c r="BP23" s="435">
        <v>0.14012050000000001</v>
      </c>
      <c r="BQ23" s="435">
        <v>0.1185179</v>
      </c>
      <c r="BR23" s="435">
        <v>0.10818469999999999</v>
      </c>
      <c r="BS23" s="435">
        <v>0.1034725</v>
      </c>
      <c r="BT23" s="435">
        <v>0.1516063</v>
      </c>
      <c r="BU23" s="435">
        <v>0.1567518</v>
      </c>
      <c r="BV23" s="435">
        <v>0.17141700000000001</v>
      </c>
    </row>
    <row r="24" spans="1:74" ht="12" customHeight="1" x14ac:dyDescent="0.2">
      <c r="A24" s="253"/>
      <c r="B24" s="286"/>
      <c r="C24" s="491"/>
      <c r="D24" s="491"/>
      <c r="E24" s="491"/>
      <c r="F24" s="491"/>
      <c r="G24" s="491"/>
      <c r="H24" s="491"/>
      <c r="I24" s="491"/>
      <c r="J24" s="491"/>
      <c r="K24" s="491"/>
      <c r="L24" s="491"/>
      <c r="M24" s="491"/>
      <c r="N24" s="491"/>
      <c r="O24" s="491"/>
      <c r="P24" s="491"/>
      <c r="Q24" s="491"/>
      <c r="R24" s="491"/>
      <c r="S24" s="491"/>
      <c r="T24" s="491"/>
      <c r="U24" s="491"/>
      <c r="V24" s="491"/>
      <c r="W24" s="491"/>
      <c r="X24" s="491"/>
      <c r="Y24" s="491"/>
      <c r="Z24" s="491"/>
      <c r="AA24" s="491"/>
      <c r="AB24" s="491"/>
      <c r="AC24" s="491"/>
      <c r="AD24" s="491"/>
      <c r="AE24" s="491"/>
      <c r="AF24" s="491"/>
      <c r="AG24" s="491"/>
      <c r="AH24" s="491"/>
      <c r="AI24" s="491"/>
      <c r="AJ24" s="491"/>
      <c r="AK24" s="491"/>
      <c r="AL24" s="491"/>
      <c r="AM24" s="491"/>
      <c r="AN24" s="491"/>
      <c r="AO24" s="491"/>
      <c r="AP24" s="491"/>
      <c r="AQ24" s="491"/>
      <c r="AR24" s="491"/>
      <c r="AS24" s="491"/>
      <c r="AT24" s="491"/>
      <c r="AU24" s="491"/>
      <c r="AV24" s="491"/>
      <c r="AW24" s="491"/>
      <c r="AX24" s="491"/>
      <c r="AY24" s="491"/>
      <c r="AZ24" s="928"/>
      <c r="BA24" s="928"/>
      <c r="BB24" s="928"/>
      <c r="BC24" s="928"/>
      <c r="BD24" s="928"/>
      <c r="BE24" s="487"/>
      <c r="BF24" s="487"/>
      <c r="BG24" s="487"/>
      <c r="BH24" s="487"/>
      <c r="BI24" s="487"/>
      <c r="BJ24" s="487"/>
      <c r="BK24" s="487"/>
      <c r="BL24" s="487"/>
      <c r="BM24" s="487"/>
      <c r="BN24" s="487"/>
      <c r="BO24" s="487"/>
      <c r="BP24" s="487"/>
      <c r="BQ24" s="487"/>
      <c r="BR24" s="487"/>
      <c r="BS24" s="487"/>
      <c r="BT24" s="487"/>
      <c r="BU24" s="487"/>
      <c r="BV24" s="487"/>
    </row>
    <row r="25" spans="1:74" s="92" customFormat="1" ht="12" customHeight="1" x14ac:dyDescent="0.2">
      <c r="A25" s="495" t="s">
        <v>10</v>
      </c>
      <c r="B25" s="496" t="s">
        <v>1387</v>
      </c>
      <c r="C25" s="111">
        <v>0.21110696622</v>
      </c>
      <c r="D25" s="111">
        <v>0.18982814332</v>
      </c>
      <c r="E25" s="111">
        <v>0.20669044247000001</v>
      </c>
      <c r="F25" s="111">
        <v>0.19865130819999999</v>
      </c>
      <c r="G25" s="111">
        <v>0.2078409369</v>
      </c>
      <c r="H25" s="111">
        <v>0.20361990109</v>
      </c>
      <c r="I25" s="111">
        <v>0.20863462423000001</v>
      </c>
      <c r="J25" s="111">
        <v>0.20541613554999999</v>
      </c>
      <c r="K25" s="111">
        <v>0.18875262603000001</v>
      </c>
      <c r="L25" s="111">
        <v>0.20119327871000001</v>
      </c>
      <c r="M25" s="111">
        <v>0.20214353259000001</v>
      </c>
      <c r="N25" s="111">
        <v>0.20194439789999999</v>
      </c>
      <c r="O25" s="111">
        <v>0.20505934347999999</v>
      </c>
      <c r="P25" s="111">
        <v>0.18271986702000001</v>
      </c>
      <c r="Q25" s="111">
        <v>0.20056429635</v>
      </c>
      <c r="R25" s="111">
        <v>0.18806957029999999</v>
      </c>
      <c r="S25" s="111">
        <v>0.19895372351999999</v>
      </c>
      <c r="T25" s="111">
        <v>0.19063321931999999</v>
      </c>
      <c r="U25" s="111">
        <v>0.19841082805999999</v>
      </c>
      <c r="V25" s="111">
        <v>0.19846081968000001</v>
      </c>
      <c r="W25" s="111">
        <v>0.19158934935999999</v>
      </c>
      <c r="X25" s="111">
        <v>0.19636969879999999</v>
      </c>
      <c r="Y25" s="111">
        <v>0.19890915622999999</v>
      </c>
      <c r="Z25" s="111">
        <v>0.20695799773000001</v>
      </c>
      <c r="AA25" s="111">
        <v>0.19814814389999999</v>
      </c>
      <c r="AB25" s="111">
        <v>0.19226387489999999</v>
      </c>
      <c r="AC25" s="111">
        <v>0.20305547298000001</v>
      </c>
      <c r="AD25" s="111">
        <v>0.19205738204</v>
      </c>
      <c r="AE25" s="111">
        <v>0.19844978831999999</v>
      </c>
      <c r="AF25" s="111">
        <v>0.19369121850000001</v>
      </c>
      <c r="AG25" s="111">
        <v>0.20214243447999999</v>
      </c>
      <c r="AH25" s="111">
        <v>0.20283608768</v>
      </c>
      <c r="AI25" s="111">
        <v>0.19463306329999999</v>
      </c>
      <c r="AJ25" s="111">
        <v>0.19637737773</v>
      </c>
      <c r="AK25" s="111">
        <v>0.20139740142000001</v>
      </c>
      <c r="AL25" s="111">
        <v>0.20809190791000001</v>
      </c>
      <c r="AM25" s="111">
        <v>0.20084350687999999</v>
      </c>
      <c r="AN25" s="111">
        <v>0.18141429814999999</v>
      </c>
      <c r="AO25" s="111">
        <v>0.19961750775000001</v>
      </c>
      <c r="AP25" s="111">
        <v>0.1874689232</v>
      </c>
      <c r="AQ25" s="111">
        <v>0.19449765918</v>
      </c>
      <c r="AR25" s="111">
        <v>0.19282703974000001</v>
      </c>
      <c r="AS25" s="111">
        <v>0.20148080894000001</v>
      </c>
      <c r="AT25" s="111">
        <v>0.20066449110000001</v>
      </c>
      <c r="AU25" s="111">
        <v>0.19192227666</v>
      </c>
      <c r="AV25" s="111">
        <v>0.19935446208999999</v>
      </c>
      <c r="AW25" s="111">
        <v>0.19481490516</v>
      </c>
      <c r="AX25" s="111">
        <v>0.20114980459000001</v>
      </c>
      <c r="AY25" s="111">
        <v>0.19742765555</v>
      </c>
      <c r="AZ25" s="703">
        <v>0.18061356416999999</v>
      </c>
      <c r="BA25" s="703">
        <v>0.1964912234</v>
      </c>
      <c r="BB25" s="703">
        <v>0.19270002656999999</v>
      </c>
      <c r="BC25" s="703">
        <v>0.19587345999</v>
      </c>
      <c r="BD25" s="703">
        <v>0.19441636700000001</v>
      </c>
      <c r="BE25" s="497">
        <v>0.20887149999999999</v>
      </c>
      <c r="BF25" s="497">
        <v>0.20938329999999999</v>
      </c>
      <c r="BG25" s="497">
        <v>0.20086609999999999</v>
      </c>
      <c r="BH25" s="497">
        <v>0.2106672</v>
      </c>
      <c r="BI25" s="497">
        <v>0.20677519999999999</v>
      </c>
      <c r="BJ25" s="497">
        <v>0.21502170000000001</v>
      </c>
      <c r="BK25" s="497">
        <v>0.215091</v>
      </c>
      <c r="BL25" s="497">
        <v>0.19031590000000001</v>
      </c>
      <c r="BM25" s="497">
        <v>0.20703189999999999</v>
      </c>
      <c r="BN25" s="497">
        <v>0.20144899999999999</v>
      </c>
      <c r="BO25" s="497">
        <v>0.2084385</v>
      </c>
      <c r="BP25" s="497">
        <v>0.20480770000000001</v>
      </c>
      <c r="BQ25" s="497">
        <v>0.21449209999999999</v>
      </c>
      <c r="BR25" s="497">
        <v>0.21376609999999999</v>
      </c>
      <c r="BS25" s="497">
        <v>0.2046019</v>
      </c>
      <c r="BT25" s="497">
        <v>0.21390319999999999</v>
      </c>
      <c r="BU25" s="497">
        <v>0.2091054</v>
      </c>
      <c r="BV25" s="497">
        <v>0.2168263</v>
      </c>
    </row>
    <row r="26" spans="1:74" ht="12" customHeight="1" x14ac:dyDescent="0.2">
      <c r="A26" s="253" t="s">
        <v>533</v>
      </c>
      <c r="B26" s="751" t="s">
        <v>1383</v>
      </c>
      <c r="C26" s="430">
        <v>7.0911891000000005E-2</v>
      </c>
      <c r="D26" s="430">
        <v>6.2452928999999997E-2</v>
      </c>
      <c r="E26" s="430">
        <v>6.9747570999999994E-2</v>
      </c>
      <c r="F26" s="430">
        <v>6.4053737999999999E-2</v>
      </c>
      <c r="G26" s="430">
        <v>6.9145580999999998E-2</v>
      </c>
      <c r="H26" s="430">
        <v>6.9177629000000004E-2</v>
      </c>
      <c r="I26" s="430">
        <v>6.9699365999999999E-2</v>
      </c>
      <c r="J26" s="430">
        <v>6.7535672000000005E-2</v>
      </c>
      <c r="K26" s="430">
        <v>5.9938685999999998E-2</v>
      </c>
      <c r="L26" s="430">
        <v>6.9516270000000005E-2</v>
      </c>
      <c r="M26" s="430">
        <v>6.9719157000000004E-2</v>
      </c>
      <c r="N26" s="430">
        <v>6.6330149000000005E-2</v>
      </c>
      <c r="O26" s="430">
        <v>6.8562037000000006E-2</v>
      </c>
      <c r="P26" s="430">
        <v>6.1770986E-2</v>
      </c>
      <c r="Q26" s="430">
        <v>6.7602050999999996E-2</v>
      </c>
      <c r="R26" s="430">
        <v>6.4392172999999997E-2</v>
      </c>
      <c r="S26" s="430">
        <v>6.8093702000000006E-2</v>
      </c>
      <c r="T26" s="430">
        <v>6.8680964999999997E-2</v>
      </c>
      <c r="U26" s="430">
        <v>7.0732563999999998E-2</v>
      </c>
      <c r="V26" s="430">
        <v>6.8742112999999994E-2</v>
      </c>
      <c r="W26" s="430">
        <v>6.6525910999999993E-2</v>
      </c>
      <c r="X26" s="430">
        <v>7.0353463000000005E-2</v>
      </c>
      <c r="Y26" s="430">
        <v>6.9776497000000007E-2</v>
      </c>
      <c r="Z26" s="430">
        <v>7.4058390000000002E-2</v>
      </c>
      <c r="AA26" s="430">
        <v>6.8115101999999997E-2</v>
      </c>
      <c r="AB26" s="430">
        <v>6.8758653000000003E-2</v>
      </c>
      <c r="AC26" s="430">
        <v>7.3257326999999997E-2</v>
      </c>
      <c r="AD26" s="430">
        <v>6.5203198000000004E-2</v>
      </c>
      <c r="AE26" s="430">
        <v>7.0329593999999995E-2</v>
      </c>
      <c r="AF26" s="430">
        <v>6.9190451E-2</v>
      </c>
      <c r="AG26" s="430">
        <v>7.4712283000000004E-2</v>
      </c>
      <c r="AH26" s="430">
        <v>7.4066025999999993E-2</v>
      </c>
      <c r="AI26" s="430">
        <v>6.9052136E-2</v>
      </c>
      <c r="AJ26" s="430">
        <v>7.1917673000000001E-2</v>
      </c>
      <c r="AK26" s="430">
        <v>7.3805098999999999E-2</v>
      </c>
      <c r="AL26" s="430">
        <v>7.5536473000000007E-2</v>
      </c>
      <c r="AM26" s="430">
        <v>7.2054898000000006E-2</v>
      </c>
      <c r="AN26" s="430">
        <v>6.5210949000000004E-2</v>
      </c>
      <c r="AO26" s="430">
        <v>7.0213963000000004E-2</v>
      </c>
      <c r="AP26" s="430">
        <v>6.5847797999999999E-2</v>
      </c>
      <c r="AQ26" s="430">
        <v>6.8914031000000001E-2</v>
      </c>
      <c r="AR26" s="430">
        <v>6.9423086999999994E-2</v>
      </c>
      <c r="AS26" s="430">
        <v>7.1864042000000003E-2</v>
      </c>
      <c r="AT26" s="430">
        <v>7.1942357999999998E-2</v>
      </c>
      <c r="AU26" s="430">
        <v>6.7601976999999994E-2</v>
      </c>
      <c r="AV26" s="430">
        <v>7.3174635000000002E-2</v>
      </c>
      <c r="AW26" s="430">
        <v>7.1913331999999996E-2</v>
      </c>
      <c r="AX26" s="430">
        <v>7.4792860000000003E-2</v>
      </c>
      <c r="AY26" s="430">
        <v>7.2232692000000001E-2</v>
      </c>
      <c r="AZ26" s="926">
        <v>6.7282338999999997E-2</v>
      </c>
      <c r="BA26" s="926">
        <v>7.3317818000000007E-2</v>
      </c>
      <c r="BB26" s="926">
        <v>6.8077700000000005E-2</v>
      </c>
      <c r="BC26" s="926">
        <v>7.3179400000000006E-2</v>
      </c>
      <c r="BD26" s="926">
        <v>6.9347099999999995E-2</v>
      </c>
      <c r="BE26" s="435">
        <v>7.3646400000000001E-2</v>
      </c>
      <c r="BF26" s="435">
        <v>7.3743900000000001E-2</v>
      </c>
      <c r="BG26" s="435">
        <v>6.9336499999999995E-2</v>
      </c>
      <c r="BH26" s="435">
        <v>7.2516700000000003E-2</v>
      </c>
      <c r="BI26" s="435">
        <v>7.2687600000000005E-2</v>
      </c>
      <c r="BJ26" s="435">
        <v>7.4756000000000003E-2</v>
      </c>
      <c r="BK26" s="435">
        <v>7.5056300000000006E-2</v>
      </c>
      <c r="BL26" s="435">
        <v>6.4879400000000004E-2</v>
      </c>
      <c r="BM26" s="435">
        <v>7.1838899999999997E-2</v>
      </c>
      <c r="BN26" s="435">
        <v>6.9221699999999997E-2</v>
      </c>
      <c r="BO26" s="435">
        <v>7.3141399999999995E-2</v>
      </c>
      <c r="BP26" s="435">
        <v>7.16643E-2</v>
      </c>
      <c r="BQ26" s="435">
        <v>7.4050500000000005E-2</v>
      </c>
      <c r="BR26" s="435">
        <v>7.4717099999999995E-2</v>
      </c>
      <c r="BS26" s="435">
        <v>7.0831599999999995E-2</v>
      </c>
      <c r="BT26" s="435">
        <v>7.43119E-2</v>
      </c>
      <c r="BU26" s="435">
        <v>7.41039E-2</v>
      </c>
      <c r="BV26" s="435">
        <v>7.60126E-2</v>
      </c>
    </row>
    <row r="27" spans="1:74" ht="12" customHeight="1" x14ac:dyDescent="0.2">
      <c r="A27" s="253" t="s">
        <v>316</v>
      </c>
      <c r="B27" s="751" t="s">
        <v>1039</v>
      </c>
      <c r="C27" s="430">
        <v>3.5671200000000002E-4</v>
      </c>
      <c r="D27" s="430">
        <v>3.2219200000000001E-4</v>
      </c>
      <c r="E27" s="430">
        <v>3.5671200000000002E-4</v>
      </c>
      <c r="F27" s="430">
        <v>3.4520500000000001E-4</v>
      </c>
      <c r="G27" s="430">
        <v>3.5671200000000002E-4</v>
      </c>
      <c r="H27" s="430">
        <v>3.4520500000000001E-4</v>
      </c>
      <c r="I27" s="430">
        <v>3.5671200000000002E-4</v>
      </c>
      <c r="J27" s="430">
        <v>3.5671200000000002E-4</v>
      </c>
      <c r="K27" s="430">
        <v>3.4520500000000001E-4</v>
      </c>
      <c r="L27" s="430">
        <v>3.5671200000000002E-4</v>
      </c>
      <c r="M27" s="430">
        <v>3.4520500000000001E-4</v>
      </c>
      <c r="N27" s="430">
        <v>3.5671200000000002E-4</v>
      </c>
      <c r="O27" s="430">
        <v>3.5671200000000002E-4</v>
      </c>
      <c r="P27" s="430">
        <v>3.2219200000000001E-4</v>
      </c>
      <c r="Q27" s="430">
        <v>3.5671200000000002E-4</v>
      </c>
      <c r="R27" s="430">
        <v>3.4520500000000001E-4</v>
      </c>
      <c r="S27" s="430">
        <v>3.5671200000000002E-4</v>
      </c>
      <c r="T27" s="430">
        <v>3.4520500000000001E-4</v>
      </c>
      <c r="U27" s="430">
        <v>3.5671200000000002E-4</v>
      </c>
      <c r="V27" s="430">
        <v>3.5671200000000002E-4</v>
      </c>
      <c r="W27" s="430">
        <v>3.4520500000000001E-4</v>
      </c>
      <c r="X27" s="430">
        <v>3.5671200000000002E-4</v>
      </c>
      <c r="Y27" s="430">
        <v>3.4520500000000001E-4</v>
      </c>
      <c r="Z27" s="430">
        <v>3.5671200000000002E-4</v>
      </c>
      <c r="AA27" s="430">
        <v>3.5573799999999997E-4</v>
      </c>
      <c r="AB27" s="430">
        <v>3.3278700000000002E-4</v>
      </c>
      <c r="AC27" s="430">
        <v>3.5573799999999997E-4</v>
      </c>
      <c r="AD27" s="430">
        <v>3.4426200000000002E-4</v>
      </c>
      <c r="AE27" s="430">
        <v>3.5573799999999997E-4</v>
      </c>
      <c r="AF27" s="430">
        <v>3.4426200000000002E-4</v>
      </c>
      <c r="AG27" s="430">
        <v>3.5573799999999997E-4</v>
      </c>
      <c r="AH27" s="430">
        <v>3.5573799999999997E-4</v>
      </c>
      <c r="AI27" s="430">
        <v>3.4426200000000002E-4</v>
      </c>
      <c r="AJ27" s="430">
        <v>3.5573799999999997E-4</v>
      </c>
      <c r="AK27" s="430">
        <v>3.4426200000000002E-4</v>
      </c>
      <c r="AL27" s="430">
        <v>3.5573799999999997E-4</v>
      </c>
      <c r="AM27" s="430">
        <v>3.5671200000000002E-4</v>
      </c>
      <c r="AN27" s="430">
        <v>3.2219200000000001E-4</v>
      </c>
      <c r="AO27" s="430">
        <v>3.5671200000000002E-4</v>
      </c>
      <c r="AP27" s="430">
        <v>3.4520500000000001E-4</v>
      </c>
      <c r="AQ27" s="430">
        <v>3.5671200000000002E-4</v>
      </c>
      <c r="AR27" s="430">
        <v>3.4520500000000001E-4</v>
      </c>
      <c r="AS27" s="430">
        <v>3.5671200000000002E-4</v>
      </c>
      <c r="AT27" s="430">
        <v>3.5671200000000002E-4</v>
      </c>
      <c r="AU27" s="430">
        <v>3.4520500000000001E-4</v>
      </c>
      <c r="AV27" s="430">
        <v>3.5671200000000002E-4</v>
      </c>
      <c r="AW27" s="430">
        <v>3.4520500000000001E-4</v>
      </c>
      <c r="AX27" s="430">
        <v>3.5671200000000002E-4</v>
      </c>
      <c r="AY27" s="430">
        <v>3.5671200000000002E-4</v>
      </c>
      <c r="AZ27" s="926">
        <v>3.2219200000000001E-4</v>
      </c>
      <c r="BA27" s="926">
        <v>3.5671200000000002E-4</v>
      </c>
      <c r="BB27" s="926">
        <v>3.5043599999999998E-4</v>
      </c>
      <c r="BC27" s="926">
        <v>3.4986499999999999E-4</v>
      </c>
      <c r="BD27" s="926">
        <v>3.5028899999999999E-4</v>
      </c>
      <c r="BE27" s="435">
        <v>3.4970500000000001E-4</v>
      </c>
      <c r="BF27" s="435">
        <v>3.4906800000000001E-4</v>
      </c>
      <c r="BG27" s="435">
        <v>3.4941900000000001E-4</v>
      </c>
      <c r="BH27" s="435">
        <v>3.4875599999999998E-4</v>
      </c>
      <c r="BI27" s="435">
        <v>3.4907900000000002E-4</v>
      </c>
      <c r="BJ27" s="435">
        <v>3.4838499999999999E-4</v>
      </c>
      <c r="BK27" s="435">
        <v>3.47628E-4</v>
      </c>
      <c r="BL27" s="435">
        <v>3.4993999999999997E-4</v>
      </c>
      <c r="BM27" s="435">
        <v>3.4932399999999998E-4</v>
      </c>
      <c r="BN27" s="435">
        <v>3.4922300000000001E-4</v>
      </c>
      <c r="BO27" s="435">
        <v>3.4916500000000002E-4</v>
      </c>
      <c r="BP27" s="435">
        <v>3.4906299999999999E-4</v>
      </c>
      <c r="BQ27" s="435">
        <v>3.4900399999999998E-4</v>
      </c>
      <c r="BR27" s="435">
        <v>3.4899900000000001E-4</v>
      </c>
      <c r="BS27" s="435">
        <v>3.4896100000000001E-4</v>
      </c>
      <c r="BT27" s="435">
        <v>3.4897900000000002E-4</v>
      </c>
      <c r="BU27" s="435">
        <v>3.4896999999999999E-4</v>
      </c>
      <c r="BV27" s="435">
        <v>3.4902300000000001E-4</v>
      </c>
    </row>
    <row r="28" spans="1:74" ht="12" customHeight="1" x14ac:dyDescent="0.2">
      <c r="A28" s="253" t="s">
        <v>317</v>
      </c>
      <c r="B28" s="751" t="s">
        <v>1384</v>
      </c>
      <c r="C28" s="430">
        <v>2.6230099999999999E-4</v>
      </c>
      <c r="D28" s="430">
        <v>2.8222799999999998E-4</v>
      </c>
      <c r="E28" s="430">
        <v>3.7737699999999998E-4</v>
      </c>
      <c r="F28" s="430">
        <v>3.4906599999999998E-4</v>
      </c>
      <c r="G28" s="430">
        <v>2.8822E-4</v>
      </c>
      <c r="H28" s="430">
        <v>2.1588600000000001E-4</v>
      </c>
      <c r="I28" s="430">
        <v>1.7956499999999999E-4</v>
      </c>
      <c r="J28" s="430">
        <v>2.0710100000000001E-4</v>
      </c>
      <c r="K28" s="430">
        <v>2.0609900000000001E-4</v>
      </c>
      <c r="L28" s="430">
        <v>1.7561399999999999E-4</v>
      </c>
      <c r="M28" s="430">
        <v>2.1105399999999999E-4</v>
      </c>
      <c r="N28" s="430">
        <v>3.12372E-4</v>
      </c>
      <c r="O28" s="430">
        <v>2.9144300000000001E-4</v>
      </c>
      <c r="P28" s="430">
        <v>2.9485999999999998E-4</v>
      </c>
      <c r="Q28" s="430">
        <v>3.5377299999999999E-4</v>
      </c>
      <c r="R28" s="430">
        <v>2.9819299999999998E-4</v>
      </c>
      <c r="S28" s="430">
        <v>2.8809300000000001E-4</v>
      </c>
      <c r="T28" s="430">
        <v>2.33895E-4</v>
      </c>
      <c r="U28" s="430">
        <v>2.3423899999999999E-4</v>
      </c>
      <c r="V28" s="430">
        <v>1.9319699999999999E-4</v>
      </c>
      <c r="W28" s="430">
        <v>1.5805699999999999E-4</v>
      </c>
      <c r="X28" s="430">
        <v>1.36231E-4</v>
      </c>
      <c r="Y28" s="430">
        <v>1.5186799999999999E-4</v>
      </c>
      <c r="Z28" s="430">
        <v>2.4600000000000002E-4</v>
      </c>
      <c r="AA28" s="430">
        <v>2.9965299999999999E-4</v>
      </c>
      <c r="AB28" s="430">
        <v>3.0505700000000002E-4</v>
      </c>
      <c r="AC28" s="430">
        <v>3.04078E-4</v>
      </c>
      <c r="AD28" s="430">
        <v>3.0471300000000002E-4</v>
      </c>
      <c r="AE28" s="430">
        <v>2.9115899999999998E-4</v>
      </c>
      <c r="AF28" s="430">
        <v>1.9932199999999999E-4</v>
      </c>
      <c r="AG28" s="430">
        <v>1.6531099999999999E-4</v>
      </c>
      <c r="AH28" s="430">
        <v>1.73361E-4</v>
      </c>
      <c r="AI28" s="430">
        <v>1.2347399999999999E-4</v>
      </c>
      <c r="AJ28" s="430">
        <v>2.1114699999999999E-4</v>
      </c>
      <c r="AK28" s="430">
        <v>1.7244600000000001E-4</v>
      </c>
      <c r="AL28" s="430">
        <v>2.1547499999999999E-4</v>
      </c>
      <c r="AM28" s="430">
        <v>2.2833799999999999E-4</v>
      </c>
      <c r="AN28" s="430">
        <v>2.14565E-4</v>
      </c>
      <c r="AO28" s="430">
        <v>2.60325E-4</v>
      </c>
      <c r="AP28" s="430">
        <v>2.3405999999999999E-4</v>
      </c>
      <c r="AQ28" s="430">
        <v>2.6478999999999999E-4</v>
      </c>
      <c r="AR28" s="430">
        <v>2.3913E-4</v>
      </c>
      <c r="AS28" s="430">
        <v>2.3098699999999999E-4</v>
      </c>
      <c r="AT28" s="430">
        <v>2.1572799999999999E-4</v>
      </c>
      <c r="AU28" s="430">
        <v>1.8552400000000001E-4</v>
      </c>
      <c r="AV28" s="430">
        <v>1.87796E-4</v>
      </c>
      <c r="AW28" s="430">
        <v>1.9788499999999999E-4</v>
      </c>
      <c r="AX28" s="430">
        <v>2.11428E-4</v>
      </c>
      <c r="AY28" s="430">
        <v>2.4927100000000002E-4</v>
      </c>
      <c r="AZ28" s="926">
        <v>1.96854E-4</v>
      </c>
      <c r="BA28" s="926">
        <v>2.7323400000000002E-4</v>
      </c>
      <c r="BB28" s="926">
        <v>2.3411300000000001E-4</v>
      </c>
      <c r="BC28" s="926">
        <v>2.6485000000000001E-4</v>
      </c>
      <c r="BD28" s="926">
        <v>2.3918400000000001E-4</v>
      </c>
      <c r="BE28" s="435">
        <v>2.3104000000000001E-4</v>
      </c>
      <c r="BF28" s="435">
        <v>2.15777E-4</v>
      </c>
      <c r="BG28" s="435">
        <v>1.8556599999999999E-4</v>
      </c>
      <c r="BH28" s="435">
        <v>1.87839E-4</v>
      </c>
      <c r="BI28" s="435">
        <v>1.9793E-4</v>
      </c>
      <c r="BJ28" s="435">
        <v>2.1147599999999999E-4</v>
      </c>
      <c r="BK28" s="435">
        <v>2.49328E-4</v>
      </c>
      <c r="BL28" s="435">
        <v>1.9689800000000001E-4</v>
      </c>
      <c r="BM28" s="435">
        <v>2.7329600000000002E-4</v>
      </c>
      <c r="BN28" s="435">
        <v>2.26099E-4</v>
      </c>
      <c r="BO28" s="435">
        <v>2.64849E-4</v>
      </c>
      <c r="BP28" s="435">
        <v>2.3918299999999999E-4</v>
      </c>
      <c r="BQ28" s="435">
        <v>2.3104000000000001E-4</v>
      </c>
      <c r="BR28" s="435">
        <v>2.15777E-4</v>
      </c>
      <c r="BS28" s="435">
        <v>1.8556599999999999E-4</v>
      </c>
      <c r="BT28" s="435">
        <v>1.87839E-4</v>
      </c>
      <c r="BU28" s="435">
        <v>1.9793E-4</v>
      </c>
      <c r="BV28" s="435">
        <v>2.1147599999999999E-4</v>
      </c>
    </row>
    <row r="29" spans="1:74" ht="12" customHeight="1" x14ac:dyDescent="0.2">
      <c r="A29" s="253" t="s">
        <v>558</v>
      </c>
      <c r="B29" s="751" t="s">
        <v>1042</v>
      </c>
      <c r="C29" s="430">
        <v>8.2757227471999995E-4</v>
      </c>
      <c r="D29" s="430">
        <v>8.8484772400999998E-4</v>
      </c>
      <c r="E29" s="430">
        <v>1.2591416844000001E-3</v>
      </c>
      <c r="F29" s="430">
        <v>1.366845494E-3</v>
      </c>
      <c r="G29" s="430">
        <v>1.5041320020999999E-3</v>
      </c>
      <c r="H29" s="430">
        <v>1.5210014520999999E-3</v>
      </c>
      <c r="I29" s="430">
        <v>1.5619607379E-3</v>
      </c>
      <c r="J29" s="430">
        <v>1.5052306251E-3</v>
      </c>
      <c r="K29" s="430">
        <v>1.3467248686E-3</v>
      </c>
      <c r="L29" s="430">
        <v>1.2188532286E-3</v>
      </c>
      <c r="M29" s="430">
        <v>9.3312195561999999E-4</v>
      </c>
      <c r="N29" s="430">
        <v>8.2459078382000005E-4</v>
      </c>
      <c r="O29" s="430">
        <v>8.8543213478E-4</v>
      </c>
      <c r="P29" s="430">
        <v>9.4632310304000003E-4</v>
      </c>
      <c r="Q29" s="430">
        <v>1.3464690778E-3</v>
      </c>
      <c r="R29" s="430">
        <v>1.5085221133E-3</v>
      </c>
      <c r="S29" s="430">
        <v>1.6419760685E-3</v>
      </c>
      <c r="T29" s="430">
        <v>1.6418000707E-3</v>
      </c>
      <c r="U29" s="430">
        <v>1.6970583080999999E-3</v>
      </c>
      <c r="V29" s="430">
        <v>1.6312197692000001E-3</v>
      </c>
      <c r="W29" s="430">
        <v>1.4647196011E-3</v>
      </c>
      <c r="X29" s="430">
        <v>1.3268597747E-3</v>
      </c>
      <c r="Y29" s="430">
        <v>1.0469168983000001E-3</v>
      </c>
      <c r="Z29" s="430">
        <v>9.2543447395999998E-4</v>
      </c>
      <c r="AA29" s="430">
        <v>9.9060886702000009E-4</v>
      </c>
      <c r="AB29" s="430">
        <v>1.1210718902999999E-3</v>
      </c>
      <c r="AC29" s="430">
        <v>1.5311229419999999E-3</v>
      </c>
      <c r="AD29" s="430">
        <v>1.6778091791E-3</v>
      </c>
      <c r="AE29" s="430">
        <v>1.8421031275E-3</v>
      </c>
      <c r="AF29" s="430">
        <v>1.8384125446000001E-3</v>
      </c>
      <c r="AG29" s="430">
        <v>1.8798690338000001E-3</v>
      </c>
      <c r="AH29" s="430">
        <v>1.8145080316E-3</v>
      </c>
      <c r="AI29" s="430">
        <v>1.6549883856000001E-3</v>
      </c>
      <c r="AJ29" s="430">
        <v>1.4779440764E-3</v>
      </c>
      <c r="AK29" s="430">
        <v>1.1394328279E-3</v>
      </c>
      <c r="AL29" s="430">
        <v>9.9590401806000004E-4</v>
      </c>
      <c r="AM29" s="430">
        <v>1.0966138725E-3</v>
      </c>
      <c r="AN29" s="430">
        <v>1.1694358506999999E-3</v>
      </c>
      <c r="AO29" s="430">
        <v>1.6547892988E-3</v>
      </c>
      <c r="AP29" s="430">
        <v>1.8058425582000001E-3</v>
      </c>
      <c r="AQ29" s="430">
        <v>1.9840617623000001E-3</v>
      </c>
      <c r="AR29" s="430">
        <v>2.3818471414000001E-3</v>
      </c>
      <c r="AS29" s="430">
        <v>2.4884801733000002E-3</v>
      </c>
      <c r="AT29" s="430">
        <v>2.3858930296E-3</v>
      </c>
      <c r="AU29" s="430">
        <v>2.3103119615000001E-3</v>
      </c>
      <c r="AV29" s="430">
        <v>2.0662460433000002E-3</v>
      </c>
      <c r="AW29" s="430">
        <v>1.5860080429999999E-3</v>
      </c>
      <c r="AX29" s="430">
        <v>1.3982454032000001E-3</v>
      </c>
      <c r="AY29" s="430">
        <v>1.5844178838000001E-3</v>
      </c>
      <c r="AZ29" s="926">
        <v>1.6958694888000001E-3</v>
      </c>
      <c r="BA29" s="926">
        <v>2.3509254035000001E-3</v>
      </c>
      <c r="BB29" s="926">
        <v>2.4764961886000001E-3</v>
      </c>
      <c r="BC29" s="926">
        <v>2.6391399999999999E-3</v>
      </c>
      <c r="BD29" s="926">
        <v>2.5804600000000001E-3</v>
      </c>
      <c r="BE29" s="435">
        <v>2.6255200000000001E-3</v>
      </c>
      <c r="BF29" s="435">
        <v>2.52506E-3</v>
      </c>
      <c r="BG29" s="435">
        <v>2.28232E-3</v>
      </c>
      <c r="BH29" s="435">
        <v>2.1079599999999999E-3</v>
      </c>
      <c r="BI29" s="435">
        <v>1.7154500000000001E-3</v>
      </c>
      <c r="BJ29" s="435">
        <v>1.57526E-3</v>
      </c>
      <c r="BK29" s="435">
        <v>1.6113900000000001E-3</v>
      </c>
      <c r="BL29" s="435">
        <v>1.6268400000000001E-3</v>
      </c>
      <c r="BM29" s="435">
        <v>2.15839E-3</v>
      </c>
      <c r="BN29" s="435">
        <v>2.2688000000000001E-3</v>
      </c>
      <c r="BO29" s="435">
        <v>2.45239E-3</v>
      </c>
      <c r="BP29" s="435">
        <v>2.4239700000000001E-3</v>
      </c>
      <c r="BQ29" s="435">
        <v>2.48263E-3</v>
      </c>
      <c r="BR29" s="435">
        <v>2.3955199999999999E-3</v>
      </c>
      <c r="BS29" s="435">
        <v>2.1639699999999999E-3</v>
      </c>
      <c r="BT29" s="435">
        <v>1.9848000000000001E-3</v>
      </c>
      <c r="BU29" s="435">
        <v>1.5870700000000001E-3</v>
      </c>
      <c r="BV29" s="435">
        <v>1.4439100000000001E-3</v>
      </c>
    </row>
    <row r="30" spans="1:74" ht="12" customHeight="1" x14ac:dyDescent="0.2">
      <c r="A30" s="253" t="s">
        <v>11</v>
      </c>
      <c r="B30" s="751" t="s">
        <v>1385</v>
      </c>
      <c r="C30" s="430">
        <v>1.4430966E-2</v>
      </c>
      <c r="D30" s="430">
        <v>1.2823503999999999E-2</v>
      </c>
      <c r="E30" s="430">
        <v>1.4604816E-2</v>
      </c>
      <c r="F30" s="430">
        <v>1.3704149000000001E-2</v>
      </c>
      <c r="G30" s="430">
        <v>1.4036996E-2</v>
      </c>
      <c r="H30" s="430">
        <v>1.2325189E-2</v>
      </c>
      <c r="I30" s="430">
        <v>1.2440306E-2</v>
      </c>
      <c r="J30" s="430">
        <v>1.2745596E-2</v>
      </c>
      <c r="K30" s="430">
        <v>1.2037469E-2</v>
      </c>
      <c r="L30" s="430">
        <v>1.3684616E-2</v>
      </c>
      <c r="M30" s="430">
        <v>1.3531118999999999E-2</v>
      </c>
      <c r="N30" s="430">
        <v>1.4415116E-2</v>
      </c>
      <c r="O30" s="430">
        <v>1.3915156E-2</v>
      </c>
      <c r="P30" s="430">
        <v>1.2346364E-2</v>
      </c>
      <c r="Q30" s="430">
        <v>1.3535896E-2</v>
      </c>
      <c r="R30" s="430">
        <v>1.2898679E-2</v>
      </c>
      <c r="S30" s="430">
        <v>1.3389145999999999E-2</v>
      </c>
      <c r="T30" s="430">
        <v>1.1943239E-2</v>
      </c>
      <c r="U30" s="430">
        <v>1.2098085999999999E-2</v>
      </c>
      <c r="V30" s="430">
        <v>1.2043816000000001E-2</v>
      </c>
      <c r="W30" s="430">
        <v>1.1543549E-2</v>
      </c>
      <c r="X30" s="430">
        <v>1.3130905999999999E-2</v>
      </c>
      <c r="Y30" s="430">
        <v>1.2888818999999999E-2</v>
      </c>
      <c r="Z30" s="430">
        <v>1.3717686E-2</v>
      </c>
      <c r="AA30" s="430">
        <v>1.3981225999999999E-2</v>
      </c>
      <c r="AB30" s="430">
        <v>1.3056425E-2</v>
      </c>
      <c r="AC30" s="430">
        <v>1.3667805999999999E-2</v>
      </c>
      <c r="AD30" s="430">
        <v>1.3333960000000001E-2</v>
      </c>
      <c r="AE30" s="430">
        <v>1.3742146E-2</v>
      </c>
      <c r="AF30" s="430">
        <v>1.1812720000000001E-2</v>
      </c>
      <c r="AG30" s="430">
        <v>1.2262606000000001E-2</v>
      </c>
      <c r="AH30" s="430">
        <v>1.2365526E-2</v>
      </c>
      <c r="AI30" s="430">
        <v>1.2031750000000001E-2</v>
      </c>
      <c r="AJ30" s="430">
        <v>1.3277005999999999E-2</v>
      </c>
      <c r="AK30" s="430">
        <v>1.323452E-2</v>
      </c>
      <c r="AL30" s="430">
        <v>1.3557886E-2</v>
      </c>
      <c r="AM30" s="430">
        <v>1.3644626E-2</v>
      </c>
      <c r="AN30" s="430">
        <v>1.2443223999999999E-2</v>
      </c>
      <c r="AO30" s="430">
        <v>1.3761496E-2</v>
      </c>
      <c r="AP30" s="430">
        <v>1.3204568999999999E-2</v>
      </c>
      <c r="AQ30" s="430">
        <v>1.2992266000000001E-2</v>
      </c>
      <c r="AR30" s="430">
        <v>1.1536939E-2</v>
      </c>
      <c r="AS30" s="430">
        <v>1.2195986000000001E-2</v>
      </c>
      <c r="AT30" s="430">
        <v>1.2230816E-2</v>
      </c>
      <c r="AU30" s="430">
        <v>1.1840039E-2</v>
      </c>
      <c r="AV30" s="430">
        <v>1.3616226E-2</v>
      </c>
      <c r="AW30" s="430">
        <v>1.2964279E-2</v>
      </c>
      <c r="AX30" s="430">
        <v>1.3722486000000001E-2</v>
      </c>
      <c r="AY30" s="430">
        <v>1.3582785999999999E-2</v>
      </c>
      <c r="AZ30" s="926">
        <v>1.2306894000000001E-2</v>
      </c>
      <c r="BA30" s="926">
        <v>1.3452366E-2</v>
      </c>
      <c r="BB30" s="926">
        <v>1.27686E-2</v>
      </c>
      <c r="BC30" s="926">
        <v>1.30242E-2</v>
      </c>
      <c r="BD30" s="926">
        <v>1.21379E-2</v>
      </c>
      <c r="BE30" s="435">
        <v>1.27793E-2</v>
      </c>
      <c r="BF30" s="435">
        <v>1.29497E-2</v>
      </c>
      <c r="BG30" s="435">
        <v>1.2573900000000001E-2</v>
      </c>
      <c r="BH30" s="435">
        <v>1.3892E-2</v>
      </c>
      <c r="BI30" s="435">
        <v>1.3272600000000001E-2</v>
      </c>
      <c r="BJ30" s="435">
        <v>1.36115E-2</v>
      </c>
      <c r="BK30" s="435">
        <v>1.3380400000000001E-2</v>
      </c>
      <c r="BL30" s="435">
        <v>1.1989100000000001E-2</v>
      </c>
      <c r="BM30" s="435">
        <v>1.31472E-2</v>
      </c>
      <c r="BN30" s="435">
        <v>1.2537E-2</v>
      </c>
      <c r="BO30" s="435">
        <v>1.31985E-2</v>
      </c>
      <c r="BP30" s="435">
        <v>1.22871E-2</v>
      </c>
      <c r="BQ30" s="435">
        <v>1.2911799999999999E-2</v>
      </c>
      <c r="BR30" s="435">
        <v>1.30525E-2</v>
      </c>
      <c r="BS30" s="435">
        <v>1.26255E-2</v>
      </c>
      <c r="BT30" s="435">
        <v>1.38908E-2</v>
      </c>
      <c r="BU30" s="435">
        <v>1.3245399999999999E-2</v>
      </c>
      <c r="BV30" s="435">
        <v>1.3553000000000001E-2</v>
      </c>
    </row>
    <row r="31" spans="1:74" ht="12" customHeight="1" x14ac:dyDescent="0.2">
      <c r="A31" s="234" t="s">
        <v>35</v>
      </c>
      <c r="B31" s="751" t="s">
        <v>1386</v>
      </c>
      <c r="C31" s="430">
        <v>0.122777899</v>
      </c>
      <c r="D31" s="430">
        <v>0.111627508</v>
      </c>
      <c r="E31" s="430">
        <v>0.118643819</v>
      </c>
      <c r="F31" s="430">
        <v>0.117245342</v>
      </c>
      <c r="G31" s="430">
        <v>0.120785409</v>
      </c>
      <c r="H31" s="430">
        <v>0.118316882</v>
      </c>
      <c r="I31" s="430">
        <v>0.122730909</v>
      </c>
      <c r="J31" s="430">
        <v>0.121301199</v>
      </c>
      <c r="K31" s="430">
        <v>0.113282062</v>
      </c>
      <c r="L31" s="430">
        <v>0.114496089</v>
      </c>
      <c r="M31" s="430">
        <v>0.115728152</v>
      </c>
      <c r="N31" s="430">
        <v>0.11806472899999999</v>
      </c>
      <c r="O31" s="430">
        <v>0.119461779</v>
      </c>
      <c r="P31" s="430">
        <v>0.105620228</v>
      </c>
      <c r="Q31" s="430">
        <v>0.115675179</v>
      </c>
      <c r="R31" s="430">
        <v>0.107049322</v>
      </c>
      <c r="S31" s="430">
        <v>0.113484589</v>
      </c>
      <c r="T31" s="430">
        <v>0.10608701199999999</v>
      </c>
      <c r="U31" s="430">
        <v>0.111627619</v>
      </c>
      <c r="V31" s="430">
        <v>0.113734159</v>
      </c>
      <c r="W31" s="430">
        <v>0.109965572</v>
      </c>
      <c r="X31" s="430">
        <v>0.109317609</v>
      </c>
      <c r="Y31" s="430">
        <v>0.113054802</v>
      </c>
      <c r="Z31" s="430">
        <v>0.116016709</v>
      </c>
      <c r="AA31" s="430">
        <v>0.112898362</v>
      </c>
      <c r="AB31" s="430">
        <v>0.107146308</v>
      </c>
      <c r="AC31" s="430">
        <v>0.112287022</v>
      </c>
      <c r="AD31" s="430">
        <v>0.10966392</v>
      </c>
      <c r="AE31" s="430">
        <v>0.110110892</v>
      </c>
      <c r="AF31" s="430">
        <v>0.10866675000000001</v>
      </c>
      <c r="AG31" s="430">
        <v>0.111019672</v>
      </c>
      <c r="AH31" s="430">
        <v>0.112351992</v>
      </c>
      <c r="AI31" s="430">
        <v>0.10981924999999999</v>
      </c>
      <c r="AJ31" s="430">
        <v>0.107394042</v>
      </c>
      <c r="AK31" s="430">
        <v>0.11107702</v>
      </c>
      <c r="AL31" s="430">
        <v>0.115803482</v>
      </c>
      <c r="AM31" s="430">
        <v>0.111870129</v>
      </c>
      <c r="AN31" s="430">
        <v>0.100575548</v>
      </c>
      <c r="AO31" s="430">
        <v>0.111746889</v>
      </c>
      <c r="AP31" s="430">
        <v>0.104372302</v>
      </c>
      <c r="AQ31" s="430">
        <v>0.10834054899999999</v>
      </c>
      <c r="AR31" s="430">
        <v>0.107199592</v>
      </c>
      <c r="AS31" s="430">
        <v>0.112617509</v>
      </c>
      <c r="AT31" s="430">
        <v>0.111817659</v>
      </c>
      <c r="AU31" s="430">
        <v>0.108012832</v>
      </c>
      <c r="AV31" s="430">
        <v>0.108213409</v>
      </c>
      <c r="AW31" s="430">
        <v>0.106238552</v>
      </c>
      <c r="AX31" s="430">
        <v>0.108940619</v>
      </c>
      <c r="AY31" s="430">
        <v>0.107904219</v>
      </c>
      <c r="AZ31" s="926">
        <v>9.7395127999999997E-2</v>
      </c>
      <c r="BA31" s="926">
        <v>0.105031839</v>
      </c>
      <c r="BB31" s="926">
        <v>0.1071725</v>
      </c>
      <c r="BC31" s="926">
        <v>0.1047043</v>
      </c>
      <c r="BD31" s="926">
        <v>0.1080897</v>
      </c>
      <c r="BE31" s="435">
        <v>0.1175321</v>
      </c>
      <c r="BF31" s="435">
        <v>0.1178903</v>
      </c>
      <c r="BG31" s="435">
        <v>0.1145584</v>
      </c>
      <c r="BH31" s="435">
        <v>0.1199306</v>
      </c>
      <c r="BI31" s="435">
        <v>0.1169719</v>
      </c>
      <c r="BJ31" s="435">
        <v>0.1228834</v>
      </c>
      <c r="BK31" s="435">
        <v>0.1228831</v>
      </c>
      <c r="BL31" s="435">
        <v>0.1098305</v>
      </c>
      <c r="BM31" s="435">
        <v>0.11767</v>
      </c>
      <c r="BN31" s="435">
        <v>0.1152579</v>
      </c>
      <c r="BO31" s="435">
        <v>0.1173384</v>
      </c>
      <c r="BP31" s="435">
        <v>0.1161895</v>
      </c>
      <c r="BQ31" s="435">
        <v>0.1227804</v>
      </c>
      <c r="BR31" s="435">
        <v>0.12134159999999999</v>
      </c>
      <c r="BS31" s="435">
        <v>0.11686489999999999</v>
      </c>
      <c r="BT31" s="435">
        <v>0.12148730000000001</v>
      </c>
      <c r="BU31" s="435">
        <v>0.11803429999999999</v>
      </c>
      <c r="BV31" s="435">
        <v>0.1236126</v>
      </c>
    </row>
    <row r="32" spans="1:74" ht="12" customHeight="1" x14ac:dyDescent="0.2">
      <c r="A32" s="253"/>
      <c r="B32" s="286"/>
      <c r="C32" s="491"/>
      <c r="D32" s="491"/>
      <c r="E32" s="491"/>
      <c r="F32" s="491"/>
      <c r="G32" s="491"/>
      <c r="H32" s="491"/>
      <c r="I32" s="491"/>
      <c r="J32" s="491"/>
      <c r="K32" s="491"/>
      <c r="L32" s="491"/>
      <c r="M32" s="491"/>
      <c r="N32" s="491"/>
      <c r="O32" s="491"/>
      <c r="P32" s="491"/>
      <c r="Q32" s="491"/>
      <c r="R32" s="491"/>
      <c r="S32" s="491"/>
      <c r="T32" s="491"/>
      <c r="U32" s="491"/>
      <c r="V32" s="491"/>
      <c r="W32" s="491"/>
      <c r="X32" s="491"/>
      <c r="Y32" s="491"/>
      <c r="Z32" s="491"/>
      <c r="AA32" s="491"/>
      <c r="AB32" s="491"/>
      <c r="AC32" s="491"/>
      <c r="AD32" s="491"/>
      <c r="AE32" s="491"/>
      <c r="AF32" s="491"/>
      <c r="AG32" s="491"/>
      <c r="AH32" s="491"/>
      <c r="AI32" s="491"/>
      <c r="AJ32" s="491"/>
      <c r="AK32" s="491"/>
      <c r="AL32" s="491"/>
      <c r="AM32" s="491"/>
      <c r="AN32" s="491"/>
      <c r="AO32" s="491"/>
      <c r="AP32" s="491"/>
      <c r="AQ32" s="491"/>
      <c r="AR32" s="491"/>
      <c r="AS32" s="491"/>
      <c r="AT32" s="491"/>
      <c r="AU32" s="491"/>
      <c r="AV32" s="491"/>
      <c r="AW32" s="491"/>
      <c r="AX32" s="491"/>
      <c r="AY32" s="491"/>
      <c r="AZ32" s="928"/>
      <c r="BA32" s="928"/>
      <c r="BB32" s="928"/>
      <c r="BC32" s="928"/>
      <c r="BD32" s="928"/>
      <c r="BE32" s="487"/>
      <c r="BF32" s="487"/>
      <c r="BG32" s="487"/>
      <c r="BH32" s="487"/>
      <c r="BI32" s="487"/>
      <c r="BJ32" s="487"/>
      <c r="BK32" s="487"/>
      <c r="BL32" s="487"/>
      <c r="BM32" s="487"/>
      <c r="BN32" s="487"/>
      <c r="BO32" s="487"/>
      <c r="BP32" s="487"/>
      <c r="BQ32" s="487"/>
      <c r="BR32" s="487"/>
      <c r="BS32" s="487"/>
      <c r="BT32" s="487"/>
      <c r="BU32" s="487"/>
      <c r="BV32" s="487"/>
    </row>
    <row r="33" spans="1:74" s="92" customFormat="1" ht="12" customHeight="1" x14ac:dyDescent="0.2">
      <c r="A33" s="495" t="s">
        <v>135</v>
      </c>
      <c r="B33" s="496" t="s">
        <v>1388</v>
      </c>
      <c r="C33" s="111">
        <v>2.0270265706000001E-2</v>
      </c>
      <c r="D33" s="111">
        <v>1.9287340133999999E-2</v>
      </c>
      <c r="E33" s="111">
        <v>2.2084791238000001E-2</v>
      </c>
      <c r="F33" s="111">
        <v>2.2112071478000001E-2</v>
      </c>
      <c r="G33" s="111">
        <v>2.3440976995000001E-2</v>
      </c>
      <c r="H33" s="111">
        <v>2.345973858E-2</v>
      </c>
      <c r="I33" s="111">
        <v>2.3941312966000002E-2</v>
      </c>
      <c r="J33" s="111">
        <v>2.3760686922999999E-2</v>
      </c>
      <c r="K33" s="111">
        <v>2.2043296907999999E-2</v>
      </c>
      <c r="L33" s="111">
        <v>2.1776845762000001E-2</v>
      </c>
      <c r="M33" s="111">
        <v>2.0523486037000001E-2</v>
      </c>
      <c r="N33" s="111">
        <v>2.0207893003000001E-2</v>
      </c>
      <c r="O33" s="111">
        <v>2.0132200744999999E-2</v>
      </c>
      <c r="P33" s="111">
        <v>1.8887614935000002E-2</v>
      </c>
      <c r="Q33" s="111">
        <v>2.1932399708000001E-2</v>
      </c>
      <c r="R33" s="111">
        <v>2.1965956891000001E-2</v>
      </c>
      <c r="S33" s="111">
        <v>2.3377913688000001E-2</v>
      </c>
      <c r="T33" s="111">
        <v>2.324692427E-2</v>
      </c>
      <c r="U33" s="111">
        <v>2.3866962738999999E-2</v>
      </c>
      <c r="V33" s="111">
        <v>2.3790779421E-2</v>
      </c>
      <c r="W33" s="111">
        <v>2.2086266465999999E-2</v>
      </c>
      <c r="X33" s="111">
        <v>2.1742181725E-2</v>
      </c>
      <c r="Y33" s="111">
        <v>2.0297418928000001E-2</v>
      </c>
      <c r="Z33" s="111">
        <v>2.0743161459000001E-2</v>
      </c>
      <c r="AA33" s="111">
        <v>2.0689383275000001E-2</v>
      </c>
      <c r="AB33" s="111">
        <v>2.0084242764000001E-2</v>
      </c>
      <c r="AC33" s="111">
        <v>2.2377810397999999E-2</v>
      </c>
      <c r="AD33" s="111">
        <v>2.2407245225999999E-2</v>
      </c>
      <c r="AE33" s="111">
        <v>2.4352121527E-2</v>
      </c>
      <c r="AF33" s="111">
        <v>2.3654465842E-2</v>
      </c>
      <c r="AG33" s="111">
        <v>2.4693253360999999E-2</v>
      </c>
      <c r="AH33" s="111">
        <v>2.4035894286E-2</v>
      </c>
      <c r="AI33" s="111">
        <v>2.2478316698E-2</v>
      </c>
      <c r="AJ33" s="111">
        <v>2.2129390958000001E-2</v>
      </c>
      <c r="AK33" s="111">
        <v>2.0475457890999998E-2</v>
      </c>
      <c r="AL33" s="111">
        <v>2.0666232021999999E-2</v>
      </c>
      <c r="AM33" s="111">
        <v>2.0986651671999999E-2</v>
      </c>
      <c r="AN33" s="111">
        <v>1.9937687938E-2</v>
      </c>
      <c r="AO33" s="111">
        <v>2.3225346479999999E-2</v>
      </c>
      <c r="AP33" s="111">
        <v>2.3579788612E-2</v>
      </c>
      <c r="AQ33" s="111">
        <v>2.4152755804E-2</v>
      </c>
      <c r="AR33" s="111">
        <v>2.4655439984000001E-2</v>
      </c>
      <c r="AS33" s="111">
        <v>2.5367917548999998E-2</v>
      </c>
      <c r="AT33" s="111">
        <v>2.4868163339E-2</v>
      </c>
      <c r="AU33" s="111">
        <v>2.3530108059999999E-2</v>
      </c>
      <c r="AV33" s="111">
        <v>2.2695271172000001E-2</v>
      </c>
      <c r="AW33" s="111">
        <v>2.0829453280999999E-2</v>
      </c>
      <c r="AX33" s="111">
        <v>2.1356770266999999E-2</v>
      </c>
      <c r="AY33" s="111">
        <v>2.1222108382000001E-2</v>
      </c>
      <c r="AZ33" s="703">
        <v>1.9979741136000002E-2</v>
      </c>
      <c r="BA33" s="703">
        <v>2.4277758789999999E-2</v>
      </c>
      <c r="BB33" s="703">
        <v>2.4713586087999999E-2</v>
      </c>
      <c r="BC33" s="703">
        <v>2.5841937297999999E-2</v>
      </c>
      <c r="BD33" s="703">
        <v>2.6284663182000002E-2</v>
      </c>
      <c r="BE33" s="497">
        <v>2.6700700000000001E-2</v>
      </c>
      <c r="BF33" s="497">
        <v>2.6311500000000002E-2</v>
      </c>
      <c r="BG33" s="497">
        <v>2.4543800000000001E-2</v>
      </c>
      <c r="BH33" s="497">
        <v>2.4212000000000001E-2</v>
      </c>
      <c r="BI33" s="497">
        <v>2.23146E-2</v>
      </c>
      <c r="BJ33" s="497">
        <v>2.2401799999999999E-2</v>
      </c>
      <c r="BK33" s="497">
        <v>2.2338199999999999E-2</v>
      </c>
      <c r="BL33" s="497">
        <v>2.1193099999999999E-2</v>
      </c>
      <c r="BM33" s="497">
        <v>2.5245099999999999E-2</v>
      </c>
      <c r="BN33" s="497">
        <v>2.50143E-2</v>
      </c>
      <c r="BO33" s="497">
        <v>2.7080699999999999E-2</v>
      </c>
      <c r="BP33" s="497">
        <v>2.7433300000000001E-2</v>
      </c>
      <c r="BQ33" s="497">
        <v>2.8179800000000001E-2</v>
      </c>
      <c r="BR33" s="497">
        <v>2.7691899999999998E-2</v>
      </c>
      <c r="BS33" s="497">
        <v>2.5756500000000002E-2</v>
      </c>
      <c r="BT33" s="497">
        <v>2.5295700000000001E-2</v>
      </c>
      <c r="BU33" s="497">
        <v>2.3109600000000001E-2</v>
      </c>
      <c r="BV33" s="497">
        <v>2.31297E-2</v>
      </c>
    </row>
    <row r="34" spans="1:74" ht="12" customHeight="1" x14ac:dyDescent="0.2">
      <c r="A34" s="253" t="s">
        <v>40</v>
      </c>
      <c r="B34" s="751" t="s">
        <v>1039</v>
      </c>
      <c r="C34" s="430">
        <v>1.6731509999999999E-3</v>
      </c>
      <c r="D34" s="430">
        <v>1.5112330000000001E-3</v>
      </c>
      <c r="E34" s="430">
        <v>1.6731509999999999E-3</v>
      </c>
      <c r="F34" s="430">
        <v>1.619178E-3</v>
      </c>
      <c r="G34" s="430">
        <v>1.6731509999999999E-3</v>
      </c>
      <c r="H34" s="430">
        <v>1.619178E-3</v>
      </c>
      <c r="I34" s="430">
        <v>1.6731509999999999E-3</v>
      </c>
      <c r="J34" s="430">
        <v>1.6731509999999999E-3</v>
      </c>
      <c r="K34" s="430">
        <v>1.619178E-3</v>
      </c>
      <c r="L34" s="430">
        <v>1.6731509999999999E-3</v>
      </c>
      <c r="M34" s="430">
        <v>1.619178E-3</v>
      </c>
      <c r="N34" s="430">
        <v>1.6731509999999999E-3</v>
      </c>
      <c r="O34" s="430">
        <v>1.6731509999999999E-3</v>
      </c>
      <c r="P34" s="430">
        <v>1.5112330000000001E-3</v>
      </c>
      <c r="Q34" s="430">
        <v>1.6731509999999999E-3</v>
      </c>
      <c r="R34" s="430">
        <v>1.619178E-3</v>
      </c>
      <c r="S34" s="430">
        <v>1.6731509999999999E-3</v>
      </c>
      <c r="T34" s="430">
        <v>1.619178E-3</v>
      </c>
      <c r="U34" s="430">
        <v>1.6731509999999999E-3</v>
      </c>
      <c r="V34" s="430">
        <v>1.6731509999999999E-3</v>
      </c>
      <c r="W34" s="430">
        <v>1.619178E-3</v>
      </c>
      <c r="X34" s="430">
        <v>1.6731509999999999E-3</v>
      </c>
      <c r="Y34" s="430">
        <v>1.619178E-3</v>
      </c>
      <c r="Z34" s="430">
        <v>1.6731509999999999E-3</v>
      </c>
      <c r="AA34" s="430">
        <v>1.6685789999999999E-3</v>
      </c>
      <c r="AB34" s="430">
        <v>1.560929E-3</v>
      </c>
      <c r="AC34" s="430">
        <v>1.6685789999999999E-3</v>
      </c>
      <c r="AD34" s="430">
        <v>1.6147539999999999E-3</v>
      </c>
      <c r="AE34" s="430">
        <v>1.6685789999999999E-3</v>
      </c>
      <c r="AF34" s="430">
        <v>1.6147539999999999E-3</v>
      </c>
      <c r="AG34" s="430">
        <v>1.6685789999999999E-3</v>
      </c>
      <c r="AH34" s="430">
        <v>1.6685789999999999E-3</v>
      </c>
      <c r="AI34" s="430">
        <v>1.6147539999999999E-3</v>
      </c>
      <c r="AJ34" s="430">
        <v>1.6685789999999999E-3</v>
      </c>
      <c r="AK34" s="430">
        <v>1.6147539999999999E-3</v>
      </c>
      <c r="AL34" s="430">
        <v>1.6685789999999999E-3</v>
      </c>
      <c r="AM34" s="430">
        <v>1.6731509999999999E-3</v>
      </c>
      <c r="AN34" s="430">
        <v>1.5112330000000001E-3</v>
      </c>
      <c r="AO34" s="430">
        <v>1.6731509999999999E-3</v>
      </c>
      <c r="AP34" s="430">
        <v>1.619178E-3</v>
      </c>
      <c r="AQ34" s="430">
        <v>1.6731509999999999E-3</v>
      </c>
      <c r="AR34" s="430">
        <v>1.619178E-3</v>
      </c>
      <c r="AS34" s="430">
        <v>1.6731509999999999E-3</v>
      </c>
      <c r="AT34" s="430">
        <v>1.6731509999999999E-3</v>
      </c>
      <c r="AU34" s="430">
        <v>1.619178E-3</v>
      </c>
      <c r="AV34" s="430">
        <v>1.6731509999999999E-3</v>
      </c>
      <c r="AW34" s="430">
        <v>1.619178E-3</v>
      </c>
      <c r="AX34" s="430">
        <v>1.6731509999999999E-3</v>
      </c>
      <c r="AY34" s="430">
        <v>1.6731509999999999E-3</v>
      </c>
      <c r="AZ34" s="926">
        <v>1.5112330000000001E-3</v>
      </c>
      <c r="BA34" s="926">
        <v>1.6731509999999999E-3</v>
      </c>
      <c r="BB34" s="926">
        <v>1.64371E-3</v>
      </c>
      <c r="BC34" s="926">
        <v>1.6410299999999999E-3</v>
      </c>
      <c r="BD34" s="926">
        <v>1.64302E-3</v>
      </c>
      <c r="BE34" s="435">
        <v>1.64028E-3</v>
      </c>
      <c r="BF34" s="435">
        <v>1.63729E-3</v>
      </c>
      <c r="BG34" s="435">
        <v>1.63894E-3</v>
      </c>
      <c r="BH34" s="435">
        <v>1.63583E-3</v>
      </c>
      <c r="BI34" s="435">
        <v>1.6373399999999999E-3</v>
      </c>
      <c r="BJ34" s="435">
        <v>1.6340899999999999E-3</v>
      </c>
      <c r="BK34" s="435">
        <v>1.63054E-3</v>
      </c>
      <c r="BL34" s="435">
        <v>1.64138E-3</v>
      </c>
      <c r="BM34" s="435">
        <v>1.6385E-3</v>
      </c>
      <c r="BN34" s="435">
        <v>1.63802E-3</v>
      </c>
      <c r="BO34" s="435">
        <v>1.6377500000000001E-3</v>
      </c>
      <c r="BP34" s="435">
        <v>1.6372699999999999E-3</v>
      </c>
      <c r="BQ34" s="435">
        <v>1.637E-3</v>
      </c>
      <c r="BR34" s="435">
        <v>1.63697E-3</v>
      </c>
      <c r="BS34" s="435">
        <v>1.6367899999999999E-3</v>
      </c>
      <c r="BT34" s="435">
        <v>1.6368800000000001E-3</v>
      </c>
      <c r="BU34" s="435">
        <v>1.6368400000000001E-3</v>
      </c>
      <c r="BV34" s="435">
        <v>1.63708E-3</v>
      </c>
    </row>
    <row r="35" spans="1:74" ht="12" customHeight="1" x14ac:dyDescent="0.2">
      <c r="A35" s="253" t="s">
        <v>559</v>
      </c>
      <c r="B35" s="751" t="s">
        <v>1043</v>
      </c>
      <c r="C35" s="430">
        <v>3.5761701645E-3</v>
      </c>
      <c r="D35" s="430">
        <v>3.9515085107999998E-3</v>
      </c>
      <c r="E35" s="430">
        <v>5.3787992805999999E-3</v>
      </c>
      <c r="F35" s="430">
        <v>5.8962555679E-3</v>
      </c>
      <c r="G35" s="430">
        <v>6.4373992591999999E-3</v>
      </c>
      <c r="H35" s="430">
        <v>6.4588381723000004E-3</v>
      </c>
      <c r="I35" s="430">
        <v>6.7072667248000003E-3</v>
      </c>
      <c r="J35" s="430">
        <v>6.3827005933000001E-3</v>
      </c>
      <c r="K35" s="430">
        <v>5.6920446382999999E-3</v>
      </c>
      <c r="L35" s="430">
        <v>4.8963728474000004E-3</v>
      </c>
      <c r="M35" s="430">
        <v>3.8412513343999998E-3</v>
      </c>
      <c r="N35" s="430">
        <v>3.5376657478999999E-3</v>
      </c>
      <c r="O35" s="430">
        <v>3.9139917624000002E-3</v>
      </c>
      <c r="P35" s="430">
        <v>4.3397052076999997E-3</v>
      </c>
      <c r="Q35" s="430">
        <v>5.9070366826999999E-3</v>
      </c>
      <c r="R35" s="430">
        <v>6.5597647570000001E-3</v>
      </c>
      <c r="S35" s="430">
        <v>7.1467675331999998E-3</v>
      </c>
      <c r="T35" s="430">
        <v>7.0868601387999997E-3</v>
      </c>
      <c r="U35" s="430">
        <v>7.3572397592000004E-3</v>
      </c>
      <c r="V35" s="430">
        <v>7.0700605358000003E-3</v>
      </c>
      <c r="W35" s="430">
        <v>6.3093230016E-3</v>
      </c>
      <c r="X35" s="430">
        <v>5.4725945362000001E-3</v>
      </c>
      <c r="Y35" s="430">
        <v>4.3052915232E-3</v>
      </c>
      <c r="Z35" s="430">
        <v>4.0207532254000001E-3</v>
      </c>
      <c r="AA35" s="430">
        <v>4.2339176557999996E-3</v>
      </c>
      <c r="AB35" s="430">
        <v>4.8445292918000002E-3</v>
      </c>
      <c r="AC35" s="430">
        <v>6.3786816531000001E-3</v>
      </c>
      <c r="AD35" s="430">
        <v>7.0392010156999996E-3</v>
      </c>
      <c r="AE35" s="430">
        <v>7.7791146703999996E-3</v>
      </c>
      <c r="AF35" s="430">
        <v>7.7797731250000002E-3</v>
      </c>
      <c r="AG35" s="430">
        <v>8.0532480469000002E-3</v>
      </c>
      <c r="AH35" s="430">
        <v>7.7272787373000003E-3</v>
      </c>
      <c r="AI35" s="430">
        <v>6.8847216920999996E-3</v>
      </c>
      <c r="AJ35" s="430">
        <v>5.9877814135999999E-3</v>
      </c>
      <c r="AK35" s="430">
        <v>4.6634885035999997E-3</v>
      </c>
      <c r="AL35" s="430">
        <v>4.4367678968999999E-3</v>
      </c>
      <c r="AM35" s="430">
        <v>4.9353286886E-3</v>
      </c>
      <c r="AN35" s="430">
        <v>5.3660477596999996E-3</v>
      </c>
      <c r="AO35" s="430">
        <v>7.2762243167999998E-3</v>
      </c>
      <c r="AP35" s="430">
        <v>8.1495833590999999E-3</v>
      </c>
      <c r="AQ35" s="430">
        <v>8.8418601744999995E-3</v>
      </c>
      <c r="AR35" s="430">
        <v>8.8919742008000003E-3</v>
      </c>
      <c r="AS35" s="430">
        <v>9.2656145858000007E-3</v>
      </c>
      <c r="AT35" s="430">
        <v>8.8949909718E-3</v>
      </c>
      <c r="AU35" s="430">
        <v>7.9983052422000003E-3</v>
      </c>
      <c r="AV35" s="430">
        <v>6.9084277153999996E-3</v>
      </c>
      <c r="AW35" s="430">
        <v>5.3897860331999997E-3</v>
      </c>
      <c r="AX35" s="430">
        <v>5.0988565168000001E-3</v>
      </c>
      <c r="AY35" s="430">
        <v>5.5893344988999999E-3</v>
      </c>
      <c r="AZ35" s="926">
        <v>6.0642089204999998E-3</v>
      </c>
      <c r="BA35" s="926">
        <v>8.4488462863000005E-3</v>
      </c>
      <c r="BB35" s="926">
        <v>9.3930877315000008E-3</v>
      </c>
      <c r="BC35" s="926">
        <v>1.0347E-2</v>
      </c>
      <c r="BD35" s="926">
        <v>1.04525E-2</v>
      </c>
      <c r="BE35" s="435">
        <v>1.08725E-2</v>
      </c>
      <c r="BF35" s="435">
        <v>1.0462000000000001E-2</v>
      </c>
      <c r="BG35" s="435">
        <v>9.4395899999999994E-3</v>
      </c>
      <c r="BH35" s="435">
        <v>8.4161199999999992E-3</v>
      </c>
      <c r="BI35" s="435">
        <v>6.7822999999999998E-3</v>
      </c>
      <c r="BJ35" s="435">
        <v>6.4772600000000003E-3</v>
      </c>
      <c r="BK35" s="435">
        <v>6.95986E-3</v>
      </c>
      <c r="BL35" s="435">
        <v>7.5620599999999998E-3</v>
      </c>
      <c r="BM35" s="435">
        <v>1.00435E-2</v>
      </c>
      <c r="BN35" s="435">
        <v>1.09543E-2</v>
      </c>
      <c r="BO35" s="435">
        <v>1.18923E-2</v>
      </c>
      <c r="BP35" s="435">
        <v>1.19013E-2</v>
      </c>
      <c r="BQ35" s="435">
        <v>1.23061E-2</v>
      </c>
      <c r="BR35" s="435">
        <v>1.1793100000000001E-2</v>
      </c>
      <c r="BS35" s="435">
        <v>1.06076E-2</v>
      </c>
      <c r="BT35" s="435">
        <v>9.4361700000000007E-3</v>
      </c>
      <c r="BU35" s="435">
        <v>7.5720500000000003E-3</v>
      </c>
      <c r="BV35" s="435">
        <v>7.2109599999999998E-3</v>
      </c>
    </row>
    <row r="36" spans="1:74" ht="12" customHeight="1" x14ac:dyDescent="0.2">
      <c r="A36" s="234" t="s">
        <v>490</v>
      </c>
      <c r="B36" s="751" t="s">
        <v>1385</v>
      </c>
      <c r="C36" s="430">
        <v>6.2699299999999999E-3</v>
      </c>
      <c r="D36" s="430">
        <v>5.82243E-3</v>
      </c>
      <c r="E36" s="430">
        <v>6.1109600000000004E-3</v>
      </c>
      <c r="F36" s="430">
        <v>6.1106099999999998E-3</v>
      </c>
      <c r="G36" s="430">
        <v>6.2791499999999998E-3</v>
      </c>
      <c r="H36" s="430">
        <v>6.4127699999999999E-3</v>
      </c>
      <c r="I36" s="430">
        <v>6.5400600000000003E-3</v>
      </c>
      <c r="J36" s="430">
        <v>6.4406999999999997E-3</v>
      </c>
      <c r="K36" s="430">
        <v>6.2039E-3</v>
      </c>
      <c r="L36" s="430">
        <v>6.3521200000000002E-3</v>
      </c>
      <c r="M36" s="430">
        <v>6.3671600000000002E-3</v>
      </c>
      <c r="N36" s="430">
        <v>6.14928E-3</v>
      </c>
      <c r="O36" s="430">
        <v>6.06487E-3</v>
      </c>
      <c r="P36" s="430">
        <v>5.4813700000000002E-3</v>
      </c>
      <c r="Q36" s="430">
        <v>5.7625300000000001E-3</v>
      </c>
      <c r="R36" s="430">
        <v>5.6207499999999999E-3</v>
      </c>
      <c r="S36" s="430">
        <v>6.1477399999999996E-3</v>
      </c>
      <c r="T36" s="430">
        <v>6.1231599999999999E-3</v>
      </c>
      <c r="U36" s="430">
        <v>6.4016200000000002E-3</v>
      </c>
      <c r="V36" s="430">
        <v>6.3594699999999999E-3</v>
      </c>
      <c r="W36" s="430">
        <v>5.8882600000000002E-3</v>
      </c>
      <c r="X36" s="430">
        <v>5.9880899999999997E-3</v>
      </c>
      <c r="Y36" s="430">
        <v>6.1130400000000001E-3</v>
      </c>
      <c r="Z36" s="430">
        <v>6.52829E-3</v>
      </c>
      <c r="AA36" s="430">
        <v>6.3701900000000004E-3</v>
      </c>
      <c r="AB36" s="430">
        <v>5.8014199999999998E-3</v>
      </c>
      <c r="AC36" s="430">
        <v>5.9921000000000002E-3</v>
      </c>
      <c r="AD36" s="430">
        <v>5.8014599999999996E-3</v>
      </c>
      <c r="AE36" s="430">
        <v>6.3055300000000002E-3</v>
      </c>
      <c r="AF36" s="430">
        <v>5.9638599999999996E-3</v>
      </c>
      <c r="AG36" s="430">
        <v>6.1941499999999998E-3</v>
      </c>
      <c r="AH36" s="430">
        <v>6.1022200000000002E-3</v>
      </c>
      <c r="AI36" s="430">
        <v>5.7132499999999996E-3</v>
      </c>
      <c r="AJ36" s="430">
        <v>5.9441600000000004E-3</v>
      </c>
      <c r="AK36" s="430">
        <v>5.9187900000000002E-3</v>
      </c>
      <c r="AL36" s="430">
        <v>6.05041E-3</v>
      </c>
      <c r="AM36" s="430">
        <v>5.8786300000000001E-3</v>
      </c>
      <c r="AN36" s="430">
        <v>5.3281300000000004E-3</v>
      </c>
      <c r="AO36" s="430">
        <v>5.8701999999999999E-3</v>
      </c>
      <c r="AP36" s="430">
        <v>5.6154200000000003E-3</v>
      </c>
      <c r="AQ36" s="430">
        <v>5.2114099999999997E-3</v>
      </c>
      <c r="AR36" s="430">
        <v>5.4741700000000004E-3</v>
      </c>
      <c r="AS36" s="430">
        <v>5.5991399999999998E-3</v>
      </c>
      <c r="AT36" s="430">
        <v>5.5834099999999996E-3</v>
      </c>
      <c r="AU36" s="430">
        <v>5.5301600000000001E-3</v>
      </c>
      <c r="AV36" s="430">
        <v>5.52624E-3</v>
      </c>
      <c r="AW36" s="430">
        <v>5.6967600000000004E-3</v>
      </c>
      <c r="AX36" s="430">
        <v>5.8436E-3</v>
      </c>
      <c r="AY36" s="430">
        <v>5.4697000000000001E-3</v>
      </c>
      <c r="AZ36" s="926">
        <v>4.7751699999999996E-3</v>
      </c>
      <c r="BA36" s="926">
        <v>5.5109900000000003E-3</v>
      </c>
      <c r="BB36" s="926">
        <v>5.5506000000000002E-3</v>
      </c>
      <c r="BC36" s="926">
        <v>5.3732299999999997E-3</v>
      </c>
      <c r="BD36" s="926">
        <v>5.5568099999999997E-3</v>
      </c>
      <c r="BE36" s="435">
        <v>5.75538E-3</v>
      </c>
      <c r="BF36" s="435">
        <v>5.8823699999999996E-3</v>
      </c>
      <c r="BG36" s="435">
        <v>5.46417E-3</v>
      </c>
      <c r="BH36" s="435">
        <v>5.9995400000000003E-3</v>
      </c>
      <c r="BI36" s="435">
        <v>5.8773999999999996E-3</v>
      </c>
      <c r="BJ36" s="435">
        <v>6.0174599999999996E-3</v>
      </c>
      <c r="BK36" s="435">
        <v>5.5412899999999999E-3</v>
      </c>
      <c r="BL36" s="435">
        <v>4.6696999999999997E-3</v>
      </c>
      <c r="BM36" s="435">
        <v>5.4463300000000001E-3</v>
      </c>
      <c r="BN36" s="435">
        <v>4.6583800000000002E-3</v>
      </c>
      <c r="BO36" s="435">
        <v>5.4422300000000002E-3</v>
      </c>
      <c r="BP36" s="435">
        <v>5.6201200000000002E-3</v>
      </c>
      <c r="BQ36" s="435">
        <v>5.8191800000000002E-3</v>
      </c>
      <c r="BR36" s="435">
        <v>5.9391599999999998E-3</v>
      </c>
      <c r="BS36" s="435">
        <v>5.4966599999999996E-3</v>
      </c>
      <c r="BT36" s="435">
        <v>6.0442100000000004E-3</v>
      </c>
      <c r="BU36" s="435">
        <v>5.8829599999999996E-3</v>
      </c>
      <c r="BV36" s="435">
        <v>6.0073499999999998E-3</v>
      </c>
    </row>
    <row r="37" spans="1:74" ht="12" customHeight="1" x14ac:dyDescent="0.2">
      <c r="A37" s="234" t="s">
        <v>12</v>
      </c>
      <c r="B37" s="751" t="s">
        <v>1386</v>
      </c>
      <c r="C37" s="430">
        <v>6.2166909999999999E-3</v>
      </c>
      <c r="D37" s="430">
        <v>5.6440240000000001E-3</v>
      </c>
      <c r="E37" s="430">
        <v>6.1301510000000003E-3</v>
      </c>
      <c r="F37" s="430">
        <v>5.8888719999999999E-3</v>
      </c>
      <c r="G37" s="430">
        <v>6.2173810000000001E-3</v>
      </c>
      <c r="H37" s="430">
        <v>6.1400320000000001E-3</v>
      </c>
      <c r="I37" s="430">
        <v>6.2789309999999997E-3</v>
      </c>
      <c r="J37" s="430">
        <v>6.3781610000000002E-3</v>
      </c>
      <c r="K37" s="430">
        <v>5.924332E-3</v>
      </c>
      <c r="L37" s="430">
        <v>6.0237509999999999E-3</v>
      </c>
      <c r="M37" s="430">
        <v>5.9665020000000003E-3</v>
      </c>
      <c r="N37" s="430">
        <v>6.166431E-3</v>
      </c>
      <c r="O37" s="430">
        <v>6.1574710000000003E-3</v>
      </c>
      <c r="P37" s="430">
        <v>5.4782939999999999E-3</v>
      </c>
      <c r="Q37" s="430">
        <v>6.1111209999999997E-3</v>
      </c>
      <c r="R37" s="430">
        <v>5.8533320000000002E-3</v>
      </c>
      <c r="S37" s="430">
        <v>5.9381010000000003E-3</v>
      </c>
      <c r="T37" s="430">
        <v>5.966832E-3</v>
      </c>
      <c r="U37" s="430">
        <v>6.0198209999999999E-3</v>
      </c>
      <c r="V37" s="430">
        <v>6.1390610000000003E-3</v>
      </c>
      <c r="W37" s="430">
        <v>5.982752E-3</v>
      </c>
      <c r="X37" s="430">
        <v>6.078501E-3</v>
      </c>
      <c r="Y37" s="430">
        <v>5.8798119999999999E-3</v>
      </c>
      <c r="Z37" s="430">
        <v>6.1474809999999998E-3</v>
      </c>
      <c r="AA37" s="430">
        <v>6.2005740000000004E-3</v>
      </c>
      <c r="AB37" s="430">
        <v>5.6162740000000001E-3</v>
      </c>
      <c r="AC37" s="430">
        <v>5.9153640000000002E-3</v>
      </c>
      <c r="AD37" s="430">
        <v>5.7034490000000002E-3</v>
      </c>
      <c r="AE37" s="430">
        <v>5.9972439999999997E-3</v>
      </c>
      <c r="AF37" s="430">
        <v>5.9181590000000001E-3</v>
      </c>
      <c r="AG37" s="430">
        <v>6.2458039999999998E-3</v>
      </c>
      <c r="AH37" s="430">
        <v>6.0618540000000002E-3</v>
      </c>
      <c r="AI37" s="430">
        <v>5.9447789999999999E-3</v>
      </c>
      <c r="AJ37" s="430">
        <v>6.0121840000000003E-3</v>
      </c>
      <c r="AK37" s="430">
        <v>5.9234889999999997E-3</v>
      </c>
      <c r="AL37" s="430">
        <v>6.1430740000000001E-3</v>
      </c>
      <c r="AM37" s="430">
        <v>6.1592210000000003E-3</v>
      </c>
      <c r="AN37" s="430">
        <v>5.5709940000000001E-3</v>
      </c>
      <c r="AO37" s="430">
        <v>6.0359410000000004E-3</v>
      </c>
      <c r="AP37" s="430">
        <v>5.7532920000000001E-3</v>
      </c>
      <c r="AQ37" s="430">
        <v>6.0076310000000003E-3</v>
      </c>
      <c r="AR37" s="430">
        <v>6.1822420000000001E-3</v>
      </c>
      <c r="AS37" s="430">
        <v>6.3171909999999998E-3</v>
      </c>
      <c r="AT37" s="430">
        <v>6.2128909999999999E-3</v>
      </c>
      <c r="AU37" s="430">
        <v>6.0358520000000004E-3</v>
      </c>
      <c r="AV37" s="430">
        <v>6.0730209999999996E-3</v>
      </c>
      <c r="AW37" s="430">
        <v>5.8330819999999999E-3</v>
      </c>
      <c r="AX37" s="430">
        <v>6.201781E-3</v>
      </c>
      <c r="AY37" s="430">
        <v>6.2139109999999999E-3</v>
      </c>
      <c r="AZ37" s="926">
        <v>5.532894E-3</v>
      </c>
      <c r="BA37" s="926">
        <v>6.1201110000000001E-3</v>
      </c>
      <c r="BB37" s="926">
        <v>5.7385099999999996E-3</v>
      </c>
      <c r="BC37" s="926">
        <v>5.9687899999999999E-3</v>
      </c>
      <c r="BD37" s="926">
        <v>6.1858299999999998E-3</v>
      </c>
      <c r="BE37" s="435">
        <v>6.2987599999999996E-3</v>
      </c>
      <c r="BF37" s="435">
        <v>6.1861099999999999E-3</v>
      </c>
      <c r="BG37" s="435">
        <v>6.0448899999999998E-3</v>
      </c>
      <c r="BH37" s="435">
        <v>6.0711200000000002E-3</v>
      </c>
      <c r="BI37" s="435">
        <v>6.0368100000000001E-3</v>
      </c>
      <c r="BJ37" s="435">
        <v>6.1992499999999999E-3</v>
      </c>
      <c r="BK37" s="435">
        <v>6.1887399999999999E-3</v>
      </c>
      <c r="BL37" s="435">
        <v>5.48009E-3</v>
      </c>
      <c r="BM37" s="435">
        <v>6.0796699999999997E-3</v>
      </c>
      <c r="BN37" s="435">
        <v>5.7450699999999997E-3</v>
      </c>
      <c r="BO37" s="435">
        <v>5.9704099999999998E-3</v>
      </c>
      <c r="BP37" s="435">
        <v>6.1927900000000001E-3</v>
      </c>
      <c r="BQ37" s="435">
        <v>6.3082600000000004E-3</v>
      </c>
      <c r="BR37" s="435">
        <v>6.1969299999999998E-3</v>
      </c>
      <c r="BS37" s="435">
        <v>6.0575000000000004E-3</v>
      </c>
      <c r="BT37" s="435">
        <v>6.0792700000000003E-3</v>
      </c>
      <c r="BU37" s="435">
        <v>6.0283899999999998E-3</v>
      </c>
      <c r="BV37" s="435">
        <v>6.1908199999999997E-3</v>
      </c>
    </row>
    <row r="38" spans="1:74" ht="12" customHeight="1" x14ac:dyDescent="0.2">
      <c r="A38" s="253"/>
      <c r="B38" s="286"/>
      <c r="C38" s="491"/>
      <c r="D38" s="491"/>
      <c r="E38" s="491"/>
      <c r="F38" s="491"/>
      <c r="G38" s="491"/>
      <c r="H38" s="491"/>
      <c r="I38" s="491"/>
      <c r="J38" s="491"/>
      <c r="K38" s="491"/>
      <c r="L38" s="491"/>
      <c r="M38" s="491"/>
      <c r="N38" s="491"/>
      <c r="O38" s="491"/>
      <c r="P38" s="491"/>
      <c r="Q38" s="491"/>
      <c r="R38" s="491"/>
      <c r="S38" s="491"/>
      <c r="T38" s="491"/>
      <c r="U38" s="491"/>
      <c r="V38" s="491"/>
      <c r="W38" s="491"/>
      <c r="X38" s="491"/>
      <c r="Y38" s="491"/>
      <c r="Z38" s="491"/>
      <c r="AA38" s="491"/>
      <c r="AB38" s="491"/>
      <c r="AC38" s="491"/>
      <c r="AD38" s="491"/>
      <c r="AE38" s="491"/>
      <c r="AF38" s="491"/>
      <c r="AG38" s="491"/>
      <c r="AH38" s="491"/>
      <c r="AI38" s="491"/>
      <c r="AJ38" s="491"/>
      <c r="AK38" s="491"/>
      <c r="AL38" s="491"/>
      <c r="AM38" s="491"/>
      <c r="AN38" s="491"/>
      <c r="AO38" s="491"/>
      <c r="AP38" s="491"/>
      <c r="AQ38" s="491"/>
      <c r="AR38" s="491"/>
      <c r="AS38" s="491"/>
      <c r="AT38" s="491"/>
      <c r="AU38" s="491"/>
      <c r="AV38" s="491"/>
      <c r="AW38" s="491"/>
      <c r="AX38" s="491"/>
      <c r="AY38" s="491"/>
      <c r="AZ38" s="928"/>
      <c r="BA38" s="928"/>
      <c r="BB38" s="928"/>
      <c r="BC38" s="928"/>
      <c r="BD38" s="928"/>
      <c r="BE38" s="487"/>
      <c r="BF38" s="487"/>
      <c r="BG38" s="487"/>
      <c r="BH38" s="487"/>
      <c r="BI38" s="487"/>
      <c r="BJ38" s="487"/>
      <c r="BK38" s="487"/>
      <c r="BL38" s="487"/>
      <c r="BM38" s="487"/>
      <c r="BN38" s="487"/>
      <c r="BO38" s="487"/>
      <c r="BP38" s="487"/>
      <c r="BQ38" s="487"/>
      <c r="BR38" s="487"/>
      <c r="BS38" s="487"/>
      <c r="BT38" s="487"/>
      <c r="BU38" s="487"/>
      <c r="BV38" s="487"/>
    </row>
    <row r="39" spans="1:74" s="92" customFormat="1" ht="12" customHeight="1" x14ac:dyDescent="0.2">
      <c r="A39" s="498" t="s">
        <v>14</v>
      </c>
      <c r="B39" s="496" t="s">
        <v>1032</v>
      </c>
      <c r="C39" s="111">
        <v>5.3424791999999999E-2</v>
      </c>
      <c r="D39" s="111">
        <v>5.0634453000000003E-2</v>
      </c>
      <c r="E39" s="111">
        <v>5.9635474000000001E-2</v>
      </c>
      <c r="F39" s="111">
        <v>6.0349160999999998E-2</v>
      </c>
      <c r="G39" s="111">
        <v>6.3742650999999997E-2</v>
      </c>
      <c r="H39" s="111">
        <v>6.2361680000000003E-2</v>
      </c>
      <c r="I39" s="111">
        <v>6.4398364999999999E-2</v>
      </c>
      <c r="J39" s="111">
        <v>6.3601464999999996E-2</v>
      </c>
      <c r="K39" s="111">
        <v>5.9957903999999999E-2</v>
      </c>
      <c r="L39" s="111">
        <v>5.9683199999999999E-2</v>
      </c>
      <c r="M39" s="111">
        <v>5.4897495999999997E-2</v>
      </c>
      <c r="N39" s="111">
        <v>5.4983066999999997E-2</v>
      </c>
      <c r="O39" s="111">
        <v>4.9678061000000003E-2</v>
      </c>
      <c r="P39" s="111">
        <v>4.7634659000000003E-2</v>
      </c>
      <c r="Q39" s="111">
        <v>5.6735536000000003E-2</v>
      </c>
      <c r="R39" s="111">
        <v>5.8294708000000001E-2</v>
      </c>
      <c r="S39" s="111">
        <v>6.2481263000000002E-2</v>
      </c>
      <c r="T39" s="111">
        <v>6.0729287E-2</v>
      </c>
      <c r="U39" s="111">
        <v>6.3041755000000005E-2</v>
      </c>
      <c r="V39" s="111">
        <v>6.2348885E-2</v>
      </c>
      <c r="W39" s="111">
        <v>5.7884814E-2</v>
      </c>
      <c r="X39" s="111">
        <v>5.7508946999999998E-2</v>
      </c>
      <c r="Y39" s="111">
        <v>5.2451456E-2</v>
      </c>
      <c r="Z39" s="111">
        <v>5.1884162999999997E-2</v>
      </c>
      <c r="AA39" s="111">
        <v>4.9534496999999997E-2</v>
      </c>
      <c r="AB39" s="111">
        <v>4.9597201E-2</v>
      </c>
      <c r="AC39" s="111">
        <v>5.8036050999999998E-2</v>
      </c>
      <c r="AD39" s="111">
        <v>5.955531E-2</v>
      </c>
      <c r="AE39" s="111">
        <v>6.3036811999999998E-2</v>
      </c>
      <c r="AF39" s="111">
        <v>6.2056012000000001E-2</v>
      </c>
      <c r="AG39" s="111">
        <v>6.3825031000000004E-2</v>
      </c>
      <c r="AH39" s="111">
        <v>6.2508684999999994E-2</v>
      </c>
      <c r="AI39" s="111">
        <v>5.8219656000000002E-2</v>
      </c>
      <c r="AJ39" s="111">
        <v>5.6734982000000003E-2</v>
      </c>
      <c r="AK39" s="111">
        <v>5.1036761E-2</v>
      </c>
      <c r="AL39" s="111">
        <v>5.0535048999999999E-2</v>
      </c>
      <c r="AM39" s="111">
        <v>5.4026502999999997E-2</v>
      </c>
      <c r="AN39" s="111">
        <v>5.2027502000000003E-2</v>
      </c>
      <c r="AO39" s="111">
        <v>6.3058481E-2</v>
      </c>
      <c r="AP39" s="111">
        <v>6.4623367000000001E-2</v>
      </c>
      <c r="AQ39" s="111">
        <v>6.7431852E-2</v>
      </c>
      <c r="AR39" s="111">
        <v>6.6823898000000007E-2</v>
      </c>
      <c r="AS39" s="111">
        <v>6.9525552000000004E-2</v>
      </c>
      <c r="AT39" s="111">
        <v>6.7464109999999994E-2</v>
      </c>
      <c r="AU39" s="111">
        <v>6.2113000000000002E-2</v>
      </c>
      <c r="AV39" s="111">
        <v>6.1741602999999999E-2</v>
      </c>
      <c r="AW39" s="111">
        <v>5.5051144000000003E-2</v>
      </c>
      <c r="AX39" s="111">
        <v>5.4603230000000003E-2</v>
      </c>
      <c r="AY39" s="111">
        <v>5.2916073000000001E-2</v>
      </c>
      <c r="AZ39" s="703">
        <v>5.1031935E-2</v>
      </c>
      <c r="BA39" s="703">
        <v>6.2463959999999999E-2</v>
      </c>
      <c r="BB39" s="703">
        <v>6.2670409999999996E-2</v>
      </c>
      <c r="BC39" s="703">
        <v>6.5955730000000004E-2</v>
      </c>
      <c r="BD39" s="703">
        <v>6.5158919999999995E-2</v>
      </c>
      <c r="BE39" s="497">
        <v>6.6950999999999997E-2</v>
      </c>
      <c r="BF39" s="497">
        <v>6.5431500000000004E-2</v>
      </c>
      <c r="BG39" s="497">
        <v>6.0795299999999997E-2</v>
      </c>
      <c r="BH39" s="497">
        <v>5.8910999999999998E-2</v>
      </c>
      <c r="BI39" s="497">
        <v>5.3230399999999997E-2</v>
      </c>
      <c r="BJ39" s="497">
        <v>5.2366799999999998E-2</v>
      </c>
      <c r="BK39" s="497">
        <v>5.0599100000000001E-2</v>
      </c>
      <c r="BL39" s="497">
        <v>4.9448600000000002E-2</v>
      </c>
      <c r="BM39" s="497">
        <v>5.96724E-2</v>
      </c>
      <c r="BN39" s="497">
        <v>6.4277100000000004E-2</v>
      </c>
      <c r="BO39" s="497">
        <v>6.8052500000000002E-2</v>
      </c>
      <c r="BP39" s="497">
        <v>6.7301700000000006E-2</v>
      </c>
      <c r="BQ39" s="497">
        <v>6.9154099999999996E-2</v>
      </c>
      <c r="BR39" s="497">
        <v>6.7552600000000004E-2</v>
      </c>
      <c r="BS39" s="497">
        <v>6.2652200000000005E-2</v>
      </c>
      <c r="BT39" s="497">
        <v>6.0498299999999998E-2</v>
      </c>
      <c r="BU39" s="497">
        <v>5.4485800000000001E-2</v>
      </c>
      <c r="BV39" s="497">
        <v>5.34817E-2</v>
      </c>
    </row>
    <row r="40" spans="1:74" ht="12" customHeight="1" x14ac:dyDescent="0.2">
      <c r="A40" s="253" t="s">
        <v>315</v>
      </c>
      <c r="B40" s="751" t="s">
        <v>1039</v>
      </c>
      <c r="C40" s="430">
        <v>3.3632879999999999E-3</v>
      </c>
      <c r="D40" s="430">
        <v>3.0378079999999999E-3</v>
      </c>
      <c r="E40" s="430">
        <v>3.3632879999999999E-3</v>
      </c>
      <c r="F40" s="430">
        <v>3.254795E-3</v>
      </c>
      <c r="G40" s="430">
        <v>3.3632879999999999E-3</v>
      </c>
      <c r="H40" s="430">
        <v>3.254795E-3</v>
      </c>
      <c r="I40" s="430">
        <v>3.3632879999999999E-3</v>
      </c>
      <c r="J40" s="430">
        <v>3.3632879999999999E-3</v>
      </c>
      <c r="K40" s="430">
        <v>3.254795E-3</v>
      </c>
      <c r="L40" s="430">
        <v>3.3632879999999999E-3</v>
      </c>
      <c r="M40" s="430">
        <v>3.254795E-3</v>
      </c>
      <c r="N40" s="430">
        <v>3.3632879999999999E-3</v>
      </c>
      <c r="O40" s="430">
        <v>3.3632879999999999E-3</v>
      </c>
      <c r="P40" s="430">
        <v>3.0378079999999999E-3</v>
      </c>
      <c r="Q40" s="430">
        <v>3.3632879999999999E-3</v>
      </c>
      <c r="R40" s="430">
        <v>3.254795E-3</v>
      </c>
      <c r="S40" s="430">
        <v>3.3632879999999999E-3</v>
      </c>
      <c r="T40" s="430">
        <v>3.254795E-3</v>
      </c>
      <c r="U40" s="430">
        <v>3.3632879999999999E-3</v>
      </c>
      <c r="V40" s="430">
        <v>3.3632879999999999E-3</v>
      </c>
      <c r="W40" s="430">
        <v>3.254795E-3</v>
      </c>
      <c r="X40" s="430">
        <v>3.3632879999999999E-3</v>
      </c>
      <c r="Y40" s="430">
        <v>3.254795E-3</v>
      </c>
      <c r="Z40" s="430">
        <v>3.3632879999999999E-3</v>
      </c>
      <c r="AA40" s="430">
        <v>3.3540979999999998E-3</v>
      </c>
      <c r="AB40" s="430">
        <v>3.1377050000000002E-3</v>
      </c>
      <c r="AC40" s="430">
        <v>3.3540979999999998E-3</v>
      </c>
      <c r="AD40" s="430">
        <v>3.2459020000000002E-3</v>
      </c>
      <c r="AE40" s="430">
        <v>3.3540979999999998E-3</v>
      </c>
      <c r="AF40" s="430">
        <v>3.2459020000000002E-3</v>
      </c>
      <c r="AG40" s="430">
        <v>3.3540979999999998E-3</v>
      </c>
      <c r="AH40" s="430">
        <v>3.3540979999999998E-3</v>
      </c>
      <c r="AI40" s="430">
        <v>3.2459020000000002E-3</v>
      </c>
      <c r="AJ40" s="430">
        <v>3.3540979999999998E-3</v>
      </c>
      <c r="AK40" s="430">
        <v>3.2459020000000002E-3</v>
      </c>
      <c r="AL40" s="430">
        <v>3.3540979999999998E-3</v>
      </c>
      <c r="AM40" s="430">
        <v>3.3632879999999999E-3</v>
      </c>
      <c r="AN40" s="430">
        <v>3.0378079999999999E-3</v>
      </c>
      <c r="AO40" s="430">
        <v>3.3632879999999999E-3</v>
      </c>
      <c r="AP40" s="430">
        <v>3.254795E-3</v>
      </c>
      <c r="AQ40" s="430">
        <v>3.3632879999999999E-3</v>
      </c>
      <c r="AR40" s="430">
        <v>3.254795E-3</v>
      </c>
      <c r="AS40" s="430">
        <v>3.3632879999999999E-3</v>
      </c>
      <c r="AT40" s="430">
        <v>3.3632879999999999E-3</v>
      </c>
      <c r="AU40" s="430">
        <v>3.254795E-3</v>
      </c>
      <c r="AV40" s="430">
        <v>3.3632879999999999E-3</v>
      </c>
      <c r="AW40" s="430">
        <v>3.254795E-3</v>
      </c>
      <c r="AX40" s="430">
        <v>3.3632879999999999E-3</v>
      </c>
      <c r="AY40" s="430">
        <v>3.3632879999999999E-3</v>
      </c>
      <c r="AZ40" s="926">
        <v>3.0378079999999999E-3</v>
      </c>
      <c r="BA40" s="926">
        <v>3.3632879999999999E-3</v>
      </c>
      <c r="BB40" s="926">
        <v>3.3041099999999999E-3</v>
      </c>
      <c r="BC40" s="926">
        <v>3.2987300000000002E-3</v>
      </c>
      <c r="BD40" s="926">
        <v>3.3027199999999999E-3</v>
      </c>
      <c r="BE40" s="435">
        <v>3.29722E-3</v>
      </c>
      <c r="BF40" s="435">
        <v>3.2912100000000001E-3</v>
      </c>
      <c r="BG40" s="435">
        <v>3.29452E-3</v>
      </c>
      <c r="BH40" s="435">
        <v>3.2882699999999998E-3</v>
      </c>
      <c r="BI40" s="435">
        <v>3.29131E-3</v>
      </c>
      <c r="BJ40" s="435">
        <v>3.2847699999999998E-3</v>
      </c>
      <c r="BK40" s="435">
        <v>3.2776300000000001E-3</v>
      </c>
      <c r="BL40" s="435">
        <v>3.2994399999999998E-3</v>
      </c>
      <c r="BM40" s="435">
        <v>3.2936300000000001E-3</v>
      </c>
      <c r="BN40" s="435">
        <v>3.2926800000000001E-3</v>
      </c>
      <c r="BO40" s="435">
        <v>3.2921299999999999E-3</v>
      </c>
      <c r="BP40" s="435">
        <v>3.29116E-3</v>
      </c>
      <c r="BQ40" s="435">
        <v>3.2906099999999998E-3</v>
      </c>
      <c r="BR40" s="435">
        <v>3.2905600000000001E-3</v>
      </c>
      <c r="BS40" s="435">
        <v>3.2902000000000001E-3</v>
      </c>
      <c r="BT40" s="435">
        <v>3.2903799999999999E-3</v>
      </c>
      <c r="BU40" s="435">
        <v>3.29029E-3</v>
      </c>
      <c r="BV40" s="435">
        <v>3.29079E-3</v>
      </c>
    </row>
    <row r="41" spans="1:74" ht="12" customHeight="1" x14ac:dyDescent="0.2">
      <c r="A41" s="253" t="s">
        <v>13</v>
      </c>
      <c r="B41" s="751" t="s">
        <v>1044</v>
      </c>
      <c r="C41" s="430">
        <v>1.1926707999999999E-2</v>
      </c>
      <c r="D41" s="430">
        <v>1.3152313000000001E-2</v>
      </c>
      <c r="E41" s="430">
        <v>1.813739E-2</v>
      </c>
      <c r="F41" s="430">
        <v>2.0189723999999999E-2</v>
      </c>
      <c r="G41" s="430">
        <v>2.2244567E-2</v>
      </c>
      <c r="H41" s="430">
        <v>2.2202243E-2</v>
      </c>
      <c r="I41" s="430">
        <v>2.2900281000000001E-2</v>
      </c>
      <c r="J41" s="430">
        <v>2.2103380999999998E-2</v>
      </c>
      <c r="K41" s="430">
        <v>1.9798467E-2</v>
      </c>
      <c r="L41" s="430">
        <v>1.8185116000000001E-2</v>
      </c>
      <c r="M41" s="430">
        <v>1.4738059E-2</v>
      </c>
      <c r="N41" s="430">
        <v>1.3484983000000001E-2</v>
      </c>
      <c r="O41" s="430">
        <v>1.3952198000000001E-2</v>
      </c>
      <c r="P41" s="430">
        <v>1.5366138E-2</v>
      </c>
      <c r="Q41" s="430">
        <v>2.1009673E-2</v>
      </c>
      <c r="R41" s="430">
        <v>2.3721292000000001E-2</v>
      </c>
      <c r="S41" s="430">
        <v>2.6755399999999999E-2</v>
      </c>
      <c r="T41" s="430">
        <v>2.6155871000000001E-2</v>
      </c>
      <c r="U41" s="430">
        <v>2.7315892000000001E-2</v>
      </c>
      <c r="V41" s="430">
        <v>2.6623022E-2</v>
      </c>
      <c r="W41" s="430">
        <v>2.3311398000000001E-2</v>
      </c>
      <c r="X41" s="430">
        <v>2.1783084000000001E-2</v>
      </c>
      <c r="Y41" s="430">
        <v>1.7878040000000001E-2</v>
      </c>
      <c r="Z41" s="430">
        <v>1.61583E-2</v>
      </c>
      <c r="AA41" s="430">
        <v>1.6773059999999999E-2</v>
      </c>
      <c r="AB41" s="430">
        <v>1.8949404E-2</v>
      </c>
      <c r="AC41" s="430">
        <v>2.5274614000000001E-2</v>
      </c>
      <c r="AD41" s="430">
        <v>2.7850692E-2</v>
      </c>
      <c r="AE41" s="430">
        <v>3.0275375E-2</v>
      </c>
      <c r="AF41" s="430">
        <v>3.0351394E-2</v>
      </c>
      <c r="AG41" s="430">
        <v>3.1063594E-2</v>
      </c>
      <c r="AH41" s="430">
        <v>2.9747248E-2</v>
      </c>
      <c r="AI41" s="430">
        <v>2.6515038000000001E-2</v>
      </c>
      <c r="AJ41" s="430">
        <v>2.3973544999999999E-2</v>
      </c>
      <c r="AK41" s="430">
        <v>1.9332143E-2</v>
      </c>
      <c r="AL41" s="430">
        <v>1.7773612000000001E-2</v>
      </c>
      <c r="AM41" s="430">
        <v>1.9064811000000001E-2</v>
      </c>
      <c r="AN41" s="430">
        <v>2.0449200000000001E-2</v>
      </c>
      <c r="AO41" s="430">
        <v>2.8096789E-2</v>
      </c>
      <c r="AP41" s="430">
        <v>3.0789471999999998E-2</v>
      </c>
      <c r="AQ41" s="430">
        <v>3.2470159999999998E-2</v>
      </c>
      <c r="AR41" s="430">
        <v>3.2990002999999997E-2</v>
      </c>
      <c r="AS41" s="430">
        <v>3.4563860000000002E-2</v>
      </c>
      <c r="AT41" s="430">
        <v>3.2502417999999998E-2</v>
      </c>
      <c r="AU41" s="430">
        <v>2.8279104999999999E-2</v>
      </c>
      <c r="AV41" s="430">
        <v>2.6779911E-2</v>
      </c>
      <c r="AW41" s="430">
        <v>2.1217249000000001E-2</v>
      </c>
      <c r="AX41" s="430">
        <v>1.9641538E-2</v>
      </c>
      <c r="AY41" s="430">
        <v>2.0379023999999999E-2</v>
      </c>
      <c r="AZ41" s="926">
        <v>2.1643632999999999E-2</v>
      </c>
      <c r="BA41" s="926">
        <v>2.9926911E-2</v>
      </c>
      <c r="BB41" s="926">
        <v>2.8787199999999999E-2</v>
      </c>
      <c r="BC41" s="926">
        <v>3.1058599999999999E-2</v>
      </c>
      <c r="BD41" s="926">
        <v>3.1277100000000002E-2</v>
      </c>
      <c r="BE41" s="435">
        <v>3.2055399999999998E-2</v>
      </c>
      <c r="BF41" s="435">
        <v>3.05419E-2</v>
      </c>
      <c r="BG41" s="435">
        <v>2.69217E-2</v>
      </c>
      <c r="BH41" s="435">
        <v>2.4024400000000001E-2</v>
      </c>
      <c r="BI41" s="435">
        <v>1.9359999999999999E-2</v>
      </c>
      <c r="BJ41" s="435">
        <v>1.7483599999999998E-2</v>
      </c>
      <c r="BK41" s="435">
        <v>1.8147699999999999E-2</v>
      </c>
      <c r="BL41" s="435">
        <v>1.9798699999999999E-2</v>
      </c>
      <c r="BM41" s="435">
        <v>2.7205E-2</v>
      </c>
      <c r="BN41" s="435">
        <v>3.04053E-2</v>
      </c>
      <c r="BO41" s="435">
        <v>3.3161900000000001E-2</v>
      </c>
      <c r="BP41" s="435">
        <v>3.3431500000000003E-2</v>
      </c>
      <c r="BQ41" s="435">
        <v>3.42651E-2</v>
      </c>
      <c r="BR41" s="435">
        <v>3.2663600000000001E-2</v>
      </c>
      <c r="BS41" s="435">
        <v>2.87829E-2</v>
      </c>
      <c r="BT41" s="435">
        <v>2.56095E-2</v>
      </c>
      <c r="BU41" s="435">
        <v>2.06164E-2</v>
      </c>
      <c r="BV41" s="435">
        <v>1.8592600000000001E-2</v>
      </c>
    </row>
    <row r="42" spans="1:74" ht="12" customHeight="1" x14ac:dyDescent="0.2">
      <c r="A42" s="253" t="s">
        <v>427</v>
      </c>
      <c r="B42" s="751" t="s">
        <v>1386</v>
      </c>
      <c r="C42" s="430">
        <v>3.8134795999999999E-2</v>
      </c>
      <c r="D42" s="430">
        <v>3.4444332000000001E-2</v>
      </c>
      <c r="E42" s="430">
        <v>3.8134795999999999E-2</v>
      </c>
      <c r="F42" s="430">
        <v>3.6904642000000001E-2</v>
      </c>
      <c r="G42" s="430">
        <v>3.8134795999999999E-2</v>
      </c>
      <c r="H42" s="430">
        <v>3.6904642000000001E-2</v>
      </c>
      <c r="I42" s="430">
        <v>3.8134795999999999E-2</v>
      </c>
      <c r="J42" s="430">
        <v>3.8134795999999999E-2</v>
      </c>
      <c r="K42" s="430">
        <v>3.6904642000000001E-2</v>
      </c>
      <c r="L42" s="430">
        <v>3.8134795999999999E-2</v>
      </c>
      <c r="M42" s="430">
        <v>3.6904642000000001E-2</v>
      </c>
      <c r="N42" s="430">
        <v>3.8134795999999999E-2</v>
      </c>
      <c r="O42" s="430">
        <v>3.2362574999999998E-2</v>
      </c>
      <c r="P42" s="430">
        <v>2.9230712999999998E-2</v>
      </c>
      <c r="Q42" s="430">
        <v>3.2362574999999998E-2</v>
      </c>
      <c r="R42" s="430">
        <v>3.1318620999999998E-2</v>
      </c>
      <c r="S42" s="430">
        <v>3.2362574999999998E-2</v>
      </c>
      <c r="T42" s="430">
        <v>3.1318620999999998E-2</v>
      </c>
      <c r="U42" s="430">
        <v>3.2362574999999998E-2</v>
      </c>
      <c r="V42" s="430">
        <v>3.2362574999999998E-2</v>
      </c>
      <c r="W42" s="430">
        <v>3.1318620999999998E-2</v>
      </c>
      <c r="X42" s="430">
        <v>3.2362574999999998E-2</v>
      </c>
      <c r="Y42" s="430">
        <v>3.1318620999999998E-2</v>
      </c>
      <c r="Z42" s="430">
        <v>3.2362574999999998E-2</v>
      </c>
      <c r="AA42" s="430">
        <v>2.9407339000000001E-2</v>
      </c>
      <c r="AB42" s="430">
        <v>2.7510092E-2</v>
      </c>
      <c r="AC42" s="430">
        <v>2.9407339000000001E-2</v>
      </c>
      <c r="AD42" s="430">
        <v>2.8458715999999998E-2</v>
      </c>
      <c r="AE42" s="430">
        <v>2.9407339000000001E-2</v>
      </c>
      <c r="AF42" s="430">
        <v>2.8458715999999998E-2</v>
      </c>
      <c r="AG42" s="430">
        <v>2.9407339000000001E-2</v>
      </c>
      <c r="AH42" s="430">
        <v>2.9407339000000001E-2</v>
      </c>
      <c r="AI42" s="430">
        <v>2.8458715999999998E-2</v>
      </c>
      <c r="AJ42" s="430">
        <v>2.9407339000000001E-2</v>
      </c>
      <c r="AK42" s="430">
        <v>2.8458715999999998E-2</v>
      </c>
      <c r="AL42" s="430">
        <v>2.9407339000000001E-2</v>
      </c>
      <c r="AM42" s="430">
        <v>3.1598403999999997E-2</v>
      </c>
      <c r="AN42" s="430">
        <v>2.8540494E-2</v>
      </c>
      <c r="AO42" s="430">
        <v>3.1598403999999997E-2</v>
      </c>
      <c r="AP42" s="430">
        <v>3.0579100000000001E-2</v>
      </c>
      <c r="AQ42" s="430">
        <v>3.1598403999999997E-2</v>
      </c>
      <c r="AR42" s="430">
        <v>3.0579100000000001E-2</v>
      </c>
      <c r="AS42" s="430">
        <v>3.1598403999999997E-2</v>
      </c>
      <c r="AT42" s="430">
        <v>3.1598403999999997E-2</v>
      </c>
      <c r="AU42" s="430">
        <v>3.0579100000000001E-2</v>
      </c>
      <c r="AV42" s="430">
        <v>3.1598403999999997E-2</v>
      </c>
      <c r="AW42" s="430">
        <v>3.0579100000000001E-2</v>
      </c>
      <c r="AX42" s="430">
        <v>3.1598403999999997E-2</v>
      </c>
      <c r="AY42" s="430">
        <v>2.9173760999999999E-2</v>
      </c>
      <c r="AZ42" s="926">
        <v>2.6350493999999999E-2</v>
      </c>
      <c r="BA42" s="926">
        <v>2.9173760999999999E-2</v>
      </c>
      <c r="BB42" s="926">
        <v>3.0579100000000001E-2</v>
      </c>
      <c r="BC42" s="926">
        <v>3.1598399999999999E-2</v>
      </c>
      <c r="BD42" s="926">
        <v>3.0579100000000001E-2</v>
      </c>
      <c r="BE42" s="435">
        <v>3.1598399999999999E-2</v>
      </c>
      <c r="BF42" s="435">
        <v>3.1598399999999999E-2</v>
      </c>
      <c r="BG42" s="435">
        <v>3.0579100000000001E-2</v>
      </c>
      <c r="BH42" s="435">
        <v>3.1598399999999999E-2</v>
      </c>
      <c r="BI42" s="435">
        <v>3.0579100000000001E-2</v>
      </c>
      <c r="BJ42" s="435">
        <v>3.1598399999999999E-2</v>
      </c>
      <c r="BK42" s="435">
        <v>2.91738E-2</v>
      </c>
      <c r="BL42" s="435">
        <v>2.6350499999999999E-2</v>
      </c>
      <c r="BM42" s="435">
        <v>2.91738E-2</v>
      </c>
      <c r="BN42" s="435">
        <v>3.0579100000000001E-2</v>
      </c>
      <c r="BO42" s="435">
        <v>3.1598399999999999E-2</v>
      </c>
      <c r="BP42" s="435">
        <v>3.0579100000000001E-2</v>
      </c>
      <c r="BQ42" s="435">
        <v>3.1598399999999999E-2</v>
      </c>
      <c r="BR42" s="435">
        <v>3.1598399999999999E-2</v>
      </c>
      <c r="BS42" s="435">
        <v>3.0579100000000001E-2</v>
      </c>
      <c r="BT42" s="435">
        <v>3.1598399999999999E-2</v>
      </c>
      <c r="BU42" s="435">
        <v>3.0579100000000001E-2</v>
      </c>
      <c r="BV42" s="435">
        <v>3.1598399999999999E-2</v>
      </c>
    </row>
    <row r="43" spans="1:74" ht="12" customHeight="1" x14ac:dyDescent="0.2">
      <c r="A43" s="252"/>
      <c r="B43" s="286"/>
      <c r="C43" s="492"/>
      <c r="D43" s="492"/>
      <c r="E43" s="492"/>
      <c r="F43" s="492"/>
      <c r="G43" s="492"/>
      <c r="H43" s="492"/>
      <c r="I43" s="492"/>
      <c r="J43" s="492"/>
      <c r="K43" s="492"/>
      <c r="L43" s="492"/>
      <c r="M43" s="492"/>
      <c r="N43" s="492"/>
      <c r="O43" s="492"/>
      <c r="P43" s="492"/>
      <c r="Q43" s="492"/>
      <c r="R43" s="492"/>
      <c r="S43" s="492"/>
      <c r="T43" s="492"/>
      <c r="U43" s="492"/>
      <c r="V43" s="492"/>
      <c r="W43" s="492"/>
      <c r="X43" s="492"/>
      <c r="Y43" s="492"/>
      <c r="Z43" s="492"/>
      <c r="AA43" s="492"/>
      <c r="AB43" s="492"/>
      <c r="AC43" s="492"/>
      <c r="AD43" s="492"/>
      <c r="AE43" s="492"/>
      <c r="AF43" s="492"/>
      <c r="AG43" s="492"/>
      <c r="AH43" s="492"/>
      <c r="AI43" s="492"/>
      <c r="AJ43" s="492"/>
      <c r="AK43" s="492"/>
      <c r="AL43" s="492"/>
      <c r="AM43" s="492"/>
      <c r="AN43" s="492"/>
      <c r="AO43" s="492"/>
      <c r="AP43" s="492"/>
      <c r="AQ43" s="492"/>
      <c r="AR43" s="492"/>
      <c r="AS43" s="492"/>
      <c r="AT43" s="492"/>
      <c r="AU43" s="492"/>
      <c r="AV43" s="492"/>
      <c r="AW43" s="492"/>
      <c r="AX43" s="492"/>
      <c r="AY43" s="492"/>
      <c r="AZ43" s="929"/>
      <c r="BA43" s="929"/>
      <c r="BB43" s="929"/>
      <c r="BC43" s="929"/>
      <c r="BD43" s="929"/>
      <c r="BE43" s="488"/>
      <c r="BF43" s="488"/>
      <c r="BG43" s="488"/>
      <c r="BH43" s="488"/>
      <c r="BI43" s="488"/>
      <c r="BJ43" s="488"/>
      <c r="BK43" s="488"/>
      <c r="BL43" s="488"/>
      <c r="BM43" s="488"/>
      <c r="BN43" s="488"/>
      <c r="BO43" s="488"/>
      <c r="BP43" s="488"/>
      <c r="BQ43" s="488"/>
      <c r="BR43" s="488"/>
      <c r="BS43" s="488"/>
      <c r="BT43" s="488"/>
      <c r="BU43" s="488"/>
      <c r="BV43" s="488"/>
    </row>
    <row r="44" spans="1:74" s="92" customFormat="1" ht="12" customHeight="1" x14ac:dyDescent="0.2">
      <c r="A44" s="498" t="s">
        <v>198</v>
      </c>
      <c r="B44" s="496" t="s">
        <v>1368</v>
      </c>
      <c r="C44" s="111">
        <v>0.11774947854999999</v>
      </c>
      <c r="D44" s="111">
        <v>0.11113875703999999</v>
      </c>
      <c r="E44" s="111">
        <v>0.13272038711</v>
      </c>
      <c r="F44" s="111">
        <v>0.12708820151</v>
      </c>
      <c r="G44" s="111">
        <v>0.13402123101999999</v>
      </c>
      <c r="H44" s="111">
        <v>0.13916720659000001</v>
      </c>
      <c r="I44" s="111">
        <v>0.13162209975</v>
      </c>
      <c r="J44" s="111">
        <v>0.14098988636000001</v>
      </c>
      <c r="K44" s="111">
        <v>0.12806010209999999</v>
      </c>
      <c r="L44" s="111">
        <v>0.14165578005000001</v>
      </c>
      <c r="M44" s="111">
        <v>0.13462154076999999</v>
      </c>
      <c r="N44" s="111">
        <v>0.13430510486</v>
      </c>
      <c r="O44" s="111">
        <v>0.13570656008000001</v>
      </c>
      <c r="P44" s="111">
        <v>0.12431285685</v>
      </c>
      <c r="Q44" s="111">
        <v>0.14873180039</v>
      </c>
      <c r="R44" s="111">
        <v>0.13862906397999999</v>
      </c>
      <c r="S44" s="111">
        <v>0.16170074526</v>
      </c>
      <c r="T44" s="111">
        <v>0.15818090256</v>
      </c>
      <c r="U44" s="111">
        <v>0.14926313439</v>
      </c>
      <c r="V44" s="111">
        <v>0.16171355104999999</v>
      </c>
      <c r="W44" s="111">
        <v>0.15157446611</v>
      </c>
      <c r="X44" s="111">
        <v>0.15937373364999999</v>
      </c>
      <c r="Y44" s="111">
        <v>0.14574475811000001</v>
      </c>
      <c r="Z44" s="111">
        <v>0.15715860349999999</v>
      </c>
      <c r="AA44" s="111">
        <v>0.13985313605999999</v>
      </c>
      <c r="AB44" s="111">
        <v>0.15058724035000001</v>
      </c>
      <c r="AC44" s="111">
        <v>0.1546792676</v>
      </c>
      <c r="AD44" s="111">
        <v>0.15250653066</v>
      </c>
      <c r="AE44" s="111">
        <v>0.16754287034000001</v>
      </c>
      <c r="AF44" s="111">
        <v>0.16144631392</v>
      </c>
      <c r="AG44" s="111">
        <v>0.17324812987999999</v>
      </c>
      <c r="AH44" s="111">
        <v>0.16335133021000001</v>
      </c>
      <c r="AI44" s="111">
        <v>0.15740962634</v>
      </c>
      <c r="AJ44" s="111">
        <v>0.16696574975</v>
      </c>
      <c r="AK44" s="111">
        <v>0.15739847446999999</v>
      </c>
      <c r="AL44" s="111">
        <v>0.15612470740000001</v>
      </c>
      <c r="AM44" s="111">
        <v>0.13231842885</v>
      </c>
      <c r="AN44" s="111">
        <v>0.12961560943</v>
      </c>
      <c r="AO44" s="111">
        <v>0.1394414343</v>
      </c>
      <c r="AP44" s="111">
        <v>0.14156262246000001</v>
      </c>
      <c r="AQ44" s="111">
        <v>0.13875794022999999</v>
      </c>
      <c r="AR44" s="111">
        <v>0.13541763578999999</v>
      </c>
      <c r="AS44" s="111">
        <v>0.14350811774</v>
      </c>
      <c r="AT44" s="111">
        <v>0.14163351789</v>
      </c>
      <c r="AU44" s="111">
        <v>0.13888331549999999</v>
      </c>
      <c r="AV44" s="111">
        <v>0.14860897357</v>
      </c>
      <c r="AW44" s="111">
        <v>0.13608615349</v>
      </c>
      <c r="AX44" s="111">
        <v>0.14857030103999999</v>
      </c>
      <c r="AY44" s="111">
        <v>0.12255111449</v>
      </c>
      <c r="AZ44" s="703">
        <v>0.12255065555</v>
      </c>
      <c r="BA44" s="703">
        <v>0.14752728426</v>
      </c>
      <c r="BB44" s="703">
        <v>0.14587183258</v>
      </c>
      <c r="BC44" s="703">
        <v>0.15661153978</v>
      </c>
      <c r="BD44" s="703">
        <v>0.15710417662000001</v>
      </c>
      <c r="BE44" s="497">
        <v>0.16643459999999999</v>
      </c>
      <c r="BF44" s="497">
        <v>0.16942109999999999</v>
      </c>
      <c r="BG44" s="497">
        <v>0.1616361</v>
      </c>
      <c r="BH44" s="497">
        <v>0.170184</v>
      </c>
      <c r="BI44" s="497">
        <v>0.16225229999999999</v>
      </c>
      <c r="BJ44" s="497">
        <v>0.169875</v>
      </c>
      <c r="BK44" s="497">
        <v>0.16176289999999999</v>
      </c>
      <c r="BL44" s="497">
        <v>0.15184300000000001</v>
      </c>
      <c r="BM44" s="497">
        <v>0.16894809999999999</v>
      </c>
      <c r="BN44" s="497">
        <v>0.1683318</v>
      </c>
      <c r="BO44" s="497">
        <v>0.17931849999999999</v>
      </c>
      <c r="BP44" s="497">
        <v>0.1755342</v>
      </c>
      <c r="BQ44" s="497">
        <v>0.1798304</v>
      </c>
      <c r="BR44" s="497">
        <v>0.18047550000000001</v>
      </c>
      <c r="BS44" s="497">
        <v>0.17155629999999999</v>
      </c>
      <c r="BT44" s="497">
        <v>0.17952570000000001</v>
      </c>
      <c r="BU44" s="497">
        <v>0.16978370000000001</v>
      </c>
      <c r="BV44" s="497">
        <v>0.1768825</v>
      </c>
    </row>
    <row r="45" spans="1:74" ht="12" customHeight="1" x14ac:dyDescent="0.2">
      <c r="A45" s="252" t="s">
        <v>755</v>
      </c>
      <c r="B45" s="751" t="s">
        <v>1382</v>
      </c>
      <c r="C45" s="430">
        <v>3.1295586696000001E-2</v>
      </c>
      <c r="D45" s="430">
        <v>3.0563466760000001E-2</v>
      </c>
      <c r="E45" s="430">
        <v>3.7204449894E-2</v>
      </c>
      <c r="F45" s="430">
        <v>3.7976023608000002E-2</v>
      </c>
      <c r="G45" s="430">
        <v>3.7220423065000001E-2</v>
      </c>
      <c r="H45" s="430">
        <v>4.2690898263000002E-2</v>
      </c>
      <c r="I45" s="430">
        <v>3.8082709947999997E-2</v>
      </c>
      <c r="J45" s="430">
        <v>4.1901542648000001E-2</v>
      </c>
      <c r="K45" s="430">
        <v>3.8419115766000003E-2</v>
      </c>
      <c r="L45" s="430">
        <v>4.3662446087999997E-2</v>
      </c>
      <c r="M45" s="430">
        <v>4.0525326464999997E-2</v>
      </c>
      <c r="N45" s="430">
        <v>4.2173933173999999E-2</v>
      </c>
      <c r="O45" s="430">
        <v>4.4645181875000002E-2</v>
      </c>
      <c r="P45" s="430">
        <v>4.2885108834999998E-2</v>
      </c>
      <c r="Q45" s="430">
        <v>5.1505184012000001E-2</v>
      </c>
      <c r="R45" s="430">
        <v>4.8101870120000001E-2</v>
      </c>
      <c r="S45" s="430">
        <v>6.4170593166999995E-2</v>
      </c>
      <c r="T45" s="430">
        <v>6.0559066561999997E-2</v>
      </c>
      <c r="U45" s="430">
        <v>5.3738973749000003E-2</v>
      </c>
      <c r="V45" s="430">
        <v>6.0734540215E-2</v>
      </c>
      <c r="W45" s="430">
        <v>6.0538793237000003E-2</v>
      </c>
      <c r="X45" s="430">
        <v>5.9065284239000003E-2</v>
      </c>
      <c r="Y45" s="430">
        <v>5.1339770074E-2</v>
      </c>
      <c r="Z45" s="430">
        <v>6.3211621250000002E-2</v>
      </c>
      <c r="AA45" s="430">
        <v>5.3344262535999998E-2</v>
      </c>
      <c r="AB45" s="430">
        <v>6.2005592471000001E-2</v>
      </c>
      <c r="AC45" s="430">
        <v>5.9853524391000001E-2</v>
      </c>
      <c r="AD45" s="430">
        <v>6.4731356721E-2</v>
      </c>
      <c r="AE45" s="430">
        <v>6.5499102532999995E-2</v>
      </c>
      <c r="AF45" s="430">
        <v>6.7371088117999994E-2</v>
      </c>
      <c r="AG45" s="430">
        <v>7.2994892303000006E-2</v>
      </c>
      <c r="AH45" s="430">
        <v>6.5279892532000006E-2</v>
      </c>
      <c r="AI45" s="430">
        <v>6.5176423632999997E-2</v>
      </c>
      <c r="AJ45" s="430">
        <v>6.6892007860000005E-2</v>
      </c>
      <c r="AK45" s="430">
        <v>6.4165659185000001E-2</v>
      </c>
      <c r="AL45" s="430">
        <v>6.2758276724000001E-2</v>
      </c>
      <c r="AM45" s="430">
        <v>4.0946777820000002E-2</v>
      </c>
      <c r="AN45" s="430">
        <v>4.4774972620999998E-2</v>
      </c>
      <c r="AO45" s="430">
        <v>4.6282542024999998E-2</v>
      </c>
      <c r="AP45" s="430">
        <v>4.6348503721000002E-2</v>
      </c>
      <c r="AQ45" s="430">
        <v>4.4341347304000002E-2</v>
      </c>
      <c r="AR45" s="430">
        <v>3.7787911813000001E-2</v>
      </c>
      <c r="AS45" s="430">
        <v>4.4394747769000001E-2</v>
      </c>
      <c r="AT45" s="430">
        <v>4.3195465063000003E-2</v>
      </c>
      <c r="AU45" s="430">
        <v>4.5549147746000003E-2</v>
      </c>
      <c r="AV45" s="430">
        <v>4.8787139908000002E-2</v>
      </c>
      <c r="AW45" s="430">
        <v>4.6008352549999999E-2</v>
      </c>
      <c r="AX45" s="430">
        <v>4.9436189872999997E-2</v>
      </c>
      <c r="AY45" s="430">
        <v>3.5462419751999999E-2</v>
      </c>
      <c r="AZ45" s="926">
        <v>4.1388357289999997E-2</v>
      </c>
      <c r="BA45" s="926">
        <v>4.9490718055999999E-2</v>
      </c>
      <c r="BB45" s="926">
        <v>5.2893829019999998E-2</v>
      </c>
      <c r="BC45" s="926">
        <v>5.8381234390000002E-2</v>
      </c>
      <c r="BD45" s="926">
        <v>6.1167702179999998E-2</v>
      </c>
      <c r="BE45" s="435">
        <v>6.5882300000000005E-2</v>
      </c>
      <c r="BF45" s="435">
        <v>6.8747000000000003E-2</v>
      </c>
      <c r="BG45" s="435">
        <v>6.8594500000000003E-2</v>
      </c>
      <c r="BH45" s="435">
        <v>7.1047200000000005E-2</v>
      </c>
      <c r="BI45" s="435">
        <v>6.9165099999999993E-2</v>
      </c>
      <c r="BJ45" s="435">
        <v>7.3558700000000005E-2</v>
      </c>
      <c r="BK45" s="435">
        <v>6.9724599999999998E-2</v>
      </c>
      <c r="BL45" s="435">
        <v>6.6844000000000001E-2</v>
      </c>
      <c r="BM45" s="435">
        <v>7.5034199999999995E-2</v>
      </c>
      <c r="BN45" s="435">
        <v>7.4800000000000005E-2</v>
      </c>
      <c r="BO45" s="435">
        <v>7.9574500000000006E-2</v>
      </c>
      <c r="BP45" s="435">
        <v>7.8095499999999998E-2</v>
      </c>
      <c r="BQ45" s="435">
        <v>8.0490800000000001E-2</v>
      </c>
      <c r="BR45" s="435">
        <v>8.0683699999999997E-2</v>
      </c>
      <c r="BS45" s="435">
        <v>7.8428800000000007E-2</v>
      </c>
      <c r="BT45" s="435">
        <v>7.9907300000000001E-2</v>
      </c>
      <c r="BU45" s="435">
        <v>7.6271400000000003E-2</v>
      </c>
      <c r="BV45" s="435">
        <v>8.0086500000000005E-2</v>
      </c>
    </row>
    <row r="46" spans="1:74" ht="12" customHeight="1" x14ac:dyDescent="0.2">
      <c r="A46" s="747" t="s">
        <v>197</v>
      </c>
      <c r="B46" s="752" t="s">
        <v>1045</v>
      </c>
      <c r="C46" s="748">
        <v>8.6453891850999998E-2</v>
      </c>
      <c r="D46" s="748">
        <v>8.0575290282000001E-2</v>
      </c>
      <c r="E46" s="748">
        <v>9.5515937214999999E-2</v>
      </c>
      <c r="F46" s="748">
        <v>8.9112177899E-2</v>
      </c>
      <c r="G46" s="748">
        <v>9.6800807958999993E-2</v>
      </c>
      <c r="H46" s="748">
        <v>9.6476308326000002E-2</v>
      </c>
      <c r="I46" s="748">
        <v>9.3539389804000006E-2</v>
      </c>
      <c r="J46" s="748">
        <v>9.9088343708000001E-2</v>
      </c>
      <c r="K46" s="748">
        <v>8.9640986334E-2</v>
      </c>
      <c r="L46" s="748">
        <v>9.7993333964000007E-2</v>
      </c>
      <c r="M46" s="748">
        <v>9.4096214307000006E-2</v>
      </c>
      <c r="N46" s="748">
        <v>9.2131171681999996E-2</v>
      </c>
      <c r="O46" s="748">
        <v>9.1061378201999998E-2</v>
      </c>
      <c r="P46" s="748">
        <v>8.1427748011000001E-2</v>
      </c>
      <c r="Q46" s="748">
        <v>9.7226616380999997E-2</v>
      </c>
      <c r="R46" s="748">
        <v>9.0527193857000005E-2</v>
      </c>
      <c r="S46" s="748">
        <v>9.7530152090999994E-2</v>
      </c>
      <c r="T46" s="748">
        <v>9.7621835998000006E-2</v>
      </c>
      <c r="U46" s="748">
        <v>9.5524160639999994E-2</v>
      </c>
      <c r="V46" s="748">
        <v>0.10097901082999999</v>
      </c>
      <c r="W46" s="748">
        <v>9.1035672868999995E-2</v>
      </c>
      <c r="X46" s="748">
        <v>0.10030844942</v>
      </c>
      <c r="Y46" s="748">
        <v>9.4404988039999999E-2</v>
      </c>
      <c r="Z46" s="748">
        <v>9.3946982247999994E-2</v>
      </c>
      <c r="AA46" s="748">
        <v>8.6508873520000001E-2</v>
      </c>
      <c r="AB46" s="748">
        <v>8.8581647880999995E-2</v>
      </c>
      <c r="AC46" s="748">
        <v>9.4825743207000004E-2</v>
      </c>
      <c r="AD46" s="748">
        <v>8.7775173935000006E-2</v>
      </c>
      <c r="AE46" s="748">
        <v>0.10204376781000001</v>
      </c>
      <c r="AF46" s="748">
        <v>9.4075225807000007E-2</v>
      </c>
      <c r="AG46" s="748">
        <v>0.10025323758</v>
      </c>
      <c r="AH46" s="748">
        <v>9.8071437679000006E-2</v>
      </c>
      <c r="AI46" s="748">
        <v>9.2233202710999995E-2</v>
      </c>
      <c r="AJ46" s="748">
        <v>0.10007374189</v>
      </c>
      <c r="AK46" s="748">
        <v>9.3232815289000001E-2</v>
      </c>
      <c r="AL46" s="748">
        <v>9.3366430676000006E-2</v>
      </c>
      <c r="AM46" s="748">
        <v>9.1371651028000003E-2</v>
      </c>
      <c r="AN46" s="748">
        <v>8.4840636812999998E-2</v>
      </c>
      <c r="AO46" s="748">
        <v>9.3158892276999999E-2</v>
      </c>
      <c r="AP46" s="748">
        <v>9.5214118737000003E-2</v>
      </c>
      <c r="AQ46" s="748">
        <v>9.4416592921999998E-2</v>
      </c>
      <c r="AR46" s="748">
        <v>9.7629723973999993E-2</v>
      </c>
      <c r="AS46" s="748">
        <v>9.9113369973000007E-2</v>
      </c>
      <c r="AT46" s="748">
        <v>9.8438052831999995E-2</v>
      </c>
      <c r="AU46" s="748">
        <v>9.3334167757E-2</v>
      </c>
      <c r="AV46" s="748">
        <v>9.9821833663000001E-2</v>
      </c>
      <c r="AW46" s="748">
        <v>9.0077800939000002E-2</v>
      </c>
      <c r="AX46" s="748">
        <v>9.9134111168E-2</v>
      </c>
      <c r="AY46" s="748">
        <v>8.7088694743000003E-2</v>
      </c>
      <c r="AZ46" s="930">
        <v>8.1162298258999996E-2</v>
      </c>
      <c r="BA46" s="930">
        <v>9.8036566204000003E-2</v>
      </c>
      <c r="BB46" s="930">
        <v>9.2978003562000006E-2</v>
      </c>
      <c r="BC46" s="930">
        <v>9.8230305389000003E-2</v>
      </c>
      <c r="BD46" s="930">
        <v>9.5936474436999999E-2</v>
      </c>
      <c r="BE46" s="749">
        <v>0.1005523</v>
      </c>
      <c r="BF46" s="749">
        <v>0.100674</v>
      </c>
      <c r="BG46" s="749">
        <v>9.3041600000000002E-2</v>
      </c>
      <c r="BH46" s="749">
        <v>9.91369E-2</v>
      </c>
      <c r="BI46" s="749">
        <v>9.3087299999999998E-2</v>
      </c>
      <c r="BJ46" s="749">
        <v>9.6316399999999996E-2</v>
      </c>
      <c r="BK46" s="749">
        <v>9.2038300000000003E-2</v>
      </c>
      <c r="BL46" s="749">
        <v>8.4999000000000005E-2</v>
      </c>
      <c r="BM46" s="749">
        <v>9.3913899999999995E-2</v>
      </c>
      <c r="BN46" s="749">
        <v>9.3531799999999998E-2</v>
      </c>
      <c r="BO46" s="749">
        <v>9.9743999999999999E-2</v>
      </c>
      <c r="BP46" s="749">
        <v>9.7438700000000003E-2</v>
      </c>
      <c r="BQ46" s="749">
        <v>9.93396E-2</v>
      </c>
      <c r="BR46" s="749">
        <v>9.97918E-2</v>
      </c>
      <c r="BS46" s="749">
        <v>9.3127500000000002E-2</v>
      </c>
      <c r="BT46" s="749">
        <v>9.9618499999999999E-2</v>
      </c>
      <c r="BU46" s="749">
        <v>9.3512300000000007E-2</v>
      </c>
      <c r="BV46" s="749">
        <v>9.6795999999999993E-2</v>
      </c>
    </row>
    <row r="47" spans="1:74" s="291" customFormat="1" ht="15" x14ac:dyDescent="0.25">
      <c r="A47" s="293"/>
      <c r="B47" s="1104" t="s">
        <v>1432</v>
      </c>
      <c r="C47" s="1104"/>
      <c r="D47" s="1104"/>
      <c r="E47" s="1104"/>
      <c r="F47" s="1104"/>
      <c r="G47" s="1104"/>
      <c r="H47" s="1104"/>
      <c r="I47" s="1104"/>
      <c r="J47" s="1104"/>
      <c r="K47" s="1104"/>
      <c r="L47" s="1104"/>
      <c r="M47" s="1104"/>
      <c r="N47" s="1104"/>
      <c r="O47" s="1104"/>
      <c r="P47" s="1104"/>
      <c r="Q47" s="1104"/>
      <c r="R47" s="794"/>
      <c r="S47" s="301"/>
      <c r="T47" s="301"/>
      <c r="U47" s="301"/>
      <c r="V47" s="301"/>
      <c r="W47" s="301"/>
      <c r="X47" s="301"/>
      <c r="Y47" s="301"/>
      <c r="Z47" s="301"/>
      <c r="AA47" s="301"/>
      <c r="AB47" s="301"/>
      <c r="AC47" s="302"/>
      <c r="AD47" s="302"/>
      <c r="AE47" s="302"/>
      <c r="AF47" s="302"/>
      <c r="AG47" s="302"/>
      <c r="AH47" s="302"/>
      <c r="AI47" s="302"/>
      <c r="AJ47" s="302"/>
      <c r="AK47" s="302"/>
      <c r="AL47" s="302"/>
      <c r="AM47" s="302"/>
      <c r="AN47" s="302"/>
      <c r="AO47" s="302"/>
      <c r="AP47" s="302"/>
      <c r="AQ47" s="302"/>
      <c r="AR47" s="302"/>
      <c r="AS47" s="302"/>
      <c r="AT47" s="302"/>
      <c r="AU47" s="302"/>
      <c r="AV47" s="302"/>
      <c r="AW47" s="302"/>
      <c r="AX47" s="302"/>
      <c r="AY47" s="693"/>
      <c r="AZ47" s="693"/>
      <c r="BA47" s="693"/>
      <c r="BB47" s="693"/>
      <c r="BC47" s="693"/>
      <c r="BD47" s="693"/>
      <c r="BE47" s="693"/>
      <c r="BF47" s="693"/>
      <c r="BG47" s="693"/>
      <c r="BH47" s="693"/>
      <c r="BI47" s="693"/>
      <c r="BJ47" s="302"/>
      <c r="BK47" s="302"/>
      <c r="BL47" s="302"/>
      <c r="BM47" s="302"/>
      <c r="BN47" s="302"/>
      <c r="BO47" s="302"/>
      <c r="BP47" s="302"/>
      <c r="BQ47" s="302"/>
      <c r="BR47" s="302"/>
      <c r="BS47" s="302"/>
      <c r="BT47" s="302"/>
      <c r="BU47" s="302"/>
      <c r="BV47" s="302"/>
    </row>
    <row r="48" spans="1:74" s="256" customFormat="1" ht="24" customHeight="1" x14ac:dyDescent="0.2">
      <c r="A48" s="254"/>
      <c r="B48" s="1102" t="s">
        <v>1433</v>
      </c>
      <c r="C48" s="1103"/>
      <c r="D48" s="1103"/>
      <c r="E48" s="1103"/>
      <c r="F48" s="1103"/>
      <c r="G48" s="1103"/>
      <c r="H48" s="1103"/>
      <c r="I48" s="1103"/>
      <c r="J48" s="1103"/>
      <c r="K48" s="1103"/>
      <c r="L48" s="1103"/>
      <c r="M48" s="1103"/>
      <c r="N48" s="1103"/>
      <c r="O48" s="1103"/>
      <c r="P48" s="1103"/>
      <c r="Q48" s="1103"/>
      <c r="R48" s="760"/>
      <c r="S48" s="255"/>
      <c r="T48" s="255"/>
      <c r="U48" s="255"/>
      <c r="V48" s="255"/>
      <c r="W48" s="255"/>
      <c r="X48" s="255"/>
      <c r="Y48" s="255"/>
      <c r="Z48" s="255"/>
      <c r="AA48" s="255"/>
      <c r="AB48" s="255"/>
      <c r="AC48" s="255"/>
      <c r="AD48" s="255"/>
      <c r="AE48" s="255"/>
      <c r="AF48" s="255"/>
      <c r="AG48" s="255"/>
      <c r="AH48" s="255"/>
      <c r="AI48" s="111"/>
      <c r="AJ48" s="111"/>
      <c r="AK48" s="111"/>
      <c r="AL48" s="111"/>
      <c r="AM48" s="111"/>
      <c r="AN48" s="111"/>
      <c r="AO48" s="111"/>
      <c r="AP48" s="111"/>
      <c r="AQ48" s="111"/>
      <c r="AR48" s="111"/>
      <c r="AS48" s="111"/>
      <c r="AT48" s="111"/>
      <c r="AU48" s="111"/>
      <c r="AV48" s="111"/>
      <c r="AW48" s="111"/>
      <c r="AX48" s="111"/>
      <c r="AY48" s="703"/>
      <c r="AZ48" s="703"/>
      <c r="BA48" s="703"/>
      <c r="BB48" s="703"/>
      <c r="BC48" s="703"/>
      <c r="BD48" s="703"/>
      <c r="BE48" s="703"/>
      <c r="BF48" s="703"/>
      <c r="BG48" s="703"/>
      <c r="BH48" s="703"/>
      <c r="BI48" s="703"/>
      <c r="BJ48" s="111"/>
      <c r="BK48" s="111"/>
      <c r="BL48" s="111"/>
      <c r="BM48" s="111"/>
      <c r="BN48" s="111"/>
      <c r="BO48" s="111"/>
      <c r="BP48" s="111"/>
      <c r="BQ48" s="111"/>
      <c r="BR48" s="111"/>
      <c r="BS48" s="111"/>
      <c r="BT48" s="255"/>
      <c r="BU48" s="255"/>
      <c r="BV48" s="255"/>
    </row>
    <row r="49" spans="1:74" s="256" customFormat="1" ht="12" customHeight="1" x14ac:dyDescent="0.2">
      <c r="A49" s="254"/>
      <c r="B49" s="1103" t="s">
        <v>1434</v>
      </c>
      <c r="C49" s="1103"/>
      <c r="D49" s="1103"/>
      <c r="E49" s="1103"/>
      <c r="F49" s="1103"/>
      <c r="G49" s="1103"/>
      <c r="H49" s="1103"/>
      <c r="I49" s="1103"/>
      <c r="J49" s="1103"/>
      <c r="K49" s="1103"/>
      <c r="L49" s="1103"/>
      <c r="M49" s="1103"/>
      <c r="N49" s="1103"/>
      <c r="O49" s="1103"/>
      <c r="P49" s="1103"/>
      <c r="Q49" s="1103"/>
      <c r="R49" s="760"/>
      <c r="S49" s="255"/>
      <c r="T49" s="255"/>
      <c r="U49" s="255"/>
      <c r="V49" s="255"/>
      <c r="W49" s="255"/>
      <c r="X49" s="255"/>
      <c r="Y49" s="255"/>
      <c r="Z49" s="255"/>
      <c r="AA49" s="255"/>
      <c r="AB49" s="255"/>
      <c r="AC49" s="255"/>
      <c r="AD49" s="255"/>
      <c r="AE49" s="255"/>
      <c r="AF49" s="255"/>
      <c r="AG49" s="255"/>
      <c r="AH49" s="255"/>
      <c r="AI49" s="255"/>
      <c r="AJ49" s="255"/>
      <c r="AK49" s="255"/>
      <c r="AL49" s="255"/>
      <c r="AM49" s="315"/>
      <c r="AN49" s="315"/>
      <c r="AO49" s="315"/>
      <c r="AP49" s="315"/>
      <c r="AQ49" s="315"/>
      <c r="AR49" s="315"/>
      <c r="AS49" s="315"/>
      <c r="AT49" s="315"/>
      <c r="AU49" s="315"/>
      <c r="AV49" s="315"/>
      <c r="AW49" s="315"/>
      <c r="AX49" s="315"/>
      <c r="AY49" s="704"/>
      <c r="AZ49" s="704"/>
      <c r="BA49" s="704"/>
      <c r="BB49" s="704"/>
      <c r="BC49" s="704"/>
      <c r="BD49" s="704"/>
      <c r="BE49" s="704"/>
      <c r="BF49" s="704"/>
      <c r="BG49" s="704"/>
      <c r="BH49" s="704"/>
      <c r="BI49" s="704"/>
      <c r="BJ49" s="315"/>
      <c r="BK49" s="315"/>
      <c r="BL49" s="315"/>
      <c r="BM49" s="315"/>
      <c r="BN49" s="315"/>
      <c r="BO49" s="315"/>
      <c r="BP49" s="315"/>
      <c r="BQ49" s="315"/>
      <c r="BR49" s="315"/>
      <c r="BS49" s="315"/>
      <c r="BT49" s="255"/>
      <c r="BU49" s="255"/>
      <c r="BV49" s="255"/>
    </row>
    <row r="50" spans="1:74" s="256" customFormat="1" ht="12" customHeight="1" x14ac:dyDescent="0.2">
      <c r="A50" s="254"/>
      <c r="B50" s="1103" t="s">
        <v>1435</v>
      </c>
      <c r="C50" s="1103"/>
      <c r="D50" s="1103"/>
      <c r="E50" s="1103"/>
      <c r="F50" s="1103"/>
      <c r="G50" s="1103"/>
      <c r="H50" s="1103"/>
      <c r="I50" s="1103"/>
      <c r="J50" s="1103"/>
      <c r="K50" s="1103"/>
      <c r="L50" s="1103"/>
      <c r="M50" s="1103"/>
      <c r="N50" s="1103"/>
      <c r="O50" s="1103"/>
      <c r="P50" s="1103"/>
      <c r="Q50" s="1103"/>
      <c r="R50" s="794"/>
      <c r="S50" s="255"/>
      <c r="T50" s="255"/>
      <c r="U50" s="255"/>
      <c r="V50" s="255"/>
      <c r="W50" s="255"/>
      <c r="X50" s="255"/>
      <c r="Y50" s="255"/>
      <c r="Z50" s="255"/>
      <c r="AA50" s="255"/>
      <c r="AB50" s="255"/>
      <c r="AC50" s="255"/>
      <c r="AD50" s="255"/>
      <c r="AE50" s="255"/>
      <c r="AF50" s="255"/>
      <c r="AG50" s="255"/>
      <c r="AH50" s="255"/>
      <c r="AI50" s="255"/>
      <c r="AJ50" s="255"/>
      <c r="AK50" s="255"/>
      <c r="AL50" s="255"/>
      <c r="AM50" s="111"/>
      <c r="AN50" s="111"/>
      <c r="AO50" s="111"/>
      <c r="AP50" s="111"/>
      <c r="AQ50" s="111"/>
      <c r="AR50" s="111"/>
      <c r="AS50" s="111"/>
      <c r="AT50" s="111"/>
      <c r="AU50" s="111"/>
      <c r="AV50" s="111"/>
      <c r="AW50" s="111"/>
      <c r="AX50" s="111"/>
      <c r="AY50" s="703"/>
      <c r="AZ50" s="703"/>
      <c r="BA50" s="703"/>
      <c r="BB50" s="703"/>
      <c r="BC50" s="703"/>
      <c r="BD50" s="703"/>
      <c r="BE50" s="703"/>
      <c r="BF50" s="703"/>
      <c r="BG50" s="703"/>
      <c r="BH50" s="703"/>
      <c r="BI50" s="703"/>
      <c r="BJ50" s="111"/>
      <c r="BK50" s="111"/>
      <c r="BL50" s="111"/>
      <c r="BM50" s="111"/>
      <c r="BN50" s="111"/>
      <c r="BO50" s="111"/>
      <c r="BP50" s="111"/>
      <c r="BQ50" s="111"/>
      <c r="BR50" s="111"/>
      <c r="BS50" s="111"/>
      <c r="BT50" s="255"/>
      <c r="BU50" s="255"/>
      <c r="BV50" s="255"/>
    </row>
    <row r="51" spans="1:74" s="256" customFormat="1" ht="20.45" customHeight="1" x14ac:dyDescent="0.2">
      <c r="A51" s="254"/>
      <c r="B51" s="1102" t="s">
        <v>1436</v>
      </c>
      <c r="C51" s="1105"/>
      <c r="D51" s="1105"/>
      <c r="E51" s="1105"/>
      <c r="F51" s="1105"/>
      <c r="G51" s="1105"/>
      <c r="H51" s="1105"/>
      <c r="I51" s="1105"/>
      <c r="J51" s="1105"/>
      <c r="K51" s="1105"/>
      <c r="L51" s="1105"/>
      <c r="M51" s="1105"/>
      <c r="N51" s="1105"/>
      <c r="O51" s="1105"/>
      <c r="P51" s="1105"/>
      <c r="Q51" s="1105"/>
      <c r="R51" s="794"/>
      <c r="S51" s="257"/>
      <c r="T51" s="257"/>
      <c r="U51" s="257"/>
      <c r="V51" s="257"/>
      <c r="W51" s="257"/>
      <c r="X51" s="257"/>
      <c r="Y51" s="257"/>
      <c r="Z51" s="257"/>
      <c r="AA51" s="257"/>
      <c r="AB51" s="257"/>
      <c r="AC51" s="257"/>
      <c r="AD51" s="257"/>
      <c r="AE51" s="257"/>
      <c r="AF51" s="257"/>
      <c r="AG51" s="257"/>
      <c r="AH51" s="257"/>
      <c r="AI51" s="257"/>
      <c r="AJ51" s="257"/>
      <c r="AK51" s="257"/>
      <c r="AL51" s="257"/>
      <c r="AM51" s="111"/>
      <c r="AN51" s="111"/>
      <c r="AO51" s="111"/>
      <c r="AP51" s="111"/>
      <c r="AQ51" s="111"/>
      <c r="AR51" s="111"/>
      <c r="AS51" s="111"/>
      <c r="AT51" s="111"/>
      <c r="AU51" s="111"/>
      <c r="AV51" s="111"/>
      <c r="AW51" s="111"/>
      <c r="AX51" s="111"/>
      <c r="AY51" s="703"/>
      <c r="AZ51" s="703"/>
      <c r="BA51" s="703"/>
      <c r="BB51" s="703"/>
      <c r="BC51" s="703"/>
      <c r="BD51" s="703"/>
      <c r="BE51" s="703"/>
      <c r="BF51" s="703"/>
      <c r="BG51" s="703"/>
      <c r="BH51" s="703"/>
      <c r="BI51" s="703"/>
      <c r="BJ51" s="111"/>
      <c r="BK51" s="111"/>
      <c r="BL51" s="111"/>
      <c r="BM51" s="111"/>
      <c r="BN51" s="111"/>
      <c r="BO51" s="111"/>
      <c r="BP51" s="111"/>
      <c r="BQ51" s="111"/>
      <c r="BR51" s="111"/>
      <c r="BS51" s="111"/>
      <c r="BT51" s="257"/>
      <c r="BU51" s="257"/>
      <c r="BV51" s="257"/>
    </row>
    <row r="52" spans="1:74" s="256" customFormat="1" ht="12" customHeight="1" x14ac:dyDescent="0.2">
      <c r="A52" s="254"/>
      <c r="B52" s="1103" t="s">
        <v>1437</v>
      </c>
      <c r="C52" s="1103"/>
      <c r="D52" s="1103"/>
      <c r="E52" s="1103"/>
      <c r="F52" s="1103"/>
      <c r="G52" s="1103"/>
      <c r="H52" s="1103"/>
      <c r="I52" s="1103"/>
      <c r="J52" s="1103"/>
      <c r="K52" s="1103"/>
      <c r="L52" s="1103"/>
      <c r="M52" s="1103"/>
      <c r="N52" s="1103"/>
      <c r="O52" s="1103"/>
      <c r="P52" s="1103"/>
      <c r="Q52" s="1103"/>
      <c r="R52" s="794"/>
      <c r="S52" s="257"/>
      <c r="T52" s="257"/>
      <c r="U52" s="257"/>
      <c r="V52" s="257"/>
      <c r="W52" s="257"/>
      <c r="X52" s="257"/>
      <c r="Y52" s="257"/>
      <c r="Z52" s="257"/>
      <c r="AA52" s="257"/>
      <c r="AB52" s="257"/>
      <c r="AC52" s="257"/>
      <c r="AD52" s="257"/>
      <c r="AE52" s="257"/>
      <c r="AF52" s="257"/>
      <c r="AG52" s="257"/>
      <c r="AH52" s="257"/>
      <c r="AI52" s="257"/>
      <c r="AJ52" s="257"/>
      <c r="AK52" s="257"/>
      <c r="AL52" s="257"/>
      <c r="AM52" s="111"/>
      <c r="AN52" s="111"/>
      <c r="AO52" s="111"/>
      <c r="AP52" s="111"/>
      <c r="AQ52" s="111"/>
      <c r="AR52" s="111"/>
      <c r="AS52" s="111"/>
      <c r="AT52" s="111"/>
      <c r="AU52" s="111"/>
      <c r="AV52" s="111"/>
      <c r="AW52" s="111"/>
      <c r="AX52" s="111"/>
      <c r="AY52" s="703"/>
      <c r="AZ52" s="703"/>
      <c r="BA52" s="703"/>
      <c r="BB52" s="703"/>
      <c r="BC52" s="703"/>
      <c r="BD52" s="703"/>
      <c r="BE52" s="703"/>
      <c r="BF52" s="703"/>
      <c r="BG52" s="703"/>
      <c r="BH52" s="703"/>
      <c r="BI52" s="703"/>
      <c r="BJ52" s="111"/>
      <c r="BK52" s="111"/>
      <c r="BL52" s="111"/>
      <c r="BM52" s="111"/>
      <c r="BN52" s="111"/>
      <c r="BO52" s="111"/>
      <c r="BP52" s="111"/>
      <c r="BQ52" s="111"/>
      <c r="BR52" s="111"/>
      <c r="BS52" s="111"/>
      <c r="BT52" s="257"/>
      <c r="BU52" s="257"/>
      <c r="BV52" s="257"/>
    </row>
    <row r="53" spans="1:74" s="256" customFormat="1" ht="22.35" customHeight="1" x14ac:dyDescent="0.2">
      <c r="A53" s="254"/>
      <c r="B53" s="1102" t="s">
        <v>1438</v>
      </c>
      <c r="C53" s="1105"/>
      <c r="D53" s="1105"/>
      <c r="E53" s="1105"/>
      <c r="F53" s="1105"/>
      <c r="G53" s="1105"/>
      <c r="H53" s="1105"/>
      <c r="I53" s="1105"/>
      <c r="J53" s="1105"/>
      <c r="K53" s="1105"/>
      <c r="L53" s="1105"/>
      <c r="M53" s="1105"/>
      <c r="N53" s="1105"/>
      <c r="O53" s="1105"/>
      <c r="P53" s="1105"/>
      <c r="Q53" s="1105"/>
      <c r="R53" s="794"/>
      <c r="S53" s="255"/>
      <c r="T53" s="255"/>
      <c r="U53" s="255"/>
      <c r="V53" s="255"/>
      <c r="W53" s="255"/>
      <c r="X53" s="255"/>
      <c r="Y53" s="255"/>
      <c r="Z53" s="255"/>
      <c r="AA53" s="255"/>
      <c r="AB53" s="255"/>
      <c r="AC53" s="255"/>
      <c r="AD53" s="255"/>
      <c r="AE53" s="255"/>
      <c r="AF53" s="255"/>
      <c r="AG53" s="255"/>
      <c r="AH53" s="255"/>
      <c r="AI53" s="255"/>
      <c r="AJ53" s="255"/>
      <c r="AK53" s="255"/>
      <c r="AL53" s="255"/>
      <c r="AM53" s="315"/>
      <c r="AN53" s="315"/>
      <c r="AO53" s="315"/>
      <c r="AP53" s="315"/>
      <c r="AQ53" s="315"/>
      <c r="AR53" s="315"/>
      <c r="AS53" s="315"/>
      <c r="AT53" s="315"/>
      <c r="AU53" s="315"/>
      <c r="AV53" s="315"/>
      <c r="AW53" s="315"/>
      <c r="AX53" s="315"/>
      <c r="AY53" s="704"/>
      <c r="AZ53" s="704"/>
      <c r="BA53" s="704"/>
      <c r="BB53" s="704"/>
      <c r="BC53" s="704"/>
      <c r="BD53" s="704"/>
      <c r="BE53" s="704"/>
      <c r="BF53" s="704"/>
      <c r="BG53" s="704"/>
      <c r="BH53" s="704"/>
      <c r="BI53" s="704"/>
      <c r="BJ53" s="315"/>
      <c r="BK53" s="315"/>
      <c r="BL53" s="315"/>
      <c r="BM53" s="315"/>
      <c r="BN53" s="315"/>
      <c r="BO53" s="315"/>
      <c r="BP53" s="315"/>
      <c r="BQ53" s="315"/>
      <c r="BR53" s="315"/>
      <c r="BS53" s="315"/>
      <c r="BT53" s="255"/>
      <c r="BU53" s="255"/>
      <c r="BV53" s="255"/>
    </row>
    <row r="54" spans="1:74" s="256" customFormat="1" ht="12.75" x14ac:dyDescent="0.2">
      <c r="A54" s="254"/>
      <c r="B54" s="773" t="s">
        <v>808</v>
      </c>
      <c r="C54" s="773"/>
      <c r="D54" s="773"/>
      <c r="E54" s="773"/>
      <c r="F54" s="773"/>
      <c r="G54" s="773"/>
      <c r="H54" s="774"/>
      <c r="I54" s="773"/>
      <c r="J54" s="773"/>
      <c r="K54" s="773"/>
      <c r="L54" s="773"/>
      <c r="M54" s="773"/>
      <c r="N54" s="773"/>
      <c r="O54" s="773"/>
      <c r="P54" s="773"/>
      <c r="Q54" s="773"/>
      <c r="R54" s="775"/>
      <c r="S54" s="255"/>
      <c r="T54" s="255"/>
      <c r="U54" s="255"/>
      <c r="V54" s="255"/>
      <c r="W54" s="255"/>
      <c r="X54" s="255"/>
      <c r="Y54" s="255"/>
      <c r="Z54" s="255"/>
      <c r="AA54" s="255"/>
      <c r="AB54" s="255"/>
      <c r="AC54" s="255"/>
      <c r="AD54" s="255"/>
      <c r="AE54" s="255"/>
      <c r="AF54" s="255"/>
      <c r="AG54" s="255"/>
      <c r="AH54" s="255"/>
      <c r="AI54" s="255"/>
      <c r="AJ54" s="255"/>
      <c r="AK54" s="255"/>
      <c r="AL54" s="255"/>
      <c r="AM54" s="111"/>
      <c r="AN54" s="255"/>
      <c r="AO54" s="255"/>
      <c r="AP54" s="255"/>
      <c r="AQ54" s="255"/>
      <c r="AR54" s="255"/>
      <c r="AS54" s="255"/>
      <c r="AT54" s="255"/>
      <c r="AU54" s="255"/>
      <c r="AV54" s="255"/>
      <c r="AW54" s="255"/>
      <c r="AX54" s="255"/>
      <c r="AY54" s="838"/>
      <c r="AZ54" s="838"/>
      <c r="BA54" s="838"/>
      <c r="BB54" s="838"/>
      <c r="BC54" s="838"/>
      <c r="BD54" s="705"/>
      <c r="BE54" s="705"/>
      <c r="BF54" s="705"/>
      <c r="BG54" s="838"/>
      <c r="BH54" s="838"/>
      <c r="BI54" s="838"/>
      <c r="BJ54" s="255"/>
      <c r="BK54" s="255"/>
      <c r="BL54" s="255"/>
      <c r="BM54" s="255"/>
      <c r="BN54" s="255"/>
      <c r="BO54" s="255"/>
      <c r="BP54" s="255"/>
      <c r="BQ54" s="255"/>
      <c r="BR54" s="255"/>
      <c r="BS54" s="255"/>
      <c r="BT54" s="255"/>
      <c r="BU54" s="255"/>
      <c r="BV54" s="255"/>
    </row>
    <row r="55" spans="1:74" s="256" customFormat="1" ht="12" customHeight="1" x14ac:dyDescent="0.2">
      <c r="A55" s="254"/>
      <c r="B55" s="988" t="str">
        <f>Dates!$G$2</f>
        <v>EIA completed modeling and analysis for this report on Wednesday, July 1, 2026.</v>
      </c>
      <c r="C55" s="975"/>
      <c r="D55" s="975"/>
      <c r="E55" s="975"/>
      <c r="F55" s="975"/>
      <c r="G55" s="975"/>
      <c r="H55" s="975"/>
      <c r="I55" s="975"/>
      <c r="J55" s="975"/>
      <c r="K55" s="975"/>
      <c r="L55" s="975"/>
      <c r="M55" s="975"/>
      <c r="N55" s="975"/>
      <c r="O55" s="975"/>
      <c r="P55" s="975"/>
      <c r="Q55" s="975"/>
      <c r="R55" s="776"/>
      <c r="S55" s="255"/>
      <c r="T55" s="255"/>
      <c r="U55" s="255"/>
      <c r="V55" s="255"/>
      <c r="W55" s="255"/>
      <c r="X55" s="255"/>
      <c r="Y55" s="255"/>
      <c r="Z55" s="255"/>
      <c r="AA55" s="255"/>
      <c r="AB55" s="255"/>
      <c r="AC55" s="255"/>
      <c r="AD55" s="255"/>
      <c r="AE55" s="255"/>
      <c r="AF55" s="255"/>
      <c r="AG55" s="255"/>
      <c r="AH55" s="255"/>
      <c r="AI55" s="255"/>
      <c r="AJ55" s="255"/>
      <c r="AK55" s="255"/>
      <c r="AL55" s="255"/>
      <c r="AM55" s="255"/>
      <c r="AN55" s="255"/>
      <c r="AO55" s="255"/>
      <c r="AP55" s="255"/>
      <c r="AQ55" s="255"/>
      <c r="AR55" s="255"/>
      <c r="AS55" s="255"/>
      <c r="AT55" s="255"/>
      <c r="AU55" s="255"/>
      <c r="AV55" s="255"/>
      <c r="AW55" s="255"/>
      <c r="AX55" s="255"/>
      <c r="AY55" s="838"/>
      <c r="AZ55" s="838"/>
      <c r="BA55" s="838"/>
      <c r="BB55" s="838"/>
      <c r="BC55" s="838"/>
      <c r="BD55" s="705"/>
      <c r="BE55" s="705"/>
      <c r="BF55" s="705"/>
      <c r="BG55" s="838"/>
      <c r="BH55" s="838"/>
      <c r="BI55" s="838"/>
      <c r="BJ55" s="255"/>
      <c r="BK55" s="255"/>
      <c r="BL55" s="255"/>
      <c r="BM55" s="255"/>
      <c r="BN55" s="255"/>
      <c r="BO55" s="255"/>
      <c r="BP55" s="255"/>
      <c r="BQ55" s="255"/>
      <c r="BR55" s="255"/>
      <c r="BS55" s="255"/>
      <c r="BT55" s="255"/>
      <c r="BU55" s="255"/>
      <c r="BV55" s="255"/>
    </row>
    <row r="56" spans="1:74" s="256" customFormat="1" ht="12" customHeight="1" x14ac:dyDescent="0.2">
      <c r="A56" s="254"/>
      <c r="B56" s="997" t="s">
        <v>1402</v>
      </c>
      <c r="C56" s="984"/>
      <c r="D56" s="984"/>
      <c r="E56" s="984"/>
      <c r="F56" s="984"/>
      <c r="G56" s="984"/>
      <c r="H56" s="984"/>
      <c r="I56" s="984"/>
      <c r="J56" s="984"/>
      <c r="K56" s="984"/>
      <c r="L56" s="984"/>
      <c r="M56" s="984"/>
      <c r="N56" s="984"/>
      <c r="O56" s="984"/>
      <c r="P56" s="984"/>
      <c r="Q56" s="984"/>
      <c r="R56" s="794"/>
      <c r="S56" s="255"/>
      <c r="T56" s="255"/>
      <c r="U56" s="255"/>
      <c r="V56" s="255"/>
      <c r="W56" s="255"/>
      <c r="X56" s="255"/>
      <c r="Y56" s="255"/>
      <c r="Z56" s="255"/>
      <c r="AA56" s="255"/>
      <c r="AB56" s="255"/>
      <c r="AC56" s="255"/>
      <c r="AD56" s="255"/>
      <c r="AE56" s="255"/>
      <c r="AF56" s="255"/>
      <c r="AG56" s="255"/>
      <c r="AH56" s="255"/>
      <c r="AI56" s="255"/>
      <c r="AJ56" s="255"/>
      <c r="AK56" s="255"/>
      <c r="AL56" s="255"/>
      <c r="AM56" s="255"/>
      <c r="AN56" s="255"/>
      <c r="AO56" s="255"/>
      <c r="AP56" s="255"/>
      <c r="AQ56" s="255"/>
      <c r="AR56" s="255"/>
      <c r="AS56" s="255"/>
      <c r="AT56" s="255"/>
      <c r="AU56" s="255"/>
      <c r="AV56" s="255"/>
      <c r="AW56" s="255"/>
      <c r="AX56" s="255"/>
      <c r="AY56" s="838"/>
      <c r="AZ56" s="838"/>
      <c r="BA56" s="838"/>
      <c r="BB56" s="838"/>
      <c r="BC56" s="838"/>
      <c r="BD56" s="705"/>
      <c r="BE56" s="705"/>
      <c r="BF56" s="705"/>
      <c r="BG56" s="838"/>
      <c r="BH56" s="838"/>
      <c r="BI56" s="838"/>
      <c r="BJ56" s="255"/>
      <c r="BK56" s="255"/>
      <c r="BL56" s="255"/>
      <c r="BM56" s="255"/>
      <c r="BN56" s="255"/>
      <c r="BO56" s="255"/>
      <c r="BP56" s="255"/>
      <c r="BQ56" s="255"/>
      <c r="BR56" s="255"/>
      <c r="BS56" s="255"/>
      <c r="BT56" s="255"/>
      <c r="BU56" s="255"/>
      <c r="BV56" s="255"/>
    </row>
    <row r="57" spans="1:74" s="256" customFormat="1" ht="12" customHeight="1" x14ac:dyDescent="0.2">
      <c r="A57" s="254"/>
      <c r="B57" s="989" t="s">
        <v>821</v>
      </c>
      <c r="C57" s="989"/>
      <c r="D57" s="989"/>
      <c r="E57" s="989"/>
      <c r="F57" s="989"/>
      <c r="G57" s="989"/>
      <c r="H57" s="989"/>
      <c r="I57" s="989"/>
      <c r="J57" s="989"/>
      <c r="K57" s="989"/>
      <c r="L57" s="989"/>
      <c r="M57" s="989"/>
      <c r="N57" s="989"/>
      <c r="O57" s="989"/>
      <c r="P57" s="989"/>
      <c r="Q57" s="989"/>
      <c r="R57" s="989"/>
      <c r="S57" s="255"/>
      <c r="T57" s="255"/>
      <c r="U57" s="255"/>
      <c r="V57" s="255"/>
      <c r="W57" s="255"/>
      <c r="X57" s="255"/>
      <c r="Y57" s="255"/>
      <c r="Z57" s="255"/>
      <c r="AA57" s="255"/>
      <c r="AB57" s="255"/>
      <c r="AC57" s="255"/>
      <c r="AD57" s="255"/>
      <c r="AE57" s="255"/>
      <c r="AF57" s="255"/>
      <c r="AG57" s="255"/>
      <c r="AH57" s="255"/>
      <c r="AI57" s="255"/>
      <c r="AJ57" s="255"/>
      <c r="AK57" s="255"/>
      <c r="AL57" s="255"/>
      <c r="AM57" s="255"/>
      <c r="AN57" s="255"/>
      <c r="AO57" s="255"/>
      <c r="AP57" s="255"/>
      <c r="AQ57" s="255"/>
      <c r="AR57" s="255"/>
      <c r="AS57" s="255"/>
      <c r="AT57" s="255"/>
      <c r="AU57" s="255"/>
      <c r="AV57" s="255"/>
      <c r="AW57" s="255"/>
      <c r="AX57" s="255"/>
      <c r="AY57" s="838"/>
      <c r="AZ57" s="838"/>
      <c r="BA57" s="838"/>
      <c r="BB57" s="838"/>
      <c r="BC57" s="838"/>
      <c r="BD57" s="705"/>
      <c r="BE57" s="705"/>
      <c r="BF57" s="705"/>
      <c r="BG57" s="838"/>
      <c r="BH57" s="838"/>
      <c r="BI57" s="838"/>
      <c r="BJ57" s="255"/>
      <c r="BK57" s="255"/>
      <c r="BL57" s="255"/>
      <c r="BM57" s="255"/>
      <c r="BN57" s="255"/>
      <c r="BO57" s="255"/>
      <c r="BP57" s="255"/>
      <c r="BQ57" s="255"/>
      <c r="BR57" s="255"/>
      <c r="BS57" s="255"/>
      <c r="BT57" s="255"/>
      <c r="BU57" s="255"/>
      <c r="BV57" s="255"/>
    </row>
    <row r="58" spans="1:74" s="256" customFormat="1" ht="12" customHeight="1" x14ac:dyDescent="0.2">
      <c r="A58" s="254"/>
      <c r="B58" s="1067" t="s">
        <v>1602</v>
      </c>
      <c r="C58" s="993"/>
      <c r="D58" s="993"/>
      <c r="E58" s="993"/>
      <c r="F58" s="993"/>
      <c r="G58" s="993"/>
      <c r="H58" s="993"/>
      <c r="I58" s="993"/>
      <c r="J58" s="993"/>
      <c r="K58" s="993"/>
      <c r="L58" s="993"/>
      <c r="M58" s="993"/>
      <c r="N58" s="993"/>
      <c r="O58" s="993"/>
      <c r="P58" s="993"/>
      <c r="Q58" s="994"/>
      <c r="R58" s="794"/>
      <c r="S58" s="255"/>
      <c r="T58" s="255"/>
      <c r="U58" s="255"/>
      <c r="V58" s="255"/>
      <c r="W58" s="255"/>
      <c r="X58" s="255"/>
      <c r="Y58" s="255"/>
      <c r="Z58" s="255"/>
      <c r="AA58" s="255"/>
      <c r="AB58" s="255"/>
      <c r="AC58" s="255"/>
      <c r="AD58" s="255"/>
      <c r="AE58" s="255"/>
      <c r="AF58" s="255"/>
      <c r="AG58" s="255"/>
      <c r="AH58" s="255"/>
      <c r="AI58" s="255"/>
      <c r="AJ58" s="255"/>
      <c r="AK58" s="255"/>
      <c r="AL58" s="255"/>
      <c r="AM58" s="255"/>
      <c r="AN58" s="255"/>
      <c r="AO58" s="255"/>
      <c r="AP58" s="255"/>
      <c r="AQ58" s="255"/>
      <c r="AR58" s="255"/>
      <c r="AS58" s="255"/>
      <c r="AT58" s="255"/>
      <c r="AU58" s="255"/>
      <c r="AV58" s="255"/>
      <c r="AW58" s="255"/>
      <c r="AX58" s="255"/>
      <c r="AY58" s="838"/>
      <c r="AZ58" s="838"/>
      <c r="BA58" s="838"/>
      <c r="BB58" s="838"/>
      <c r="BC58" s="838"/>
      <c r="BD58" s="705"/>
      <c r="BE58" s="705"/>
      <c r="BF58" s="705"/>
      <c r="BG58" s="838"/>
      <c r="BH58" s="838"/>
      <c r="BI58" s="838"/>
      <c r="BJ58" s="255"/>
      <c r="BK58" s="255"/>
      <c r="BL58" s="255"/>
      <c r="BM58" s="255"/>
      <c r="BN58" s="255"/>
      <c r="BO58" s="255"/>
      <c r="BP58" s="255"/>
      <c r="BQ58" s="255"/>
      <c r="BR58" s="255"/>
      <c r="BS58" s="255"/>
      <c r="BT58" s="255"/>
      <c r="BU58" s="255"/>
      <c r="BV58" s="255"/>
    </row>
    <row r="59" spans="1:74" s="256" customFormat="1" ht="12" customHeight="1" x14ac:dyDescent="0.2">
      <c r="A59" s="254"/>
      <c r="B59" s="992" t="s">
        <v>799</v>
      </c>
      <c r="C59" s="994"/>
      <c r="D59" s="994"/>
      <c r="E59" s="994"/>
      <c r="F59" s="994"/>
      <c r="G59" s="994"/>
      <c r="H59" s="994"/>
      <c r="I59" s="994"/>
      <c r="J59" s="994"/>
      <c r="K59" s="994"/>
      <c r="L59" s="994"/>
      <c r="M59" s="994"/>
      <c r="N59" s="994"/>
      <c r="O59" s="994"/>
      <c r="P59" s="994"/>
      <c r="Q59" s="1068"/>
      <c r="R59" s="794"/>
      <c r="S59" s="258"/>
      <c r="T59" s="258"/>
      <c r="U59" s="258"/>
      <c r="V59" s="258"/>
      <c r="W59" s="258"/>
      <c r="X59" s="258"/>
      <c r="Y59" s="258"/>
      <c r="Z59" s="258"/>
      <c r="AA59" s="258"/>
      <c r="AB59" s="258"/>
      <c r="AC59" s="258"/>
      <c r="AD59" s="258"/>
      <c r="AE59" s="258"/>
      <c r="AF59" s="258"/>
      <c r="AG59" s="258"/>
      <c r="AH59" s="258"/>
      <c r="AI59" s="258"/>
      <c r="AJ59" s="258"/>
      <c r="AK59" s="258"/>
      <c r="AL59" s="258"/>
      <c r="AM59" s="258"/>
      <c r="AN59" s="258"/>
      <c r="AO59" s="258"/>
      <c r="AP59" s="258"/>
      <c r="AQ59" s="258"/>
      <c r="AR59" s="258"/>
      <c r="AS59" s="258"/>
      <c r="AT59" s="258"/>
      <c r="AU59" s="258"/>
      <c r="AV59" s="258"/>
      <c r="AW59" s="258"/>
      <c r="AX59" s="258"/>
      <c r="AY59" s="838"/>
      <c r="AZ59" s="838"/>
      <c r="BA59" s="838"/>
      <c r="BB59" s="838"/>
      <c r="BC59" s="838"/>
      <c r="BD59" s="705"/>
      <c r="BE59" s="705"/>
      <c r="BF59" s="705"/>
      <c r="BG59" s="838"/>
      <c r="BH59" s="838"/>
      <c r="BI59" s="838"/>
      <c r="BJ59" s="258"/>
      <c r="BK59" s="258"/>
      <c r="BL59" s="258"/>
      <c r="BM59" s="258"/>
      <c r="BN59" s="258"/>
      <c r="BO59" s="258"/>
      <c r="BP59" s="258"/>
      <c r="BQ59" s="258"/>
      <c r="BR59" s="258"/>
      <c r="BS59" s="258"/>
      <c r="BT59" s="258"/>
      <c r="BU59" s="258"/>
      <c r="BV59" s="258"/>
    </row>
    <row r="60" spans="1:74" s="256" customFormat="1" ht="12" customHeight="1" x14ac:dyDescent="0.2">
      <c r="A60" s="254"/>
      <c r="B60" s="1069" t="s">
        <v>823</v>
      </c>
      <c r="C60" s="994"/>
      <c r="D60" s="994"/>
      <c r="E60" s="994"/>
      <c r="F60" s="994"/>
      <c r="G60" s="994"/>
      <c r="H60" s="994"/>
      <c r="I60" s="994"/>
      <c r="J60" s="994"/>
      <c r="K60" s="994"/>
      <c r="L60" s="994"/>
      <c r="M60" s="994"/>
      <c r="N60" s="994"/>
      <c r="O60" s="994"/>
      <c r="P60" s="994"/>
      <c r="Q60" s="994"/>
      <c r="R60" s="794"/>
      <c r="S60" s="258"/>
      <c r="T60" s="258"/>
      <c r="U60" s="258"/>
      <c r="V60" s="258"/>
      <c r="W60" s="258"/>
      <c r="X60" s="258"/>
      <c r="Y60" s="258"/>
      <c r="Z60" s="258"/>
      <c r="AA60" s="258"/>
      <c r="AB60" s="258"/>
      <c r="AC60" s="258"/>
      <c r="AD60" s="258"/>
      <c r="AE60" s="258"/>
      <c r="AF60" s="258"/>
      <c r="AG60" s="258"/>
      <c r="AH60" s="258"/>
      <c r="AI60" s="258"/>
      <c r="AJ60" s="258"/>
      <c r="AK60" s="258"/>
      <c r="AL60" s="258"/>
      <c r="AM60" s="258"/>
      <c r="AN60" s="258"/>
      <c r="AO60" s="258"/>
      <c r="AP60" s="258"/>
      <c r="AQ60" s="258"/>
      <c r="AR60" s="258"/>
      <c r="AS60" s="258"/>
      <c r="AT60" s="258"/>
      <c r="AU60" s="258"/>
      <c r="AV60" s="258"/>
      <c r="AW60" s="258"/>
      <c r="AX60" s="258"/>
      <c r="AY60" s="838"/>
      <c r="AZ60" s="838"/>
      <c r="BA60" s="838"/>
      <c r="BB60" s="838"/>
      <c r="BC60" s="838"/>
      <c r="BD60" s="705"/>
      <c r="BE60" s="705"/>
      <c r="BF60" s="705"/>
      <c r="BG60" s="838"/>
      <c r="BH60" s="838"/>
      <c r="BI60" s="838"/>
      <c r="BJ60" s="258"/>
      <c r="BK60" s="258"/>
      <c r="BL60" s="258"/>
      <c r="BM60" s="258"/>
      <c r="BN60" s="258"/>
      <c r="BO60" s="258"/>
      <c r="BP60" s="258"/>
      <c r="BQ60" s="258"/>
      <c r="BR60" s="258"/>
      <c r="BS60" s="258"/>
      <c r="BT60" s="258"/>
      <c r="BU60" s="258"/>
      <c r="BV60" s="258"/>
    </row>
  </sheetData>
  <mergeCells count="20">
    <mergeCell ref="B51:Q51"/>
    <mergeCell ref="B53:Q53"/>
    <mergeCell ref="B55:Q55"/>
    <mergeCell ref="B59:Q59"/>
    <mergeCell ref="B60:Q60"/>
    <mergeCell ref="B56:Q56"/>
    <mergeCell ref="B58:Q58"/>
    <mergeCell ref="B52:Q52"/>
    <mergeCell ref="B57:R57"/>
    <mergeCell ref="B48:Q48"/>
    <mergeCell ref="B49:Q49"/>
    <mergeCell ref="B50:Q50"/>
    <mergeCell ref="BK3:BV3"/>
    <mergeCell ref="A1:A2"/>
    <mergeCell ref="C3:N3"/>
    <mergeCell ref="O3:Z3"/>
    <mergeCell ref="AA3:AL3"/>
    <mergeCell ref="AM3:AX3"/>
    <mergeCell ref="AY3:BJ3"/>
    <mergeCell ref="B47:Q47"/>
  </mergeCells>
  <phoneticPr fontId="0" type="noConversion"/>
  <hyperlinks>
    <hyperlink ref="A1:A2" location="Contents!A1" display="Table of Contents" xr:uid="{00000000-0004-0000-1400-000000000000}"/>
  </hyperlinks>
  <pageMargins left="0.25" right="0.25" top="0.25" bottom="0.25" header="0.5" footer="0.5"/>
  <pageSetup scale="83"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syncVertical="1" syncRef="AU5" transitionEvaluation="1" transitionEntry="1" codeName="Sheet6">
    <pageSetUpPr fitToPage="1"/>
  </sheetPr>
  <dimension ref="A1:BV156"/>
  <sheetViews>
    <sheetView showGridLines="0" zoomScaleNormal="100" workbookViewId="0">
      <pane xSplit="2" ySplit="4" topLeftCell="AU5" activePane="bottomRight" state="frozen"/>
      <selection activeCell="BF1" sqref="BF1"/>
      <selection pane="topRight" activeCell="BF1" sqref="BF1"/>
      <selection pane="bottomLeft" activeCell="BF1" sqref="BF1"/>
      <selection pane="bottomRight" activeCell="B1" sqref="B1:AL1"/>
    </sheetView>
  </sheetViews>
  <sheetFormatPr defaultColWidth="9.5703125" defaultRowHeight="11.25" x14ac:dyDescent="0.2"/>
  <cols>
    <col min="1" max="1" width="8.42578125" style="71" customWidth="1"/>
    <col min="2" max="2" width="42.5703125" style="71" customWidth="1"/>
    <col min="3" max="50" width="7.42578125" style="71" customWidth="1"/>
    <col min="51" max="55" width="7.42578125" style="840" customWidth="1"/>
    <col min="56" max="58" width="7.42578125" style="707" customWidth="1"/>
    <col min="59" max="61" width="7.42578125" style="840" customWidth="1"/>
    <col min="62" max="62" width="7.42578125" style="134" customWidth="1"/>
    <col min="63" max="74" width="7.42578125" style="71" customWidth="1"/>
    <col min="75" max="16384" width="9.5703125" style="71"/>
  </cols>
  <sheetData>
    <row r="1" spans="1:74" ht="13.35" customHeight="1" x14ac:dyDescent="0.25">
      <c r="A1" s="972" t="s">
        <v>477</v>
      </c>
      <c r="B1" s="1106" t="s">
        <v>1391</v>
      </c>
      <c r="C1" s="1038"/>
      <c r="D1" s="1038"/>
      <c r="E1" s="1038"/>
      <c r="F1" s="1038"/>
      <c r="G1" s="1038"/>
      <c r="H1" s="1038"/>
      <c r="I1" s="1038"/>
      <c r="J1" s="1038"/>
      <c r="K1" s="1038"/>
      <c r="L1" s="1038"/>
      <c r="M1" s="1038"/>
      <c r="N1" s="1038"/>
      <c r="O1" s="1038"/>
      <c r="P1" s="1038"/>
      <c r="Q1" s="1038"/>
      <c r="R1" s="1038"/>
      <c r="S1" s="1038"/>
      <c r="T1" s="1038"/>
      <c r="U1" s="1038"/>
      <c r="V1" s="1038"/>
      <c r="W1" s="1038"/>
      <c r="X1" s="1038"/>
      <c r="Y1" s="1038"/>
      <c r="Z1" s="1038"/>
      <c r="AA1" s="1038"/>
      <c r="AB1" s="1038"/>
      <c r="AC1" s="1038"/>
      <c r="AD1" s="1038"/>
      <c r="AE1" s="1038"/>
      <c r="AF1" s="1038"/>
      <c r="AG1" s="1038"/>
      <c r="AH1" s="1038"/>
      <c r="AI1" s="1038"/>
      <c r="AJ1" s="1038"/>
      <c r="AK1" s="1038"/>
      <c r="AL1" s="1038"/>
    </row>
    <row r="2" spans="1:74" s="24" customFormat="1" ht="12.75" x14ac:dyDescent="0.2">
      <c r="A2" s="973"/>
      <c r="B2" s="222" t="str">
        <f>"U.S. Energy Information Administration  |  Short-Term Energy Outlook  - "&amp;Dates!D1</f>
        <v>U.S. Energy Information Administration  |  Short-Term Energy Outlook  - July 2026</v>
      </c>
      <c r="C2" s="223"/>
      <c r="D2" s="223"/>
      <c r="E2" s="223"/>
      <c r="F2" s="223"/>
      <c r="G2" s="223"/>
      <c r="H2" s="223"/>
      <c r="I2" s="223"/>
      <c r="J2" s="223"/>
      <c r="K2" s="223"/>
      <c r="L2" s="223"/>
      <c r="M2" s="223"/>
      <c r="N2" s="223"/>
      <c r="O2" s="223"/>
      <c r="P2" s="223"/>
      <c r="Q2" s="223"/>
      <c r="R2" s="223"/>
      <c r="S2" s="223"/>
      <c r="T2" s="223"/>
      <c r="U2" s="223"/>
      <c r="V2" s="223"/>
      <c r="W2" s="223"/>
      <c r="X2" s="223"/>
      <c r="Y2" s="223"/>
      <c r="Z2" s="223"/>
      <c r="AA2" s="223"/>
      <c r="AB2" s="223"/>
      <c r="AC2" s="223"/>
      <c r="AD2" s="223"/>
      <c r="AE2" s="223"/>
      <c r="AF2" s="223"/>
      <c r="AG2" s="223"/>
      <c r="AH2" s="223"/>
      <c r="AI2" s="223"/>
      <c r="AJ2" s="223"/>
      <c r="AK2" s="223"/>
      <c r="AL2" s="223"/>
      <c r="AY2" s="644"/>
      <c r="AZ2" s="644"/>
      <c r="BA2" s="644"/>
      <c r="BB2" s="644"/>
      <c r="BC2" s="644"/>
      <c r="BD2" s="642"/>
      <c r="BE2" s="642"/>
      <c r="BF2" s="642"/>
      <c r="BG2" s="644"/>
      <c r="BH2" s="644"/>
      <c r="BI2" s="644"/>
      <c r="BJ2" s="149"/>
    </row>
    <row r="3" spans="1:74" s="7" customFormat="1" ht="12.75" x14ac:dyDescent="0.2">
      <c r="A3" s="316" t="s">
        <v>759</v>
      </c>
      <c r="B3" s="9"/>
      <c r="C3" s="976">
        <f>Dates!D3</f>
        <v>2022</v>
      </c>
      <c r="D3" s="977"/>
      <c r="E3" s="977"/>
      <c r="F3" s="977"/>
      <c r="G3" s="977"/>
      <c r="H3" s="977"/>
      <c r="I3" s="977"/>
      <c r="J3" s="977"/>
      <c r="K3" s="977"/>
      <c r="L3" s="977"/>
      <c r="M3" s="977"/>
      <c r="N3" s="978"/>
      <c r="O3" s="976">
        <f>C3+1</f>
        <v>2023</v>
      </c>
      <c r="P3" s="979"/>
      <c r="Q3" s="979"/>
      <c r="R3" s="979"/>
      <c r="S3" s="979"/>
      <c r="T3" s="979"/>
      <c r="U3" s="979"/>
      <c r="V3" s="979"/>
      <c r="W3" s="979"/>
      <c r="X3" s="977"/>
      <c r="Y3" s="977"/>
      <c r="Z3" s="978"/>
      <c r="AA3" s="980">
        <f>O3+1</f>
        <v>2024</v>
      </c>
      <c r="AB3" s="977"/>
      <c r="AC3" s="977"/>
      <c r="AD3" s="977"/>
      <c r="AE3" s="977"/>
      <c r="AF3" s="977"/>
      <c r="AG3" s="977"/>
      <c r="AH3" s="977"/>
      <c r="AI3" s="977"/>
      <c r="AJ3" s="977"/>
      <c r="AK3" s="977"/>
      <c r="AL3" s="978"/>
      <c r="AM3" s="980">
        <f>AA3+1</f>
        <v>2025</v>
      </c>
      <c r="AN3" s="977"/>
      <c r="AO3" s="977"/>
      <c r="AP3" s="977"/>
      <c r="AQ3" s="977"/>
      <c r="AR3" s="977"/>
      <c r="AS3" s="977"/>
      <c r="AT3" s="977"/>
      <c r="AU3" s="977"/>
      <c r="AV3" s="977"/>
      <c r="AW3" s="977"/>
      <c r="AX3" s="978"/>
      <c r="AY3" s="980">
        <f>AM3+1</f>
        <v>2026</v>
      </c>
      <c r="AZ3" s="981"/>
      <c r="BA3" s="981"/>
      <c r="BB3" s="981"/>
      <c r="BC3" s="981"/>
      <c r="BD3" s="981"/>
      <c r="BE3" s="981"/>
      <c r="BF3" s="981"/>
      <c r="BG3" s="981"/>
      <c r="BH3" s="981"/>
      <c r="BI3" s="981"/>
      <c r="BJ3" s="982"/>
      <c r="BK3" s="980">
        <f>AY3+1</f>
        <v>2027</v>
      </c>
      <c r="BL3" s="977"/>
      <c r="BM3" s="977"/>
      <c r="BN3" s="977"/>
      <c r="BO3" s="977"/>
      <c r="BP3" s="977"/>
      <c r="BQ3" s="977"/>
      <c r="BR3" s="977"/>
      <c r="BS3" s="977"/>
      <c r="BT3" s="977"/>
      <c r="BU3" s="977"/>
      <c r="BV3" s="978"/>
    </row>
    <row r="4" spans="1:74" s="7" customFormat="1" x14ac:dyDescent="0.2">
      <c r="A4" s="322" t="str">
        <f>TEXT(Dates!$D$2,"dddd, mmmm d, yyyy")</f>
        <v>Wednesday, July 1, 2026</v>
      </c>
      <c r="B4" s="11"/>
      <c r="C4" s="12" t="s">
        <v>213</v>
      </c>
      <c r="D4" s="12" t="s">
        <v>214</v>
      </c>
      <c r="E4" s="12" t="s">
        <v>215</v>
      </c>
      <c r="F4" s="12" t="s">
        <v>216</v>
      </c>
      <c r="G4" s="12" t="s">
        <v>217</v>
      </c>
      <c r="H4" s="12" t="s">
        <v>218</v>
      </c>
      <c r="I4" s="12" t="s">
        <v>219</v>
      </c>
      <c r="J4" s="12" t="s">
        <v>220</v>
      </c>
      <c r="K4" s="12" t="s">
        <v>221</v>
      </c>
      <c r="L4" s="12" t="s">
        <v>222</v>
      </c>
      <c r="M4" s="12" t="s">
        <v>223</v>
      </c>
      <c r="N4" s="12" t="s">
        <v>224</v>
      </c>
      <c r="O4" s="12" t="s">
        <v>213</v>
      </c>
      <c r="P4" s="12" t="s">
        <v>214</v>
      </c>
      <c r="Q4" s="12" t="s">
        <v>215</v>
      </c>
      <c r="R4" s="12" t="s">
        <v>216</v>
      </c>
      <c r="S4" s="12" t="s">
        <v>217</v>
      </c>
      <c r="T4" s="12" t="s">
        <v>218</v>
      </c>
      <c r="U4" s="12" t="s">
        <v>219</v>
      </c>
      <c r="V4" s="12" t="s">
        <v>220</v>
      </c>
      <c r="W4" s="12" t="s">
        <v>221</v>
      </c>
      <c r="X4" s="12" t="s">
        <v>222</v>
      </c>
      <c r="Y4" s="12" t="s">
        <v>223</v>
      </c>
      <c r="Z4" s="12" t="s">
        <v>224</v>
      </c>
      <c r="AA4" s="12" t="s">
        <v>213</v>
      </c>
      <c r="AB4" s="12" t="s">
        <v>214</v>
      </c>
      <c r="AC4" s="12" t="s">
        <v>215</v>
      </c>
      <c r="AD4" s="12" t="s">
        <v>216</v>
      </c>
      <c r="AE4" s="12" t="s">
        <v>217</v>
      </c>
      <c r="AF4" s="12" t="s">
        <v>218</v>
      </c>
      <c r="AG4" s="12" t="s">
        <v>219</v>
      </c>
      <c r="AH4" s="12" t="s">
        <v>220</v>
      </c>
      <c r="AI4" s="12" t="s">
        <v>221</v>
      </c>
      <c r="AJ4" s="12" t="s">
        <v>222</v>
      </c>
      <c r="AK4" s="12" t="s">
        <v>223</v>
      </c>
      <c r="AL4" s="12" t="s">
        <v>224</v>
      </c>
      <c r="AM4" s="12" t="s">
        <v>213</v>
      </c>
      <c r="AN4" s="12" t="s">
        <v>214</v>
      </c>
      <c r="AO4" s="12" t="s">
        <v>215</v>
      </c>
      <c r="AP4" s="12" t="s">
        <v>216</v>
      </c>
      <c r="AQ4" s="12" t="s">
        <v>217</v>
      </c>
      <c r="AR4" s="12" t="s">
        <v>218</v>
      </c>
      <c r="AS4" s="12" t="s">
        <v>219</v>
      </c>
      <c r="AT4" s="12" t="s">
        <v>220</v>
      </c>
      <c r="AU4" s="12" t="s">
        <v>221</v>
      </c>
      <c r="AV4" s="12" t="s">
        <v>222</v>
      </c>
      <c r="AW4" s="12" t="s">
        <v>223</v>
      </c>
      <c r="AX4" s="12" t="s">
        <v>224</v>
      </c>
      <c r="AY4" s="630" t="s">
        <v>213</v>
      </c>
      <c r="AZ4" s="630" t="s">
        <v>214</v>
      </c>
      <c r="BA4" s="630" t="s">
        <v>215</v>
      </c>
      <c r="BB4" s="630" t="s">
        <v>216</v>
      </c>
      <c r="BC4" s="630" t="s">
        <v>217</v>
      </c>
      <c r="BD4" s="630" t="s">
        <v>218</v>
      </c>
      <c r="BE4" s="630" t="s">
        <v>219</v>
      </c>
      <c r="BF4" s="630" t="s">
        <v>220</v>
      </c>
      <c r="BG4" s="630" t="s">
        <v>221</v>
      </c>
      <c r="BH4" s="630" t="s">
        <v>222</v>
      </c>
      <c r="BI4" s="630" t="s">
        <v>223</v>
      </c>
      <c r="BJ4" s="12" t="s">
        <v>224</v>
      </c>
      <c r="BK4" s="12" t="s">
        <v>213</v>
      </c>
      <c r="BL4" s="12" t="s">
        <v>214</v>
      </c>
      <c r="BM4" s="12" t="s">
        <v>215</v>
      </c>
      <c r="BN4" s="12" t="s">
        <v>216</v>
      </c>
      <c r="BO4" s="12" t="s">
        <v>217</v>
      </c>
      <c r="BP4" s="12" t="s">
        <v>218</v>
      </c>
      <c r="BQ4" s="12" t="s">
        <v>219</v>
      </c>
      <c r="BR4" s="12" t="s">
        <v>220</v>
      </c>
      <c r="BS4" s="12" t="s">
        <v>221</v>
      </c>
      <c r="BT4" s="12" t="s">
        <v>222</v>
      </c>
      <c r="BU4" s="12" t="s">
        <v>223</v>
      </c>
      <c r="BV4" s="12" t="s">
        <v>224</v>
      </c>
    </row>
    <row r="5" spans="1:74" ht="11.1" customHeight="1" x14ac:dyDescent="0.2">
      <c r="A5" s="76"/>
      <c r="B5" s="72" t="s">
        <v>473</v>
      </c>
      <c r="C5" s="73"/>
      <c r="D5" s="73"/>
      <c r="E5" s="73"/>
      <c r="F5" s="73"/>
      <c r="G5" s="73"/>
      <c r="H5" s="73"/>
      <c r="I5" s="73"/>
      <c r="J5" s="73"/>
      <c r="K5" s="73"/>
      <c r="L5" s="73"/>
      <c r="M5" s="73"/>
      <c r="N5" s="73"/>
      <c r="O5" s="73"/>
      <c r="P5" s="73"/>
      <c r="Q5" s="73"/>
      <c r="R5" s="73"/>
      <c r="S5" s="73"/>
      <c r="T5" s="73"/>
      <c r="U5" s="73"/>
      <c r="V5" s="73"/>
      <c r="W5" s="73"/>
      <c r="X5" s="73"/>
      <c r="Y5" s="73"/>
      <c r="Z5" s="73"/>
      <c r="AA5" s="73"/>
      <c r="AB5" s="73"/>
      <c r="AC5" s="73"/>
      <c r="AD5" s="73"/>
      <c r="AE5" s="73"/>
      <c r="AF5" s="73"/>
      <c r="AG5" s="73"/>
      <c r="AH5" s="73"/>
      <c r="AI5" s="73"/>
      <c r="AJ5" s="73"/>
      <c r="AK5" s="73"/>
      <c r="AL5" s="73"/>
      <c r="AM5" s="73"/>
      <c r="AN5" s="73"/>
      <c r="AO5" s="73"/>
      <c r="AP5" s="73"/>
      <c r="AQ5" s="73"/>
      <c r="AR5" s="73"/>
      <c r="AS5" s="73"/>
      <c r="AT5" s="73"/>
      <c r="AU5" s="73"/>
      <c r="AV5" s="73"/>
      <c r="AW5" s="73"/>
      <c r="AX5" s="73"/>
      <c r="AY5" s="73"/>
      <c r="AZ5" s="931"/>
      <c r="BA5" s="931"/>
      <c r="BB5" s="931"/>
      <c r="BC5" s="931"/>
      <c r="BD5" s="966"/>
      <c r="BE5" s="867"/>
      <c r="BF5" s="867"/>
      <c r="BG5" s="867"/>
      <c r="BH5" s="867"/>
      <c r="BI5" s="867"/>
      <c r="BJ5" s="502"/>
      <c r="BK5" s="502"/>
      <c r="BL5" s="502"/>
      <c r="BM5" s="502"/>
      <c r="BN5" s="502"/>
      <c r="BO5" s="502"/>
      <c r="BP5" s="502"/>
      <c r="BQ5" s="502"/>
      <c r="BR5" s="502"/>
      <c r="BS5" s="502"/>
      <c r="BT5" s="502"/>
      <c r="BU5" s="502"/>
      <c r="BV5" s="502"/>
    </row>
    <row r="6" spans="1:74" ht="11.1" customHeight="1" x14ac:dyDescent="0.2">
      <c r="A6" s="76"/>
      <c r="B6" s="366" t="s">
        <v>275</v>
      </c>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74"/>
      <c r="AE6" s="74"/>
      <c r="AF6" s="74"/>
      <c r="AG6" s="74"/>
      <c r="AH6" s="74"/>
      <c r="AI6" s="74"/>
      <c r="AJ6" s="74"/>
      <c r="AK6" s="74"/>
      <c r="AL6" s="74"/>
      <c r="AM6" s="74"/>
      <c r="AN6" s="74"/>
      <c r="AO6" s="74"/>
      <c r="AP6" s="74"/>
      <c r="AQ6" s="74"/>
      <c r="AR6" s="74"/>
      <c r="AS6" s="74"/>
      <c r="AT6" s="74"/>
      <c r="AU6" s="74"/>
      <c r="AV6" s="74"/>
      <c r="AW6" s="74"/>
      <c r="AX6" s="74"/>
      <c r="AY6" s="74"/>
      <c r="AZ6" s="932"/>
      <c r="BA6" s="932"/>
      <c r="BB6" s="932"/>
      <c r="BC6" s="932"/>
      <c r="BD6" s="424"/>
      <c r="BE6" s="503"/>
      <c r="BF6" s="503"/>
      <c r="BG6" s="503"/>
      <c r="BH6" s="503"/>
      <c r="BI6" s="503"/>
      <c r="BJ6" s="503"/>
      <c r="BK6" s="503"/>
      <c r="BL6" s="503"/>
      <c r="BM6" s="503"/>
      <c r="BN6" s="503"/>
      <c r="BO6" s="503"/>
      <c r="BP6" s="503"/>
      <c r="BQ6" s="503"/>
      <c r="BR6" s="503"/>
      <c r="BS6" s="503"/>
      <c r="BT6" s="503"/>
      <c r="BU6" s="503"/>
      <c r="BV6" s="503"/>
    </row>
    <row r="7" spans="1:74" ht="11.1" customHeight="1" x14ac:dyDescent="0.2">
      <c r="A7" s="76" t="s">
        <v>276</v>
      </c>
      <c r="B7" s="515" t="s">
        <v>805</v>
      </c>
      <c r="C7" s="347">
        <v>21932.71</v>
      </c>
      <c r="D7" s="347">
        <v>21932.71</v>
      </c>
      <c r="E7" s="347">
        <v>21932.71</v>
      </c>
      <c r="F7" s="347">
        <v>21967.044999999998</v>
      </c>
      <c r="G7" s="347">
        <v>21967.044999999998</v>
      </c>
      <c r="H7" s="347">
        <v>21967.044999999998</v>
      </c>
      <c r="I7" s="347">
        <v>22125.625</v>
      </c>
      <c r="J7" s="347">
        <v>22125.625</v>
      </c>
      <c r="K7" s="347">
        <v>22125.625</v>
      </c>
      <c r="L7" s="347">
        <v>22278.345000000001</v>
      </c>
      <c r="M7" s="347">
        <v>22278.345000000001</v>
      </c>
      <c r="N7" s="347">
        <v>22278.345000000001</v>
      </c>
      <c r="O7" s="347">
        <v>22439.607</v>
      </c>
      <c r="P7" s="347">
        <v>22439.607</v>
      </c>
      <c r="Q7" s="347">
        <v>22439.607</v>
      </c>
      <c r="R7" s="347">
        <v>22580.499</v>
      </c>
      <c r="S7" s="347">
        <v>22580.499</v>
      </c>
      <c r="T7" s="347">
        <v>22580.499</v>
      </c>
      <c r="U7" s="347">
        <v>22840.989000000001</v>
      </c>
      <c r="V7" s="347">
        <v>22840.989000000001</v>
      </c>
      <c r="W7" s="347">
        <v>22840.989000000001</v>
      </c>
      <c r="X7" s="347">
        <v>23033.78</v>
      </c>
      <c r="Y7" s="347">
        <v>23033.78</v>
      </c>
      <c r="Z7" s="347">
        <v>23033.78</v>
      </c>
      <c r="AA7" s="347">
        <v>23082.118999999999</v>
      </c>
      <c r="AB7" s="347">
        <v>23082.118999999999</v>
      </c>
      <c r="AC7" s="347">
        <v>23082.118999999999</v>
      </c>
      <c r="AD7" s="347">
        <v>23286.508000000002</v>
      </c>
      <c r="AE7" s="347">
        <v>23286.508000000002</v>
      </c>
      <c r="AF7" s="347">
        <v>23286.508000000002</v>
      </c>
      <c r="AG7" s="347">
        <v>23478.57</v>
      </c>
      <c r="AH7" s="347">
        <v>23478.57</v>
      </c>
      <c r="AI7" s="347">
        <v>23478.57</v>
      </c>
      <c r="AJ7" s="347">
        <v>23586.542000000001</v>
      </c>
      <c r="AK7" s="347">
        <v>23586.542000000001</v>
      </c>
      <c r="AL7" s="347">
        <v>23586.542000000001</v>
      </c>
      <c r="AM7" s="347">
        <v>23548.21</v>
      </c>
      <c r="AN7" s="347">
        <v>23548.21</v>
      </c>
      <c r="AO7" s="347">
        <v>23548.21</v>
      </c>
      <c r="AP7" s="347">
        <v>23770.975999999999</v>
      </c>
      <c r="AQ7" s="347">
        <v>23770.975999999999</v>
      </c>
      <c r="AR7" s="347">
        <v>23770.975999999999</v>
      </c>
      <c r="AS7" s="347">
        <v>24026.833999999999</v>
      </c>
      <c r="AT7" s="347">
        <v>24026.833999999999</v>
      </c>
      <c r="AU7" s="347">
        <v>24026.833999999999</v>
      </c>
      <c r="AV7" s="347">
        <v>24055.749</v>
      </c>
      <c r="AW7" s="347">
        <v>24055.749</v>
      </c>
      <c r="AX7" s="347">
        <v>24055.749</v>
      </c>
      <c r="AY7" s="347">
        <v>24152.655999999999</v>
      </c>
      <c r="AZ7" s="877">
        <v>24152.655999999999</v>
      </c>
      <c r="BA7" s="877">
        <v>24152.655999999999</v>
      </c>
      <c r="BB7" s="877">
        <v>24249.725162999999</v>
      </c>
      <c r="BC7" s="877">
        <v>24296.640995000002</v>
      </c>
      <c r="BD7" s="877">
        <v>24342.585577999998</v>
      </c>
      <c r="BE7" s="358">
        <v>24388.65</v>
      </c>
      <c r="BF7" s="358">
        <v>24431.83</v>
      </c>
      <c r="BG7" s="358">
        <v>24473.23</v>
      </c>
      <c r="BH7" s="358">
        <v>24508.85</v>
      </c>
      <c r="BI7" s="358">
        <v>24549.66</v>
      </c>
      <c r="BJ7" s="358">
        <v>24591.69</v>
      </c>
      <c r="BK7" s="358">
        <v>24634.28</v>
      </c>
      <c r="BL7" s="358">
        <v>24679.21</v>
      </c>
      <c r="BM7" s="358">
        <v>24725.84</v>
      </c>
      <c r="BN7" s="358">
        <v>24774.59</v>
      </c>
      <c r="BO7" s="358">
        <v>24824.27</v>
      </c>
      <c r="BP7" s="358">
        <v>24875.33</v>
      </c>
      <c r="BQ7" s="358">
        <v>24928.400000000001</v>
      </c>
      <c r="BR7" s="358">
        <v>24981.7</v>
      </c>
      <c r="BS7" s="358">
        <v>25035.88</v>
      </c>
      <c r="BT7" s="358">
        <v>25095.88</v>
      </c>
      <c r="BU7" s="358">
        <v>25148.11</v>
      </c>
      <c r="BV7" s="358">
        <v>25197.51</v>
      </c>
    </row>
    <row r="8" spans="1:74" ht="11.1" customHeight="1" x14ac:dyDescent="0.2">
      <c r="A8" s="76"/>
      <c r="B8" s="366" t="s">
        <v>483</v>
      </c>
      <c r="C8" s="347"/>
      <c r="D8" s="347"/>
      <c r="E8" s="347"/>
      <c r="F8" s="347"/>
      <c r="G8" s="347"/>
      <c r="H8" s="347"/>
      <c r="I8" s="347"/>
      <c r="J8" s="347"/>
      <c r="K8" s="347"/>
      <c r="L8" s="347"/>
      <c r="M8" s="347"/>
      <c r="N8" s="347"/>
      <c r="O8" s="347"/>
      <c r="P8" s="347"/>
      <c r="Q8" s="347"/>
      <c r="R8" s="347"/>
      <c r="S8" s="347"/>
      <c r="T8" s="347"/>
      <c r="U8" s="347"/>
      <c r="V8" s="347"/>
      <c r="W8" s="347"/>
      <c r="X8" s="347"/>
      <c r="Y8" s="347"/>
      <c r="Z8" s="347"/>
      <c r="AA8" s="347"/>
      <c r="AB8" s="347"/>
      <c r="AC8" s="347"/>
      <c r="AD8" s="347"/>
      <c r="AE8" s="347"/>
      <c r="AF8" s="347"/>
      <c r="AG8" s="347"/>
      <c r="AH8" s="347"/>
      <c r="AI8" s="347"/>
      <c r="AJ8" s="347"/>
      <c r="AK8" s="347"/>
      <c r="AL8" s="347"/>
      <c r="AM8" s="347"/>
      <c r="AN8" s="347"/>
      <c r="AO8" s="347"/>
      <c r="AP8" s="347"/>
      <c r="AQ8" s="347"/>
      <c r="AR8" s="347"/>
      <c r="AS8" s="347"/>
      <c r="AT8" s="347"/>
      <c r="AU8" s="347"/>
      <c r="AV8" s="347"/>
      <c r="AW8" s="347"/>
      <c r="AX8" s="347"/>
      <c r="AY8" s="347"/>
      <c r="AZ8" s="877"/>
      <c r="BA8" s="877"/>
      <c r="BB8" s="877"/>
      <c r="BC8" s="877"/>
      <c r="BD8" s="877"/>
      <c r="BE8" s="358"/>
      <c r="BF8" s="358"/>
      <c r="BG8" s="358"/>
      <c r="BH8" s="358"/>
      <c r="BI8" s="358"/>
      <c r="BJ8" s="358"/>
      <c r="BK8" s="358"/>
      <c r="BL8" s="358"/>
      <c r="BM8" s="358"/>
      <c r="BN8" s="358"/>
      <c r="BO8" s="358"/>
      <c r="BP8" s="358"/>
      <c r="BQ8" s="358"/>
      <c r="BR8" s="358"/>
      <c r="BS8" s="358"/>
      <c r="BT8" s="358"/>
      <c r="BU8" s="358"/>
      <c r="BV8" s="358"/>
    </row>
    <row r="9" spans="1:74" ht="11.1" customHeight="1" x14ac:dyDescent="0.2">
      <c r="A9" s="76" t="s">
        <v>484</v>
      </c>
      <c r="B9" s="515" t="s">
        <v>805</v>
      </c>
      <c r="C9" s="347">
        <v>15067.8</v>
      </c>
      <c r="D9" s="347">
        <v>15077.9</v>
      </c>
      <c r="E9" s="347">
        <v>15156.8</v>
      </c>
      <c r="F9" s="347">
        <v>15235.4</v>
      </c>
      <c r="G9" s="347">
        <v>15214.1</v>
      </c>
      <c r="H9" s="347">
        <v>15223.6</v>
      </c>
      <c r="I9" s="347">
        <v>15237.1</v>
      </c>
      <c r="J9" s="347">
        <v>15319.8</v>
      </c>
      <c r="K9" s="347">
        <v>15330.5</v>
      </c>
      <c r="L9" s="347">
        <v>15358.1</v>
      </c>
      <c r="M9" s="347">
        <v>15317.1</v>
      </c>
      <c r="N9" s="347">
        <v>15303.6</v>
      </c>
      <c r="O9" s="347">
        <v>15501.5</v>
      </c>
      <c r="P9" s="347">
        <v>15491.8</v>
      </c>
      <c r="Q9" s="347">
        <v>15494</v>
      </c>
      <c r="R9" s="347">
        <v>15541.8</v>
      </c>
      <c r="S9" s="347">
        <v>15535.2</v>
      </c>
      <c r="T9" s="347">
        <v>15584.1</v>
      </c>
      <c r="U9" s="347">
        <v>15658.4</v>
      </c>
      <c r="V9" s="347">
        <v>15668.6</v>
      </c>
      <c r="W9" s="347">
        <v>15688.7</v>
      </c>
      <c r="X9" s="347">
        <v>15730.9</v>
      </c>
      <c r="Y9" s="347">
        <v>15786.9</v>
      </c>
      <c r="Z9" s="347">
        <v>15851.3</v>
      </c>
      <c r="AA9" s="347">
        <v>15793.7</v>
      </c>
      <c r="AB9" s="347">
        <v>15863.1</v>
      </c>
      <c r="AC9" s="347">
        <v>15916.3</v>
      </c>
      <c r="AD9" s="347">
        <v>15945.2</v>
      </c>
      <c r="AE9" s="347">
        <v>16019.2</v>
      </c>
      <c r="AF9" s="347">
        <v>16064.4</v>
      </c>
      <c r="AG9" s="347">
        <v>16123.8</v>
      </c>
      <c r="AH9" s="347">
        <v>16145.7</v>
      </c>
      <c r="AI9" s="347">
        <v>16227.8</v>
      </c>
      <c r="AJ9" s="347">
        <v>16247.7</v>
      </c>
      <c r="AK9" s="347">
        <v>16299.5</v>
      </c>
      <c r="AL9" s="347">
        <v>16415.5</v>
      </c>
      <c r="AM9" s="347">
        <v>16316.5</v>
      </c>
      <c r="AN9" s="347">
        <v>16297</v>
      </c>
      <c r="AO9" s="347">
        <v>16423.900000000001</v>
      </c>
      <c r="AP9" s="347">
        <v>16446.900000000001</v>
      </c>
      <c r="AQ9" s="347">
        <v>16423.900000000001</v>
      </c>
      <c r="AR9" s="347">
        <v>16466.3</v>
      </c>
      <c r="AS9" s="347">
        <v>16547.5</v>
      </c>
      <c r="AT9" s="347">
        <v>16595.8</v>
      </c>
      <c r="AU9" s="347">
        <v>16614.3</v>
      </c>
      <c r="AV9" s="347">
        <v>16649.3</v>
      </c>
      <c r="AW9" s="347">
        <v>16665.7</v>
      </c>
      <c r="AX9" s="347">
        <v>16680.7</v>
      </c>
      <c r="AY9" s="347">
        <v>16674.599999999999</v>
      </c>
      <c r="AZ9" s="877">
        <v>16721.400000000001</v>
      </c>
      <c r="BA9" s="877">
        <v>16774.099999999999</v>
      </c>
      <c r="BB9" s="877">
        <v>16792.099999999999</v>
      </c>
      <c r="BC9" s="877">
        <v>16803.816004</v>
      </c>
      <c r="BD9" s="877">
        <v>16830.643909999999</v>
      </c>
      <c r="BE9" s="358">
        <v>16856.52</v>
      </c>
      <c r="BF9" s="358">
        <v>16884.080000000002</v>
      </c>
      <c r="BG9" s="358">
        <v>16912.36</v>
      </c>
      <c r="BH9" s="358">
        <v>16943.43</v>
      </c>
      <c r="BI9" s="358">
        <v>16971.61</v>
      </c>
      <c r="BJ9" s="358">
        <v>16998.97</v>
      </c>
      <c r="BK9" s="358">
        <v>17022.25</v>
      </c>
      <c r="BL9" s="358">
        <v>17050.419999999998</v>
      </c>
      <c r="BM9" s="358">
        <v>17080.21</v>
      </c>
      <c r="BN9" s="358">
        <v>17112.560000000001</v>
      </c>
      <c r="BO9" s="358">
        <v>17144.900000000001</v>
      </c>
      <c r="BP9" s="358">
        <v>17178.16</v>
      </c>
      <c r="BQ9" s="358">
        <v>17212.560000000001</v>
      </c>
      <c r="BR9" s="358">
        <v>17247.490000000002</v>
      </c>
      <c r="BS9" s="358">
        <v>17283.189999999999</v>
      </c>
      <c r="BT9" s="358">
        <v>17321.66</v>
      </c>
      <c r="BU9" s="358">
        <v>17357.37</v>
      </c>
      <c r="BV9" s="358">
        <v>17392.330000000002</v>
      </c>
    </row>
    <row r="10" spans="1:74" ht="11.1" customHeight="1" x14ac:dyDescent="0.2">
      <c r="A10" s="76"/>
      <c r="B10" s="513" t="s">
        <v>572</v>
      </c>
      <c r="C10" s="103"/>
      <c r="D10" s="103"/>
      <c r="E10" s="103"/>
      <c r="F10" s="103"/>
      <c r="G10" s="103"/>
      <c r="H10" s="103"/>
      <c r="I10" s="103"/>
      <c r="J10" s="103"/>
      <c r="K10" s="103"/>
      <c r="L10" s="103"/>
      <c r="M10" s="103"/>
      <c r="N10" s="103"/>
      <c r="O10" s="103"/>
      <c r="P10" s="103"/>
      <c r="Q10" s="103"/>
      <c r="R10" s="103"/>
      <c r="S10" s="103"/>
      <c r="T10" s="103"/>
      <c r="U10" s="103"/>
      <c r="V10" s="103"/>
      <c r="W10" s="103"/>
      <c r="X10" s="103"/>
      <c r="Y10" s="103"/>
      <c r="Z10" s="103"/>
      <c r="AA10" s="103"/>
      <c r="AB10" s="103"/>
      <c r="AC10" s="103"/>
      <c r="AD10" s="103"/>
      <c r="AE10" s="103"/>
      <c r="AF10" s="103"/>
      <c r="AG10" s="103"/>
      <c r="AH10" s="103"/>
      <c r="AI10" s="103"/>
      <c r="AJ10" s="103"/>
      <c r="AK10" s="103"/>
      <c r="AL10" s="103"/>
      <c r="AM10" s="103"/>
      <c r="AN10" s="103"/>
      <c r="AO10" s="103"/>
      <c r="AP10" s="103"/>
      <c r="AQ10" s="103"/>
      <c r="AR10" s="103"/>
      <c r="AS10" s="103"/>
      <c r="AT10" s="103"/>
      <c r="AU10" s="103"/>
      <c r="AV10" s="103"/>
      <c r="AW10" s="103"/>
      <c r="AX10" s="103"/>
      <c r="AY10" s="103"/>
      <c r="AZ10" s="933"/>
      <c r="BA10" s="933"/>
      <c r="BB10" s="933"/>
      <c r="BC10" s="933"/>
      <c r="BD10" s="933"/>
      <c r="BE10" s="504"/>
      <c r="BF10" s="504"/>
      <c r="BG10" s="504"/>
      <c r="BH10" s="504"/>
      <c r="BI10" s="504"/>
      <c r="BJ10" s="504"/>
      <c r="BK10" s="504"/>
      <c r="BL10" s="504"/>
      <c r="BM10" s="504"/>
      <c r="BN10" s="504"/>
      <c r="BO10" s="504"/>
      <c r="BP10" s="504"/>
      <c r="BQ10" s="504"/>
      <c r="BR10" s="504"/>
      <c r="BS10" s="504"/>
      <c r="BT10" s="504"/>
      <c r="BU10" s="504"/>
      <c r="BV10" s="504"/>
    </row>
    <row r="11" spans="1:74" ht="11.1" customHeight="1" x14ac:dyDescent="0.2">
      <c r="A11" s="76" t="s">
        <v>286</v>
      </c>
      <c r="B11" s="515" t="s">
        <v>805</v>
      </c>
      <c r="C11" s="347">
        <v>4000.5239999999999</v>
      </c>
      <c r="D11" s="347">
        <v>4000.5239999999999</v>
      </c>
      <c r="E11" s="347">
        <v>4000.5239999999999</v>
      </c>
      <c r="F11" s="347">
        <v>4019.8180000000002</v>
      </c>
      <c r="G11" s="347">
        <v>4019.8180000000002</v>
      </c>
      <c r="H11" s="347">
        <v>4019.8180000000002</v>
      </c>
      <c r="I11" s="347">
        <v>3997.2310000000002</v>
      </c>
      <c r="J11" s="347">
        <v>3997.2310000000002</v>
      </c>
      <c r="K11" s="347">
        <v>3997.2310000000002</v>
      </c>
      <c r="L11" s="347">
        <v>3992.07</v>
      </c>
      <c r="M11" s="347">
        <v>3992.07</v>
      </c>
      <c r="N11" s="347">
        <v>3992.07</v>
      </c>
      <c r="O11" s="347">
        <v>4039.6570000000002</v>
      </c>
      <c r="P11" s="347">
        <v>4039.6570000000002</v>
      </c>
      <c r="Q11" s="347">
        <v>4039.6570000000002</v>
      </c>
      <c r="R11" s="347">
        <v>4132.2619999999997</v>
      </c>
      <c r="S11" s="347">
        <v>4132.2619999999997</v>
      </c>
      <c r="T11" s="347">
        <v>4132.2619999999997</v>
      </c>
      <c r="U11" s="347">
        <v>4171.2470000000003</v>
      </c>
      <c r="V11" s="347">
        <v>4171.2470000000003</v>
      </c>
      <c r="W11" s="347">
        <v>4171.2470000000003</v>
      </c>
      <c r="X11" s="347">
        <v>4218.4949999999999</v>
      </c>
      <c r="Y11" s="347">
        <v>4218.4949999999999</v>
      </c>
      <c r="Z11" s="347">
        <v>4218.4949999999999</v>
      </c>
      <c r="AA11" s="347">
        <v>4249.7039999999997</v>
      </c>
      <c r="AB11" s="347">
        <v>4249.7039999999997</v>
      </c>
      <c r="AC11" s="347">
        <v>4249.7039999999997</v>
      </c>
      <c r="AD11" s="347">
        <v>4264.9049999999997</v>
      </c>
      <c r="AE11" s="347">
        <v>4264.9049999999997</v>
      </c>
      <c r="AF11" s="347">
        <v>4264.9049999999997</v>
      </c>
      <c r="AG11" s="347">
        <v>4281.2629999999999</v>
      </c>
      <c r="AH11" s="347">
        <v>4281.2629999999999</v>
      </c>
      <c r="AI11" s="347">
        <v>4281.2629999999999</v>
      </c>
      <c r="AJ11" s="347">
        <v>4260.2950000000001</v>
      </c>
      <c r="AK11" s="347">
        <v>4260.2950000000001</v>
      </c>
      <c r="AL11" s="347">
        <v>4260.2950000000001</v>
      </c>
      <c r="AM11" s="347">
        <v>4333.5879999999997</v>
      </c>
      <c r="AN11" s="347">
        <v>4333.5879999999997</v>
      </c>
      <c r="AO11" s="347">
        <v>4333.5879999999997</v>
      </c>
      <c r="AP11" s="347">
        <v>4380.4709999999995</v>
      </c>
      <c r="AQ11" s="347">
        <v>4380.4709999999995</v>
      </c>
      <c r="AR11" s="347">
        <v>4380.4709999999995</v>
      </c>
      <c r="AS11" s="347">
        <v>4389.3140000000003</v>
      </c>
      <c r="AT11" s="347">
        <v>4389.3140000000003</v>
      </c>
      <c r="AU11" s="347">
        <v>4389.3140000000003</v>
      </c>
      <c r="AV11" s="347">
        <v>4405.6610000000001</v>
      </c>
      <c r="AW11" s="347">
        <v>4405.6610000000001</v>
      </c>
      <c r="AX11" s="347">
        <v>4405.6610000000001</v>
      </c>
      <c r="AY11" s="347">
        <v>4474.9660000000003</v>
      </c>
      <c r="AZ11" s="877">
        <v>4474.9660000000003</v>
      </c>
      <c r="BA11" s="877">
        <v>4474.9660000000003</v>
      </c>
      <c r="BB11" s="877">
        <v>4531.9848067000003</v>
      </c>
      <c r="BC11" s="877">
        <v>4554.7552388000004</v>
      </c>
      <c r="BD11" s="877">
        <v>4574.0822882000002</v>
      </c>
      <c r="BE11" s="358">
        <v>4586.7079999999996</v>
      </c>
      <c r="BF11" s="358">
        <v>4601.5919999999996</v>
      </c>
      <c r="BG11" s="358">
        <v>4615.4750000000004</v>
      </c>
      <c r="BH11" s="358">
        <v>4626.924</v>
      </c>
      <c r="BI11" s="358">
        <v>4639.8829999999998</v>
      </c>
      <c r="BJ11" s="358">
        <v>4652.9179999999997</v>
      </c>
      <c r="BK11" s="358">
        <v>4666.3490000000002</v>
      </c>
      <c r="BL11" s="358">
        <v>4679.2969999999996</v>
      </c>
      <c r="BM11" s="358">
        <v>4692.0810000000001</v>
      </c>
      <c r="BN11" s="358">
        <v>4704.2179999999998</v>
      </c>
      <c r="BO11" s="358">
        <v>4717.0379999999996</v>
      </c>
      <c r="BP11" s="358">
        <v>4730.0569999999998</v>
      </c>
      <c r="BQ11" s="358">
        <v>4743.8779999999997</v>
      </c>
      <c r="BR11" s="358">
        <v>4756.8440000000001</v>
      </c>
      <c r="BS11" s="358">
        <v>4769.5559999999996</v>
      </c>
      <c r="BT11" s="358">
        <v>4783.1170000000002</v>
      </c>
      <c r="BU11" s="358">
        <v>4794.4989999999998</v>
      </c>
      <c r="BV11" s="358">
        <v>4804.8019999999997</v>
      </c>
    </row>
    <row r="12" spans="1:74" ht="11.1" customHeight="1" x14ac:dyDescent="0.2">
      <c r="A12" s="76"/>
      <c r="B12" s="514" t="s">
        <v>287</v>
      </c>
      <c r="C12" s="346"/>
      <c r="D12" s="346"/>
      <c r="E12" s="346"/>
      <c r="F12" s="346"/>
      <c r="G12" s="346"/>
      <c r="H12" s="346"/>
      <c r="I12" s="346"/>
      <c r="J12" s="346"/>
      <c r="K12" s="346"/>
      <c r="L12" s="346"/>
      <c r="M12" s="346"/>
      <c r="N12" s="346"/>
      <c r="O12" s="346"/>
      <c r="P12" s="346"/>
      <c r="Q12" s="346"/>
      <c r="R12" s="346"/>
      <c r="S12" s="346"/>
      <c r="T12" s="346"/>
      <c r="U12" s="346"/>
      <c r="V12" s="346"/>
      <c r="W12" s="346"/>
      <c r="X12" s="346"/>
      <c r="Y12" s="346"/>
      <c r="Z12" s="346"/>
      <c r="AA12" s="346"/>
      <c r="AB12" s="346"/>
      <c r="AC12" s="346"/>
      <c r="AD12" s="346"/>
      <c r="AE12" s="346"/>
      <c r="AF12" s="346"/>
      <c r="AG12" s="346"/>
      <c r="AH12" s="346"/>
      <c r="AI12" s="346"/>
      <c r="AJ12" s="346"/>
      <c r="AK12" s="346"/>
      <c r="AL12" s="346"/>
      <c r="AM12" s="346"/>
      <c r="AN12" s="346"/>
      <c r="AO12" s="346"/>
      <c r="AP12" s="346"/>
      <c r="AQ12" s="346"/>
      <c r="AR12" s="346"/>
      <c r="AS12" s="346"/>
      <c r="AT12" s="346"/>
      <c r="AU12" s="346"/>
      <c r="AV12" s="346"/>
      <c r="AW12" s="346"/>
      <c r="AX12" s="346"/>
      <c r="AY12" s="346"/>
      <c r="AZ12" s="876"/>
      <c r="BA12" s="876"/>
      <c r="BB12" s="876"/>
      <c r="BC12" s="876"/>
      <c r="BD12" s="876"/>
      <c r="BE12" s="357"/>
      <c r="BF12" s="357"/>
      <c r="BG12" s="357"/>
      <c r="BH12" s="357"/>
      <c r="BI12" s="357"/>
      <c r="BJ12" s="357"/>
      <c r="BK12" s="357"/>
      <c r="BL12" s="357"/>
      <c r="BM12" s="357"/>
      <c r="BN12" s="357"/>
      <c r="BO12" s="357"/>
      <c r="BP12" s="357"/>
      <c r="BQ12" s="357"/>
      <c r="BR12" s="357"/>
      <c r="BS12" s="357"/>
      <c r="BT12" s="357"/>
      <c r="BU12" s="357"/>
      <c r="BV12" s="357"/>
    </row>
    <row r="13" spans="1:74" ht="11.1" customHeight="1" x14ac:dyDescent="0.2">
      <c r="A13" s="76" t="s">
        <v>288</v>
      </c>
      <c r="B13" s="515" t="s">
        <v>805</v>
      </c>
      <c r="C13" s="499">
        <v>283.161</v>
      </c>
      <c r="D13" s="499">
        <v>283.161</v>
      </c>
      <c r="E13" s="499">
        <v>283.161</v>
      </c>
      <c r="F13" s="499">
        <v>150.59200000000001</v>
      </c>
      <c r="G13" s="499">
        <v>150.59200000000001</v>
      </c>
      <c r="H13" s="499">
        <v>150.59200000000001</v>
      </c>
      <c r="I13" s="499">
        <v>99.563999999999993</v>
      </c>
      <c r="J13" s="499">
        <v>99.563999999999993</v>
      </c>
      <c r="K13" s="499">
        <v>99.563999999999993</v>
      </c>
      <c r="L13" s="499">
        <v>191.63200000000001</v>
      </c>
      <c r="M13" s="499">
        <v>191.63200000000001</v>
      </c>
      <c r="N13" s="499">
        <v>191.63200000000001</v>
      </c>
      <c r="O13" s="499">
        <v>45.912999999999997</v>
      </c>
      <c r="P13" s="499">
        <v>45.912999999999997</v>
      </c>
      <c r="Q13" s="499">
        <v>45.912999999999997</v>
      </c>
      <c r="R13" s="499">
        <v>17.585999999999999</v>
      </c>
      <c r="S13" s="499">
        <v>17.585999999999999</v>
      </c>
      <c r="T13" s="499">
        <v>17.585999999999999</v>
      </c>
      <c r="U13" s="499">
        <v>82.465999999999994</v>
      </c>
      <c r="V13" s="499">
        <v>82.465999999999994</v>
      </c>
      <c r="W13" s="499">
        <v>82.465999999999994</v>
      </c>
      <c r="X13" s="499">
        <v>68.87</v>
      </c>
      <c r="Y13" s="499">
        <v>68.87</v>
      </c>
      <c r="Z13" s="499">
        <v>68.87</v>
      </c>
      <c r="AA13" s="499">
        <v>15.467000000000001</v>
      </c>
      <c r="AB13" s="499">
        <v>15.467000000000001</v>
      </c>
      <c r="AC13" s="499">
        <v>15.467000000000001</v>
      </c>
      <c r="AD13" s="499">
        <v>97.665999999999997</v>
      </c>
      <c r="AE13" s="499">
        <v>97.665999999999997</v>
      </c>
      <c r="AF13" s="499">
        <v>97.665999999999997</v>
      </c>
      <c r="AG13" s="499">
        <v>83.262</v>
      </c>
      <c r="AH13" s="499">
        <v>83.262</v>
      </c>
      <c r="AI13" s="499">
        <v>83.262</v>
      </c>
      <c r="AJ13" s="499">
        <v>17.789000000000001</v>
      </c>
      <c r="AK13" s="499">
        <v>17.789000000000001</v>
      </c>
      <c r="AL13" s="499">
        <v>17.789000000000001</v>
      </c>
      <c r="AM13" s="499">
        <v>212.2</v>
      </c>
      <c r="AN13" s="499">
        <v>212.2</v>
      </c>
      <c r="AO13" s="499">
        <v>212.2</v>
      </c>
      <c r="AP13" s="499">
        <v>-45.79</v>
      </c>
      <c r="AQ13" s="499">
        <v>-45.79</v>
      </c>
      <c r="AR13" s="499">
        <v>-45.79</v>
      </c>
      <c r="AS13" s="499">
        <v>-59.667000000000002</v>
      </c>
      <c r="AT13" s="499">
        <v>-59.667000000000002</v>
      </c>
      <c r="AU13" s="499">
        <v>-59.667000000000002</v>
      </c>
      <c r="AV13" s="499">
        <v>-46.15</v>
      </c>
      <c r="AW13" s="499">
        <v>-46.15</v>
      </c>
      <c r="AX13" s="499">
        <v>-46.15</v>
      </c>
      <c r="AY13" s="499">
        <v>-40.234000000000002</v>
      </c>
      <c r="AZ13" s="872">
        <v>-40.234000000000002</v>
      </c>
      <c r="BA13" s="872">
        <v>-40.234000000000002</v>
      </c>
      <c r="BB13" s="872">
        <v>-6.1764943704000004</v>
      </c>
      <c r="BC13" s="872">
        <v>6.7706280741000002</v>
      </c>
      <c r="BD13" s="872">
        <v>17.268772296000002</v>
      </c>
      <c r="BE13" s="353">
        <v>23.464734444000001</v>
      </c>
      <c r="BF13" s="353">
        <v>30.454825111000002</v>
      </c>
      <c r="BG13" s="353">
        <v>36.385840444000003</v>
      </c>
      <c r="BH13" s="353">
        <v>36.156029629999999</v>
      </c>
      <c r="BI13" s="353">
        <v>43.795207406999999</v>
      </c>
      <c r="BJ13" s="353">
        <v>54.201622962999998</v>
      </c>
      <c r="BK13" s="353">
        <v>72.170680740999998</v>
      </c>
      <c r="BL13" s="353">
        <v>84.515018518999995</v>
      </c>
      <c r="BM13" s="353">
        <v>96.030040740999993</v>
      </c>
      <c r="BN13" s="353">
        <v>106.37609999999999</v>
      </c>
      <c r="BO13" s="353">
        <v>116.48722667</v>
      </c>
      <c r="BP13" s="353">
        <v>126.02377333</v>
      </c>
      <c r="BQ13" s="353">
        <v>134.34050740999999</v>
      </c>
      <c r="BR13" s="353">
        <v>143.21181852000001</v>
      </c>
      <c r="BS13" s="353">
        <v>151.99247406999999</v>
      </c>
      <c r="BT13" s="353">
        <v>162.18715556000001</v>
      </c>
      <c r="BU13" s="353">
        <v>169.65798889000001</v>
      </c>
      <c r="BV13" s="353">
        <v>175.90965556</v>
      </c>
    </row>
    <row r="14" spans="1:74" ht="11.1" customHeight="1" x14ac:dyDescent="0.2">
      <c r="A14" s="76"/>
      <c r="B14" s="514" t="s">
        <v>506</v>
      </c>
      <c r="C14" s="429"/>
      <c r="D14" s="429"/>
      <c r="E14" s="429"/>
      <c r="F14" s="429"/>
      <c r="G14" s="429"/>
      <c r="H14" s="429"/>
      <c r="I14" s="429"/>
      <c r="J14" s="429"/>
      <c r="K14" s="429"/>
      <c r="L14" s="429"/>
      <c r="M14" s="429"/>
      <c r="N14" s="429"/>
      <c r="O14" s="429"/>
      <c r="P14" s="429"/>
      <c r="Q14" s="429"/>
      <c r="R14" s="429"/>
      <c r="S14" s="429"/>
      <c r="T14" s="429"/>
      <c r="U14" s="429"/>
      <c r="V14" s="429"/>
      <c r="W14" s="429"/>
      <c r="X14" s="429"/>
      <c r="Y14" s="429"/>
      <c r="Z14" s="429"/>
      <c r="AA14" s="429"/>
      <c r="AB14" s="429"/>
      <c r="AC14" s="429"/>
      <c r="AD14" s="429"/>
      <c r="AE14" s="429"/>
      <c r="AF14" s="429"/>
      <c r="AG14" s="429"/>
      <c r="AH14" s="429"/>
      <c r="AI14" s="429"/>
      <c r="AJ14" s="429"/>
      <c r="AK14" s="429"/>
      <c r="AL14" s="429"/>
      <c r="AM14" s="429"/>
      <c r="AN14" s="429"/>
      <c r="AO14" s="429"/>
      <c r="AP14" s="429"/>
      <c r="AQ14" s="429"/>
      <c r="AR14" s="429"/>
      <c r="AS14" s="429"/>
      <c r="AT14" s="429"/>
      <c r="AU14" s="429"/>
      <c r="AV14" s="429"/>
      <c r="AW14" s="429"/>
      <c r="AX14" s="429"/>
      <c r="AY14" s="429"/>
      <c r="AZ14" s="871"/>
      <c r="BA14" s="871"/>
      <c r="BB14" s="871"/>
      <c r="BC14" s="871"/>
      <c r="BD14" s="871"/>
      <c r="BE14" s="352"/>
      <c r="BF14" s="352"/>
      <c r="BG14" s="352"/>
      <c r="BH14" s="352"/>
      <c r="BI14" s="352"/>
      <c r="BJ14" s="352"/>
      <c r="BK14" s="352"/>
      <c r="BL14" s="352"/>
      <c r="BM14" s="352"/>
      <c r="BN14" s="352"/>
      <c r="BO14" s="352"/>
      <c r="BP14" s="352"/>
      <c r="BQ14" s="352"/>
      <c r="BR14" s="352"/>
      <c r="BS14" s="352"/>
      <c r="BT14" s="352"/>
      <c r="BU14" s="352"/>
      <c r="BV14" s="352"/>
    </row>
    <row r="15" spans="1:74" ht="11.1" customHeight="1" x14ac:dyDescent="0.2">
      <c r="A15" s="76" t="s">
        <v>508</v>
      </c>
      <c r="B15" s="515" t="s">
        <v>805</v>
      </c>
      <c r="C15" s="347">
        <v>3665.4670000000001</v>
      </c>
      <c r="D15" s="347">
        <v>3665.4670000000001</v>
      </c>
      <c r="E15" s="347">
        <v>3665.4670000000001</v>
      </c>
      <c r="F15" s="347">
        <v>3652.4070000000002</v>
      </c>
      <c r="G15" s="347">
        <v>3652.4070000000002</v>
      </c>
      <c r="H15" s="347">
        <v>3652.4070000000002</v>
      </c>
      <c r="I15" s="347">
        <v>3667.8449999999998</v>
      </c>
      <c r="J15" s="347">
        <v>3667.8449999999998</v>
      </c>
      <c r="K15" s="347">
        <v>3667.8449999999998</v>
      </c>
      <c r="L15" s="347">
        <v>3705.1210000000001</v>
      </c>
      <c r="M15" s="347">
        <v>3705.1210000000001</v>
      </c>
      <c r="N15" s="347">
        <v>3705.1210000000001</v>
      </c>
      <c r="O15" s="347">
        <v>3742.9079999999999</v>
      </c>
      <c r="P15" s="347">
        <v>3742.9079999999999</v>
      </c>
      <c r="Q15" s="347">
        <v>3742.9079999999999</v>
      </c>
      <c r="R15" s="347">
        <v>3773.5439999999999</v>
      </c>
      <c r="S15" s="347">
        <v>3773.5439999999999</v>
      </c>
      <c r="T15" s="347">
        <v>3773.5439999999999</v>
      </c>
      <c r="U15" s="347">
        <v>3821.2379999999998</v>
      </c>
      <c r="V15" s="347">
        <v>3821.2379999999998</v>
      </c>
      <c r="W15" s="347">
        <v>3821.2379999999998</v>
      </c>
      <c r="X15" s="347">
        <v>3865.0610000000001</v>
      </c>
      <c r="Y15" s="347">
        <v>3865.0610000000001</v>
      </c>
      <c r="Z15" s="347">
        <v>3865.0610000000001</v>
      </c>
      <c r="AA15" s="347">
        <v>3887.0549999999998</v>
      </c>
      <c r="AB15" s="347">
        <v>3887.0549999999998</v>
      </c>
      <c r="AC15" s="347">
        <v>3887.0549999999998</v>
      </c>
      <c r="AD15" s="347">
        <v>3919.17</v>
      </c>
      <c r="AE15" s="347">
        <v>3919.17</v>
      </c>
      <c r="AF15" s="347">
        <v>3919.17</v>
      </c>
      <c r="AG15" s="347">
        <v>3971.2809999999999</v>
      </c>
      <c r="AH15" s="347">
        <v>3971.2809999999999</v>
      </c>
      <c r="AI15" s="347">
        <v>3971.2809999999999</v>
      </c>
      <c r="AJ15" s="347">
        <v>4003.7809999999999</v>
      </c>
      <c r="AK15" s="347">
        <v>4003.7809999999999</v>
      </c>
      <c r="AL15" s="347">
        <v>4003.7809999999999</v>
      </c>
      <c r="AM15" s="347">
        <v>3993.9229999999998</v>
      </c>
      <c r="AN15" s="347">
        <v>3993.9229999999998</v>
      </c>
      <c r="AO15" s="347">
        <v>3993.9229999999998</v>
      </c>
      <c r="AP15" s="347">
        <v>3992.9740000000002</v>
      </c>
      <c r="AQ15" s="347">
        <v>3992.9740000000002</v>
      </c>
      <c r="AR15" s="347">
        <v>3992.9740000000002</v>
      </c>
      <c r="AS15" s="347">
        <v>4014.9830000000002</v>
      </c>
      <c r="AT15" s="347">
        <v>4014.9830000000002</v>
      </c>
      <c r="AU15" s="347">
        <v>4014.9830000000002</v>
      </c>
      <c r="AV15" s="347">
        <v>3957.098</v>
      </c>
      <c r="AW15" s="347">
        <v>3957.098</v>
      </c>
      <c r="AX15" s="347">
        <v>3957.098</v>
      </c>
      <c r="AY15" s="347">
        <v>3999.462</v>
      </c>
      <c r="AZ15" s="877">
        <v>3999.462</v>
      </c>
      <c r="BA15" s="877">
        <v>3999.462</v>
      </c>
      <c r="BB15" s="877">
        <v>3988.1485158</v>
      </c>
      <c r="BC15" s="877">
        <v>3987.4501412999998</v>
      </c>
      <c r="BD15" s="877">
        <v>3989.7267873999999</v>
      </c>
      <c r="BE15" s="358">
        <v>3997.8420000000001</v>
      </c>
      <c r="BF15" s="358">
        <v>4003.9209999999998</v>
      </c>
      <c r="BG15" s="358">
        <v>4010.828</v>
      </c>
      <c r="BH15" s="358">
        <v>4021.8449999999998</v>
      </c>
      <c r="BI15" s="358">
        <v>4027.9450000000002</v>
      </c>
      <c r="BJ15" s="358">
        <v>4032.41</v>
      </c>
      <c r="BK15" s="358">
        <v>4033.5059999999999</v>
      </c>
      <c r="BL15" s="358">
        <v>4036.0030000000002</v>
      </c>
      <c r="BM15" s="358">
        <v>4038.1669999999999</v>
      </c>
      <c r="BN15" s="358">
        <v>4039.7620000000002</v>
      </c>
      <c r="BO15" s="358">
        <v>4041.4340000000002</v>
      </c>
      <c r="BP15" s="358">
        <v>4042.9479999999999</v>
      </c>
      <c r="BQ15" s="358">
        <v>4044.6190000000001</v>
      </c>
      <c r="BR15" s="358">
        <v>4045.5810000000001</v>
      </c>
      <c r="BS15" s="358">
        <v>4046.1489999999999</v>
      </c>
      <c r="BT15" s="358">
        <v>4045.797</v>
      </c>
      <c r="BU15" s="358">
        <v>4045.9720000000002</v>
      </c>
      <c r="BV15" s="358">
        <v>4046.1469999999999</v>
      </c>
    </row>
    <row r="16" spans="1:74" ht="11.1" customHeight="1" x14ac:dyDescent="0.2">
      <c r="A16" s="76"/>
      <c r="B16" s="514" t="s">
        <v>507</v>
      </c>
      <c r="C16" s="429"/>
      <c r="D16" s="429"/>
      <c r="E16" s="429"/>
      <c r="F16" s="429"/>
      <c r="G16" s="429"/>
      <c r="H16" s="429"/>
      <c r="I16" s="429"/>
      <c r="J16" s="429"/>
      <c r="K16" s="429"/>
      <c r="L16" s="429"/>
      <c r="M16" s="429"/>
      <c r="N16" s="429"/>
      <c r="O16" s="429"/>
      <c r="P16" s="429"/>
      <c r="Q16" s="429"/>
      <c r="R16" s="429"/>
      <c r="S16" s="429"/>
      <c r="T16" s="429"/>
      <c r="U16" s="429"/>
      <c r="V16" s="429"/>
      <c r="W16" s="429"/>
      <c r="X16" s="429"/>
      <c r="Y16" s="429"/>
      <c r="Z16" s="429"/>
      <c r="AA16" s="429"/>
      <c r="AB16" s="429"/>
      <c r="AC16" s="429"/>
      <c r="AD16" s="429"/>
      <c r="AE16" s="429"/>
      <c r="AF16" s="429"/>
      <c r="AG16" s="429"/>
      <c r="AH16" s="429"/>
      <c r="AI16" s="429"/>
      <c r="AJ16" s="429"/>
      <c r="AK16" s="429"/>
      <c r="AL16" s="429"/>
      <c r="AM16" s="429"/>
      <c r="AN16" s="429"/>
      <c r="AO16" s="429"/>
      <c r="AP16" s="429"/>
      <c r="AQ16" s="429"/>
      <c r="AR16" s="429"/>
      <c r="AS16" s="429"/>
      <c r="AT16" s="429"/>
      <c r="AU16" s="429"/>
      <c r="AV16" s="429"/>
      <c r="AW16" s="429"/>
      <c r="AX16" s="429"/>
      <c r="AY16" s="429"/>
      <c r="AZ16" s="871"/>
      <c r="BA16" s="871"/>
      <c r="BB16" s="871"/>
      <c r="BC16" s="871"/>
      <c r="BD16" s="871"/>
      <c r="BE16" s="352"/>
      <c r="BF16" s="352"/>
      <c r="BG16" s="352"/>
      <c r="BH16" s="352"/>
      <c r="BI16" s="352"/>
      <c r="BJ16" s="352"/>
      <c r="BK16" s="352"/>
      <c r="BL16" s="352"/>
      <c r="BM16" s="352"/>
      <c r="BN16" s="352"/>
      <c r="BO16" s="352"/>
      <c r="BP16" s="352"/>
      <c r="BQ16" s="352"/>
      <c r="BR16" s="352"/>
      <c r="BS16" s="352"/>
      <c r="BT16" s="352"/>
      <c r="BU16" s="352"/>
      <c r="BV16" s="352"/>
    </row>
    <row r="17" spans="1:74" ht="11.1" customHeight="1" x14ac:dyDescent="0.2">
      <c r="A17" s="76" t="s">
        <v>509</v>
      </c>
      <c r="B17" s="515" t="s">
        <v>805</v>
      </c>
      <c r="C17" s="347">
        <v>2377.5259999999998</v>
      </c>
      <c r="D17" s="347">
        <v>2377.5259999999998</v>
      </c>
      <c r="E17" s="347">
        <v>2377.5259999999998</v>
      </c>
      <c r="F17" s="347">
        <v>2451.6869999999999</v>
      </c>
      <c r="G17" s="347">
        <v>2451.6869999999999</v>
      </c>
      <c r="H17" s="347">
        <v>2451.6869999999999</v>
      </c>
      <c r="I17" s="347">
        <v>2538.933</v>
      </c>
      <c r="J17" s="347">
        <v>2538.933</v>
      </c>
      <c r="K17" s="347">
        <v>2538.933</v>
      </c>
      <c r="L17" s="347">
        <v>2520.098</v>
      </c>
      <c r="M17" s="347">
        <v>2520.098</v>
      </c>
      <c r="N17" s="347">
        <v>2520.098</v>
      </c>
      <c r="O17" s="347">
        <v>2543.5430000000001</v>
      </c>
      <c r="P17" s="347">
        <v>2543.5430000000001</v>
      </c>
      <c r="Q17" s="347">
        <v>2543.5430000000001</v>
      </c>
      <c r="R17" s="347">
        <v>2509.2640000000001</v>
      </c>
      <c r="S17" s="347">
        <v>2509.2640000000001</v>
      </c>
      <c r="T17" s="347">
        <v>2509.2640000000001</v>
      </c>
      <c r="U17" s="347">
        <v>2536.7260000000001</v>
      </c>
      <c r="V17" s="347">
        <v>2536.7260000000001</v>
      </c>
      <c r="W17" s="347">
        <v>2536.7260000000001</v>
      </c>
      <c r="X17" s="347">
        <v>2574.6280000000002</v>
      </c>
      <c r="Y17" s="347">
        <v>2574.6280000000002</v>
      </c>
      <c r="Z17" s="347">
        <v>2574.6280000000002</v>
      </c>
      <c r="AA17" s="347">
        <v>2603.6390000000001</v>
      </c>
      <c r="AB17" s="347">
        <v>2603.6390000000001</v>
      </c>
      <c r="AC17" s="347">
        <v>2603.6390000000001</v>
      </c>
      <c r="AD17" s="347">
        <v>2607.96</v>
      </c>
      <c r="AE17" s="347">
        <v>2607.96</v>
      </c>
      <c r="AF17" s="347">
        <v>2607.96</v>
      </c>
      <c r="AG17" s="347">
        <v>2664.3380000000002</v>
      </c>
      <c r="AH17" s="347">
        <v>2664.3380000000002</v>
      </c>
      <c r="AI17" s="347">
        <v>2664.3380000000002</v>
      </c>
      <c r="AJ17" s="347">
        <v>2658.4540000000002</v>
      </c>
      <c r="AK17" s="347">
        <v>2658.4540000000002</v>
      </c>
      <c r="AL17" s="347">
        <v>2658.4540000000002</v>
      </c>
      <c r="AM17" s="347">
        <v>2659.5279999999998</v>
      </c>
      <c r="AN17" s="347">
        <v>2659.5279999999998</v>
      </c>
      <c r="AO17" s="347">
        <v>2659.5279999999998</v>
      </c>
      <c r="AP17" s="347">
        <v>2647.279</v>
      </c>
      <c r="AQ17" s="347">
        <v>2647.279</v>
      </c>
      <c r="AR17" s="347">
        <v>2647.279</v>
      </c>
      <c r="AS17" s="347">
        <v>2708.7739999999999</v>
      </c>
      <c r="AT17" s="347">
        <v>2708.7739999999999</v>
      </c>
      <c r="AU17" s="347">
        <v>2708.7739999999999</v>
      </c>
      <c r="AV17" s="347">
        <v>2686.7539999999999</v>
      </c>
      <c r="AW17" s="347">
        <v>2686.7539999999999</v>
      </c>
      <c r="AX17" s="347">
        <v>2686.7539999999999</v>
      </c>
      <c r="AY17" s="347">
        <v>2770.8510000000001</v>
      </c>
      <c r="AZ17" s="877">
        <v>2770.8510000000001</v>
      </c>
      <c r="BA17" s="877">
        <v>2770.8510000000001</v>
      </c>
      <c r="BB17" s="877">
        <v>2836.4640417999999</v>
      </c>
      <c r="BC17" s="877">
        <v>2860.8607805000001</v>
      </c>
      <c r="BD17" s="877">
        <v>2880.2116498</v>
      </c>
      <c r="BE17" s="358">
        <v>2889.7959999999998</v>
      </c>
      <c r="BF17" s="358">
        <v>2902.596</v>
      </c>
      <c r="BG17" s="358">
        <v>2913.89</v>
      </c>
      <c r="BH17" s="358">
        <v>2921.1909999999998</v>
      </c>
      <c r="BI17" s="358">
        <v>2931.3420000000001</v>
      </c>
      <c r="BJ17" s="358">
        <v>2941.8519999999999</v>
      </c>
      <c r="BK17" s="358">
        <v>2955.58</v>
      </c>
      <c r="BL17" s="358">
        <v>2964.6709999999998</v>
      </c>
      <c r="BM17" s="358">
        <v>2971.9789999999998</v>
      </c>
      <c r="BN17" s="358">
        <v>2974.6660000000002</v>
      </c>
      <c r="BO17" s="358">
        <v>2980.5419999999999</v>
      </c>
      <c r="BP17" s="358">
        <v>2986.7689999999998</v>
      </c>
      <c r="BQ17" s="358">
        <v>2992.942</v>
      </c>
      <c r="BR17" s="358">
        <v>3000.1689999999999</v>
      </c>
      <c r="BS17" s="358">
        <v>3008.047</v>
      </c>
      <c r="BT17" s="358">
        <v>3019.1190000000001</v>
      </c>
      <c r="BU17" s="358">
        <v>3026.393</v>
      </c>
      <c r="BV17" s="358">
        <v>3032.4119999999998</v>
      </c>
    </row>
    <row r="18" spans="1:74" ht="11.1" customHeight="1" x14ac:dyDescent="0.2">
      <c r="A18" s="76"/>
      <c r="B18" s="514" t="s">
        <v>511</v>
      </c>
      <c r="C18" s="429"/>
      <c r="D18" s="429"/>
      <c r="E18" s="429"/>
      <c r="F18" s="429"/>
      <c r="G18" s="429"/>
      <c r="H18" s="429"/>
      <c r="I18" s="429"/>
      <c r="J18" s="429"/>
      <c r="K18" s="429"/>
      <c r="L18" s="429"/>
      <c r="M18" s="429"/>
      <c r="N18" s="429"/>
      <c r="O18" s="429"/>
      <c r="P18" s="429"/>
      <c r="Q18" s="429"/>
      <c r="R18" s="429"/>
      <c r="S18" s="429"/>
      <c r="T18" s="429"/>
      <c r="U18" s="429"/>
      <c r="V18" s="429"/>
      <c r="W18" s="429"/>
      <c r="X18" s="429"/>
      <c r="Y18" s="429"/>
      <c r="Z18" s="429"/>
      <c r="AA18" s="429"/>
      <c r="AB18" s="429"/>
      <c r="AC18" s="429"/>
      <c r="AD18" s="429"/>
      <c r="AE18" s="429"/>
      <c r="AF18" s="429"/>
      <c r="AG18" s="429"/>
      <c r="AH18" s="429"/>
      <c r="AI18" s="429"/>
      <c r="AJ18" s="429"/>
      <c r="AK18" s="429"/>
      <c r="AL18" s="429"/>
      <c r="AM18" s="429"/>
      <c r="AN18" s="429"/>
      <c r="AO18" s="429"/>
      <c r="AP18" s="429"/>
      <c r="AQ18" s="429"/>
      <c r="AR18" s="429"/>
      <c r="AS18" s="429"/>
      <c r="AT18" s="429"/>
      <c r="AU18" s="429"/>
      <c r="AV18" s="429"/>
      <c r="AW18" s="429"/>
      <c r="AX18" s="429"/>
      <c r="AY18" s="429"/>
      <c r="AZ18" s="871"/>
      <c r="BA18" s="871"/>
      <c r="BB18" s="871"/>
      <c r="BC18" s="871"/>
      <c r="BD18" s="871"/>
      <c r="BE18" s="352"/>
      <c r="BF18" s="352"/>
      <c r="BG18" s="352"/>
      <c r="BH18" s="352"/>
      <c r="BI18" s="352"/>
      <c r="BJ18" s="352"/>
      <c r="BK18" s="352"/>
      <c r="BL18" s="352"/>
      <c r="BM18" s="352"/>
      <c r="BN18" s="352"/>
      <c r="BO18" s="352"/>
      <c r="BP18" s="352"/>
      <c r="BQ18" s="352"/>
      <c r="BR18" s="352"/>
      <c r="BS18" s="352"/>
      <c r="BT18" s="352"/>
      <c r="BU18" s="352"/>
      <c r="BV18" s="352"/>
    </row>
    <row r="19" spans="1:74" ht="11.1" customHeight="1" x14ac:dyDescent="0.2">
      <c r="A19" s="265" t="s">
        <v>510</v>
      </c>
      <c r="B19" s="515" t="s">
        <v>805</v>
      </c>
      <c r="C19" s="347">
        <v>3484.366</v>
      </c>
      <c r="D19" s="347">
        <v>3484.366</v>
      </c>
      <c r="E19" s="347">
        <v>3484.366</v>
      </c>
      <c r="F19" s="347">
        <v>3544.7310000000002</v>
      </c>
      <c r="G19" s="347">
        <v>3544.7310000000002</v>
      </c>
      <c r="H19" s="347">
        <v>3544.7310000000002</v>
      </c>
      <c r="I19" s="347">
        <v>3492.0239999999999</v>
      </c>
      <c r="J19" s="347">
        <v>3492.0239999999999</v>
      </c>
      <c r="K19" s="347">
        <v>3492.0239999999999</v>
      </c>
      <c r="L19" s="347">
        <v>3464.6149999999998</v>
      </c>
      <c r="M19" s="347">
        <v>3464.6149999999998</v>
      </c>
      <c r="N19" s="347">
        <v>3464.6149999999998</v>
      </c>
      <c r="O19" s="347">
        <v>3455.7330000000002</v>
      </c>
      <c r="P19" s="347">
        <v>3455.7330000000002</v>
      </c>
      <c r="Q19" s="347">
        <v>3455.7330000000002</v>
      </c>
      <c r="R19" s="347">
        <v>3437.3780000000002</v>
      </c>
      <c r="S19" s="347">
        <v>3437.3780000000002</v>
      </c>
      <c r="T19" s="347">
        <v>3437.3780000000002</v>
      </c>
      <c r="U19" s="347">
        <v>3462.895</v>
      </c>
      <c r="V19" s="347">
        <v>3462.895</v>
      </c>
      <c r="W19" s="347">
        <v>3462.895</v>
      </c>
      <c r="X19" s="347">
        <v>3508.7759999999998</v>
      </c>
      <c r="Y19" s="347">
        <v>3508.7759999999998</v>
      </c>
      <c r="Z19" s="347">
        <v>3508.7759999999998</v>
      </c>
      <c r="AA19" s="347">
        <v>3567.779</v>
      </c>
      <c r="AB19" s="347">
        <v>3567.779</v>
      </c>
      <c r="AC19" s="347">
        <v>3567.779</v>
      </c>
      <c r="AD19" s="347">
        <v>3640.2060000000001</v>
      </c>
      <c r="AE19" s="347">
        <v>3640.2060000000001</v>
      </c>
      <c r="AF19" s="347">
        <v>3640.2060000000001</v>
      </c>
      <c r="AG19" s="347">
        <v>3729.2330000000002</v>
      </c>
      <c r="AH19" s="347">
        <v>3729.2330000000002</v>
      </c>
      <c r="AI19" s="347">
        <v>3729.2330000000002</v>
      </c>
      <c r="AJ19" s="347">
        <v>3727.4479999999999</v>
      </c>
      <c r="AK19" s="347">
        <v>3727.4479999999999</v>
      </c>
      <c r="AL19" s="347">
        <v>3727.4479999999999</v>
      </c>
      <c r="AM19" s="347">
        <v>4040.2460000000001</v>
      </c>
      <c r="AN19" s="347">
        <v>4040.2460000000001</v>
      </c>
      <c r="AO19" s="347">
        <v>4040.2460000000001</v>
      </c>
      <c r="AP19" s="347">
        <v>3705.3159999999998</v>
      </c>
      <c r="AQ19" s="347">
        <v>3705.3159999999998</v>
      </c>
      <c r="AR19" s="347">
        <v>3705.3159999999998</v>
      </c>
      <c r="AS19" s="347">
        <v>3664.2660000000001</v>
      </c>
      <c r="AT19" s="347">
        <v>3664.2660000000001</v>
      </c>
      <c r="AU19" s="347">
        <v>3664.2660000000001</v>
      </c>
      <c r="AV19" s="347">
        <v>3655.4110000000001</v>
      </c>
      <c r="AW19" s="347">
        <v>3655.4110000000001</v>
      </c>
      <c r="AX19" s="347">
        <v>3655.4110000000001</v>
      </c>
      <c r="AY19" s="347">
        <v>3834.6219999999998</v>
      </c>
      <c r="AZ19" s="877">
        <v>3834.6219999999998</v>
      </c>
      <c r="BA19" s="877">
        <v>3834.6219999999998</v>
      </c>
      <c r="BB19" s="877">
        <v>3937.8723509000001</v>
      </c>
      <c r="BC19" s="877">
        <v>3978.0304768999999</v>
      </c>
      <c r="BD19" s="877">
        <v>4011.3083732</v>
      </c>
      <c r="BE19" s="358">
        <v>4027.933</v>
      </c>
      <c r="BF19" s="358">
        <v>4054.78</v>
      </c>
      <c r="BG19" s="358">
        <v>4082.078</v>
      </c>
      <c r="BH19" s="358">
        <v>4112.8580000000002</v>
      </c>
      <c r="BI19" s="358">
        <v>4138.78</v>
      </c>
      <c r="BJ19" s="358">
        <v>4162.8779999999997</v>
      </c>
      <c r="BK19" s="358">
        <v>4187.7529999999997</v>
      </c>
      <c r="BL19" s="358">
        <v>4206.25</v>
      </c>
      <c r="BM19" s="358">
        <v>4220.9709999999995</v>
      </c>
      <c r="BN19" s="358">
        <v>4227.9560000000001</v>
      </c>
      <c r="BO19" s="358">
        <v>4238.0950000000003</v>
      </c>
      <c r="BP19" s="358">
        <v>4247.4279999999999</v>
      </c>
      <c r="BQ19" s="358">
        <v>4255.4799999999996</v>
      </c>
      <c r="BR19" s="358">
        <v>4263.5569999999998</v>
      </c>
      <c r="BS19" s="358">
        <v>4271.1850000000004</v>
      </c>
      <c r="BT19" s="358">
        <v>4279.2460000000001</v>
      </c>
      <c r="BU19" s="358">
        <v>4285.3119999999999</v>
      </c>
      <c r="BV19" s="358">
        <v>4290.2659999999996</v>
      </c>
    </row>
    <row r="20" spans="1:74" ht="11.1" customHeight="1" x14ac:dyDescent="0.2">
      <c r="A20" s="76"/>
      <c r="B20" s="366" t="s">
        <v>279</v>
      </c>
      <c r="C20" s="103"/>
      <c r="D20" s="103"/>
      <c r="E20" s="103"/>
      <c r="F20" s="103"/>
      <c r="G20" s="103"/>
      <c r="H20" s="103"/>
      <c r="I20" s="103"/>
      <c r="J20" s="103"/>
      <c r="K20" s="103"/>
      <c r="L20" s="103"/>
      <c r="M20" s="103"/>
      <c r="N20" s="103"/>
      <c r="O20" s="103"/>
      <c r="P20" s="103"/>
      <c r="Q20" s="103"/>
      <c r="R20" s="103"/>
      <c r="S20" s="103"/>
      <c r="T20" s="103"/>
      <c r="U20" s="103"/>
      <c r="V20" s="103"/>
      <c r="W20" s="103"/>
      <c r="X20" s="103"/>
      <c r="Y20" s="103"/>
      <c r="Z20" s="103"/>
      <c r="AA20" s="103"/>
      <c r="AB20" s="103"/>
      <c r="AC20" s="103"/>
      <c r="AD20" s="103"/>
      <c r="AE20" s="103"/>
      <c r="AF20" s="103"/>
      <c r="AG20" s="103"/>
      <c r="AH20" s="103"/>
      <c r="AI20" s="103"/>
      <c r="AJ20" s="103"/>
      <c r="AK20" s="103"/>
      <c r="AL20" s="103"/>
      <c r="AM20" s="103"/>
      <c r="AN20" s="103"/>
      <c r="AO20" s="103"/>
      <c r="AP20" s="103"/>
      <c r="AQ20" s="103"/>
      <c r="AR20" s="103"/>
      <c r="AS20" s="103"/>
      <c r="AT20" s="103"/>
      <c r="AU20" s="103"/>
      <c r="AV20" s="103"/>
      <c r="AW20" s="103"/>
      <c r="AX20" s="103"/>
      <c r="AY20" s="103"/>
      <c r="AZ20" s="933"/>
      <c r="BA20" s="933"/>
      <c r="BB20" s="933"/>
      <c r="BC20" s="933"/>
      <c r="BD20" s="933"/>
      <c r="BE20" s="504"/>
      <c r="BF20" s="504"/>
      <c r="BG20" s="504"/>
      <c r="BH20" s="504"/>
      <c r="BI20" s="504"/>
      <c r="BJ20" s="504"/>
      <c r="BK20" s="504"/>
      <c r="BL20" s="504"/>
      <c r="BM20" s="504"/>
      <c r="BN20" s="504"/>
      <c r="BO20" s="504"/>
      <c r="BP20" s="504"/>
      <c r="BQ20" s="504"/>
      <c r="BR20" s="504"/>
      <c r="BS20" s="504"/>
      <c r="BT20" s="504"/>
      <c r="BU20" s="504"/>
      <c r="BV20" s="504"/>
    </row>
    <row r="21" spans="1:74" ht="11.1" customHeight="1" x14ac:dyDescent="0.2">
      <c r="A21" s="76" t="s">
        <v>280</v>
      </c>
      <c r="B21" s="515" t="s">
        <v>805</v>
      </c>
      <c r="C21" s="347">
        <v>16206.1</v>
      </c>
      <c r="D21" s="347">
        <v>16207.6</v>
      </c>
      <c r="E21" s="347">
        <v>16127.2</v>
      </c>
      <c r="F21" s="347">
        <v>16125.5</v>
      </c>
      <c r="G21" s="347">
        <v>16103</v>
      </c>
      <c r="H21" s="347">
        <v>16062.9</v>
      </c>
      <c r="I21" s="347">
        <v>16270.4</v>
      </c>
      <c r="J21" s="347">
        <v>16367.3</v>
      </c>
      <c r="K21" s="347">
        <v>16423.8</v>
      </c>
      <c r="L21" s="347">
        <v>16476.3</v>
      </c>
      <c r="M21" s="347">
        <v>16502.7</v>
      </c>
      <c r="N21" s="347">
        <v>16578.2</v>
      </c>
      <c r="O21" s="347">
        <v>16906.900000000001</v>
      </c>
      <c r="P21" s="347">
        <v>16998.2</v>
      </c>
      <c r="Q21" s="347">
        <v>17098.8</v>
      </c>
      <c r="R21" s="347">
        <v>17135.3</v>
      </c>
      <c r="S21" s="347">
        <v>17196.7</v>
      </c>
      <c r="T21" s="347">
        <v>17216.3</v>
      </c>
      <c r="U21" s="347">
        <v>17250.599999999999</v>
      </c>
      <c r="V21" s="347">
        <v>17275.3</v>
      </c>
      <c r="W21" s="347">
        <v>17282.2</v>
      </c>
      <c r="X21" s="347">
        <v>17341.3</v>
      </c>
      <c r="Y21" s="347">
        <v>17427.099999999999</v>
      </c>
      <c r="Z21" s="347">
        <v>17481.7</v>
      </c>
      <c r="AA21" s="347">
        <v>17575.400000000001</v>
      </c>
      <c r="AB21" s="347">
        <v>17596.2</v>
      </c>
      <c r="AC21" s="347">
        <v>17617</v>
      </c>
      <c r="AD21" s="347">
        <v>17638.599999999999</v>
      </c>
      <c r="AE21" s="347">
        <v>17713.3</v>
      </c>
      <c r="AF21" s="347">
        <v>17751.099999999999</v>
      </c>
      <c r="AG21" s="347">
        <v>17743.2</v>
      </c>
      <c r="AH21" s="347">
        <v>17752.900000000001</v>
      </c>
      <c r="AI21" s="347">
        <v>17769.900000000001</v>
      </c>
      <c r="AJ21" s="347">
        <v>17810.5</v>
      </c>
      <c r="AK21" s="347">
        <v>17851.400000000001</v>
      </c>
      <c r="AL21" s="347">
        <v>17867.900000000001</v>
      </c>
      <c r="AM21" s="347">
        <v>17889.8</v>
      </c>
      <c r="AN21" s="347">
        <v>17910.5</v>
      </c>
      <c r="AO21" s="347">
        <v>18029.099999999999</v>
      </c>
      <c r="AP21" s="347">
        <v>18132.900000000001</v>
      </c>
      <c r="AQ21" s="347">
        <v>17980.900000000001</v>
      </c>
      <c r="AR21" s="347">
        <v>17962.099999999999</v>
      </c>
      <c r="AS21" s="347">
        <v>18040.900000000001</v>
      </c>
      <c r="AT21" s="347">
        <v>18076.900000000001</v>
      </c>
      <c r="AU21" s="347">
        <v>18094.599999999999</v>
      </c>
      <c r="AV21" s="347">
        <v>18037.3</v>
      </c>
      <c r="AW21" s="347">
        <v>18035.099999999999</v>
      </c>
      <c r="AX21" s="347">
        <v>18018.5</v>
      </c>
      <c r="AY21" s="347">
        <v>18132.2</v>
      </c>
      <c r="AZ21" s="877">
        <v>18048.5</v>
      </c>
      <c r="BA21" s="877">
        <v>18019.599999999999</v>
      </c>
      <c r="BB21" s="877">
        <v>17932.599999999999</v>
      </c>
      <c r="BC21" s="877">
        <v>17945.623591</v>
      </c>
      <c r="BD21" s="877">
        <v>17947.918618</v>
      </c>
      <c r="BE21" s="358">
        <v>17987.91</v>
      </c>
      <c r="BF21" s="358">
        <v>18017.52</v>
      </c>
      <c r="BG21" s="358">
        <v>18054.240000000002</v>
      </c>
      <c r="BH21" s="358">
        <v>18100.78</v>
      </c>
      <c r="BI21" s="358">
        <v>18149.650000000001</v>
      </c>
      <c r="BJ21" s="358">
        <v>18203.57</v>
      </c>
      <c r="BK21" s="358">
        <v>18270.21</v>
      </c>
      <c r="BL21" s="358">
        <v>18328.5</v>
      </c>
      <c r="BM21" s="358">
        <v>18386.099999999999</v>
      </c>
      <c r="BN21" s="358">
        <v>18443.28</v>
      </c>
      <c r="BO21" s="358">
        <v>18499.310000000001</v>
      </c>
      <c r="BP21" s="358">
        <v>18554.45</v>
      </c>
      <c r="BQ21" s="358">
        <v>18609.91</v>
      </c>
      <c r="BR21" s="358">
        <v>18662.36</v>
      </c>
      <c r="BS21" s="358">
        <v>18713.009999999998</v>
      </c>
      <c r="BT21" s="358">
        <v>18754.61</v>
      </c>
      <c r="BU21" s="358">
        <v>18807.11</v>
      </c>
      <c r="BV21" s="358">
        <v>18863.25</v>
      </c>
    </row>
    <row r="22" spans="1:74" ht="11.1" customHeight="1" x14ac:dyDescent="0.2">
      <c r="A22" s="76"/>
      <c r="B22" s="509" t="s">
        <v>292</v>
      </c>
      <c r="C22" s="346"/>
      <c r="D22" s="346"/>
      <c r="E22" s="346"/>
      <c r="F22" s="346"/>
      <c r="G22" s="346"/>
      <c r="H22" s="346"/>
      <c r="I22" s="346"/>
      <c r="J22" s="346"/>
      <c r="K22" s="346"/>
      <c r="L22" s="346"/>
      <c r="M22" s="346"/>
      <c r="N22" s="346"/>
      <c r="O22" s="346"/>
      <c r="P22" s="346"/>
      <c r="Q22" s="346"/>
      <c r="R22" s="346"/>
      <c r="S22" s="346"/>
      <c r="T22" s="346"/>
      <c r="U22" s="346"/>
      <c r="V22" s="346"/>
      <c r="W22" s="346"/>
      <c r="X22" s="346"/>
      <c r="Y22" s="346"/>
      <c r="Z22" s="346"/>
      <c r="AA22" s="346"/>
      <c r="AB22" s="346"/>
      <c r="AC22" s="346"/>
      <c r="AD22" s="346"/>
      <c r="AE22" s="346"/>
      <c r="AF22" s="346"/>
      <c r="AG22" s="346"/>
      <c r="AH22" s="346"/>
      <c r="AI22" s="346"/>
      <c r="AJ22" s="346"/>
      <c r="AK22" s="346"/>
      <c r="AL22" s="346"/>
      <c r="AM22" s="346"/>
      <c r="AN22" s="346"/>
      <c r="AO22" s="346"/>
      <c r="AP22" s="346"/>
      <c r="AQ22" s="346"/>
      <c r="AR22" s="346"/>
      <c r="AS22" s="346"/>
      <c r="AT22" s="346"/>
      <c r="AU22" s="346"/>
      <c r="AV22" s="346"/>
      <c r="AW22" s="346"/>
      <c r="AX22" s="346"/>
      <c r="AY22" s="346"/>
      <c r="AZ22" s="876"/>
      <c r="BA22" s="876"/>
      <c r="BB22" s="876"/>
      <c r="BC22" s="876"/>
      <c r="BD22" s="876"/>
      <c r="BE22" s="357"/>
      <c r="BF22" s="357"/>
      <c r="BG22" s="357"/>
      <c r="BH22" s="357"/>
      <c r="BI22" s="357"/>
      <c r="BJ22" s="357"/>
      <c r="BK22" s="357"/>
      <c r="BL22" s="357"/>
      <c r="BM22" s="357"/>
      <c r="BN22" s="357"/>
      <c r="BO22" s="357"/>
      <c r="BP22" s="357"/>
      <c r="BQ22" s="357"/>
      <c r="BR22" s="357"/>
      <c r="BS22" s="357"/>
      <c r="BT22" s="357"/>
      <c r="BU22" s="357"/>
      <c r="BV22" s="357"/>
    </row>
    <row r="23" spans="1:74" ht="11.1" customHeight="1" x14ac:dyDescent="0.2">
      <c r="A23" s="76" t="s">
        <v>293</v>
      </c>
      <c r="B23" s="510" t="s">
        <v>1051</v>
      </c>
      <c r="C23" s="343">
        <v>150.006</v>
      </c>
      <c r="D23" s="343">
        <v>150.82499999999999</v>
      </c>
      <c r="E23" s="343">
        <v>151.315</v>
      </c>
      <c r="F23" s="343">
        <v>151.62299999999999</v>
      </c>
      <c r="G23" s="343">
        <v>151.92400000000001</v>
      </c>
      <c r="H23" s="343">
        <v>152.358</v>
      </c>
      <c r="I23" s="343">
        <v>153.072</v>
      </c>
      <c r="J23" s="343">
        <v>153.36199999999999</v>
      </c>
      <c r="K23" s="343">
        <v>153.58199999999999</v>
      </c>
      <c r="L23" s="343">
        <v>153.93899999999999</v>
      </c>
      <c r="M23" s="343">
        <v>154.24199999999999</v>
      </c>
      <c r="N23" s="343">
        <v>154.34200000000001</v>
      </c>
      <c r="O23" s="343">
        <v>154.77600000000001</v>
      </c>
      <c r="P23" s="343">
        <v>155.066</v>
      </c>
      <c r="Q23" s="343">
        <v>155.13399999999999</v>
      </c>
      <c r="R23" s="343">
        <v>155.375</v>
      </c>
      <c r="S23" s="343">
        <v>155.655</v>
      </c>
      <c r="T23" s="343">
        <v>155.88</v>
      </c>
      <c r="U23" s="343">
        <v>156.04300000000001</v>
      </c>
      <c r="V23" s="343">
        <v>156.261</v>
      </c>
      <c r="W23" s="343">
        <v>156.417</v>
      </c>
      <c r="X23" s="343">
        <v>156.57599999999999</v>
      </c>
      <c r="Y23" s="343">
        <v>156.703</v>
      </c>
      <c r="Z23" s="343">
        <v>156.857</v>
      </c>
      <c r="AA23" s="343">
        <v>157.03200000000001</v>
      </c>
      <c r="AB23" s="343">
        <v>157.238</v>
      </c>
      <c r="AC23" s="343">
        <v>157.46600000000001</v>
      </c>
      <c r="AD23" s="343">
        <v>157.53</v>
      </c>
      <c r="AE23" s="343">
        <v>157.608</v>
      </c>
      <c r="AF23" s="343">
        <v>157.69499999999999</v>
      </c>
      <c r="AG23" s="343">
        <v>157.74799999999999</v>
      </c>
      <c r="AH23" s="343">
        <v>157.75700000000001</v>
      </c>
      <c r="AI23" s="343">
        <v>157.91200000000001</v>
      </c>
      <c r="AJ23" s="343">
        <v>157.94499999999999</v>
      </c>
      <c r="AK23" s="343">
        <v>158.07900000000001</v>
      </c>
      <c r="AL23" s="343">
        <v>158.316</v>
      </c>
      <c r="AM23" s="343">
        <v>158.268</v>
      </c>
      <c r="AN23" s="343">
        <v>158.31</v>
      </c>
      <c r="AO23" s="343">
        <v>158.37700000000001</v>
      </c>
      <c r="AP23" s="343">
        <v>158.48500000000001</v>
      </c>
      <c r="AQ23" s="343">
        <v>158.49799999999999</v>
      </c>
      <c r="AR23" s="343">
        <v>158.47800000000001</v>
      </c>
      <c r="AS23" s="343">
        <v>158.542</v>
      </c>
      <c r="AT23" s="343">
        <v>158.47200000000001</v>
      </c>
      <c r="AU23" s="343">
        <v>158.548</v>
      </c>
      <c r="AV23" s="343">
        <v>158.40799999999999</v>
      </c>
      <c r="AW23" s="343">
        <v>158.44900000000001</v>
      </c>
      <c r="AX23" s="343">
        <v>158.43199999999999</v>
      </c>
      <c r="AY23" s="343">
        <v>158.59200000000001</v>
      </c>
      <c r="AZ23" s="873">
        <v>158.43600000000001</v>
      </c>
      <c r="BA23" s="873">
        <v>158.65</v>
      </c>
      <c r="BB23" s="873">
        <v>158.82900000000001</v>
      </c>
      <c r="BC23" s="873">
        <v>159.001</v>
      </c>
      <c r="BD23" s="873">
        <v>158.85443457</v>
      </c>
      <c r="BE23" s="354">
        <v>158.88460000000001</v>
      </c>
      <c r="BF23" s="354">
        <v>158.92519999999999</v>
      </c>
      <c r="BG23" s="354">
        <v>158.96350000000001</v>
      </c>
      <c r="BH23" s="354">
        <v>159.0127</v>
      </c>
      <c r="BI23" s="354">
        <v>159.03630000000001</v>
      </c>
      <c r="BJ23" s="354">
        <v>159.0478</v>
      </c>
      <c r="BK23" s="354">
        <v>159.02330000000001</v>
      </c>
      <c r="BL23" s="354">
        <v>159.02799999999999</v>
      </c>
      <c r="BM23" s="354">
        <v>159.03819999999999</v>
      </c>
      <c r="BN23" s="354">
        <v>159.05080000000001</v>
      </c>
      <c r="BO23" s="354">
        <v>159.07429999999999</v>
      </c>
      <c r="BP23" s="354">
        <v>159.10550000000001</v>
      </c>
      <c r="BQ23" s="354">
        <v>159.14230000000001</v>
      </c>
      <c r="BR23" s="354">
        <v>159.19069999999999</v>
      </c>
      <c r="BS23" s="354">
        <v>159.24860000000001</v>
      </c>
      <c r="BT23" s="354">
        <v>159.32320000000001</v>
      </c>
      <c r="BU23" s="354">
        <v>159.39439999999999</v>
      </c>
      <c r="BV23" s="354">
        <v>159.46950000000001</v>
      </c>
    </row>
    <row r="24" spans="1:74" s="78" customFormat="1" ht="11.1" customHeight="1" x14ac:dyDescent="0.2">
      <c r="A24" s="76"/>
      <c r="B24" s="509" t="s">
        <v>1589</v>
      </c>
      <c r="C24" s="343"/>
      <c r="D24" s="343"/>
      <c r="E24" s="343"/>
      <c r="F24" s="343"/>
      <c r="G24" s="343"/>
      <c r="H24" s="343"/>
      <c r="I24" s="343"/>
      <c r="J24" s="343"/>
      <c r="K24" s="343"/>
      <c r="L24" s="343"/>
      <c r="M24" s="343"/>
      <c r="N24" s="343"/>
      <c r="O24" s="343"/>
      <c r="P24" s="343"/>
      <c r="Q24" s="343"/>
      <c r="R24" s="343"/>
      <c r="S24" s="343"/>
      <c r="T24" s="343"/>
      <c r="U24" s="343"/>
      <c r="V24" s="343"/>
      <c r="W24" s="343"/>
      <c r="X24" s="343"/>
      <c r="Y24" s="343"/>
      <c r="Z24" s="343"/>
      <c r="AA24" s="343"/>
      <c r="AB24" s="343"/>
      <c r="AC24" s="343"/>
      <c r="AD24" s="343"/>
      <c r="AE24" s="343"/>
      <c r="AF24" s="343"/>
      <c r="AG24" s="343"/>
      <c r="AH24" s="343"/>
      <c r="AI24" s="343"/>
      <c r="AJ24" s="343"/>
      <c r="AK24" s="343"/>
      <c r="AL24" s="343"/>
      <c r="AM24" s="343"/>
      <c r="AN24" s="343"/>
      <c r="AO24" s="343"/>
      <c r="AP24" s="343"/>
      <c r="AQ24" s="343"/>
      <c r="AR24" s="343"/>
      <c r="AS24" s="343"/>
      <c r="AT24" s="343"/>
      <c r="AU24" s="343"/>
      <c r="AV24" s="343"/>
      <c r="AW24" s="343"/>
      <c r="AX24" s="343"/>
      <c r="AY24" s="343"/>
      <c r="AZ24" s="873"/>
      <c r="BA24" s="873"/>
      <c r="BB24" s="873"/>
      <c r="BC24" s="873"/>
      <c r="BD24" s="873"/>
      <c r="BE24" s="354"/>
      <c r="BF24" s="354"/>
      <c r="BG24" s="354"/>
      <c r="BH24" s="354"/>
      <c r="BI24" s="354"/>
      <c r="BJ24" s="354"/>
      <c r="BK24" s="354"/>
      <c r="BL24" s="354"/>
      <c r="BM24" s="354"/>
      <c r="BN24" s="354"/>
      <c r="BO24" s="354"/>
      <c r="BP24" s="354"/>
      <c r="BQ24" s="354"/>
      <c r="BR24" s="354"/>
      <c r="BS24" s="354"/>
      <c r="BT24" s="354"/>
      <c r="BU24" s="354"/>
      <c r="BV24" s="354"/>
    </row>
    <row r="25" spans="1:74" s="78" customFormat="1" ht="11.1" customHeight="1" x14ac:dyDescent="0.2">
      <c r="A25" s="76" t="s">
        <v>485</v>
      </c>
      <c r="B25" s="510" t="s">
        <v>1052</v>
      </c>
      <c r="C25" s="343">
        <v>4</v>
      </c>
      <c r="D25" s="343">
        <v>3.9</v>
      </c>
      <c r="E25" s="343">
        <v>3.7</v>
      </c>
      <c r="F25" s="343">
        <v>3.7</v>
      </c>
      <c r="G25" s="343">
        <v>3.6</v>
      </c>
      <c r="H25" s="343">
        <v>3.6</v>
      </c>
      <c r="I25" s="343">
        <v>3.5</v>
      </c>
      <c r="J25" s="343">
        <v>3.6</v>
      </c>
      <c r="K25" s="343">
        <v>3.5</v>
      </c>
      <c r="L25" s="343">
        <v>3.6</v>
      </c>
      <c r="M25" s="343">
        <v>3.6</v>
      </c>
      <c r="N25" s="343">
        <v>3.5</v>
      </c>
      <c r="O25" s="343">
        <v>3.5</v>
      </c>
      <c r="P25" s="343">
        <v>3.6</v>
      </c>
      <c r="Q25" s="343">
        <v>3.5</v>
      </c>
      <c r="R25" s="343">
        <v>3.4</v>
      </c>
      <c r="S25" s="343">
        <v>3.6</v>
      </c>
      <c r="T25" s="343">
        <v>3.6</v>
      </c>
      <c r="U25" s="343">
        <v>3.5</v>
      </c>
      <c r="V25" s="343">
        <v>3.7</v>
      </c>
      <c r="W25" s="343">
        <v>3.7</v>
      </c>
      <c r="X25" s="343">
        <v>3.9</v>
      </c>
      <c r="Y25" s="343">
        <v>3.7</v>
      </c>
      <c r="Z25" s="343">
        <v>3.8</v>
      </c>
      <c r="AA25" s="343">
        <v>3.7</v>
      </c>
      <c r="AB25" s="343">
        <v>3.9</v>
      </c>
      <c r="AC25" s="343">
        <v>3.9</v>
      </c>
      <c r="AD25" s="343">
        <v>3.9</v>
      </c>
      <c r="AE25" s="343">
        <v>3.9</v>
      </c>
      <c r="AF25" s="343">
        <v>4.0999999999999996</v>
      </c>
      <c r="AG25" s="343">
        <v>4.2</v>
      </c>
      <c r="AH25" s="343">
        <v>4.2</v>
      </c>
      <c r="AI25" s="343">
        <v>4.0999999999999996</v>
      </c>
      <c r="AJ25" s="343">
        <v>4.0999999999999996</v>
      </c>
      <c r="AK25" s="343">
        <v>4.2</v>
      </c>
      <c r="AL25" s="343">
        <v>4.0999999999999996</v>
      </c>
      <c r="AM25" s="343">
        <v>4</v>
      </c>
      <c r="AN25" s="343">
        <v>4.2</v>
      </c>
      <c r="AO25" s="343">
        <v>4.2</v>
      </c>
      <c r="AP25" s="343">
        <v>4.2</v>
      </c>
      <c r="AQ25" s="343">
        <v>4.3</v>
      </c>
      <c r="AR25" s="343">
        <v>4.0999999999999996</v>
      </c>
      <c r="AS25" s="343">
        <v>4.3</v>
      </c>
      <c r="AT25" s="343">
        <v>4.3</v>
      </c>
      <c r="AU25" s="343">
        <v>4.4000000000000004</v>
      </c>
      <c r="AV25" s="343" t="str">
        <f>"-"</f>
        <v>-</v>
      </c>
      <c r="AW25" s="343">
        <v>4.5</v>
      </c>
      <c r="AX25" s="343">
        <v>4.4000000000000004</v>
      </c>
      <c r="AY25" s="343">
        <v>4.3</v>
      </c>
      <c r="AZ25" s="873">
        <v>4.4000000000000004</v>
      </c>
      <c r="BA25" s="873">
        <v>4.3</v>
      </c>
      <c r="BB25" s="873">
        <v>4.3</v>
      </c>
      <c r="BC25" s="873">
        <v>4.3</v>
      </c>
      <c r="BD25" s="873">
        <v>4.3945101764999999</v>
      </c>
      <c r="BE25" s="354">
        <v>4.4635980000000002</v>
      </c>
      <c r="BF25" s="354">
        <v>4.4970359999999996</v>
      </c>
      <c r="BG25" s="354">
        <v>4.5212490000000001</v>
      </c>
      <c r="BH25" s="354">
        <v>4.525112</v>
      </c>
      <c r="BI25" s="354">
        <v>4.5392200000000003</v>
      </c>
      <c r="BJ25" s="354">
        <v>4.5524459999999998</v>
      </c>
      <c r="BK25" s="354">
        <v>4.5686</v>
      </c>
      <c r="BL25" s="354">
        <v>4.5772089999999999</v>
      </c>
      <c r="BM25" s="354">
        <v>4.5820809999999996</v>
      </c>
      <c r="BN25" s="354">
        <v>4.5832550000000003</v>
      </c>
      <c r="BO25" s="354">
        <v>4.5806250000000004</v>
      </c>
      <c r="BP25" s="354">
        <v>4.57423</v>
      </c>
      <c r="BQ25" s="354">
        <v>4.5653490000000003</v>
      </c>
      <c r="BR25" s="354">
        <v>4.5504619999999996</v>
      </c>
      <c r="BS25" s="354">
        <v>4.5308479999999998</v>
      </c>
      <c r="BT25" s="354">
        <v>4.5004419999999996</v>
      </c>
      <c r="BU25" s="354">
        <v>4.4759250000000002</v>
      </c>
      <c r="BV25" s="354">
        <v>4.4512320000000001</v>
      </c>
    </row>
    <row r="26" spans="1:74" ht="11.1" customHeight="1" x14ac:dyDescent="0.2">
      <c r="A26" s="76"/>
      <c r="B26" s="509" t="s">
        <v>486</v>
      </c>
      <c r="C26" s="500"/>
      <c r="D26" s="500"/>
      <c r="E26" s="500"/>
      <c r="F26" s="500"/>
      <c r="G26" s="500"/>
      <c r="H26" s="500"/>
      <c r="I26" s="500"/>
      <c r="J26" s="500"/>
      <c r="K26" s="500"/>
      <c r="L26" s="500"/>
      <c r="M26" s="500"/>
      <c r="N26" s="500"/>
      <c r="O26" s="500"/>
      <c r="P26" s="500"/>
      <c r="Q26" s="500"/>
      <c r="R26" s="500"/>
      <c r="S26" s="500"/>
      <c r="T26" s="500"/>
      <c r="U26" s="500"/>
      <c r="V26" s="500"/>
      <c r="W26" s="500"/>
      <c r="X26" s="500"/>
      <c r="Y26" s="500"/>
      <c r="Z26" s="500"/>
      <c r="AA26" s="500"/>
      <c r="AB26" s="500"/>
      <c r="AC26" s="500"/>
      <c r="AD26" s="500"/>
      <c r="AE26" s="500"/>
      <c r="AF26" s="500"/>
      <c r="AG26" s="500"/>
      <c r="AH26" s="500"/>
      <c r="AI26" s="500"/>
      <c r="AJ26" s="500"/>
      <c r="AK26" s="500"/>
      <c r="AL26" s="500"/>
      <c r="AM26" s="500"/>
      <c r="AN26" s="500"/>
      <c r="AO26" s="500"/>
      <c r="AP26" s="500"/>
      <c r="AQ26" s="500"/>
      <c r="AR26" s="500"/>
      <c r="AS26" s="500"/>
      <c r="AT26" s="500"/>
      <c r="AU26" s="500"/>
      <c r="AV26" s="500"/>
      <c r="AW26" s="500"/>
      <c r="AX26" s="500"/>
      <c r="AY26" s="500"/>
      <c r="AZ26" s="934"/>
      <c r="BA26" s="934"/>
      <c r="BB26" s="934"/>
      <c r="BC26" s="934"/>
      <c r="BD26" s="934"/>
      <c r="BE26" s="505"/>
      <c r="BF26" s="505"/>
      <c r="BG26" s="505"/>
      <c r="BH26" s="505"/>
      <c r="BI26" s="505"/>
      <c r="BJ26" s="505"/>
      <c r="BK26" s="505"/>
      <c r="BL26" s="505"/>
      <c r="BM26" s="505"/>
      <c r="BN26" s="505"/>
      <c r="BO26" s="505"/>
      <c r="BP26" s="505"/>
      <c r="BQ26" s="505"/>
      <c r="BR26" s="505"/>
      <c r="BS26" s="505"/>
      <c r="BT26" s="505"/>
      <c r="BU26" s="505"/>
      <c r="BV26" s="505"/>
    </row>
    <row r="27" spans="1:74" ht="11.1" customHeight="1" x14ac:dyDescent="0.2">
      <c r="A27" s="76" t="s">
        <v>487</v>
      </c>
      <c r="B27" s="510" t="s">
        <v>1053</v>
      </c>
      <c r="C27" s="341">
        <v>1.6930000000000001</v>
      </c>
      <c r="D27" s="341">
        <v>1.73</v>
      </c>
      <c r="E27" s="341">
        <v>1.7</v>
      </c>
      <c r="F27" s="341">
        <v>1.8069999999999999</v>
      </c>
      <c r="G27" s="341">
        <v>1.546</v>
      </c>
      <c r="H27" s="341">
        <v>1.556</v>
      </c>
      <c r="I27" s="341">
        <v>1.3819999999999999</v>
      </c>
      <c r="J27" s="341">
        <v>1.532</v>
      </c>
      <c r="K27" s="341">
        <v>1.4810000000000001</v>
      </c>
      <c r="L27" s="341">
        <v>1.446</v>
      </c>
      <c r="M27" s="341">
        <v>1.4339999999999999</v>
      </c>
      <c r="N27" s="341">
        <v>1.296</v>
      </c>
      <c r="O27" s="341">
        <v>1.3580000000000001</v>
      </c>
      <c r="P27" s="341">
        <v>1.395</v>
      </c>
      <c r="Q27" s="341">
        <v>1.3660000000000001</v>
      </c>
      <c r="R27" s="341">
        <v>1.343</v>
      </c>
      <c r="S27" s="341">
        <v>1.609</v>
      </c>
      <c r="T27" s="341">
        <v>1.42</v>
      </c>
      <c r="U27" s="341">
        <v>1.464</v>
      </c>
      <c r="V27" s="341">
        <v>1.321</v>
      </c>
      <c r="W27" s="341">
        <v>1.369</v>
      </c>
      <c r="X27" s="341">
        <v>1.38</v>
      </c>
      <c r="Y27" s="341">
        <v>1.522</v>
      </c>
      <c r="Z27" s="341">
        <v>1.504</v>
      </c>
      <c r="AA27" s="341">
        <v>1.3779999999999999</v>
      </c>
      <c r="AB27" s="341">
        <v>1.5549999999999999</v>
      </c>
      <c r="AC27" s="341">
        <v>1.2969999999999999</v>
      </c>
      <c r="AD27" s="341">
        <v>1.379</v>
      </c>
      <c r="AE27" s="341">
        <v>1.329</v>
      </c>
      <c r="AF27" s="341">
        <v>1.3180000000000001</v>
      </c>
      <c r="AG27" s="341">
        <v>1.2689999999999999</v>
      </c>
      <c r="AH27" s="341">
        <v>1.3939999999999999</v>
      </c>
      <c r="AI27" s="341">
        <v>1.357</v>
      </c>
      <c r="AJ27" s="341">
        <v>1.37</v>
      </c>
      <c r="AK27" s="341">
        <v>1.3</v>
      </c>
      <c r="AL27" s="341">
        <v>1.494</v>
      </c>
      <c r="AM27" s="341">
        <v>1.353</v>
      </c>
      <c r="AN27" s="341">
        <v>1.4910000000000001</v>
      </c>
      <c r="AO27" s="341">
        <v>1.3460000000000001</v>
      </c>
      <c r="AP27" s="341">
        <v>1.4</v>
      </c>
      <c r="AQ27" s="341">
        <v>1.2889999999999999</v>
      </c>
      <c r="AR27" s="341">
        <v>1.379</v>
      </c>
      <c r="AS27" s="341">
        <v>1.4319999999999999</v>
      </c>
      <c r="AT27" s="341">
        <v>1.2909999999999999</v>
      </c>
      <c r="AU27" s="341">
        <v>1.319</v>
      </c>
      <c r="AV27" s="341">
        <v>1.2729999999999999</v>
      </c>
      <c r="AW27" s="341">
        <v>1.319</v>
      </c>
      <c r="AX27" s="341">
        <v>1.3779999999999999</v>
      </c>
      <c r="AY27" s="341">
        <v>1.385</v>
      </c>
      <c r="AZ27" s="871">
        <v>1.3460000000000001</v>
      </c>
      <c r="BA27" s="871">
        <v>1.522</v>
      </c>
      <c r="BB27" s="871">
        <v>1.3919999999999999</v>
      </c>
      <c r="BC27" s="871">
        <v>1.177</v>
      </c>
      <c r="BD27" s="871">
        <v>1.4078641974999999</v>
      </c>
      <c r="BE27" s="352">
        <v>1.3793610000000001</v>
      </c>
      <c r="BF27" s="352">
        <v>1.3673649999999999</v>
      </c>
      <c r="BG27" s="352">
        <v>1.359434</v>
      </c>
      <c r="BH27" s="352">
        <v>1.359046</v>
      </c>
      <c r="BI27" s="352">
        <v>1.356633</v>
      </c>
      <c r="BJ27" s="352">
        <v>1.355675</v>
      </c>
      <c r="BK27" s="352">
        <v>1.357032</v>
      </c>
      <c r="BL27" s="352">
        <v>1.3583369999999999</v>
      </c>
      <c r="BM27" s="352">
        <v>1.360449</v>
      </c>
      <c r="BN27" s="352">
        <v>1.3656090000000001</v>
      </c>
      <c r="BO27" s="352">
        <v>1.367659</v>
      </c>
      <c r="BP27" s="352">
        <v>1.3688389999999999</v>
      </c>
      <c r="BQ27" s="352">
        <v>1.368951</v>
      </c>
      <c r="BR27" s="352">
        <v>1.3685389999999999</v>
      </c>
      <c r="BS27" s="352">
        <v>1.3674040000000001</v>
      </c>
      <c r="BT27" s="352">
        <v>1.365057</v>
      </c>
      <c r="BU27" s="352">
        <v>1.3628439999999999</v>
      </c>
      <c r="BV27" s="352">
        <v>1.360277</v>
      </c>
    </row>
    <row r="28" spans="1:74" s="78" customFormat="1" ht="11.1" customHeight="1" x14ac:dyDescent="0.2">
      <c r="A28" s="77"/>
      <c r="B28" s="99"/>
      <c r="C28" s="343"/>
      <c r="D28" s="343"/>
      <c r="E28" s="343"/>
      <c r="F28" s="343"/>
      <c r="G28" s="343"/>
      <c r="H28" s="343"/>
      <c r="I28" s="343"/>
      <c r="J28" s="343"/>
      <c r="K28" s="343"/>
      <c r="L28" s="343"/>
      <c r="M28" s="343"/>
      <c r="N28" s="343"/>
      <c r="O28" s="343"/>
      <c r="P28" s="343"/>
      <c r="Q28" s="343"/>
      <c r="R28" s="343"/>
      <c r="S28" s="343"/>
      <c r="T28" s="343"/>
      <c r="U28" s="343"/>
      <c r="V28" s="343"/>
      <c r="W28" s="343"/>
      <c r="X28" s="343"/>
      <c r="Y28" s="343"/>
      <c r="Z28" s="343"/>
      <c r="AA28" s="343"/>
      <c r="AB28" s="343"/>
      <c r="AC28" s="343"/>
      <c r="AD28" s="343"/>
      <c r="AE28" s="343"/>
      <c r="AF28" s="343"/>
      <c r="AG28" s="343"/>
      <c r="AH28" s="343"/>
      <c r="AI28" s="343"/>
      <c r="AJ28" s="343"/>
      <c r="AK28" s="343"/>
      <c r="AL28" s="343"/>
      <c r="AM28" s="343"/>
      <c r="AN28" s="343"/>
      <c r="AO28" s="343"/>
      <c r="AP28" s="343"/>
      <c r="AQ28" s="343"/>
      <c r="AR28" s="343"/>
      <c r="AS28" s="343"/>
      <c r="AT28" s="343"/>
      <c r="AU28" s="343"/>
      <c r="AV28" s="343"/>
      <c r="AW28" s="343"/>
      <c r="AX28" s="343"/>
      <c r="AY28" s="343"/>
      <c r="AZ28" s="873"/>
      <c r="BA28" s="873"/>
      <c r="BB28" s="873"/>
      <c r="BC28" s="873"/>
      <c r="BD28" s="873"/>
      <c r="BE28" s="354"/>
      <c r="BF28" s="354"/>
      <c r="BG28" s="354"/>
      <c r="BH28" s="354"/>
      <c r="BI28" s="354"/>
      <c r="BJ28" s="354"/>
      <c r="BK28" s="354"/>
      <c r="BL28" s="354"/>
      <c r="BM28" s="354"/>
      <c r="BN28" s="354"/>
      <c r="BO28" s="354"/>
      <c r="BP28" s="354"/>
      <c r="BQ28" s="354"/>
      <c r="BR28" s="354"/>
      <c r="BS28" s="354"/>
      <c r="BT28" s="354"/>
      <c r="BU28" s="354"/>
      <c r="BV28" s="354"/>
    </row>
    <row r="29" spans="1:74" ht="11.1" customHeight="1" x14ac:dyDescent="0.2">
      <c r="A29" s="70"/>
      <c r="B29" s="129" t="s">
        <v>750</v>
      </c>
      <c r="C29" s="348"/>
      <c r="D29" s="348"/>
      <c r="E29" s="348"/>
      <c r="F29" s="348"/>
      <c r="G29" s="348"/>
      <c r="H29" s="348"/>
      <c r="I29" s="348"/>
      <c r="J29" s="348"/>
      <c r="K29" s="348"/>
      <c r="L29" s="348"/>
      <c r="M29" s="348"/>
      <c r="N29" s="348"/>
      <c r="O29" s="348"/>
      <c r="P29" s="348"/>
      <c r="Q29" s="348"/>
      <c r="R29" s="348"/>
      <c r="S29" s="348"/>
      <c r="T29" s="348"/>
      <c r="U29" s="348"/>
      <c r="V29" s="348"/>
      <c r="W29" s="348"/>
      <c r="X29" s="348"/>
      <c r="Y29" s="348"/>
      <c r="Z29" s="348"/>
      <c r="AA29" s="348"/>
      <c r="AB29" s="348"/>
      <c r="AC29" s="348"/>
      <c r="AD29" s="348"/>
      <c r="AE29" s="348"/>
      <c r="AF29" s="348"/>
      <c r="AG29" s="348"/>
      <c r="AH29" s="348"/>
      <c r="AI29" s="348"/>
      <c r="AJ29" s="348"/>
      <c r="AK29" s="348"/>
      <c r="AL29" s="348"/>
      <c r="AM29" s="348"/>
      <c r="AN29" s="348"/>
      <c r="AO29" s="348"/>
      <c r="AP29" s="348"/>
      <c r="AQ29" s="348"/>
      <c r="AR29" s="348"/>
      <c r="AS29" s="348"/>
      <c r="AT29" s="348"/>
      <c r="AU29" s="348"/>
      <c r="AV29" s="348"/>
      <c r="AW29" s="348"/>
      <c r="AX29" s="348"/>
      <c r="AY29" s="348"/>
      <c r="AZ29" s="878"/>
      <c r="BA29" s="878"/>
      <c r="BB29" s="878"/>
      <c r="BC29" s="878"/>
      <c r="BD29" s="878"/>
      <c r="BE29" s="359"/>
      <c r="BF29" s="359"/>
      <c r="BG29" s="359"/>
      <c r="BH29" s="359"/>
      <c r="BI29" s="359"/>
      <c r="BJ29" s="359"/>
      <c r="BK29" s="359"/>
      <c r="BL29" s="359"/>
      <c r="BM29" s="359"/>
      <c r="BN29" s="359"/>
      <c r="BO29" s="359"/>
      <c r="BP29" s="359"/>
      <c r="BQ29" s="359"/>
      <c r="BR29" s="359"/>
      <c r="BS29" s="359"/>
      <c r="BT29" s="359"/>
      <c r="BU29" s="359"/>
      <c r="BV29" s="359"/>
    </row>
    <row r="30" spans="1:74" ht="11.1" customHeight="1" x14ac:dyDescent="0.2">
      <c r="A30" s="265" t="s">
        <v>295</v>
      </c>
      <c r="B30" s="511" t="s">
        <v>294</v>
      </c>
      <c r="C30" s="343">
        <v>100.18559999999999</v>
      </c>
      <c r="D30" s="343">
        <v>100.8064</v>
      </c>
      <c r="E30" s="343">
        <v>101.3907</v>
      </c>
      <c r="F30" s="343">
        <v>101.44</v>
      </c>
      <c r="G30" s="343">
        <v>101.3335</v>
      </c>
      <c r="H30" s="343">
        <v>101.018</v>
      </c>
      <c r="I30" s="343">
        <v>101.223</v>
      </c>
      <c r="J30" s="343">
        <v>101.0963</v>
      </c>
      <c r="K30" s="343">
        <v>101.29179999999999</v>
      </c>
      <c r="L30" s="343">
        <v>101.2529</v>
      </c>
      <c r="M30" s="343">
        <v>100.9552</v>
      </c>
      <c r="N30" s="343">
        <v>99.766400000000004</v>
      </c>
      <c r="O30" s="343">
        <v>100.505</v>
      </c>
      <c r="P30" s="343">
        <v>100.6416</v>
      </c>
      <c r="Q30" s="343">
        <v>101.0205</v>
      </c>
      <c r="R30" s="343">
        <v>101.253</v>
      </c>
      <c r="S30" s="343">
        <v>100.9286</v>
      </c>
      <c r="T30" s="343">
        <v>100.11960000000001</v>
      </c>
      <c r="U30" s="343">
        <v>100.9067</v>
      </c>
      <c r="V30" s="343">
        <v>100.83929999999999</v>
      </c>
      <c r="W30" s="343">
        <v>101.0211</v>
      </c>
      <c r="X30" s="343">
        <v>100.4689</v>
      </c>
      <c r="Y30" s="343">
        <v>100.8639</v>
      </c>
      <c r="Z30" s="343">
        <v>100.6031</v>
      </c>
      <c r="AA30" s="343">
        <v>99.222300000000004</v>
      </c>
      <c r="AB30" s="343">
        <v>100.285</v>
      </c>
      <c r="AC30" s="343">
        <v>100.4575</v>
      </c>
      <c r="AD30" s="343">
        <v>100.24339999999999</v>
      </c>
      <c r="AE30" s="343">
        <v>100.863</v>
      </c>
      <c r="AF30" s="343">
        <v>100.89400000000001</v>
      </c>
      <c r="AG30" s="343">
        <v>99.975700000000003</v>
      </c>
      <c r="AH30" s="343">
        <v>100.43089999999999</v>
      </c>
      <c r="AI30" s="343">
        <v>99.808400000000006</v>
      </c>
      <c r="AJ30" s="343">
        <v>99.469499999999996</v>
      </c>
      <c r="AK30" s="343">
        <v>99.292500000000004</v>
      </c>
      <c r="AL30" s="343">
        <v>100.32729999999999</v>
      </c>
      <c r="AM30" s="343">
        <v>100.0647</v>
      </c>
      <c r="AN30" s="343">
        <v>101.0993</v>
      </c>
      <c r="AO30" s="343">
        <v>101.04040000000001</v>
      </c>
      <c r="AP30" s="343">
        <v>101.1279</v>
      </c>
      <c r="AQ30" s="343">
        <v>100.96550000000001</v>
      </c>
      <c r="AR30" s="343">
        <v>101.4785</v>
      </c>
      <c r="AS30" s="343">
        <v>101.89400000000001</v>
      </c>
      <c r="AT30" s="343">
        <v>101.6247</v>
      </c>
      <c r="AU30" s="343">
        <v>101.66800000000001</v>
      </c>
      <c r="AV30" s="343">
        <v>101.2195</v>
      </c>
      <c r="AW30" s="343">
        <v>101.03440000000001</v>
      </c>
      <c r="AX30" s="343">
        <v>101.4941</v>
      </c>
      <c r="AY30" s="343">
        <v>101.12350000000001</v>
      </c>
      <c r="AZ30" s="873">
        <v>101.94929999999999</v>
      </c>
      <c r="BA30" s="873">
        <v>101.62730000000001</v>
      </c>
      <c r="BB30" s="873">
        <v>102.509</v>
      </c>
      <c r="BC30" s="873">
        <v>102.64749999999999</v>
      </c>
      <c r="BD30" s="873">
        <v>102.51578025000001</v>
      </c>
      <c r="BE30" s="354">
        <v>102.7841</v>
      </c>
      <c r="BF30" s="354">
        <v>102.8861</v>
      </c>
      <c r="BG30" s="354">
        <v>102.90519999999999</v>
      </c>
      <c r="BH30" s="354">
        <v>102.7454</v>
      </c>
      <c r="BI30" s="354">
        <v>102.6708</v>
      </c>
      <c r="BJ30" s="354">
        <v>102.5853</v>
      </c>
      <c r="BK30" s="354">
        <v>102.4127</v>
      </c>
      <c r="BL30" s="354">
        <v>102.3627</v>
      </c>
      <c r="BM30" s="354">
        <v>102.3591</v>
      </c>
      <c r="BN30" s="354">
        <v>102.4358</v>
      </c>
      <c r="BO30" s="354">
        <v>102.4995</v>
      </c>
      <c r="BP30" s="354">
        <v>102.584</v>
      </c>
      <c r="BQ30" s="354">
        <v>102.69589999999999</v>
      </c>
      <c r="BR30" s="354">
        <v>102.81740000000001</v>
      </c>
      <c r="BS30" s="354">
        <v>102.955</v>
      </c>
      <c r="BT30" s="354">
        <v>103.1495</v>
      </c>
      <c r="BU30" s="354">
        <v>103.28870000000001</v>
      </c>
      <c r="BV30" s="354">
        <v>103.41330000000001</v>
      </c>
    </row>
    <row r="31" spans="1:74" ht="11.1" customHeight="1" x14ac:dyDescent="0.2">
      <c r="A31" s="130" t="s">
        <v>281</v>
      </c>
      <c r="B31" s="515" t="s">
        <v>1054</v>
      </c>
      <c r="C31" s="343">
        <v>97.953500000000005</v>
      </c>
      <c r="D31" s="343">
        <v>98.522300000000001</v>
      </c>
      <c r="E31" s="343">
        <v>98.970399999999998</v>
      </c>
      <c r="F31" s="343">
        <v>98.920400000000001</v>
      </c>
      <c r="G31" s="343">
        <v>98.479900000000001</v>
      </c>
      <c r="H31" s="343">
        <v>97.938299999999998</v>
      </c>
      <c r="I31" s="343">
        <v>98.0214</v>
      </c>
      <c r="J31" s="343">
        <v>98.001900000000006</v>
      </c>
      <c r="K31" s="343">
        <v>97.993600000000001</v>
      </c>
      <c r="L31" s="343">
        <v>98.239000000000004</v>
      </c>
      <c r="M31" s="343">
        <v>97.455500000000001</v>
      </c>
      <c r="N31" s="343">
        <v>95.754499999999993</v>
      </c>
      <c r="O31" s="343">
        <v>97.433199999999999</v>
      </c>
      <c r="P31" s="343">
        <v>97.482100000000003</v>
      </c>
      <c r="Q31" s="343">
        <v>96.855199999999996</v>
      </c>
      <c r="R31" s="343">
        <v>97.773799999999994</v>
      </c>
      <c r="S31" s="343">
        <v>97.595600000000005</v>
      </c>
      <c r="T31" s="343">
        <v>96.921700000000001</v>
      </c>
      <c r="U31" s="343">
        <v>97.307500000000005</v>
      </c>
      <c r="V31" s="343">
        <v>97.2654</v>
      </c>
      <c r="W31" s="343">
        <v>97.303700000000006</v>
      </c>
      <c r="X31" s="343">
        <v>96.786000000000001</v>
      </c>
      <c r="Y31" s="343">
        <v>97.2483</v>
      </c>
      <c r="Z31" s="343">
        <v>97.244500000000002</v>
      </c>
      <c r="AA31" s="343">
        <v>95.745699999999999</v>
      </c>
      <c r="AB31" s="343">
        <v>96.955299999999994</v>
      </c>
      <c r="AC31" s="343">
        <v>97.089600000000004</v>
      </c>
      <c r="AD31" s="343">
        <v>96.563999999999993</v>
      </c>
      <c r="AE31" s="343">
        <v>97.104600000000005</v>
      </c>
      <c r="AF31" s="343">
        <v>96.926400000000001</v>
      </c>
      <c r="AG31" s="343">
        <v>96.166300000000007</v>
      </c>
      <c r="AH31" s="343">
        <v>96.624399999999994</v>
      </c>
      <c r="AI31" s="343">
        <v>96.086399999999998</v>
      </c>
      <c r="AJ31" s="343">
        <v>95.444900000000004</v>
      </c>
      <c r="AK31" s="343">
        <v>95.724599999999995</v>
      </c>
      <c r="AL31" s="343">
        <v>96.1524</v>
      </c>
      <c r="AM31" s="343">
        <v>95.767300000000006</v>
      </c>
      <c r="AN31" s="343">
        <v>96.955399999999997</v>
      </c>
      <c r="AO31" s="343">
        <v>97.389799999999994</v>
      </c>
      <c r="AP31" s="343">
        <v>97.331400000000002</v>
      </c>
      <c r="AQ31" s="343">
        <v>97.248199999999997</v>
      </c>
      <c r="AR31" s="343">
        <v>97.579400000000007</v>
      </c>
      <c r="AS31" s="343">
        <v>98.069299999999998</v>
      </c>
      <c r="AT31" s="343">
        <v>98.084000000000003</v>
      </c>
      <c r="AU31" s="343">
        <v>98.047300000000007</v>
      </c>
      <c r="AV31" s="343">
        <v>97.212800000000001</v>
      </c>
      <c r="AW31" s="343">
        <v>97.129900000000006</v>
      </c>
      <c r="AX31" s="343">
        <v>96.985699999999994</v>
      </c>
      <c r="AY31" s="343">
        <v>97.119299999999996</v>
      </c>
      <c r="AZ31" s="873">
        <v>97.744600000000005</v>
      </c>
      <c r="BA31" s="873">
        <v>97.875799999999998</v>
      </c>
      <c r="BB31" s="873">
        <v>98.587000000000003</v>
      </c>
      <c r="BC31" s="873">
        <v>98.635300000000001</v>
      </c>
      <c r="BD31" s="873">
        <v>98.748884814999997</v>
      </c>
      <c r="BE31" s="354">
        <v>98.997770000000003</v>
      </c>
      <c r="BF31" s="354">
        <v>99.169489999999996</v>
      </c>
      <c r="BG31" s="354">
        <v>99.292299999999997</v>
      </c>
      <c r="BH31" s="354">
        <v>99.315470000000005</v>
      </c>
      <c r="BI31" s="354">
        <v>99.378489999999999</v>
      </c>
      <c r="BJ31" s="354">
        <v>99.43065</v>
      </c>
      <c r="BK31" s="354">
        <v>99.402320000000003</v>
      </c>
      <c r="BL31" s="354">
        <v>99.484949999999998</v>
      </c>
      <c r="BM31" s="354">
        <v>99.608930000000001</v>
      </c>
      <c r="BN31" s="354">
        <v>99.805090000000007</v>
      </c>
      <c r="BO31" s="354">
        <v>99.988630000000001</v>
      </c>
      <c r="BP31" s="354">
        <v>100.1904</v>
      </c>
      <c r="BQ31" s="354">
        <v>100.428</v>
      </c>
      <c r="BR31" s="354">
        <v>100.6529</v>
      </c>
      <c r="BS31" s="354">
        <v>100.88290000000001</v>
      </c>
      <c r="BT31" s="354">
        <v>101.16119999999999</v>
      </c>
      <c r="BU31" s="354">
        <v>101.3686</v>
      </c>
      <c r="BV31" s="354">
        <v>101.5484</v>
      </c>
    </row>
    <row r="32" spans="1:74" ht="11.1" customHeight="1" x14ac:dyDescent="0.2">
      <c r="A32" s="266" t="s">
        <v>499</v>
      </c>
      <c r="B32" s="516" t="s">
        <v>1048</v>
      </c>
      <c r="C32" s="343">
        <v>103.7313</v>
      </c>
      <c r="D32" s="343">
        <v>105.01179999999999</v>
      </c>
      <c r="E32" s="343">
        <v>105.01179999999999</v>
      </c>
      <c r="F32" s="343">
        <v>104.9546</v>
      </c>
      <c r="G32" s="343">
        <v>104.6437</v>
      </c>
      <c r="H32" s="343">
        <v>104.5685</v>
      </c>
      <c r="I32" s="343">
        <v>104.2671</v>
      </c>
      <c r="J32" s="343">
        <v>104.3343</v>
      </c>
      <c r="K32" s="343">
        <v>104.46729999999999</v>
      </c>
      <c r="L32" s="343">
        <v>104.64490000000001</v>
      </c>
      <c r="M32" s="343">
        <v>104.29219999999999</v>
      </c>
      <c r="N32" s="343">
        <v>102.6683</v>
      </c>
      <c r="O32" s="343">
        <v>104.67400000000001</v>
      </c>
      <c r="P32" s="343">
        <v>104.36239999999999</v>
      </c>
      <c r="Q32" s="343">
        <v>103.0971</v>
      </c>
      <c r="R32" s="343">
        <v>103.3466</v>
      </c>
      <c r="S32" s="343">
        <v>103.6722</v>
      </c>
      <c r="T32" s="343">
        <v>102.03</v>
      </c>
      <c r="U32" s="343">
        <v>101.3032</v>
      </c>
      <c r="V32" s="343">
        <v>102.5175</v>
      </c>
      <c r="W32" s="343">
        <v>102.29649999999999</v>
      </c>
      <c r="X32" s="343">
        <v>103.1369</v>
      </c>
      <c r="Y32" s="343">
        <v>103.03749999999999</v>
      </c>
      <c r="Z32" s="343">
        <v>102.7332</v>
      </c>
      <c r="AA32" s="343">
        <v>102.1968</v>
      </c>
      <c r="AB32" s="343">
        <v>103.0378</v>
      </c>
      <c r="AC32" s="343">
        <v>102.6746</v>
      </c>
      <c r="AD32" s="343">
        <v>102.6621</v>
      </c>
      <c r="AE32" s="343">
        <v>103.5547</v>
      </c>
      <c r="AF32" s="343">
        <v>102.7512</v>
      </c>
      <c r="AG32" s="343">
        <v>103.12560000000001</v>
      </c>
      <c r="AH32" s="343">
        <v>102.1906</v>
      </c>
      <c r="AI32" s="343">
        <v>103.057</v>
      </c>
      <c r="AJ32" s="343">
        <v>102.9605</v>
      </c>
      <c r="AK32" s="343">
        <v>103.1661</v>
      </c>
      <c r="AL32" s="343">
        <v>104.07899999999999</v>
      </c>
      <c r="AM32" s="343">
        <v>104.37430000000001</v>
      </c>
      <c r="AN32" s="343">
        <v>103.72629999999999</v>
      </c>
      <c r="AO32" s="343">
        <v>103.9919</v>
      </c>
      <c r="AP32" s="343">
        <v>104.163</v>
      </c>
      <c r="AQ32" s="343">
        <v>104.1373</v>
      </c>
      <c r="AR32" s="343">
        <v>104.0003</v>
      </c>
      <c r="AS32" s="343">
        <v>104.46720000000001</v>
      </c>
      <c r="AT32" s="343">
        <v>104.4696</v>
      </c>
      <c r="AU32" s="343">
        <v>104.8514</v>
      </c>
      <c r="AV32" s="343">
        <v>104.0197</v>
      </c>
      <c r="AW32" s="343">
        <v>105.0642</v>
      </c>
      <c r="AX32" s="343">
        <v>104.98650000000001</v>
      </c>
      <c r="AY32" s="343">
        <v>103.8715</v>
      </c>
      <c r="AZ32" s="873">
        <v>103.6895</v>
      </c>
      <c r="BA32" s="873">
        <v>104.1968</v>
      </c>
      <c r="BB32" s="873">
        <v>105.9645</v>
      </c>
      <c r="BC32" s="873">
        <v>105.2606</v>
      </c>
      <c r="BD32" s="873">
        <v>105.83460494000001</v>
      </c>
      <c r="BE32" s="354">
        <v>105.9913</v>
      </c>
      <c r="BF32" s="354">
        <v>106.2099</v>
      </c>
      <c r="BG32" s="354">
        <v>106.40309999999999</v>
      </c>
      <c r="BH32" s="354">
        <v>106.55880000000001</v>
      </c>
      <c r="BI32" s="354">
        <v>106.7103</v>
      </c>
      <c r="BJ32" s="354">
        <v>106.8455</v>
      </c>
      <c r="BK32" s="354">
        <v>106.9307</v>
      </c>
      <c r="BL32" s="354">
        <v>107.0585</v>
      </c>
      <c r="BM32" s="354">
        <v>107.1952</v>
      </c>
      <c r="BN32" s="354">
        <v>107.35209999999999</v>
      </c>
      <c r="BO32" s="354">
        <v>107.4982</v>
      </c>
      <c r="BP32" s="354">
        <v>107.6448</v>
      </c>
      <c r="BQ32" s="354">
        <v>107.80240000000001</v>
      </c>
      <c r="BR32" s="354">
        <v>107.9421</v>
      </c>
      <c r="BS32" s="354">
        <v>108.0746</v>
      </c>
      <c r="BT32" s="354">
        <v>108.19159999999999</v>
      </c>
      <c r="BU32" s="354">
        <v>108.3155</v>
      </c>
      <c r="BV32" s="354">
        <v>108.43819999999999</v>
      </c>
    </row>
    <row r="33" spans="1:74" ht="11.1" customHeight="1" x14ac:dyDescent="0.2">
      <c r="A33" s="266" t="s">
        <v>500</v>
      </c>
      <c r="B33" s="516" t="s">
        <v>1049</v>
      </c>
      <c r="C33" s="343">
        <v>94.238699999999994</v>
      </c>
      <c r="D33" s="343">
        <v>94.963899999999995</v>
      </c>
      <c r="E33" s="343">
        <v>94.856399999999994</v>
      </c>
      <c r="F33" s="343">
        <v>94.293400000000005</v>
      </c>
      <c r="G33" s="343">
        <v>93.782499999999999</v>
      </c>
      <c r="H33" s="343">
        <v>93.053899999999999</v>
      </c>
      <c r="I33" s="343">
        <v>91.597399999999993</v>
      </c>
      <c r="J33" s="343">
        <v>89.057299999999998</v>
      </c>
      <c r="K33" s="343">
        <v>88.313900000000004</v>
      </c>
      <c r="L33" s="343">
        <v>86.169799999999995</v>
      </c>
      <c r="M33" s="343">
        <v>87.654499999999999</v>
      </c>
      <c r="N33" s="343">
        <v>83.128100000000003</v>
      </c>
      <c r="O33" s="343">
        <v>84.742599999999996</v>
      </c>
      <c r="P33" s="343">
        <v>83.123400000000004</v>
      </c>
      <c r="Q33" s="343">
        <v>83.297600000000003</v>
      </c>
      <c r="R33" s="343">
        <v>81.486900000000006</v>
      </c>
      <c r="S33" s="343">
        <v>82.660700000000006</v>
      </c>
      <c r="T33" s="343">
        <v>81.959800000000001</v>
      </c>
      <c r="U33" s="343">
        <v>80.427700000000002</v>
      </c>
      <c r="V33" s="343">
        <v>81.671700000000001</v>
      </c>
      <c r="W33" s="343">
        <v>83.310599999999994</v>
      </c>
      <c r="X33" s="343">
        <v>82.829800000000006</v>
      </c>
      <c r="Y33" s="343">
        <v>83.365399999999994</v>
      </c>
      <c r="Z33" s="343">
        <v>83.217299999999994</v>
      </c>
      <c r="AA33" s="343">
        <v>82.416200000000003</v>
      </c>
      <c r="AB33" s="343">
        <v>83.743099999999998</v>
      </c>
      <c r="AC33" s="343">
        <v>83.626599999999996</v>
      </c>
      <c r="AD33" s="343">
        <v>83.556100000000001</v>
      </c>
      <c r="AE33" s="343">
        <v>83.537700000000001</v>
      </c>
      <c r="AF33" s="343">
        <v>83.454899999999995</v>
      </c>
      <c r="AG33" s="343">
        <v>83.615399999999994</v>
      </c>
      <c r="AH33" s="343">
        <v>83.599199999999996</v>
      </c>
      <c r="AI33" s="343">
        <v>83.825000000000003</v>
      </c>
      <c r="AJ33" s="343">
        <v>83.016099999999994</v>
      </c>
      <c r="AK33" s="343">
        <v>83.752499999999998</v>
      </c>
      <c r="AL33" s="343">
        <v>82.94</v>
      </c>
      <c r="AM33" s="343">
        <v>83.386700000000005</v>
      </c>
      <c r="AN33" s="343">
        <v>82.347899999999996</v>
      </c>
      <c r="AO33" s="343">
        <v>81.627700000000004</v>
      </c>
      <c r="AP33" s="343">
        <v>81.084699999999998</v>
      </c>
      <c r="AQ33" s="343">
        <v>80.858599999999996</v>
      </c>
      <c r="AR33" s="343">
        <v>82.142499999999998</v>
      </c>
      <c r="AS33" s="343">
        <v>82.004000000000005</v>
      </c>
      <c r="AT33" s="343">
        <v>81.481800000000007</v>
      </c>
      <c r="AU33" s="343">
        <v>80.908100000000005</v>
      </c>
      <c r="AV33" s="343">
        <v>78.973699999999994</v>
      </c>
      <c r="AW33" s="343">
        <v>80.3142</v>
      </c>
      <c r="AX33" s="343">
        <v>79.094700000000003</v>
      </c>
      <c r="AY33" s="343">
        <v>78.402600000000007</v>
      </c>
      <c r="AZ33" s="873">
        <v>78.997699999999995</v>
      </c>
      <c r="BA33" s="873">
        <v>79.316199999999995</v>
      </c>
      <c r="BB33" s="873">
        <v>79.072500000000005</v>
      </c>
      <c r="BC33" s="873">
        <v>78.460999999999999</v>
      </c>
      <c r="BD33" s="873">
        <v>79.067438519000007</v>
      </c>
      <c r="BE33" s="354">
        <v>79.209699999999998</v>
      </c>
      <c r="BF33" s="354">
        <v>79.356099999999998</v>
      </c>
      <c r="BG33" s="354">
        <v>79.523139999999998</v>
      </c>
      <c r="BH33" s="354">
        <v>79.790769999999995</v>
      </c>
      <c r="BI33" s="354">
        <v>79.939109999999999</v>
      </c>
      <c r="BJ33" s="354">
        <v>80.048109999999994</v>
      </c>
      <c r="BK33" s="354">
        <v>80.056330000000003</v>
      </c>
      <c r="BL33" s="354">
        <v>80.132750000000001</v>
      </c>
      <c r="BM33" s="354">
        <v>80.215919999999997</v>
      </c>
      <c r="BN33" s="354">
        <v>80.356340000000003</v>
      </c>
      <c r="BO33" s="354">
        <v>80.415149999999997</v>
      </c>
      <c r="BP33" s="354">
        <v>80.442850000000007</v>
      </c>
      <c r="BQ33" s="354">
        <v>80.388869999999997</v>
      </c>
      <c r="BR33" s="354">
        <v>80.39228</v>
      </c>
      <c r="BS33" s="354">
        <v>80.402510000000007</v>
      </c>
      <c r="BT33" s="354">
        <v>80.461240000000004</v>
      </c>
      <c r="BU33" s="354">
        <v>80.453860000000006</v>
      </c>
      <c r="BV33" s="354">
        <v>80.422030000000007</v>
      </c>
    </row>
    <row r="34" spans="1:74" ht="11.1" customHeight="1" x14ac:dyDescent="0.2">
      <c r="A34" s="266" t="s">
        <v>501</v>
      </c>
      <c r="B34" s="516" t="s">
        <v>1392</v>
      </c>
      <c r="C34" s="343">
        <v>88.280299999999997</v>
      </c>
      <c r="D34" s="343">
        <v>88.807100000000005</v>
      </c>
      <c r="E34" s="343">
        <v>88.896100000000004</v>
      </c>
      <c r="F34" s="343">
        <v>87.941100000000006</v>
      </c>
      <c r="G34" s="343">
        <v>88.004000000000005</v>
      </c>
      <c r="H34" s="343">
        <v>86.307299999999998</v>
      </c>
      <c r="I34" s="343">
        <v>85.333799999999997</v>
      </c>
      <c r="J34" s="343">
        <v>86.333500000000001</v>
      </c>
      <c r="K34" s="343">
        <v>87.780199999999994</v>
      </c>
      <c r="L34" s="343">
        <v>86.438000000000002</v>
      </c>
      <c r="M34" s="343">
        <v>86.890100000000004</v>
      </c>
      <c r="N34" s="343">
        <v>83.498400000000004</v>
      </c>
      <c r="O34" s="343">
        <v>85.645799999999994</v>
      </c>
      <c r="P34" s="343">
        <v>84.978099999999998</v>
      </c>
      <c r="Q34" s="343">
        <v>86.0137</v>
      </c>
      <c r="R34" s="343">
        <v>87.468400000000003</v>
      </c>
      <c r="S34" s="343">
        <v>86.851200000000006</v>
      </c>
      <c r="T34" s="343">
        <v>86.467600000000004</v>
      </c>
      <c r="U34" s="343">
        <v>87.424400000000006</v>
      </c>
      <c r="V34" s="343">
        <v>88.073800000000006</v>
      </c>
      <c r="W34" s="343">
        <v>88.807100000000005</v>
      </c>
      <c r="X34" s="343">
        <v>88.510900000000007</v>
      </c>
      <c r="Y34" s="343">
        <v>89.6845</v>
      </c>
      <c r="Z34" s="343">
        <v>90.448899999999995</v>
      </c>
      <c r="AA34" s="343">
        <v>88.223299999999995</v>
      </c>
      <c r="AB34" s="343">
        <v>88.867400000000004</v>
      </c>
      <c r="AC34" s="343">
        <v>90.633600000000001</v>
      </c>
      <c r="AD34" s="343">
        <v>88.069100000000006</v>
      </c>
      <c r="AE34" s="343">
        <v>89.586100000000002</v>
      </c>
      <c r="AF34" s="343">
        <v>89.162000000000006</v>
      </c>
      <c r="AG34" s="343">
        <v>89.4495</v>
      </c>
      <c r="AH34" s="343">
        <v>90.076300000000003</v>
      </c>
      <c r="AI34" s="343">
        <v>89.998099999999994</v>
      </c>
      <c r="AJ34" s="343">
        <v>91.560400000000001</v>
      </c>
      <c r="AK34" s="343">
        <v>89.436599999999999</v>
      </c>
      <c r="AL34" s="343">
        <v>91.352000000000004</v>
      </c>
      <c r="AM34" s="343">
        <v>90.312299999999993</v>
      </c>
      <c r="AN34" s="343">
        <v>89.996700000000004</v>
      </c>
      <c r="AO34" s="343">
        <v>89.3596</v>
      </c>
      <c r="AP34" s="343">
        <v>88.966499999999996</v>
      </c>
      <c r="AQ34" s="343">
        <v>89.856399999999994</v>
      </c>
      <c r="AR34" s="343">
        <v>91.156800000000004</v>
      </c>
      <c r="AS34" s="343">
        <v>89.754599999999996</v>
      </c>
      <c r="AT34" s="343">
        <v>89.489900000000006</v>
      </c>
      <c r="AU34" s="343">
        <v>89.802800000000005</v>
      </c>
      <c r="AV34" s="343">
        <v>88.462699999999998</v>
      </c>
      <c r="AW34" s="343">
        <v>89.643000000000001</v>
      </c>
      <c r="AX34" s="343">
        <v>90.512699999999995</v>
      </c>
      <c r="AY34" s="343">
        <v>89.675299999999993</v>
      </c>
      <c r="AZ34" s="873">
        <v>89.903300000000002</v>
      </c>
      <c r="BA34" s="873">
        <v>90.789599999999993</v>
      </c>
      <c r="BB34" s="873">
        <v>91.587400000000002</v>
      </c>
      <c r="BC34" s="873">
        <v>88.846900000000005</v>
      </c>
      <c r="BD34" s="873">
        <v>92.860719630000006</v>
      </c>
      <c r="BE34" s="354">
        <v>93.322450000000003</v>
      </c>
      <c r="BF34" s="354">
        <v>93.747640000000004</v>
      </c>
      <c r="BG34" s="354">
        <v>94.113020000000006</v>
      </c>
      <c r="BH34" s="354">
        <v>94.497370000000004</v>
      </c>
      <c r="BI34" s="354">
        <v>94.684089999999998</v>
      </c>
      <c r="BJ34" s="354">
        <v>94.751959999999997</v>
      </c>
      <c r="BK34" s="354">
        <v>94.546700000000001</v>
      </c>
      <c r="BL34" s="354">
        <v>94.492530000000002</v>
      </c>
      <c r="BM34" s="354">
        <v>94.435180000000003</v>
      </c>
      <c r="BN34" s="354">
        <v>94.391779999999997</v>
      </c>
      <c r="BO34" s="354">
        <v>94.315250000000006</v>
      </c>
      <c r="BP34" s="354">
        <v>94.222710000000006</v>
      </c>
      <c r="BQ34" s="354">
        <v>94.117440000000002</v>
      </c>
      <c r="BR34" s="354">
        <v>93.990430000000003</v>
      </c>
      <c r="BS34" s="354">
        <v>93.844949999999997</v>
      </c>
      <c r="BT34" s="354">
        <v>93.676770000000005</v>
      </c>
      <c r="BU34" s="354">
        <v>93.497540000000001</v>
      </c>
      <c r="BV34" s="354">
        <v>93.303020000000004</v>
      </c>
    </row>
    <row r="35" spans="1:74" ht="11.1" customHeight="1" x14ac:dyDescent="0.2">
      <c r="A35" s="266" t="s">
        <v>502</v>
      </c>
      <c r="B35" s="516" t="s">
        <v>1050</v>
      </c>
      <c r="C35" s="343">
        <v>99.037800000000004</v>
      </c>
      <c r="D35" s="343">
        <v>98.632099999999994</v>
      </c>
      <c r="E35" s="343">
        <v>98.581699999999998</v>
      </c>
      <c r="F35" s="343">
        <v>97.468100000000007</v>
      </c>
      <c r="G35" s="343">
        <v>97.407499999999999</v>
      </c>
      <c r="H35" s="343">
        <v>96.602699999999999</v>
      </c>
      <c r="I35" s="343">
        <v>96.249499999999998</v>
      </c>
      <c r="J35" s="343">
        <v>95.993899999999996</v>
      </c>
      <c r="K35" s="343">
        <v>95.400400000000005</v>
      </c>
      <c r="L35" s="343">
        <v>95.289900000000003</v>
      </c>
      <c r="M35" s="343">
        <v>95.007300000000001</v>
      </c>
      <c r="N35" s="343">
        <v>91.928600000000003</v>
      </c>
      <c r="O35" s="343">
        <v>95.431700000000006</v>
      </c>
      <c r="P35" s="343">
        <v>97.400599999999997</v>
      </c>
      <c r="Q35" s="343">
        <v>97.317400000000006</v>
      </c>
      <c r="R35" s="343">
        <v>98.195999999999998</v>
      </c>
      <c r="S35" s="343">
        <v>97.174899999999994</v>
      </c>
      <c r="T35" s="343">
        <v>97.443799999999996</v>
      </c>
      <c r="U35" s="343">
        <v>97.269800000000004</v>
      </c>
      <c r="V35" s="343">
        <v>97.811700000000002</v>
      </c>
      <c r="W35" s="343">
        <v>98.473799999999997</v>
      </c>
      <c r="X35" s="343">
        <v>97.901700000000005</v>
      </c>
      <c r="Y35" s="343">
        <v>97.812200000000004</v>
      </c>
      <c r="Z35" s="343">
        <v>98.427199999999999</v>
      </c>
      <c r="AA35" s="343">
        <v>96.384200000000007</v>
      </c>
      <c r="AB35" s="343">
        <v>98.414400000000001</v>
      </c>
      <c r="AC35" s="343">
        <v>98.308800000000005</v>
      </c>
      <c r="AD35" s="343">
        <v>98.474100000000007</v>
      </c>
      <c r="AE35" s="343">
        <v>99.533000000000001</v>
      </c>
      <c r="AF35" s="343">
        <v>99.940600000000003</v>
      </c>
      <c r="AG35" s="343">
        <v>99.907499999999999</v>
      </c>
      <c r="AH35" s="343">
        <v>99.979399999999998</v>
      </c>
      <c r="AI35" s="343">
        <v>100.2517</v>
      </c>
      <c r="AJ35" s="343">
        <v>100.92959999999999</v>
      </c>
      <c r="AK35" s="343">
        <v>101.89879999999999</v>
      </c>
      <c r="AL35" s="343">
        <v>102.09990000000001</v>
      </c>
      <c r="AM35" s="343">
        <v>100.90819999999999</v>
      </c>
      <c r="AN35" s="343">
        <v>102.3781</v>
      </c>
      <c r="AO35" s="343">
        <v>103.33199999999999</v>
      </c>
      <c r="AP35" s="343">
        <v>103.012</v>
      </c>
      <c r="AQ35" s="343">
        <v>101.6048</v>
      </c>
      <c r="AR35" s="343">
        <v>102.9333</v>
      </c>
      <c r="AS35" s="343">
        <v>104.258</v>
      </c>
      <c r="AT35" s="343">
        <v>104.2533</v>
      </c>
      <c r="AU35" s="343">
        <v>104.0752</v>
      </c>
      <c r="AV35" s="343">
        <v>103.1979</v>
      </c>
      <c r="AW35" s="343">
        <v>102.4229</v>
      </c>
      <c r="AX35" s="343">
        <v>101.48480000000001</v>
      </c>
      <c r="AY35" s="343">
        <v>101.7743</v>
      </c>
      <c r="AZ35" s="873">
        <v>102.27849999999999</v>
      </c>
      <c r="BA35" s="873">
        <v>102.9571</v>
      </c>
      <c r="BB35" s="873">
        <v>102.4179</v>
      </c>
      <c r="BC35" s="873">
        <v>101.5926</v>
      </c>
      <c r="BD35" s="873">
        <v>102.87597778</v>
      </c>
      <c r="BE35" s="354">
        <v>103.9389</v>
      </c>
      <c r="BF35" s="354">
        <v>104.61969999999999</v>
      </c>
      <c r="BG35" s="354">
        <v>105.2653</v>
      </c>
      <c r="BH35" s="354">
        <v>105.9997</v>
      </c>
      <c r="BI35" s="354">
        <v>106.482</v>
      </c>
      <c r="BJ35" s="354">
        <v>106.836</v>
      </c>
      <c r="BK35" s="354">
        <v>106.92400000000001</v>
      </c>
      <c r="BL35" s="354">
        <v>107.125</v>
      </c>
      <c r="BM35" s="354">
        <v>107.30110000000001</v>
      </c>
      <c r="BN35" s="354">
        <v>107.4384</v>
      </c>
      <c r="BO35" s="354">
        <v>107.5753</v>
      </c>
      <c r="BP35" s="354">
        <v>107.6979</v>
      </c>
      <c r="BQ35" s="354">
        <v>107.7664</v>
      </c>
      <c r="BR35" s="354">
        <v>107.89</v>
      </c>
      <c r="BS35" s="354">
        <v>108.029</v>
      </c>
      <c r="BT35" s="354">
        <v>108.1969</v>
      </c>
      <c r="BU35" s="354">
        <v>108.3566</v>
      </c>
      <c r="BV35" s="354">
        <v>108.5215</v>
      </c>
    </row>
    <row r="36" spans="1:74" ht="11.1" customHeight="1" x14ac:dyDescent="0.2">
      <c r="A36" s="266" t="s">
        <v>503</v>
      </c>
      <c r="B36" s="516" t="s">
        <v>1393</v>
      </c>
      <c r="C36" s="343">
        <v>102.03440000000001</v>
      </c>
      <c r="D36" s="343">
        <v>105.1039</v>
      </c>
      <c r="E36" s="343">
        <v>104.05500000000001</v>
      </c>
      <c r="F36" s="343">
        <v>102.4603</v>
      </c>
      <c r="G36" s="343">
        <v>102.9983</v>
      </c>
      <c r="H36" s="343">
        <v>102.78489999999999</v>
      </c>
      <c r="I36" s="343">
        <v>102.33150000000001</v>
      </c>
      <c r="J36" s="343">
        <v>102.0997</v>
      </c>
      <c r="K36" s="343">
        <v>103.72490000000001</v>
      </c>
      <c r="L36" s="343">
        <v>102.4933</v>
      </c>
      <c r="M36" s="343">
        <v>101.5911</v>
      </c>
      <c r="N36" s="343">
        <v>101.01860000000001</v>
      </c>
      <c r="O36" s="343">
        <v>103.8104</v>
      </c>
      <c r="P36" s="343">
        <v>104.4945</v>
      </c>
      <c r="Q36" s="343">
        <v>101.4502</v>
      </c>
      <c r="R36" s="343">
        <v>101.16889999999999</v>
      </c>
      <c r="S36" s="343">
        <v>101.66</v>
      </c>
      <c r="T36" s="343">
        <v>100.2747</v>
      </c>
      <c r="U36" s="343">
        <v>100.0594</v>
      </c>
      <c r="V36" s="343">
        <v>100.3053</v>
      </c>
      <c r="W36" s="343">
        <v>99.960700000000003</v>
      </c>
      <c r="X36" s="343">
        <v>100.6812</v>
      </c>
      <c r="Y36" s="343">
        <v>98.576300000000003</v>
      </c>
      <c r="Z36" s="343">
        <v>98.233500000000006</v>
      </c>
      <c r="AA36" s="343">
        <v>94.960300000000004</v>
      </c>
      <c r="AB36" s="343">
        <v>95.788499999999999</v>
      </c>
      <c r="AC36" s="343">
        <v>94.3005</v>
      </c>
      <c r="AD36" s="343">
        <v>94.249300000000005</v>
      </c>
      <c r="AE36" s="343">
        <v>93.525599999999997</v>
      </c>
      <c r="AF36" s="343">
        <v>94.192400000000006</v>
      </c>
      <c r="AG36" s="343">
        <v>94.320800000000006</v>
      </c>
      <c r="AH36" s="343">
        <v>93.617699999999999</v>
      </c>
      <c r="AI36" s="343">
        <v>94.0488</v>
      </c>
      <c r="AJ36" s="343">
        <v>95.449200000000005</v>
      </c>
      <c r="AK36" s="343">
        <v>95.638000000000005</v>
      </c>
      <c r="AL36" s="343">
        <v>95.443899999999999</v>
      </c>
      <c r="AM36" s="343">
        <v>96.927199999999999</v>
      </c>
      <c r="AN36" s="343">
        <v>97.972300000000004</v>
      </c>
      <c r="AO36" s="343">
        <v>99.110100000000003</v>
      </c>
      <c r="AP36" s="343">
        <v>97.438699999999997</v>
      </c>
      <c r="AQ36" s="343">
        <v>96.075400000000002</v>
      </c>
      <c r="AR36" s="343">
        <v>94.9619</v>
      </c>
      <c r="AS36" s="343">
        <v>95.442899999999995</v>
      </c>
      <c r="AT36" s="343">
        <v>96.223399999999998</v>
      </c>
      <c r="AU36" s="343">
        <v>96.325100000000006</v>
      </c>
      <c r="AV36" s="343">
        <v>94.985399999999998</v>
      </c>
      <c r="AW36" s="343">
        <v>94.772800000000004</v>
      </c>
      <c r="AX36" s="343">
        <v>93.5518</v>
      </c>
      <c r="AY36" s="343">
        <v>96.668599999999998</v>
      </c>
      <c r="AZ36" s="873">
        <v>96.648499999999999</v>
      </c>
      <c r="BA36" s="873">
        <v>96.826300000000003</v>
      </c>
      <c r="BB36" s="873">
        <v>97.281899999999993</v>
      </c>
      <c r="BC36" s="873">
        <v>99.080699999999993</v>
      </c>
      <c r="BD36" s="873">
        <v>96.799567777999997</v>
      </c>
      <c r="BE36" s="354">
        <v>95.941609999999997</v>
      </c>
      <c r="BF36" s="354">
        <v>95.508849999999995</v>
      </c>
      <c r="BG36" s="354">
        <v>95.143060000000006</v>
      </c>
      <c r="BH36" s="354">
        <v>94.857020000000006</v>
      </c>
      <c r="BI36" s="354">
        <v>94.615610000000004</v>
      </c>
      <c r="BJ36" s="354">
        <v>94.431600000000003</v>
      </c>
      <c r="BK36" s="354">
        <v>94.303719999999998</v>
      </c>
      <c r="BL36" s="354">
        <v>94.235460000000003</v>
      </c>
      <c r="BM36" s="354">
        <v>94.225539999999995</v>
      </c>
      <c r="BN36" s="354">
        <v>94.337239999999994</v>
      </c>
      <c r="BO36" s="354">
        <v>94.396559999999994</v>
      </c>
      <c r="BP36" s="354">
        <v>94.466790000000003</v>
      </c>
      <c r="BQ36" s="354">
        <v>94.531620000000004</v>
      </c>
      <c r="BR36" s="354">
        <v>94.635840000000002</v>
      </c>
      <c r="BS36" s="354">
        <v>94.763180000000006</v>
      </c>
      <c r="BT36" s="354">
        <v>94.957030000000003</v>
      </c>
      <c r="BU36" s="354">
        <v>95.098029999999994</v>
      </c>
      <c r="BV36" s="354">
        <v>95.229569999999995</v>
      </c>
    </row>
    <row r="37" spans="1:74" ht="11.1" customHeight="1" x14ac:dyDescent="0.2">
      <c r="A37" s="266" t="s">
        <v>504</v>
      </c>
      <c r="B37" s="516" t="s">
        <v>1394</v>
      </c>
      <c r="C37" s="343">
        <v>97.553600000000003</v>
      </c>
      <c r="D37" s="343">
        <v>99.630300000000005</v>
      </c>
      <c r="E37" s="343">
        <v>98.923000000000002</v>
      </c>
      <c r="F37" s="343">
        <v>100.9004</v>
      </c>
      <c r="G37" s="343">
        <v>102.4335</v>
      </c>
      <c r="H37" s="343">
        <v>101.78060000000001</v>
      </c>
      <c r="I37" s="343">
        <v>103.50230000000001</v>
      </c>
      <c r="J37" s="343">
        <v>101.6293</v>
      </c>
      <c r="K37" s="343">
        <v>100.87309999999999</v>
      </c>
      <c r="L37" s="343">
        <v>102.4325</v>
      </c>
      <c r="M37" s="343">
        <v>98.889799999999994</v>
      </c>
      <c r="N37" s="343">
        <v>96.715000000000003</v>
      </c>
      <c r="O37" s="343">
        <v>99.881299999999996</v>
      </c>
      <c r="P37" s="343">
        <v>101.14360000000001</v>
      </c>
      <c r="Q37" s="343">
        <v>100.6956</v>
      </c>
      <c r="R37" s="343">
        <v>101.5003</v>
      </c>
      <c r="S37" s="343">
        <v>100.26819999999999</v>
      </c>
      <c r="T37" s="343">
        <v>100.5034</v>
      </c>
      <c r="U37" s="343">
        <v>98.985699999999994</v>
      </c>
      <c r="V37" s="343">
        <v>98.741299999999995</v>
      </c>
      <c r="W37" s="343">
        <v>99.916399999999996</v>
      </c>
      <c r="X37" s="343">
        <v>97.805000000000007</v>
      </c>
      <c r="Y37" s="343">
        <v>99.019300000000001</v>
      </c>
      <c r="Z37" s="343">
        <v>98.835999999999999</v>
      </c>
      <c r="AA37" s="343">
        <v>96.600700000000003</v>
      </c>
      <c r="AB37" s="343">
        <v>97.252499999999998</v>
      </c>
      <c r="AC37" s="343">
        <v>97.724699999999999</v>
      </c>
      <c r="AD37" s="343">
        <v>96.107900000000001</v>
      </c>
      <c r="AE37" s="343">
        <v>99.359300000000005</v>
      </c>
      <c r="AF37" s="343">
        <v>95.201499999999996</v>
      </c>
      <c r="AG37" s="343">
        <v>96.196600000000004</v>
      </c>
      <c r="AH37" s="343">
        <v>98.498099999999994</v>
      </c>
      <c r="AI37" s="343">
        <v>97.349699999999999</v>
      </c>
      <c r="AJ37" s="343">
        <v>95.825800000000001</v>
      </c>
      <c r="AK37" s="343">
        <v>94.938100000000006</v>
      </c>
      <c r="AL37" s="343">
        <v>96.624600000000001</v>
      </c>
      <c r="AM37" s="343">
        <v>97.111999999999995</v>
      </c>
      <c r="AN37" s="343">
        <v>96.340999999999994</v>
      </c>
      <c r="AO37" s="343">
        <v>97.440399999999997</v>
      </c>
      <c r="AP37" s="343">
        <v>97.875200000000007</v>
      </c>
      <c r="AQ37" s="343">
        <v>96.476699999999994</v>
      </c>
      <c r="AR37" s="343">
        <v>99.347099999999998</v>
      </c>
      <c r="AS37" s="343">
        <v>99.287800000000004</v>
      </c>
      <c r="AT37" s="343">
        <v>100.2534</v>
      </c>
      <c r="AU37" s="343">
        <v>100.6604</v>
      </c>
      <c r="AV37" s="343">
        <v>100.2324</v>
      </c>
      <c r="AW37" s="343">
        <v>98.308899999999994</v>
      </c>
      <c r="AX37" s="343">
        <v>99.046099999999996</v>
      </c>
      <c r="AY37" s="343">
        <v>98.869399999999999</v>
      </c>
      <c r="AZ37" s="873">
        <v>99.640600000000006</v>
      </c>
      <c r="BA37" s="873">
        <v>99.795500000000004</v>
      </c>
      <c r="BB37" s="873">
        <v>99.450100000000006</v>
      </c>
      <c r="BC37" s="873">
        <v>100.726</v>
      </c>
      <c r="BD37" s="873">
        <v>100.63648025000001</v>
      </c>
      <c r="BE37" s="354">
        <v>101.1891</v>
      </c>
      <c r="BF37" s="354">
        <v>101.62050000000001</v>
      </c>
      <c r="BG37" s="354">
        <v>102.033</v>
      </c>
      <c r="BH37" s="354">
        <v>102.6221</v>
      </c>
      <c r="BI37" s="354">
        <v>102.8505</v>
      </c>
      <c r="BJ37" s="354">
        <v>102.9134</v>
      </c>
      <c r="BK37" s="354">
        <v>102.45059999999999</v>
      </c>
      <c r="BL37" s="354">
        <v>102.4532</v>
      </c>
      <c r="BM37" s="354">
        <v>102.5608</v>
      </c>
      <c r="BN37" s="354">
        <v>102.9782</v>
      </c>
      <c r="BO37" s="354">
        <v>103.1421</v>
      </c>
      <c r="BP37" s="354">
        <v>103.25749999999999</v>
      </c>
      <c r="BQ37" s="354">
        <v>103.2565</v>
      </c>
      <c r="BR37" s="354">
        <v>103.3253</v>
      </c>
      <c r="BS37" s="354">
        <v>103.3963</v>
      </c>
      <c r="BT37" s="354">
        <v>103.574</v>
      </c>
      <c r="BU37" s="354">
        <v>103.571</v>
      </c>
      <c r="BV37" s="354">
        <v>103.49160000000001</v>
      </c>
    </row>
    <row r="38" spans="1:74" ht="11.1" customHeight="1" x14ac:dyDescent="0.2">
      <c r="A38" s="130" t="s">
        <v>495</v>
      </c>
      <c r="B38" s="757" t="s">
        <v>1584</v>
      </c>
      <c r="C38" s="343">
        <v>97.123720685999999</v>
      </c>
      <c r="D38" s="343">
        <v>98.255037916000006</v>
      </c>
      <c r="E38" s="343">
        <v>97.710881345999994</v>
      </c>
      <c r="F38" s="343">
        <v>97.160615711999995</v>
      </c>
      <c r="G38" s="343">
        <v>97.409098053999998</v>
      </c>
      <c r="H38" s="343">
        <v>96.727220930000001</v>
      </c>
      <c r="I38" s="343">
        <v>96.482470512000006</v>
      </c>
      <c r="J38" s="343">
        <v>96.013559036000004</v>
      </c>
      <c r="K38" s="343">
        <v>96.355270016000006</v>
      </c>
      <c r="L38" s="343">
        <v>95.970421787999996</v>
      </c>
      <c r="M38" s="343">
        <v>94.923040404000005</v>
      </c>
      <c r="N38" s="343">
        <v>91.995206506000002</v>
      </c>
      <c r="O38" s="343">
        <v>95.384510700000007</v>
      </c>
      <c r="P38" s="343">
        <v>96.429028107999997</v>
      </c>
      <c r="Q38" s="343">
        <v>95.391565752000005</v>
      </c>
      <c r="R38" s="343">
        <v>95.974236751999996</v>
      </c>
      <c r="S38" s="343">
        <v>95.519387444000003</v>
      </c>
      <c r="T38" s="343">
        <v>95.215430010000006</v>
      </c>
      <c r="U38" s="343">
        <v>94.821917924000005</v>
      </c>
      <c r="V38" s="343">
        <v>95.327000650000002</v>
      </c>
      <c r="W38" s="343">
        <v>95.439732930000005</v>
      </c>
      <c r="X38" s="343">
        <v>95.042359628</v>
      </c>
      <c r="Y38" s="343">
        <v>94.997710490000003</v>
      </c>
      <c r="Z38" s="343">
        <v>95.529087833999995</v>
      </c>
      <c r="AA38" s="343">
        <v>92.462634226000006</v>
      </c>
      <c r="AB38" s="343">
        <v>93.613393615999996</v>
      </c>
      <c r="AC38" s="343">
        <v>94.143150301999995</v>
      </c>
      <c r="AD38" s="343">
        <v>93.108388312000002</v>
      </c>
      <c r="AE38" s="343">
        <v>94.479830813999996</v>
      </c>
      <c r="AF38" s="343">
        <v>93.733592834000007</v>
      </c>
      <c r="AG38" s="343">
        <v>93.725611592000007</v>
      </c>
      <c r="AH38" s="343">
        <v>93.526922102</v>
      </c>
      <c r="AI38" s="343">
        <v>94.102134190000001</v>
      </c>
      <c r="AJ38" s="343">
        <v>94.050184360000003</v>
      </c>
      <c r="AK38" s="343">
        <v>93.887548711999997</v>
      </c>
      <c r="AL38" s="343">
        <v>95.238791699999993</v>
      </c>
      <c r="AM38" s="343">
        <v>95.125268696000006</v>
      </c>
      <c r="AN38" s="343">
        <v>95.035037475999999</v>
      </c>
      <c r="AO38" s="343">
        <v>95.575993178000004</v>
      </c>
      <c r="AP38" s="343">
        <v>95.288919269999994</v>
      </c>
      <c r="AQ38" s="343">
        <v>94.755750926000005</v>
      </c>
      <c r="AR38" s="343">
        <v>95.377937235999994</v>
      </c>
      <c r="AS38" s="343">
        <v>95.550374024000007</v>
      </c>
      <c r="AT38" s="343">
        <v>96.287817462000007</v>
      </c>
      <c r="AU38" s="343">
        <v>96.748428598000004</v>
      </c>
      <c r="AV38" s="343">
        <v>94.998786883999998</v>
      </c>
      <c r="AW38" s="343">
        <v>94.875114044</v>
      </c>
      <c r="AX38" s="343">
        <v>95.184660260000001</v>
      </c>
      <c r="AY38" s="343">
        <v>95.814674319999995</v>
      </c>
      <c r="AZ38" s="873">
        <v>96.037093589999998</v>
      </c>
      <c r="BA38" s="873">
        <v>96.253285696000006</v>
      </c>
      <c r="BB38" s="873">
        <v>96.146882750000003</v>
      </c>
      <c r="BC38" s="873">
        <v>96.266691882000003</v>
      </c>
      <c r="BD38" s="873">
        <v>96.972909513000005</v>
      </c>
      <c r="BE38" s="354">
        <v>97.381590000000003</v>
      </c>
      <c r="BF38" s="354">
        <v>97.694299999999998</v>
      </c>
      <c r="BG38" s="354">
        <v>97.987489999999994</v>
      </c>
      <c r="BH38" s="354">
        <v>98.368970000000004</v>
      </c>
      <c r="BI38" s="354">
        <v>98.542299999999997</v>
      </c>
      <c r="BJ38" s="354">
        <v>98.615260000000006</v>
      </c>
      <c r="BK38" s="354">
        <v>98.416780000000003</v>
      </c>
      <c r="BL38" s="354">
        <v>98.417349999999999</v>
      </c>
      <c r="BM38" s="354">
        <v>98.445880000000002</v>
      </c>
      <c r="BN38" s="354">
        <v>98.576830000000001</v>
      </c>
      <c r="BO38" s="354">
        <v>98.605419999999995</v>
      </c>
      <c r="BP38" s="354">
        <v>98.606110000000001</v>
      </c>
      <c r="BQ38" s="354">
        <v>98.53031</v>
      </c>
      <c r="BR38" s="354">
        <v>98.511650000000003</v>
      </c>
      <c r="BS38" s="354">
        <v>98.501540000000006</v>
      </c>
      <c r="BT38" s="354">
        <v>98.539299999999997</v>
      </c>
      <c r="BU38" s="354">
        <v>98.516800000000003</v>
      </c>
      <c r="BV38" s="354">
        <v>98.473370000000003</v>
      </c>
    </row>
    <row r="39" spans="1:74" ht="11.1" customHeight="1" x14ac:dyDescent="0.2">
      <c r="A39" s="130" t="s">
        <v>496</v>
      </c>
      <c r="B39" s="757" t="s">
        <v>1585</v>
      </c>
      <c r="C39" s="343">
        <v>99.597210230000002</v>
      </c>
      <c r="D39" s="343">
        <v>100.97587034999999</v>
      </c>
      <c r="E39" s="343">
        <v>100.77843781999999</v>
      </c>
      <c r="F39" s="343">
        <v>100.27435258</v>
      </c>
      <c r="G39" s="343">
        <v>100.20855432</v>
      </c>
      <c r="H39" s="343">
        <v>99.737013770000004</v>
      </c>
      <c r="I39" s="343">
        <v>99.309679029999998</v>
      </c>
      <c r="J39" s="343">
        <v>98.920338079999993</v>
      </c>
      <c r="K39" s="343">
        <v>98.982854860000003</v>
      </c>
      <c r="L39" s="343">
        <v>98.545304689999995</v>
      </c>
      <c r="M39" s="343">
        <v>97.87204199</v>
      </c>
      <c r="N39" s="343">
        <v>95.776016229999996</v>
      </c>
      <c r="O39" s="343">
        <v>98.247460590000003</v>
      </c>
      <c r="P39" s="343">
        <v>98.306986199999997</v>
      </c>
      <c r="Q39" s="343">
        <v>97.071412050000006</v>
      </c>
      <c r="R39" s="343">
        <v>97.373527769999995</v>
      </c>
      <c r="S39" s="343">
        <v>97.300757529999998</v>
      </c>
      <c r="T39" s="343">
        <v>96.579075709999998</v>
      </c>
      <c r="U39" s="343">
        <v>96.081330690000001</v>
      </c>
      <c r="V39" s="343">
        <v>96.789233999999993</v>
      </c>
      <c r="W39" s="343">
        <v>96.735827499999999</v>
      </c>
      <c r="X39" s="343">
        <v>96.558744169999997</v>
      </c>
      <c r="Y39" s="343">
        <v>96.467818519999994</v>
      </c>
      <c r="Z39" s="343">
        <v>96.320410510000002</v>
      </c>
      <c r="AA39" s="343">
        <v>94.224012329999994</v>
      </c>
      <c r="AB39" s="343">
        <v>95.603391520000002</v>
      </c>
      <c r="AC39" s="343">
        <v>95.528455109999996</v>
      </c>
      <c r="AD39" s="343">
        <v>94.818012170000003</v>
      </c>
      <c r="AE39" s="343">
        <v>95.537163320000005</v>
      </c>
      <c r="AF39" s="343">
        <v>95.265772420000005</v>
      </c>
      <c r="AG39" s="343">
        <v>95.264204570000004</v>
      </c>
      <c r="AH39" s="343">
        <v>94.860580499999998</v>
      </c>
      <c r="AI39" s="343">
        <v>95.375997630000001</v>
      </c>
      <c r="AJ39" s="343">
        <v>95.367391580000003</v>
      </c>
      <c r="AK39" s="343">
        <v>95.635446119999997</v>
      </c>
      <c r="AL39" s="343">
        <v>96.087497949999999</v>
      </c>
      <c r="AM39" s="343">
        <v>96.464710460000006</v>
      </c>
      <c r="AN39" s="343">
        <v>96.773742659999996</v>
      </c>
      <c r="AO39" s="343">
        <v>97.180419819999997</v>
      </c>
      <c r="AP39" s="343">
        <v>96.873703379999995</v>
      </c>
      <c r="AQ39" s="343">
        <v>96.678019599999999</v>
      </c>
      <c r="AR39" s="343">
        <v>96.615941160000006</v>
      </c>
      <c r="AS39" s="343">
        <v>96.869234680000005</v>
      </c>
      <c r="AT39" s="343">
        <v>97.308334500000001</v>
      </c>
      <c r="AU39" s="343">
        <v>97.385083469999998</v>
      </c>
      <c r="AV39" s="343">
        <v>95.912639659999996</v>
      </c>
      <c r="AW39" s="343">
        <v>96.543278749999999</v>
      </c>
      <c r="AX39" s="343">
        <v>95.953666459999994</v>
      </c>
      <c r="AY39" s="343">
        <v>96.46510146</v>
      </c>
      <c r="AZ39" s="873">
        <v>96.69292446</v>
      </c>
      <c r="BA39" s="873">
        <v>96.677889919999998</v>
      </c>
      <c r="BB39" s="873">
        <v>97.373075659999998</v>
      </c>
      <c r="BC39" s="873">
        <v>97.818335390000001</v>
      </c>
      <c r="BD39" s="873">
        <v>97.476097430999999</v>
      </c>
      <c r="BE39" s="354">
        <v>97.552180000000007</v>
      </c>
      <c r="BF39" s="354">
        <v>97.671610000000001</v>
      </c>
      <c r="BG39" s="354">
        <v>97.788759999999996</v>
      </c>
      <c r="BH39" s="354">
        <v>97.935850000000002</v>
      </c>
      <c r="BI39" s="354">
        <v>98.024240000000006</v>
      </c>
      <c r="BJ39" s="354">
        <v>98.086169999999996</v>
      </c>
      <c r="BK39" s="354">
        <v>98.049040000000005</v>
      </c>
      <c r="BL39" s="354">
        <v>98.112489999999994</v>
      </c>
      <c r="BM39" s="354">
        <v>98.20393</v>
      </c>
      <c r="BN39" s="354">
        <v>98.370890000000003</v>
      </c>
      <c r="BO39" s="354">
        <v>98.482650000000007</v>
      </c>
      <c r="BP39" s="354">
        <v>98.586749999999995</v>
      </c>
      <c r="BQ39" s="354">
        <v>98.666079999999994</v>
      </c>
      <c r="BR39" s="354">
        <v>98.767660000000006</v>
      </c>
      <c r="BS39" s="354">
        <v>98.874390000000005</v>
      </c>
      <c r="BT39" s="354">
        <v>99.021190000000004</v>
      </c>
      <c r="BU39" s="354">
        <v>99.112049999999996</v>
      </c>
      <c r="BV39" s="354">
        <v>99.181870000000004</v>
      </c>
    </row>
    <row r="40" spans="1:74" ht="11.1" customHeight="1" x14ac:dyDescent="0.2">
      <c r="A40" s="130" t="s">
        <v>497</v>
      </c>
      <c r="B40" s="757" t="s">
        <v>1586</v>
      </c>
      <c r="C40" s="343">
        <v>98.029447540000007</v>
      </c>
      <c r="D40" s="343">
        <v>99.009015739999995</v>
      </c>
      <c r="E40" s="343">
        <v>99.097167249999998</v>
      </c>
      <c r="F40" s="343">
        <v>98.895035489999998</v>
      </c>
      <c r="G40" s="343">
        <v>98.7072632</v>
      </c>
      <c r="H40" s="343">
        <v>98.226718090000006</v>
      </c>
      <c r="I40" s="343">
        <v>98.469100609999998</v>
      </c>
      <c r="J40" s="343">
        <v>97.946039749999997</v>
      </c>
      <c r="K40" s="343">
        <v>97.712029659999999</v>
      </c>
      <c r="L40" s="343">
        <v>97.597861409999993</v>
      </c>
      <c r="M40" s="343">
        <v>96.380721469999997</v>
      </c>
      <c r="N40" s="343">
        <v>93.987192300000004</v>
      </c>
      <c r="O40" s="343">
        <v>96.639402540000006</v>
      </c>
      <c r="P40" s="343">
        <v>97.226353230000001</v>
      </c>
      <c r="Q40" s="343">
        <v>96.822450360000005</v>
      </c>
      <c r="R40" s="343">
        <v>97.357369079999998</v>
      </c>
      <c r="S40" s="343">
        <v>97.055642390000003</v>
      </c>
      <c r="T40" s="343">
        <v>96.472561510000006</v>
      </c>
      <c r="U40" s="343">
        <v>96.726388540000002</v>
      </c>
      <c r="V40" s="343">
        <v>96.68610339</v>
      </c>
      <c r="W40" s="343">
        <v>97.366091549999993</v>
      </c>
      <c r="X40" s="343">
        <v>96.570758819999995</v>
      </c>
      <c r="Y40" s="343">
        <v>96.866807039999998</v>
      </c>
      <c r="Z40" s="343">
        <v>96.995232419999994</v>
      </c>
      <c r="AA40" s="343">
        <v>95.027530819999996</v>
      </c>
      <c r="AB40" s="343">
        <v>96.045998080000004</v>
      </c>
      <c r="AC40" s="343">
        <v>96.288366479999993</v>
      </c>
      <c r="AD40" s="343">
        <v>95.656661150000005</v>
      </c>
      <c r="AE40" s="343">
        <v>96.590657770000007</v>
      </c>
      <c r="AF40" s="343">
        <v>95.970117220000006</v>
      </c>
      <c r="AG40" s="343">
        <v>95.245583969999998</v>
      </c>
      <c r="AH40" s="343">
        <v>95.781607510000001</v>
      </c>
      <c r="AI40" s="343">
        <v>95.682066059999997</v>
      </c>
      <c r="AJ40" s="343">
        <v>95.349436519999998</v>
      </c>
      <c r="AK40" s="343">
        <v>95.684490389999993</v>
      </c>
      <c r="AL40" s="343">
        <v>96.509641060000007</v>
      </c>
      <c r="AM40" s="343">
        <v>95.626070150000004</v>
      </c>
      <c r="AN40" s="343">
        <v>96.0503085</v>
      </c>
      <c r="AO40" s="343">
        <v>96.451099450000001</v>
      </c>
      <c r="AP40" s="343">
        <v>96.386852279999999</v>
      </c>
      <c r="AQ40" s="343">
        <v>96.151280459999995</v>
      </c>
      <c r="AR40" s="343">
        <v>96.786985670000007</v>
      </c>
      <c r="AS40" s="343">
        <v>97.354540560000004</v>
      </c>
      <c r="AT40" s="343">
        <v>97.695315410000006</v>
      </c>
      <c r="AU40" s="343">
        <v>97.408969060000004</v>
      </c>
      <c r="AV40" s="343">
        <v>96.414054300000004</v>
      </c>
      <c r="AW40" s="343">
        <v>96.369451330000004</v>
      </c>
      <c r="AX40" s="343">
        <v>95.932998229999995</v>
      </c>
      <c r="AY40" s="343">
        <v>96.372072669999994</v>
      </c>
      <c r="AZ40" s="873">
        <v>96.794474949999994</v>
      </c>
      <c r="BA40" s="873">
        <v>97.379225050000002</v>
      </c>
      <c r="BB40" s="873">
        <v>97.619723460000003</v>
      </c>
      <c r="BC40" s="873">
        <v>97.721585520000005</v>
      </c>
      <c r="BD40" s="873">
        <v>98.020631420000001</v>
      </c>
      <c r="BE40" s="354">
        <v>98.553200000000004</v>
      </c>
      <c r="BF40" s="354">
        <v>98.947249999999997</v>
      </c>
      <c r="BG40" s="354">
        <v>99.310990000000004</v>
      </c>
      <c r="BH40" s="354">
        <v>99.738990000000001</v>
      </c>
      <c r="BI40" s="354">
        <v>99.971180000000004</v>
      </c>
      <c r="BJ40" s="354">
        <v>100.10209999999999</v>
      </c>
      <c r="BK40" s="354">
        <v>99.963970000000003</v>
      </c>
      <c r="BL40" s="354">
        <v>100.0183</v>
      </c>
      <c r="BM40" s="354">
        <v>100.0973</v>
      </c>
      <c r="BN40" s="354">
        <v>100.2587</v>
      </c>
      <c r="BO40" s="354">
        <v>100.3438</v>
      </c>
      <c r="BP40" s="354">
        <v>100.41030000000001</v>
      </c>
      <c r="BQ40" s="354">
        <v>100.43219999999999</v>
      </c>
      <c r="BR40" s="354">
        <v>100.48099999999999</v>
      </c>
      <c r="BS40" s="354">
        <v>100.5308</v>
      </c>
      <c r="BT40" s="354">
        <v>100.6057</v>
      </c>
      <c r="BU40" s="354">
        <v>100.6392</v>
      </c>
      <c r="BV40" s="354">
        <v>100.6555</v>
      </c>
    </row>
    <row r="41" spans="1:74" ht="11.1" customHeight="1" x14ac:dyDescent="0.2">
      <c r="A41" s="130" t="s">
        <v>498</v>
      </c>
      <c r="B41" s="757" t="s">
        <v>1587</v>
      </c>
      <c r="C41" s="343">
        <v>96.259143499999993</v>
      </c>
      <c r="D41" s="343">
        <v>96.825802920000001</v>
      </c>
      <c r="E41" s="343">
        <v>96.800725869999994</v>
      </c>
      <c r="F41" s="343">
        <v>96.207816980000004</v>
      </c>
      <c r="G41" s="343">
        <v>96.039619549999998</v>
      </c>
      <c r="H41" s="343">
        <v>95.356235369999993</v>
      </c>
      <c r="I41" s="343">
        <v>95.245010250000007</v>
      </c>
      <c r="J41" s="343">
        <v>94.708107420000005</v>
      </c>
      <c r="K41" s="343">
        <v>94.484186120000004</v>
      </c>
      <c r="L41" s="343">
        <v>93.811613640000004</v>
      </c>
      <c r="M41" s="343">
        <v>92.886937270000004</v>
      </c>
      <c r="N41" s="343">
        <v>89.171185219999998</v>
      </c>
      <c r="O41" s="343">
        <v>93.269405329999998</v>
      </c>
      <c r="P41" s="343">
        <v>94.404947210000003</v>
      </c>
      <c r="Q41" s="343">
        <v>94.136667700000004</v>
      </c>
      <c r="R41" s="343">
        <v>94.394529890000001</v>
      </c>
      <c r="S41" s="343">
        <v>93.627260930000006</v>
      </c>
      <c r="T41" s="343">
        <v>93.345129749999998</v>
      </c>
      <c r="U41" s="343">
        <v>93.659883870000002</v>
      </c>
      <c r="V41" s="343">
        <v>93.952757700000006</v>
      </c>
      <c r="W41" s="343">
        <v>94.582603390000003</v>
      </c>
      <c r="X41" s="343">
        <v>93.980829830000005</v>
      </c>
      <c r="Y41" s="343">
        <v>94.109646650000002</v>
      </c>
      <c r="Z41" s="343">
        <v>94.630619409999994</v>
      </c>
      <c r="AA41" s="343">
        <v>91.79147639</v>
      </c>
      <c r="AB41" s="343">
        <v>93.368859920000006</v>
      </c>
      <c r="AC41" s="343">
        <v>93.973832869999995</v>
      </c>
      <c r="AD41" s="343">
        <v>93.064797900000002</v>
      </c>
      <c r="AE41" s="343">
        <v>94.314022260000002</v>
      </c>
      <c r="AF41" s="343">
        <v>94.040910389999993</v>
      </c>
      <c r="AG41" s="343">
        <v>93.058927060000002</v>
      </c>
      <c r="AH41" s="343">
        <v>93.423979099999997</v>
      </c>
      <c r="AI41" s="343">
        <v>94.00316977</v>
      </c>
      <c r="AJ41" s="343">
        <v>94.04325704</v>
      </c>
      <c r="AK41" s="343">
        <v>94.643474190000006</v>
      </c>
      <c r="AL41" s="343">
        <v>95.646929080000007</v>
      </c>
      <c r="AM41" s="343">
        <v>93.878217759999998</v>
      </c>
      <c r="AN41" s="343">
        <v>94.102132749999996</v>
      </c>
      <c r="AO41" s="343">
        <v>94.275703429999993</v>
      </c>
      <c r="AP41" s="343">
        <v>94.141536840000001</v>
      </c>
      <c r="AQ41" s="343">
        <v>93.764827150000002</v>
      </c>
      <c r="AR41" s="343">
        <v>94.866571739999998</v>
      </c>
      <c r="AS41" s="343">
        <v>95.497382560000005</v>
      </c>
      <c r="AT41" s="343">
        <v>95.883016729999994</v>
      </c>
      <c r="AU41" s="343">
        <v>95.779496429999995</v>
      </c>
      <c r="AV41" s="343">
        <v>94.154137800000001</v>
      </c>
      <c r="AW41" s="343">
        <v>94.356328520000005</v>
      </c>
      <c r="AX41" s="343">
        <v>94.067564250000004</v>
      </c>
      <c r="AY41" s="343">
        <v>94.334224579999997</v>
      </c>
      <c r="AZ41" s="873">
        <v>94.667966390000004</v>
      </c>
      <c r="BA41" s="873">
        <v>95.408919170000004</v>
      </c>
      <c r="BB41" s="873">
        <v>95.330884069999996</v>
      </c>
      <c r="BC41" s="873">
        <v>94.854336160000003</v>
      </c>
      <c r="BD41" s="873">
        <v>95.989114567000001</v>
      </c>
      <c r="BE41" s="354">
        <v>96.834609999999998</v>
      </c>
      <c r="BF41" s="354">
        <v>97.400180000000006</v>
      </c>
      <c r="BG41" s="354">
        <v>97.916269999999997</v>
      </c>
      <c r="BH41" s="354">
        <v>98.529150000000001</v>
      </c>
      <c r="BI41" s="354">
        <v>98.836579999999998</v>
      </c>
      <c r="BJ41" s="354">
        <v>98.984819999999999</v>
      </c>
      <c r="BK41" s="354">
        <v>98.757450000000006</v>
      </c>
      <c r="BL41" s="354">
        <v>98.749660000000006</v>
      </c>
      <c r="BM41" s="354">
        <v>98.74503</v>
      </c>
      <c r="BN41" s="354">
        <v>98.789249999999996</v>
      </c>
      <c r="BO41" s="354">
        <v>98.756640000000004</v>
      </c>
      <c r="BP41" s="354">
        <v>98.692920000000001</v>
      </c>
      <c r="BQ41" s="354">
        <v>98.548609999999996</v>
      </c>
      <c r="BR41" s="354">
        <v>98.459729999999993</v>
      </c>
      <c r="BS41" s="354">
        <v>98.376810000000006</v>
      </c>
      <c r="BT41" s="354">
        <v>98.306920000000005</v>
      </c>
      <c r="BU41" s="354">
        <v>98.230649999999997</v>
      </c>
      <c r="BV41" s="354">
        <v>98.155060000000006</v>
      </c>
    </row>
    <row r="42" spans="1:74" ht="11.1" customHeight="1" x14ac:dyDescent="0.2">
      <c r="A42" s="17"/>
      <c r="B42" s="19"/>
      <c r="C42" s="343"/>
      <c r="D42" s="343"/>
      <c r="E42" s="343"/>
      <c r="F42" s="343"/>
      <c r="G42" s="343"/>
      <c r="H42" s="343"/>
      <c r="I42" s="343"/>
      <c r="J42" s="343"/>
      <c r="K42" s="343"/>
      <c r="L42" s="343"/>
      <c r="M42" s="343"/>
      <c r="N42" s="343"/>
      <c r="O42" s="343"/>
      <c r="P42" s="343"/>
      <c r="Q42" s="343"/>
      <c r="R42" s="343"/>
      <c r="S42" s="343"/>
      <c r="T42" s="343"/>
      <c r="U42" s="343"/>
      <c r="V42" s="343"/>
      <c r="W42" s="343"/>
      <c r="X42" s="343"/>
      <c r="Y42" s="343"/>
      <c r="Z42" s="343"/>
      <c r="AA42" s="343"/>
      <c r="AB42" s="343"/>
      <c r="AC42" s="343"/>
      <c r="AD42" s="343"/>
      <c r="AE42" s="343"/>
      <c r="AF42" s="343"/>
      <c r="AG42" s="343"/>
      <c r="AH42" s="343"/>
      <c r="AI42" s="343"/>
      <c r="AJ42" s="343"/>
      <c r="AK42" s="343"/>
      <c r="AL42" s="343"/>
      <c r="AM42" s="343"/>
      <c r="AN42" s="343"/>
      <c r="AO42" s="343"/>
      <c r="AP42" s="343"/>
      <c r="AQ42" s="343"/>
      <c r="AR42" s="343"/>
      <c r="AS42" s="343"/>
      <c r="AT42" s="343"/>
      <c r="AU42" s="343"/>
      <c r="AV42" s="343"/>
      <c r="AW42" s="343"/>
      <c r="AX42" s="343"/>
      <c r="AY42" s="343"/>
      <c r="AZ42" s="873"/>
      <c r="BA42" s="873"/>
      <c r="BB42" s="873"/>
      <c r="BC42" s="873"/>
      <c r="BD42" s="873"/>
      <c r="BE42" s="354"/>
      <c r="BF42" s="354"/>
      <c r="BG42" s="354"/>
      <c r="BH42" s="354"/>
      <c r="BI42" s="354"/>
      <c r="BJ42" s="354"/>
      <c r="BK42" s="354"/>
      <c r="BL42" s="354"/>
      <c r="BM42" s="354"/>
      <c r="BN42" s="354"/>
      <c r="BO42" s="354"/>
      <c r="BP42" s="354"/>
      <c r="BQ42" s="354"/>
      <c r="BR42" s="354"/>
      <c r="BS42" s="354"/>
      <c r="BT42" s="354"/>
      <c r="BU42" s="354"/>
      <c r="BV42" s="354"/>
    </row>
    <row r="43" spans="1:74" ht="11.1" customHeight="1" x14ac:dyDescent="0.2">
      <c r="A43" s="76"/>
      <c r="B43" s="72" t="s">
        <v>8</v>
      </c>
      <c r="C43" s="343"/>
      <c r="D43" s="343"/>
      <c r="E43" s="343"/>
      <c r="F43" s="343"/>
      <c r="G43" s="343"/>
      <c r="H43" s="343"/>
      <c r="I43" s="343"/>
      <c r="J43" s="343"/>
      <c r="K43" s="343"/>
      <c r="L43" s="343"/>
      <c r="M43" s="343"/>
      <c r="N43" s="343"/>
      <c r="O43" s="343"/>
      <c r="P43" s="343"/>
      <c r="Q43" s="343"/>
      <c r="R43" s="343"/>
      <c r="S43" s="343"/>
      <c r="T43" s="343"/>
      <c r="U43" s="343"/>
      <c r="V43" s="343"/>
      <c r="W43" s="343"/>
      <c r="X43" s="343"/>
      <c r="Y43" s="343"/>
      <c r="Z43" s="343"/>
      <c r="AA43" s="343"/>
      <c r="AB43" s="343"/>
      <c r="AC43" s="343"/>
      <c r="AD43" s="343"/>
      <c r="AE43" s="343"/>
      <c r="AF43" s="343"/>
      <c r="AG43" s="343"/>
      <c r="AH43" s="343"/>
      <c r="AI43" s="343"/>
      <c r="AJ43" s="343"/>
      <c r="AK43" s="343"/>
      <c r="AL43" s="343"/>
      <c r="AM43" s="343"/>
      <c r="AN43" s="343"/>
      <c r="AO43" s="343"/>
      <c r="AP43" s="343"/>
      <c r="AQ43" s="343"/>
      <c r="AR43" s="343"/>
      <c r="AS43" s="343"/>
      <c r="AT43" s="343"/>
      <c r="AU43" s="343"/>
      <c r="AV43" s="343"/>
      <c r="AW43" s="343"/>
      <c r="AX43" s="343"/>
      <c r="AY43" s="343"/>
      <c r="AZ43" s="873"/>
      <c r="BA43" s="873"/>
      <c r="BB43" s="873"/>
      <c r="BC43" s="873"/>
      <c r="BD43" s="873"/>
      <c r="BE43" s="354"/>
      <c r="BF43" s="354"/>
      <c r="BG43" s="354"/>
      <c r="BH43" s="354"/>
      <c r="BI43" s="354"/>
      <c r="BJ43" s="354"/>
      <c r="BK43" s="354"/>
      <c r="BL43" s="354"/>
      <c r="BM43" s="354"/>
      <c r="BN43" s="354"/>
      <c r="BO43" s="354"/>
      <c r="BP43" s="354"/>
      <c r="BQ43" s="354"/>
      <c r="BR43" s="354"/>
      <c r="BS43" s="354"/>
      <c r="BT43" s="354"/>
      <c r="BU43" s="354"/>
      <c r="BV43" s="354"/>
    </row>
    <row r="44" spans="1:74" ht="11.1" customHeight="1" x14ac:dyDescent="0.2">
      <c r="A44" s="70"/>
      <c r="B44" s="509" t="s">
        <v>1590</v>
      </c>
      <c r="C44" s="501"/>
      <c r="D44" s="501"/>
      <c r="E44" s="501"/>
      <c r="F44" s="501"/>
      <c r="G44" s="501"/>
      <c r="H44" s="501"/>
      <c r="I44" s="501"/>
      <c r="J44" s="501"/>
      <c r="K44" s="501"/>
      <c r="L44" s="501"/>
      <c r="M44" s="501"/>
      <c r="N44" s="501"/>
      <c r="O44" s="501"/>
      <c r="P44" s="501"/>
      <c r="Q44" s="501"/>
      <c r="R44" s="501"/>
      <c r="S44" s="501"/>
      <c r="T44" s="501"/>
      <c r="U44" s="501"/>
      <c r="V44" s="501"/>
      <c r="W44" s="501"/>
      <c r="X44" s="501"/>
      <c r="Y44" s="501"/>
      <c r="Z44" s="501"/>
      <c r="AA44" s="501"/>
      <c r="AB44" s="501"/>
      <c r="AC44" s="501"/>
      <c r="AD44" s="501"/>
      <c r="AE44" s="501"/>
      <c r="AF44" s="501"/>
      <c r="AG44" s="501"/>
      <c r="AH44" s="501"/>
      <c r="AI44" s="501"/>
      <c r="AJ44" s="501"/>
      <c r="AK44" s="501"/>
      <c r="AL44" s="501"/>
      <c r="AM44" s="501"/>
      <c r="AN44" s="501"/>
      <c r="AO44" s="501"/>
      <c r="AP44" s="501"/>
      <c r="AQ44" s="501"/>
      <c r="AR44" s="501"/>
      <c r="AS44" s="501"/>
      <c r="AT44" s="501"/>
      <c r="AU44" s="501"/>
      <c r="AV44" s="501"/>
      <c r="AW44" s="501"/>
      <c r="AX44" s="501"/>
      <c r="AY44" s="501"/>
      <c r="AZ44" s="935"/>
      <c r="BA44" s="935"/>
      <c r="BB44" s="935"/>
      <c r="BC44" s="935"/>
      <c r="BD44" s="935"/>
      <c r="BE44" s="506"/>
      <c r="BF44" s="506"/>
      <c r="BG44" s="506"/>
      <c r="BH44" s="506"/>
      <c r="BI44" s="506"/>
      <c r="BJ44" s="506"/>
      <c r="BK44" s="506"/>
      <c r="BL44" s="506"/>
      <c r="BM44" s="506"/>
      <c r="BN44" s="506"/>
      <c r="BO44" s="506"/>
      <c r="BP44" s="506"/>
      <c r="BQ44" s="506"/>
      <c r="BR44" s="506"/>
      <c r="BS44" s="506"/>
      <c r="BT44" s="506"/>
      <c r="BU44" s="506"/>
      <c r="BV44" s="506"/>
    </row>
    <row r="45" spans="1:74" ht="11.1" customHeight="1" x14ac:dyDescent="0.2">
      <c r="A45" s="76" t="s">
        <v>290</v>
      </c>
      <c r="B45" s="510" t="s">
        <v>1055</v>
      </c>
      <c r="C45" s="429">
        <v>2.8254299999999999</v>
      </c>
      <c r="D45" s="429">
        <v>2.8450000000000002</v>
      </c>
      <c r="E45" s="429">
        <v>2.8767399999999999</v>
      </c>
      <c r="F45" s="429">
        <v>2.8856099999999998</v>
      </c>
      <c r="G45" s="429">
        <v>2.9129800000000001</v>
      </c>
      <c r="H45" s="429">
        <v>2.94957</v>
      </c>
      <c r="I45" s="429">
        <v>2.9491299999999998</v>
      </c>
      <c r="J45" s="429">
        <v>2.9509699999999999</v>
      </c>
      <c r="K45" s="429">
        <v>2.9634900000000002</v>
      </c>
      <c r="L45" s="429">
        <v>2.98007</v>
      </c>
      <c r="M45" s="429">
        <v>2.98786</v>
      </c>
      <c r="N45" s="429">
        <v>2.9883199999999999</v>
      </c>
      <c r="O45" s="429">
        <v>3.0042</v>
      </c>
      <c r="P45" s="429">
        <v>3.0145</v>
      </c>
      <c r="Q45" s="429">
        <v>3.0182099999999998</v>
      </c>
      <c r="R45" s="429">
        <v>3.0284499999999999</v>
      </c>
      <c r="S45" s="429">
        <v>3.0333399999999999</v>
      </c>
      <c r="T45" s="429">
        <v>3.0401400000000001</v>
      </c>
      <c r="U45" s="429">
        <v>3.04609</v>
      </c>
      <c r="V45" s="429">
        <v>3.0608200000000001</v>
      </c>
      <c r="W45" s="429">
        <v>3.0727600000000002</v>
      </c>
      <c r="X45" s="429">
        <v>3.0769600000000001</v>
      </c>
      <c r="Y45" s="429">
        <v>3.08148</v>
      </c>
      <c r="Z45" s="429">
        <v>3.0874100000000002</v>
      </c>
      <c r="AA45" s="429">
        <v>3.0969799999999998</v>
      </c>
      <c r="AB45" s="429">
        <v>3.1096699999999999</v>
      </c>
      <c r="AC45" s="429">
        <v>3.1234500000000001</v>
      </c>
      <c r="AD45" s="429">
        <v>3.1302300000000001</v>
      </c>
      <c r="AE45" s="429">
        <v>3.1317499999999998</v>
      </c>
      <c r="AF45" s="429">
        <v>3.1304400000000001</v>
      </c>
      <c r="AG45" s="429">
        <v>3.1356899999999999</v>
      </c>
      <c r="AH45" s="429">
        <v>3.1406200000000002</v>
      </c>
      <c r="AI45" s="429">
        <v>3.1473200000000001</v>
      </c>
      <c r="AJ45" s="429">
        <v>3.1563099999999999</v>
      </c>
      <c r="AK45" s="429">
        <v>3.1652800000000001</v>
      </c>
      <c r="AL45" s="429">
        <v>3.17604</v>
      </c>
      <c r="AM45" s="429">
        <v>3.1896100000000001</v>
      </c>
      <c r="AN45" s="429">
        <v>3.19679</v>
      </c>
      <c r="AO45" s="429">
        <v>3.1978499999999999</v>
      </c>
      <c r="AP45" s="429">
        <v>3.20302</v>
      </c>
      <c r="AQ45" s="429">
        <v>3.2061999999999999</v>
      </c>
      <c r="AR45" s="429">
        <v>3.21435</v>
      </c>
      <c r="AS45" s="429">
        <v>3.2216900000000002</v>
      </c>
      <c r="AT45" s="429">
        <v>3.23291</v>
      </c>
      <c r="AU45" s="429">
        <v>3.2424499999999998</v>
      </c>
      <c r="AV45" s="343" t="str">
        <f>"-"</f>
        <v>-</v>
      </c>
      <c r="AW45" s="429">
        <v>3.2506300000000001</v>
      </c>
      <c r="AX45" s="429">
        <v>3.26031</v>
      </c>
      <c r="AY45" s="429">
        <v>3.2658800000000001</v>
      </c>
      <c r="AZ45" s="871">
        <v>3.2746</v>
      </c>
      <c r="BA45" s="871">
        <v>3.3029299999999999</v>
      </c>
      <c r="BB45" s="871">
        <v>3.3240699999999999</v>
      </c>
      <c r="BC45" s="871">
        <v>3.3397899999999998</v>
      </c>
      <c r="BD45" s="871">
        <v>3.3434743456999998</v>
      </c>
      <c r="BE45" s="352">
        <v>3.345345</v>
      </c>
      <c r="BF45" s="352">
        <v>3.3520729999999999</v>
      </c>
      <c r="BG45" s="352">
        <v>3.3589009999999999</v>
      </c>
      <c r="BH45" s="352">
        <v>3.3670040000000001</v>
      </c>
      <c r="BI45" s="352">
        <v>3.3731520000000002</v>
      </c>
      <c r="BJ45" s="352">
        <v>3.37852</v>
      </c>
      <c r="BK45" s="352">
        <v>3.382898</v>
      </c>
      <c r="BL45" s="352">
        <v>3.38686</v>
      </c>
      <c r="BM45" s="352">
        <v>3.3901970000000001</v>
      </c>
      <c r="BN45" s="352">
        <v>3.391248</v>
      </c>
      <c r="BO45" s="352">
        <v>3.3945820000000002</v>
      </c>
      <c r="BP45" s="352">
        <v>3.3985370000000001</v>
      </c>
      <c r="BQ45" s="352">
        <v>3.4030689999999999</v>
      </c>
      <c r="BR45" s="352">
        <v>3.408299</v>
      </c>
      <c r="BS45" s="352">
        <v>3.4141819999999998</v>
      </c>
      <c r="BT45" s="352">
        <v>3.4230070000000001</v>
      </c>
      <c r="BU45" s="352">
        <v>3.4284819999999998</v>
      </c>
      <c r="BV45" s="352">
        <v>3.4328949999999998</v>
      </c>
    </row>
    <row r="46" spans="1:74" ht="11.1" customHeight="1" x14ac:dyDescent="0.2">
      <c r="A46" s="79"/>
      <c r="B46" s="509" t="s">
        <v>9</v>
      </c>
      <c r="C46" s="346"/>
      <c r="D46" s="346"/>
      <c r="E46" s="346"/>
      <c r="F46" s="346"/>
      <c r="G46" s="346"/>
      <c r="H46" s="346"/>
      <c r="I46" s="346"/>
      <c r="J46" s="346"/>
      <c r="K46" s="346"/>
      <c r="L46" s="346"/>
      <c r="M46" s="346"/>
      <c r="N46" s="346"/>
      <c r="O46" s="346"/>
      <c r="P46" s="346"/>
      <c r="Q46" s="346"/>
      <c r="R46" s="346"/>
      <c r="S46" s="346"/>
      <c r="T46" s="346"/>
      <c r="U46" s="346"/>
      <c r="V46" s="346"/>
      <c r="W46" s="346"/>
      <c r="X46" s="346"/>
      <c r="Y46" s="346"/>
      <c r="Z46" s="346"/>
      <c r="AA46" s="346"/>
      <c r="AB46" s="346"/>
      <c r="AC46" s="346"/>
      <c r="AD46" s="346"/>
      <c r="AE46" s="346"/>
      <c r="AF46" s="346"/>
      <c r="AG46" s="346"/>
      <c r="AH46" s="346"/>
      <c r="AI46" s="346"/>
      <c r="AJ46" s="346"/>
      <c r="AK46" s="346"/>
      <c r="AL46" s="346"/>
      <c r="AM46" s="346"/>
      <c r="AN46" s="346"/>
      <c r="AO46" s="346"/>
      <c r="AP46" s="346"/>
      <c r="AQ46" s="346"/>
      <c r="AR46" s="346"/>
      <c r="AS46" s="346"/>
      <c r="AT46" s="346"/>
      <c r="AU46" s="346"/>
      <c r="AV46" s="346"/>
      <c r="AW46" s="346"/>
      <c r="AX46" s="346"/>
      <c r="AY46" s="346"/>
      <c r="AZ46" s="876"/>
      <c r="BA46" s="876"/>
      <c r="BB46" s="876"/>
      <c r="BC46" s="876"/>
      <c r="BD46" s="876"/>
      <c r="BE46" s="357"/>
      <c r="BF46" s="357"/>
      <c r="BG46" s="357"/>
      <c r="BH46" s="357"/>
      <c r="BI46" s="357"/>
      <c r="BJ46" s="357"/>
      <c r="BK46" s="357"/>
      <c r="BL46" s="357"/>
      <c r="BM46" s="357"/>
      <c r="BN46" s="357"/>
      <c r="BO46" s="357"/>
      <c r="BP46" s="357"/>
      <c r="BQ46" s="357"/>
      <c r="BR46" s="357"/>
      <c r="BS46" s="357"/>
      <c r="BT46" s="357"/>
      <c r="BU46" s="357"/>
      <c r="BV46" s="357"/>
    </row>
    <row r="47" spans="1:74" ht="11.1" customHeight="1" x14ac:dyDescent="0.2">
      <c r="A47" s="76" t="s">
        <v>289</v>
      </c>
      <c r="B47" s="510" t="s">
        <v>1056</v>
      </c>
      <c r="C47" s="429">
        <v>2.4913696747</v>
      </c>
      <c r="D47" s="429">
        <v>2.5345079306999998</v>
      </c>
      <c r="E47" s="429">
        <v>2.5858996633000002</v>
      </c>
      <c r="F47" s="429">
        <v>2.6875786669999999</v>
      </c>
      <c r="G47" s="429">
        <v>2.7239520070999999</v>
      </c>
      <c r="H47" s="429">
        <v>2.7370534781</v>
      </c>
      <c r="I47" s="429">
        <v>2.6980710799000001</v>
      </c>
      <c r="J47" s="429">
        <v>2.6862378125999999</v>
      </c>
      <c r="K47" s="429">
        <v>2.6727416760999998</v>
      </c>
      <c r="L47" s="429">
        <v>2.6555969753999999</v>
      </c>
      <c r="M47" s="429">
        <v>2.6402643720999999</v>
      </c>
      <c r="N47" s="429">
        <v>2.6247581709999999</v>
      </c>
      <c r="O47" s="429">
        <v>2.6104534986000001</v>
      </c>
      <c r="P47" s="429">
        <v>2.5935687570999999</v>
      </c>
      <c r="Q47" s="429">
        <v>2.5754790729999999</v>
      </c>
      <c r="R47" s="429">
        <v>2.5431326270999999</v>
      </c>
      <c r="S47" s="429">
        <v>2.5324219219000002</v>
      </c>
      <c r="T47" s="429">
        <v>2.5302951383000001</v>
      </c>
      <c r="U47" s="429">
        <v>2.5521365774000002</v>
      </c>
      <c r="V47" s="429">
        <v>2.5556394112</v>
      </c>
      <c r="W47" s="429">
        <v>2.5561879409000001</v>
      </c>
      <c r="X47" s="429">
        <v>2.5494332529000001</v>
      </c>
      <c r="Y47" s="429">
        <v>2.5473348592999998</v>
      </c>
      <c r="Z47" s="429">
        <v>2.5455438466000002</v>
      </c>
      <c r="AA47" s="429">
        <v>2.5430583644000002</v>
      </c>
      <c r="AB47" s="429">
        <v>2.5426335014000001</v>
      </c>
      <c r="AC47" s="429">
        <v>2.5432674072000001</v>
      </c>
      <c r="AD47" s="429">
        <v>2.5486497393</v>
      </c>
      <c r="AE47" s="429">
        <v>2.5486339394000002</v>
      </c>
      <c r="AF47" s="429">
        <v>2.5469096649999998</v>
      </c>
      <c r="AG47" s="429">
        <v>2.5372772574</v>
      </c>
      <c r="AH47" s="429">
        <v>2.5367857781000001</v>
      </c>
      <c r="AI47" s="429">
        <v>2.5392355684000001</v>
      </c>
      <c r="AJ47" s="429">
        <v>2.5457116243</v>
      </c>
      <c r="AK47" s="429">
        <v>2.5532302068999999</v>
      </c>
      <c r="AL47" s="429">
        <v>2.5628763120000002</v>
      </c>
      <c r="AM47" s="429">
        <v>2.5841080088999999</v>
      </c>
      <c r="AN47" s="429">
        <v>2.5909156073999999</v>
      </c>
      <c r="AO47" s="429">
        <v>2.5927571767000002</v>
      </c>
      <c r="AP47" s="429">
        <v>2.5775732563</v>
      </c>
      <c r="AQ47" s="429">
        <v>2.5785273623</v>
      </c>
      <c r="AR47" s="429">
        <v>2.5835600342</v>
      </c>
      <c r="AS47" s="429">
        <v>2.5980357212</v>
      </c>
      <c r="AT47" s="429">
        <v>2.6072021883000001</v>
      </c>
      <c r="AU47" s="429">
        <v>2.6164238846000001</v>
      </c>
      <c r="AV47" s="429">
        <v>2.6197128268999998</v>
      </c>
      <c r="AW47" s="429">
        <v>2.6335359687</v>
      </c>
      <c r="AX47" s="429">
        <v>2.6519053270000001</v>
      </c>
      <c r="AY47" s="429">
        <v>2.6853479785999999</v>
      </c>
      <c r="AZ47" s="871">
        <v>2.7049144619000001</v>
      </c>
      <c r="BA47" s="871">
        <v>2.7211318538000002</v>
      </c>
      <c r="BB47" s="871">
        <v>2.7361826848000002</v>
      </c>
      <c r="BC47" s="871">
        <v>2.7440649964000001</v>
      </c>
      <c r="BD47" s="871">
        <v>2.7469613187999999</v>
      </c>
      <c r="BE47" s="352">
        <v>2.7372770000000002</v>
      </c>
      <c r="BF47" s="352">
        <v>2.735897</v>
      </c>
      <c r="BG47" s="352">
        <v>2.7352270000000001</v>
      </c>
      <c r="BH47" s="352">
        <v>2.738445</v>
      </c>
      <c r="BI47" s="352">
        <v>2.736812</v>
      </c>
      <c r="BJ47" s="352">
        <v>2.7335060000000002</v>
      </c>
      <c r="BK47" s="352">
        <v>2.728113</v>
      </c>
      <c r="BL47" s="352">
        <v>2.7217720000000001</v>
      </c>
      <c r="BM47" s="352">
        <v>2.7140680000000001</v>
      </c>
      <c r="BN47" s="352">
        <v>2.6992950000000002</v>
      </c>
      <c r="BO47" s="352">
        <v>2.6931470000000002</v>
      </c>
      <c r="BP47" s="352">
        <v>2.6899150000000001</v>
      </c>
      <c r="BQ47" s="352">
        <v>2.6913330000000002</v>
      </c>
      <c r="BR47" s="352">
        <v>2.6926380000000001</v>
      </c>
      <c r="BS47" s="352">
        <v>2.69556</v>
      </c>
      <c r="BT47" s="352">
        <v>2.707284</v>
      </c>
      <c r="BU47" s="352">
        <v>2.708056</v>
      </c>
      <c r="BV47" s="352">
        <v>2.70506</v>
      </c>
    </row>
    <row r="48" spans="1:74" ht="11.1" customHeight="1" x14ac:dyDescent="0.2">
      <c r="A48" s="70"/>
      <c r="B48" s="509" t="s">
        <v>381</v>
      </c>
      <c r="C48" s="501"/>
      <c r="D48" s="501"/>
      <c r="E48" s="501"/>
      <c r="F48" s="501"/>
      <c r="G48" s="501"/>
      <c r="H48" s="501"/>
      <c r="I48" s="501"/>
      <c r="J48" s="501"/>
      <c r="K48" s="501"/>
      <c r="L48" s="501"/>
      <c r="M48" s="501"/>
      <c r="N48" s="501"/>
      <c r="O48" s="501"/>
      <c r="P48" s="501"/>
      <c r="Q48" s="501"/>
      <c r="R48" s="501"/>
      <c r="S48" s="501"/>
      <c r="T48" s="501"/>
      <c r="U48" s="501"/>
      <c r="V48" s="501"/>
      <c r="W48" s="501"/>
      <c r="X48" s="501"/>
      <c r="Y48" s="501"/>
      <c r="Z48" s="501"/>
      <c r="AA48" s="501"/>
      <c r="AB48" s="501"/>
      <c r="AC48" s="501"/>
      <c r="AD48" s="501"/>
      <c r="AE48" s="501"/>
      <c r="AF48" s="501"/>
      <c r="AG48" s="501"/>
      <c r="AH48" s="501"/>
      <c r="AI48" s="501"/>
      <c r="AJ48" s="501"/>
      <c r="AK48" s="501"/>
      <c r="AL48" s="501"/>
      <c r="AM48" s="501"/>
      <c r="AN48" s="501"/>
      <c r="AO48" s="501"/>
      <c r="AP48" s="501"/>
      <c r="AQ48" s="501"/>
      <c r="AR48" s="501"/>
      <c r="AS48" s="501"/>
      <c r="AT48" s="501"/>
      <c r="AU48" s="501"/>
      <c r="AV48" s="501"/>
      <c r="AW48" s="501"/>
      <c r="AX48" s="501"/>
      <c r="AY48" s="501"/>
      <c r="AZ48" s="935"/>
      <c r="BA48" s="935"/>
      <c r="BB48" s="935"/>
      <c r="BC48" s="935"/>
      <c r="BD48" s="935"/>
      <c r="BE48" s="506"/>
      <c r="BF48" s="506"/>
      <c r="BG48" s="506"/>
      <c r="BH48" s="506"/>
      <c r="BI48" s="506"/>
      <c r="BJ48" s="506"/>
      <c r="BK48" s="506"/>
      <c r="BL48" s="506"/>
      <c r="BM48" s="506"/>
      <c r="BN48" s="506"/>
      <c r="BO48" s="506"/>
      <c r="BP48" s="506"/>
      <c r="BQ48" s="506"/>
      <c r="BR48" s="506"/>
      <c r="BS48" s="506"/>
      <c r="BT48" s="506"/>
      <c r="BU48" s="506"/>
      <c r="BV48" s="506"/>
    </row>
    <row r="49" spans="1:74" ht="11.1" customHeight="1" x14ac:dyDescent="0.2">
      <c r="A49" s="76" t="s">
        <v>291</v>
      </c>
      <c r="B49" s="510" t="s">
        <v>1056</v>
      </c>
      <c r="C49" s="429">
        <v>2.75116</v>
      </c>
      <c r="D49" s="429">
        <v>3.0775700000000001</v>
      </c>
      <c r="E49" s="429">
        <v>3.6466500000000002</v>
      </c>
      <c r="F49" s="429">
        <v>3.7610899999999998</v>
      </c>
      <c r="G49" s="429">
        <v>4.1862000000000004</v>
      </c>
      <c r="H49" s="429">
        <v>4.6679899999999996</v>
      </c>
      <c r="I49" s="429">
        <v>4.0640099999999997</v>
      </c>
      <c r="J49" s="429">
        <v>3.54467</v>
      </c>
      <c r="K49" s="429">
        <v>3.6070099999999998</v>
      </c>
      <c r="L49" s="429">
        <v>3.8117299999999998</v>
      </c>
      <c r="M49" s="429">
        <v>3.61972</v>
      </c>
      <c r="N49" s="429">
        <v>2.8886400000000001</v>
      </c>
      <c r="O49" s="429">
        <v>3.1082100000000001</v>
      </c>
      <c r="P49" s="429">
        <v>3.11816</v>
      </c>
      <c r="Q49" s="429">
        <v>3.0461200000000002</v>
      </c>
      <c r="R49" s="429">
        <v>3.0583100000000001</v>
      </c>
      <c r="S49" s="429">
        <v>2.8531599999999999</v>
      </c>
      <c r="T49" s="429">
        <v>2.8186599999999999</v>
      </c>
      <c r="U49" s="429">
        <v>2.8149799999999998</v>
      </c>
      <c r="V49" s="429">
        <v>3.3052899999999998</v>
      </c>
      <c r="W49" s="429">
        <v>3.3782800000000002</v>
      </c>
      <c r="X49" s="429">
        <v>3.04867</v>
      </c>
      <c r="Y49" s="429">
        <v>2.8495900000000001</v>
      </c>
      <c r="Z49" s="429">
        <v>2.5603400000000001</v>
      </c>
      <c r="AA49" s="429">
        <v>2.5624400000000001</v>
      </c>
      <c r="AB49" s="429">
        <v>2.8697900000000001</v>
      </c>
      <c r="AC49" s="429">
        <v>2.9390999999999998</v>
      </c>
      <c r="AD49" s="429">
        <v>3.0528</v>
      </c>
      <c r="AE49" s="429">
        <v>2.7921399999999998</v>
      </c>
      <c r="AF49" s="429">
        <v>2.6645799999999999</v>
      </c>
      <c r="AG49" s="429">
        <v>2.8302200000000002</v>
      </c>
      <c r="AH49" s="429">
        <v>2.7318500000000001</v>
      </c>
      <c r="AI49" s="429">
        <v>2.45045</v>
      </c>
      <c r="AJ49" s="429">
        <v>2.5176099999999999</v>
      </c>
      <c r="AK49" s="429">
        <v>2.42571</v>
      </c>
      <c r="AL49" s="429">
        <v>2.3556699999999999</v>
      </c>
      <c r="AM49" s="429">
        <v>2.4725700000000002</v>
      </c>
      <c r="AN49" s="429">
        <v>2.5272899999999998</v>
      </c>
      <c r="AO49" s="429">
        <v>2.4178899999999999</v>
      </c>
      <c r="AP49" s="429">
        <v>2.4224100000000002</v>
      </c>
      <c r="AQ49" s="429">
        <v>2.4055300000000002</v>
      </c>
      <c r="AR49" s="429">
        <v>2.4067500000000002</v>
      </c>
      <c r="AS49" s="429">
        <v>2.51939</v>
      </c>
      <c r="AT49" s="429">
        <v>2.4692400000000001</v>
      </c>
      <c r="AU49" s="429">
        <v>2.4882300000000002</v>
      </c>
      <c r="AV49" s="429">
        <v>2.34714</v>
      </c>
      <c r="AW49" s="429">
        <v>2.45078</v>
      </c>
      <c r="AX49" s="429">
        <v>2.1776300000000002</v>
      </c>
      <c r="AY49" s="429">
        <v>2.1507499999999999</v>
      </c>
      <c r="AZ49" s="871">
        <v>2.3924699999999999</v>
      </c>
      <c r="BA49" s="871">
        <v>3.1148500000000001</v>
      </c>
      <c r="BB49" s="871">
        <v>3.6850700000000001</v>
      </c>
      <c r="BC49" s="871">
        <v>4.4680200000000001</v>
      </c>
      <c r="BD49" s="871">
        <v>3.2528069999999998</v>
      </c>
      <c r="BE49" s="352">
        <v>3.1795520000000002</v>
      </c>
      <c r="BF49" s="352">
        <v>3.0850059999999999</v>
      </c>
      <c r="BG49" s="352">
        <v>2.876871</v>
      </c>
      <c r="BH49" s="352">
        <v>3.243862</v>
      </c>
      <c r="BI49" s="352">
        <v>2.6345209999999999</v>
      </c>
      <c r="BJ49" s="352">
        <v>2.5515569999999999</v>
      </c>
      <c r="BK49" s="352">
        <v>2.5062509999999998</v>
      </c>
      <c r="BL49" s="352">
        <v>2.4594399999999998</v>
      </c>
      <c r="BM49" s="352">
        <v>2.8169740000000001</v>
      </c>
      <c r="BN49" s="352">
        <v>2.4205869999999998</v>
      </c>
      <c r="BO49" s="352">
        <v>2.4678689999999999</v>
      </c>
      <c r="BP49" s="352">
        <v>2.413335</v>
      </c>
      <c r="BQ49" s="352">
        <v>2.391273</v>
      </c>
      <c r="BR49" s="352">
        <v>2.6267990000000001</v>
      </c>
      <c r="BS49" s="352">
        <v>2.3402059999999998</v>
      </c>
      <c r="BT49" s="352">
        <v>2.3420869999999998</v>
      </c>
      <c r="BU49" s="352">
        <v>2.2701910000000001</v>
      </c>
      <c r="BV49" s="352">
        <v>2.137181</v>
      </c>
    </row>
    <row r="50" spans="1:74" ht="11.1" customHeight="1" x14ac:dyDescent="0.2">
      <c r="A50" s="76"/>
      <c r="B50" s="509" t="s">
        <v>277</v>
      </c>
      <c r="C50" s="343"/>
      <c r="D50" s="343"/>
      <c r="E50" s="343"/>
      <c r="F50" s="343"/>
      <c r="G50" s="343"/>
      <c r="H50" s="343"/>
      <c r="I50" s="343"/>
      <c r="J50" s="343"/>
      <c r="K50" s="343"/>
      <c r="L50" s="343"/>
      <c r="M50" s="343"/>
      <c r="N50" s="343"/>
      <c r="O50" s="343"/>
      <c r="P50" s="343"/>
      <c r="Q50" s="343"/>
      <c r="R50" s="343"/>
      <c r="S50" s="343"/>
      <c r="T50" s="343"/>
      <c r="U50" s="343"/>
      <c r="V50" s="343"/>
      <c r="W50" s="343"/>
      <c r="X50" s="343"/>
      <c r="Y50" s="343"/>
      <c r="Z50" s="343"/>
      <c r="AA50" s="343"/>
      <c r="AB50" s="343"/>
      <c r="AC50" s="343"/>
      <c r="AD50" s="343"/>
      <c r="AE50" s="343"/>
      <c r="AF50" s="343"/>
      <c r="AG50" s="343"/>
      <c r="AH50" s="343"/>
      <c r="AI50" s="343"/>
      <c r="AJ50" s="343"/>
      <c r="AK50" s="343"/>
      <c r="AL50" s="343"/>
      <c r="AM50" s="343"/>
      <c r="AN50" s="343"/>
      <c r="AO50" s="343"/>
      <c r="AP50" s="343"/>
      <c r="AQ50" s="343"/>
      <c r="AR50" s="343"/>
      <c r="AS50" s="343"/>
      <c r="AT50" s="343"/>
      <c r="AU50" s="343"/>
      <c r="AV50" s="343"/>
      <c r="AW50" s="343"/>
      <c r="AX50" s="343"/>
      <c r="AY50" s="343"/>
      <c r="AZ50" s="873"/>
      <c r="BA50" s="873"/>
      <c r="BB50" s="873"/>
      <c r="BC50" s="873"/>
      <c r="BD50" s="873"/>
      <c r="BE50" s="354"/>
      <c r="BF50" s="354"/>
      <c r="BG50" s="354"/>
      <c r="BH50" s="354"/>
      <c r="BI50" s="354"/>
      <c r="BJ50" s="354"/>
      <c r="BK50" s="354"/>
      <c r="BL50" s="354"/>
      <c r="BM50" s="354"/>
      <c r="BN50" s="354"/>
      <c r="BO50" s="354"/>
      <c r="BP50" s="354"/>
      <c r="BQ50" s="354"/>
      <c r="BR50" s="354"/>
      <c r="BS50" s="354"/>
      <c r="BT50" s="354"/>
      <c r="BU50" s="354"/>
      <c r="BV50" s="354"/>
    </row>
    <row r="51" spans="1:74" ht="11.1" customHeight="1" x14ac:dyDescent="0.2">
      <c r="A51" s="17" t="s">
        <v>278</v>
      </c>
      <c r="B51" s="512" t="s">
        <v>1057</v>
      </c>
      <c r="C51" s="343">
        <v>115.16200000000001</v>
      </c>
      <c r="D51" s="343">
        <v>115.16200000000001</v>
      </c>
      <c r="E51" s="343">
        <v>115.16200000000001</v>
      </c>
      <c r="F51" s="343">
        <v>117.76</v>
      </c>
      <c r="G51" s="343">
        <v>117.76</v>
      </c>
      <c r="H51" s="343">
        <v>117.76</v>
      </c>
      <c r="I51" s="343">
        <v>119.042</v>
      </c>
      <c r="J51" s="343">
        <v>119.042</v>
      </c>
      <c r="K51" s="343">
        <v>119.042</v>
      </c>
      <c r="L51" s="343">
        <v>120.175</v>
      </c>
      <c r="M51" s="343">
        <v>120.175</v>
      </c>
      <c r="N51" s="343">
        <v>120.175</v>
      </c>
      <c r="O51" s="343">
        <v>121.291</v>
      </c>
      <c r="P51" s="343">
        <v>121.291</v>
      </c>
      <c r="Q51" s="343">
        <v>121.291</v>
      </c>
      <c r="R51" s="343">
        <v>121.93300000000001</v>
      </c>
      <c r="S51" s="343">
        <v>121.93300000000001</v>
      </c>
      <c r="T51" s="343">
        <v>121.93300000000001</v>
      </c>
      <c r="U51" s="343">
        <v>122.923</v>
      </c>
      <c r="V51" s="343">
        <v>122.923</v>
      </c>
      <c r="W51" s="343">
        <v>122.923</v>
      </c>
      <c r="X51" s="343">
        <v>123.40900000000001</v>
      </c>
      <c r="Y51" s="343">
        <v>123.40900000000001</v>
      </c>
      <c r="Z51" s="343">
        <v>123.40900000000001</v>
      </c>
      <c r="AA51" s="343">
        <v>124.366</v>
      </c>
      <c r="AB51" s="343">
        <v>124.366</v>
      </c>
      <c r="AC51" s="343">
        <v>124.366</v>
      </c>
      <c r="AD51" s="343">
        <v>125.167</v>
      </c>
      <c r="AE51" s="343">
        <v>125.167</v>
      </c>
      <c r="AF51" s="343">
        <v>125.167</v>
      </c>
      <c r="AG51" s="343">
        <v>125.715</v>
      </c>
      <c r="AH51" s="343">
        <v>125.715</v>
      </c>
      <c r="AI51" s="343">
        <v>125.715</v>
      </c>
      <c r="AJ51" s="343">
        <v>126.474</v>
      </c>
      <c r="AK51" s="343">
        <v>126.474</v>
      </c>
      <c r="AL51" s="343">
        <v>126.474</v>
      </c>
      <c r="AM51" s="343">
        <v>127.59699999999999</v>
      </c>
      <c r="AN51" s="343">
        <v>127.59699999999999</v>
      </c>
      <c r="AO51" s="343">
        <v>127.59699999999999</v>
      </c>
      <c r="AP51" s="343">
        <v>128.26599999999999</v>
      </c>
      <c r="AQ51" s="343">
        <v>128.26599999999999</v>
      </c>
      <c r="AR51" s="343">
        <v>128.26599999999999</v>
      </c>
      <c r="AS51" s="343">
        <v>129.45699999999999</v>
      </c>
      <c r="AT51" s="343">
        <v>129.45699999999999</v>
      </c>
      <c r="AU51" s="343">
        <v>129.45699999999999</v>
      </c>
      <c r="AV51" s="343">
        <v>130.636</v>
      </c>
      <c r="AW51" s="343">
        <v>130.636</v>
      </c>
      <c r="AX51" s="343">
        <v>130.636</v>
      </c>
      <c r="AY51" s="343">
        <v>131.755</v>
      </c>
      <c r="AZ51" s="873">
        <v>131.755</v>
      </c>
      <c r="BA51" s="873">
        <v>131.755</v>
      </c>
      <c r="BB51" s="873">
        <v>132.95148681000001</v>
      </c>
      <c r="BC51" s="873">
        <v>133.39075593999999</v>
      </c>
      <c r="BD51" s="873">
        <v>133.73464050999999</v>
      </c>
      <c r="BE51" s="354">
        <v>133.8099</v>
      </c>
      <c r="BF51" s="354">
        <v>134.09289999999999</v>
      </c>
      <c r="BG51" s="354">
        <v>134.41059999999999</v>
      </c>
      <c r="BH51" s="354">
        <v>134.8503</v>
      </c>
      <c r="BI51" s="354">
        <v>135.1713</v>
      </c>
      <c r="BJ51" s="354">
        <v>135.46119999999999</v>
      </c>
      <c r="BK51" s="354">
        <v>135.69649999999999</v>
      </c>
      <c r="BL51" s="354">
        <v>135.9417</v>
      </c>
      <c r="BM51" s="354">
        <v>136.17320000000001</v>
      </c>
      <c r="BN51" s="354">
        <v>136.38030000000001</v>
      </c>
      <c r="BO51" s="354">
        <v>136.59289999999999</v>
      </c>
      <c r="BP51" s="354">
        <v>136.80000000000001</v>
      </c>
      <c r="BQ51" s="354">
        <v>136.97020000000001</v>
      </c>
      <c r="BR51" s="354">
        <v>137.1901</v>
      </c>
      <c r="BS51" s="354">
        <v>137.4282</v>
      </c>
      <c r="BT51" s="354">
        <v>137.73169999999999</v>
      </c>
      <c r="BU51" s="354">
        <v>137.971</v>
      </c>
      <c r="BV51" s="354">
        <v>138.19309999999999</v>
      </c>
    </row>
    <row r="52" spans="1:74" ht="11.1" customHeight="1" x14ac:dyDescent="0.2">
      <c r="A52" s="70"/>
      <c r="B52" s="75" t="s">
        <v>235</v>
      </c>
      <c r="C52" s="346"/>
      <c r="D52" s="346"/>
      <c r="E52" s="346"/>
      <c r="F52" s="346"/>
      <c r="G52" s="346"/>
      <c r="H52" s="346"/>
      <c r="I52" s="346"/>
      <c r="J52" s="346"/>
      <c r="K52" s="346"/>
      <c r="L52" s="346"/>
      <c r="M52" s="346"/>
      <c r="N52" s="346"/>
      <c r="O52" s="346"/>
      <c r="P52" s="346"/>
      <c r="Q52" s="346"/>
      <c r="R52" s="346"/>
      <c r="S52" s="346"/>
      <c r="T52" s="346"/>
      <c r="U52" s="346"/>
      <c r="V52" s="346"/>
      <c r="W52" s="346"/>
      <c r="X52" s="346"/>
      <c r="Y52" s="346"/>
      <c r="Z52" s="346"/>
      <c r="AA52" s="346"/>
      <c r="AB52" s="346"/>
      <c r="AC52" s="346"/>
      <c r="AD52" s="346"/>
      <c r="AE52" s="346"/>
      <c r="AF52" s="346"/>
      <c r="AG52" s="346"/>
      <c r="AH52" s="346"/>
      <c r="AI52" s="346"/>
      <c r="AJ52" s="346"/>
      <c r="AK52" s="346"/>
      <c r="AL52" s="346"/>
      <c r="AM52" s="346"/>
      <c r="AN52" s="346"/>
      <c r="AO52" s="346"/>
      <c r="AP52" s="346"/>
      <c r="AQ52" s="346"/>
      <c r="AR52" s="346"/>
      <c r="AS52" s="346"/>
      <c r="AT52" s="346"/>
      <c r="AU52" s="346"/>
      <c r="AV52" s="346"/>
      <c r="AW52" s="346"/>
      <c r="AX52" s="346"/>
      <c r="AY52" s="346"/>
      <c r="AZ52" s="876"/>
      <c r="BA52" s="876"/>
      <c r="BB52" s="876"/>
      <c r="BC52" s="876"/>
      <c r="BD52" s="876"/>
      <c r="BE52" s="357"/>
      <c r="BF52" s="357"/>
      <c r="BG52" s="357"/>
      <c r="BH52" s="357"/>
      <c r="BI52" s="357"/>
      <c r="BJ52" s="357"/>
      <c r="BK52" s="357"/>
      <c r="BL52" s="357"/>
      <c r="BM52" s="357"/>
      <c r="BN52" s="357"/>
      <c r="BO52" s="357"/>
      <c r="BP52" s="357"/>
      <c r="BQ52" s="357"/>
      <c r="BR52" s="357"/>
      <c r="BS52" s="357"/>
      <c r="BT52" s="357"/>
      <c r="BU52" s="357"/>
      <c r="BV52" s="357"/>
    </row>
    <row r="53" spans="1:74" ht="11.1" customHeight="1" x14ac:dyDescent="0.2">
      <c r="A53" s="70"/>
      <c r="B53" s="72" t="s">
        <v>296</v>
      </c>
      <c r="C53" s="346"/>
      <c r="D53" s="346"/>
      <c r="E53" s="346"/>
      <c r="F53" s="346"/>
      <c r="G53" s="346"/>
      <c r="H53" s="346"/>
      <c r="I53" s="346"/>
      <c r="J53" s="346"/>
      <c r="K53" s="346"/>
      <c r="L53" s="346"/>
      <c r="M53" s="346"/>
      <c r="N53" s="346"/>
      <c r="O53" s="346"/>
      <c r="P53" s="346"/>
      <c r="Q53" s="346"/>
      <c r="R53" s="346"/>
      <c r="S53" s="346"/>
      <c r="T53" s="346"/>
      <c r="U53" s="346"/>
      <c r="V53" s="346"/>
      <c r="W53" s="346"/>
      <c r="X53" s="346"/>
      <c r="Y53" s="346"/>
      <c r="Z53" s="346"/>
      <c r="AA53" s="346"/>
      <c r="AB53" s="346"/>
      <c r="AC53" s="346"/>
      <c r="AD53" s="346"/>
      <c r="AE53" s="346"/>
      <c r="AF53" s="346"/>
      <c r="AG53" s="346"/>
      <c r="AH53" s="346"/>
      <c r="AI53" s="346"/>
      <c r="AJ53" s="346"/>
      <c r="AK53" s="346"/>
      <c r="AL53" s="346"/>
      <c r="AM53" s="346"/>
      <c r="AN53" s="346"/>
      <c r="AO53" s="346"/>
      <c r="AP53" s="346"/>
      <c r="AQ53" s="346"/>
      <c r="AR53" s="346"/>
      <c r="AS53" s="346"/>
      <c r="AT53" s="346"/>
      <c r="AU53" s="346"/>
      <c r="AV53" s="346"/>
      <c r="AW53" s="346"/>
      <c r="AX53" s="346"/>
      <c r="AY53" s="346"/>
      <c r="AZ53" s="876"/>
      <c r="BA53" s="876"/>
      <c r="BB53" s="876"/>
      <c r="BC53" s="876"/>
      <c r="BD53" s="876"/>
      <c r="BE53" s="357"/>
      <c r="BF53" s="357"/>
      <c r="BG53" s="357"/>
      <c r="BH53" s="357"/>
      <c r="BI53" s="357"/>
      <c r="BJ53" s="357"/>
      <c r="BK53" s="357"/>
      <c r="BL53" s="357"/>
      <c r="BM53" s="357"/>
      <c r="BN53" s="357"/>
      <c r="BO53" s="357"/>
      <c r="BP53" s="357"/>
      <c r="BQ53" s="357"/>
      <c r="BR53" s="357"/>
      <c r="BS53" s="357"/>
      <c r="BT53" s="357"/>
      <c r="BU53" s="357"/>
      <c r="BV53" s="357"/>
    </row>
    <row r="54" spans="1:74" ht="11.1" customHeight="1" x14ac:dyDescent="0.2">
      <c r="A54" s="70"/>
      <c r="B54" s="509" t="s">
        <v>1588</v>
      </c>
      <c r="C54" s="346"/>
      <c r="D54" s="346"/>
      <c r="E54" s="346"/>
      <c r="F54" s="346"/>
      <c r="G54" s="346"/>
      <c r="H54" s="346"/>
      <c r="I54" s="346"/>
      <c r="J54" s="346"/>
      <c r="K54" s="346"/>
      <c r="L54" s="346"/>
      <c r="M54" s="346"/>
      <c r="N54" s="346"/>
      <c r="O54" s="346"/>
      <c r="P54" s="346"/>
      <c r="Q54" s="346"/>
      <c r="R54" s="346"/>
      <c r="S54" s="346"/>
      <c r="T54" s="346"/>
      <c r="U54" s="346"/>
      <c r="V54" s="346"/>
      <c r="W54" s="346"/>
      <c r="X54" s="346"/>
      <c r="Y54" s="346"/>
      <c r="Z54" s="346"/>
      <c r="AA54" s="346"/>
      <c r="AB54" s="346"/>
      <c r="AC54" s="346"/>
      <c r="AD54" s="346"/>
      <c r="AE54" s="346"/>
      <c r="AF54" s="346"/>
      <c r="AG54" s="346"/>
      <c r="AH54" s="346"/>
      <c r="AI54" s="346"/>
      <c r="AJ54" s="346"/>
      <c r="AK54" s="346"/>
      <c r="AL54" s="346"/>
      <c r="AM54" s="346"/>
      <c r="AN54" s="346"/>
      <c r="AO54" s="346"/>
      <c r="AP54" s="346"/>
      <c r="AQ54" s="346"/>
      <c r="AR54" s="346"/>
      <c r="AS54" s="346"/>
      <c r="AT54" s="346"/>
      <c r="AU54" s="346"/>
      <c r="AV54" s="346"/>
      <c r="AW54" s="346"/>
      <c r="AX54" s="346"/>
      <c r="AY54" s="346"/>
      <c r="AZ54" s="876"/>
      <c r="BA54" s="876"/>
      <c r="BB54" s="876"/>
      <c r="BC54" s="876"/>
      <c r="BD54" s="876"/>
      <c r="BE54" s="357"/>
      <c r="BF54" s="357"/>
      <c r="BG54" s="357"/>
      <c r="BH54" s="357"/>
      <c r="BI54" s="357"/>
      <c r="BJ54" s="357"/>
      <c r="BK54" s="357"/>
      <c r="BL54" s="357"/>
      <c r="BM54" s="357"/>
      <c r="BN54" s="357"/>
      <c r="BO54" s="357"/>
      <c r="BP54" s="357"/>
      <c r="BQ54" s="357"/>
      <c r="BR54" s="357"/>
      <c r="BS54" s="357"/>
      <c r="BT54" s="357"/>
      <c r="BU54" s="357"/>
      <c r="BV54" s="357"/>
    </row>
    <row r="55" spans="1:74" ht="11.1" customHeight="1" x14ac:dyDescent="0.2">
      <c r="A55" s="80" t="s">
        <v>297</v>
      </c>
      <c r="B55" s="510" t="s">
        <v>1058</v>
      </c>
      <c r="C55" s="347">
        <v>7614.6774194</v>
      </c>
      <c r="D55" s="347">
        <v>8254.8928570999997</v>
      </c>
      <c r="E55" s="347">
        <v>8769.9677419</v>
      </c>
      <c r="F55" s="347">
        <v>8600.0333332999999</v>
      </c>
      <c r="G55" s="347">
        <v>9118.6451613000008</v>
      </c>
      <c r="H55" s="347">
        <v>9235.2999999999993</v>
      </c>
      <c r="I55" s="347">
        <v>9096</v>
      </c>
      <c r="J55" s="347">
        <v>9172.4838710000004</v>
      </c>
      <c r="K55" s="347">
        <v>9187.9333332999995</v>
      </c>
      <c r="L55" s="347">
        <v>9053.9677419</v>
      </c>
      <c r="M55" s="347">
        <v>8624.2666666999994</v>
      </c>
      <c r="N55" s="347">
        <v>8323.5483870999997</v>
      </c>
      <c r="O55" s="347">
        <v>8023.1612902999996</v>
      </c>
      <c r="P55" s="347">
        <v>8434.6428570999997</v>
      </c>
      <c r="Q55" s="347">
        <v>8798.6451613000008</v>
      </c>
      <c r="R55" s="347">
        <v>8910.2666666999994</v>
      </c>
      <c r="S55" s="347">
        <v>9311.6451613000008</v>
      </c>
      <c r="T55" s="347">
        <v>9470.7666666999994</v>
      </c>
      <c r="U55" s="347">
        <v>9276.8709677000006</v>
      </c>
      <c r="V55" s="347">
        <v>9317.7096774000001</v>
      </c>
      <c r="W55" s="347">
        <v>9104.1666667000009</v>
      </c>
      <c r="X55" s="347">
        <v>9049.9677419</v>
      </c>
      <c r="Y55" s="347">
        <v>8676.4</v>
      </c>
      <c r="Z55" s="347">
        <v>8344.5161289999996</v>
      </c>
      <c r="AA55" s="347">
        <v>7989.6129031999999</v>
      </c>
      <c r="AB55" s="347">
        <v>8354.7241379000006</v>
      </c>
      <c r="AC55" s="347">
        <v>8896.8709677000006</v>
      </c>
      <c r="AD55" s="347">
        <v>9149</v>
      </c>
      <c r="AE55" s="347">
        <v>9475.9354839000007</v>
      </c>
      <c r="AF55" s="347">
        <v>9475</v>
      </c>
      <c r="AG55" s="347">
        <v>9427.9354839000007</v>
      </c>
      <c r="AH55" s="347">
        <v>9462.3225805999991</v>
      </c>
      <c r="AI55" s="347">
        <v>9138.1333333000002</v>
      </c>
      <c r="AJ55" s="347">
        <v>9337.9677419</v>
      </c>
      <c r="AK55" s="347">
        <v>8745.1333333000002</v>
      </c>
      <c r="AL55" s="347">
        <v>8523.0967741999993</v>
      </c>
      <c r="AM55" s="347">
        <v>8143.6774194</v>
      </c>
      <c r="AN55" s="347">
        <v>8526</v>
      </c>
      <c r="AO55" s="347">
        <v>8993.1290322999994</v>
      </c>
      <c r="AP55" s="347">
        <v>9287.7000000000007</v>
      </c>
      <c r="AQ55" s="347">
        <v>9523.0322581</v>
      </c>
      <c r="AR55" s="347">
        <v>9562.4</v>
      </c>
      <c r="AS55" s="347">
        <v>9585.8387096999995</v>
      </c>
      <c r="AT55" s="347">
        <v>9546.0645160999993</v>
      </c>
      <c r="AU55" s="347">
        <v>9320.3666666999998</v>
      </c>
      <c r="AV55" s="347">
        <v>9404.5161289999996</v>
      </c>
      <c r="AW55" s="347">
        <v>8771.2666666999994</v>
      </c>
      <c r="AX55" s="347">
        <v>8575.9677419</v>
      </c>
      <c r="AY55" s="347">
        <v>8155</v>
      </c>
      <c r="AZ55" s="877">
        <v>8748.8214286000002</v>
      </c>
      <c r="BA55" s="877">
        <v>9137.2258065000005</v>
      </c>
      <c r="BB55" s="877">
        <v>9348.9</v>
      </c>
      <c r="BC55" s="877">
        <v>9397.2129999999997</v>
      </c>
      <c r="BD55" s="877">
        <v>9499.5910000000003</v>
      </c>
      <c r="BE55" s="358">
        <v>9522.643</v>
      </c>
      <c r="BF55" s="358">
        <v>9555.3279999999995</v>
      </c>
      <c r="BG55" s="358">
        <v>9222.7669999999998</v>
      </c>
      <c r="BH55" s="358">
        <v>9265.0020000000004</v>
      </c>
      <c r="BI55" s="358">
        <v>8727.0190000000002</v>
      </c>
      <c r="BJ55" s="358">
        <v>8545.6589999999997</v>
      </c>
      <c r="BK55" s="358">
        <v>8161.04</v>
      </c>
      <c r="BL55" s="358">
        <v>8596.1119999999992</v>
      </c>
      <c r="BM55" s="358">
        <v>8992.1830000000009</v>
      </c>
      <c r="BN55" s="358">
        <v>9369.2039999999997</v>
      </c>
      <c r="BO55" s="358">
        <v>9583.7960000000003</v>
      </c>
      <c r="BP55" s="358">
        <v>9650.5239999999994</v>
      </c>
      <c r="BQ55" s="358">
        <v>9567.5329999999994</v>
      </c>
      <c r="BR55" s="358">
        <v>9602.3459999999995</v>
      </c>
      <c r="BS55" s="358">
        <v>9268.6380000000008</v>
      </c>
      <c r="BT55" s="358">
        <v>9308.8610000000008</v>
      </c>
      <c r="BU55" s="358">
        <v>8769.7289999999994</v>
      </c>
      <c r="BV55" s="358">
        <v>8590.3739999999998</v>
      </c>
    </row>
    <row r="56" spans="1:74" ht="11.1" customHeight="1" x14ac:dyDescent="0.2">
      <c r="A56" s="70"/>
      <c r="B56" s="509" t="s">
        <v>298</v>
      </c>
      <c r="C56" s="348"/>
      <c r="D56" s="348"/>
      <c r="E56" s="348"/>
      <c r="F56" s="348"/>
      <c r="G56" s="348"/>
      <c r="H56" s="348"/>
      <c r="I56" s="348"/>
      <c r="J56" s="348"/>
      <c r="K56" s="348"/>
      <c r="L56" s="348"/>
      <c r="M56" s="348"/>
      <c r="N56" s="348"/>
      <c r="O56" s="348"/>
      <c r="P56" s="348"/>
      <c r="Q56" s="348"/>
      <c r="R56" s="348"/>
      <c r="S56" s="348"/>
      <c r="T56" s="348"/>
      <c r="U56" s="348"/>
      <c r="V56" s="348"/>
      <c r="W56" s="348"/>
      <c r="X56" s="348"/>
      <c r="Y56" s="348"/>
      <c r="Z56" s="348"/>
      <c r="AA56" s="348"/>
      <c r="AB56" s="348"/>
      <c r="AC56" s="348"/>
      <c r="AD56" s="348"/>
      <c r="AE56" s="348"/>
      <c r="AF56" s="348"/>
      <c r="AG56" s="348"/>
      <c r="AH56" s="348"/>
      <c r="AI56" s="348"/>
      <c r="AJ56" s="348"/>
      <c r="AK56" s="348"/>
      <c r="AL56" s="348"/>
      <c r="AM56" s="348"/>
      <c r="AN56" s="348"/>
      <c r="AO56" s="348"/>
      <c r="AP56" s="348"/>
      <c r="AQ56" s="348"/>
      <c r="AR56" s="348"/>
      <c r="AS56" s="348"/>
      <c r="AT56" s="348"/>
      <c r="AU56" s="348"/>
      <c r="AV56" s="348"/>
      <c r="AW56" s="348"/>
      <c r="AX56" s="348"/>
      <c r="AY56" s="348"/>
      <c r="AZ56" s="878"/>
      <c r="BA56" s="878"/>
      <c r="BB56" s="878"/>
      <c r="BC56" s="878"/>
      <c r="BD56" s="878"/>
      <c r="BE56" s="359"/>
      <c r="BF56" s="359"/>
      <c r="BG56" s="359"/>
      <c r="BH56" s="359"/>
      <c r="BI56" s="359"/>
      <c r="BJ56" s="359"/>
      <c r="BK56" s="359"/>
      <c r="BL56" s="359"/>
      <c r="BM56" s="359"/>
      <c r="BN56" s="359"/>
      <c r="BO56" s="359"/>
      <c r="BP56" s="359"/>
      <c r="BQ56" s="359"/>
      <c r="BR56" s="359"/>
      <c r="BS56" s="359"/>
      <c r="BT56" s="359"/>
      <c r="BU56" s="359"/>
      <c r="BV56" s="359"/>
    </row>
    <row r="57" spans="1:74" ht="11.1" customHeight="1" x14ac:dyDescent="0.2">
      <c r="A57" s="76" t="s">
        <v>299</v>
      </c>
      <c r="B57" s="510" t="s">
        <v>1059</v>
      </c>
      <c r="C57" s="430">
        <v>8.01</v>
      </c>
      <c r="D57" s="430">
        <v>7.0554285714000002</v>
      </c>
      <c r="E57" s="430">
        <v>7.6950000000000003</v>
      </c>
      <c r="F57" s="430">
        <v>7.5535714285999997</v>
      </c>
      <c r="G57" s="430">
        <v>7.9122857143000003</v>
      </c>
      <c r="H57" s="430">
        <v>7.5718571428999999</v>
      </c>
      <c r="I57" s="430">
        <v>7.718</v>
      </c>
      <c r="J57" s="430">
        <v>7.7018571428999998</v>
      </c>
      <c r="K57" s="430">
        <v>7.2921428571</v>
      </c>
      <c r="L57" s="430">
        <v>7.4114285714000001</v>
      </c>
      <c r="M57" s="430">
        <v>6.7658571428999998</v>
      </c>
      <c r="N57" s="430">
        <v>7.1765714286</v>
      </c>
      <c r="O57" s="430">
        <v>7.1617142856999996</v>
      </c>
      <c r="P57" s="430">
        <v>6.6514285714000003</v>
      </c>
      <c r="Q57" s="430">
        <v>7.4139999999999997</v>
      </c>
      <c r="R57" s="430">
        <v>7.0225714286000001</v>
      </c>
      <c r="S57" s="430">
        <v>7.6597142856999998</v>
      </c>
      <c r="T57" s="430">
        <v>7.4831428570999998</v>
      </c>
      <c r="U57" s="430">
        <v>7.4104285713999998</v>
      </c>
      <c r="V57" s="430">
        <v>7.6945714285999998</v>
      </c>
      <c r="W57" s="430">
        <v>7.4050000000000002</v>
      </c>
      <c r="X57" s="430">
        <v>7.5311428570999999</v>
      </c>
      <c r="Y57" s="430">
        <v>7.2525714285999996</v>
      </c>
      <c r="Z57" s="430">
        <v>7.5141428571000004</v>
      </c>
      <c r="AA57" s="430">
        <v>7.4967142857000004</v>
      </c>
      <c r="AB57" s="430">
        <v>7.1101428570999996</v>
      </c>
      <c r="AC57" s="430">
        <v>7.6087285714000004</v>
      </c>
      <c r="AD57" s="430">
        <v>7.3711428570999997</v>
      </c>
      <c r="AE57" s="430">
        <v>7.6485714286000004</v>
      </c>
      <c r="AF57" s="430">
        <v>7.3421428570999998</v>
      </c>
      <c r="AG57" s="430">
        <v>7.6138032786999998</v>
      </c>
      <c r="AH57" s="430">
        <v>7.7690000000000001</v>
      </c>
      <c r="AI57" s="430">
        <v>7.3328571429</v>
      </c>
      <c r="AJ57" s="430">
        <v>7.2217142857000001</v>
      </c>
      <c r="AK57" s="430">
        <v>7.0304285713999999</v>
      </c>
      <c r="AL57" s="430">
        <v>7.3677142857</v>
      </c>
      <c r="AM57" s="430">
        <v>7.2977142856999997</v>
      </c>
      <c r="AN57" s="430">
        <v>6.6471428571000004</v>
      </c>
      <c r="AO57" s="430">
        <v>7.3965714285999997</v>
      </c>
      <c r="AP57" s="430">
        <v>7.2455714285999999</v>
      </c>
      <c r="AQ57" s="430">
        <v>7.7002857142999996</v>
      </c>
      <c r="AR57" s="430">
        <v>7.6398571429000004</v>
      </c>
      <c r="AS57" s="430">
        <v>7.8730000000000002</v>
      </c>
      <c r="AT57" s="430">
        <v>7.8885714285999997</v>
      </c>
      <c r="AU57" s="430">
        <v>7.5761428570999998</v>
      </c>
      <c r="AV57" s="430">
        <v>7.7038571428999996</v>
      </c>
      <c r="AW57" s="430">
        <v>7.4976354680000004</v>
      </c>
      <c r="AX57" s="430">
        <v>7.633</v>
      </c>
      <c r="AY57" s="430">
        <v>7.7742857143000004</v>
      </c>
      <c r="AZ57" s="926">
        <v>7.2110000000000003</v>
      </c>
      <c r="BA57" s="926">
        <v>7.9337142856999998</v>
      </c>
      <c r="BB57" s="926">
        <v>7.8929999999999998</v>
      </c>
      <c r="BC57" s="926">
        <v>8.0566995073999994</v>
      </c>
      <c r="BD57" s="926">
        <v>7.9509523809999996</v>
      </c>
      <c r="BE57" s="435">
        <v>8.1375709999999994</v>
      </c>
      <c r="BF57" s="435">
        <v>8.3181949999999993</v>
      </c>
      <c r="BG57" s="435">
        <v>7.9975269999999998</v>
      </c>
      <c r="BH57" s="435">
        <v>8.0468510000000002</v>
      </c>
      <c r="BI57" s="435">
        <v>7.8826080000000003</v>
      </c>
      <c r="BJ57" s="435">
        <v>8.0643510000000003</v>
      </c>
      <c r="BK57" s="435">
        <v>8.0417430000000003</v>
      </c>
      <c r="BL57" s="435">
        <v>7.4575430000000003</v>
      </c>
      <c r="BM57" s="435">
        <v>8.1379579999999994</v>
      </c>
      <c r="BN57" s="435">
        <v>8.0669590000000007</v>
      </c>
      <c r="BO57" s="435">
        <v>8.3134080000000008</v>
      </c>
      <c r="BP57" s="435">
        <v>8.2262920000000008</v>
      </c>
      <c r="BQ57" s="435">
        <v>8.378762</v>
      </c>
      <c r="BR57" s="435">
        <v>8.5352320000000006</v>
      </c>
      <c r="BS57" s="435">
        <v>8.1800309999999996</v>
      </c>
      <c r="BT57" s="435">
        <v>8.2010760000000005</v>
      </c>
      <c r="BU57" s="435">
        <v>8.0158260000000006</v>
      </c>
      <c r="BV57" s="435">
        <v>8.1881389999999996</v>
      </c>
    </row>
    <row r="58" spans="1:74" ht="11.1" customHeight="1" x14ac:dyDescent="0.2">
      <c r="A58" s="76"/>
      <c r="B58" s="99"/>
      <c r="C58" s="430"/>
      <c r="D58" s="430"/>
      <c r="E58" s="430"/>
      <c r="F58" s="430"/>
      <c r="G58" s="430"/>
      <c r="H58" s="430"/>
      <c r="I58" s="430"/>
      <c r="J58" s="430"/>
      <c r="K58" s="430"/>
      <c r="L58" s="430"/>
      <c r="M58" s="430"/>
      <c r="N58" s="430"/>
      <c r="O58" s="430"/>
      <c r="P58" s="430"/>
      <c r="Q58" s="430"/>
      <c r="R58" s="430"/>
      <c r="S58" s="430"/>
      <c r="T58" s="430"/>
      <c r="U58" s="430"/>
      <c r="V58" s="430"/>
      <c r="W58" s="430"/>
      <c r="X58" s="430"/>
      <c r="Y58" s="430"/>
      <c r="Z58" s="430"/>
      <c r="AA58" s="430"/>
      <c r="AB58" s="430"/>
      <c r="AC58" s="430"/>
      <c r="AD58" s="430"/>
      <c r="AE58" s="430"/>
      <c r="AF58" s="430"/>
      <c r="AG58" s="430"/>
      <c r="AH58" s="430"/>
      <c r="AI58" s="430"/>
      <c r="AJ58" s="430"/>
      <c r="AK58" s="430"/>
      <c r="AL58" s="430"/>
      <c r="AM58" s="430"/>
      <c r="AN58" s="430"/>
      <c r="AO58" s="430"/>
      <c r="AP58" s="430"/>
      <c r="AQ58" s="430"/>
      <c r="AR58" s="430"/>
      <c r="AS58" s="430"/>
      <c r="AT58" s="430"/>
      <c r="AU58" s="430"/>
      <c r="AV58" s="430"/>
      <c r="AW58" s="430"/>
      <c r="AX58" s="430"/>
      <c r="AY58" s="430"/>
      <c r="AZ58" s="926"/>
      <c r="BA58" s="926"/>
      <c r="BB58" s="926"/>
      <c r="BC58" s="926"/>
      <c r="BD58" s="926"/>
      <c r="BE58" s="435"/>
      <c r="BF58" s="435"/>
      <c r="BG58" s="435"/>
      <c r="BH58" s="435"/>
      <c r="BI58" s="435"/>
      <c r="BJ58" s="435"/>
      <c r="BK58" s="435"/>
      <c r="BL58" s="435"/>
      <c r="BM58" s="435"/>
      <c r="BN58" s="435"/>
      <c r="BO58" s="435"/>
      <c r="BP58" s="435"/>
      <c r="BQ58" s="435"/>
      <c r="BR58" s="435"/>
      <c r="BS58" s="435"/>
      <c r="BT58" s="435"/>
      <c r="BU58" s="435"/>
      <c r="BV58" s="435"/>
    </row>
    <row r="59" spans="1:74" ht="11.1" customHeight="1" x14ac:dyDescent="0.2">
      <c r="A59" s="76"/>
      <c r="B59" s="287" t="s">
        <v>1390</v>
      </c>
      <c r="C59" s="430"/>
      <c r="D59" s="430"/>
      <c r="E59" s="430"/>
      <c r="F59" s="430"/>
      <c r="G59" s="430"/>
      <c r="H59" s="430"/>
      <c r="I59" s="430"/>
      <c r="J59" s="430"/>
      <c r="K59" s="430"/>
      <c r="L59" s="430"/>
      <c r="M59" s="430"/>
      <c r="N59" s="430"/>
      <c r="O59" s="430"/>
      <c r="P59" s="430"/>
      <c r="Q59" s="430"/>
      <c r="R59" s="430"/>
      <c r="S59" s="430"/>
      <c r="T59" s="430"/>
      <c r="U59" s="430"/>
      <c r="V59" s="430"/>
      <c r="W59" s="430"/>
      <c r="X59" s="430"/>
      <c r="Y59" s="430"/>
      <c r="Z59" s="430"/>
      <c r="AA59" s="430"/>
      <c r="AB59" s="430"/>
      <c r="AC59" s="430"/>
      <c r="AD59" s="430"/>
      <c r="AE59" s="430"/>
      <c r="AF59" s="430"/>
      <c r="AG59" s="430"/>
      <c r="AH59" s="430"/>
      <c r="AI59" s="430"/>
      <c r="AJ59" s="430"/>
      <c r="AK59" s="430"/>
      <c r="AL59" s="430"/>
      <c r="AM59" s="430"/>
      <c r="AN59" s="430"/>
      <c r="AO59" s="430"/>
      <c r="AP59" s="430"/>
      <c r="AQ59" s="430"/>
      <c r="AR59" s="430"/>
      <c r="AS59" s="430"/>
      <c r="AT59" s="430"/>
      <c r="AU59" s="430"/>
      <c r="AV59" s="430"/>
      <c r="AW59" s="430"/>
      <c r="AX59" s="430"/>
      <c r="AY59" s="430"/>
      <c r="AZ59" s="926"/>
      <c r="BA59" s="926"/>
      <c r="BB59" s="926"/>
      <c r="BC59" s="926"/>
      <c r="BD59" s="926"/>
      <c r="BE59" s="435"/>
      <c r="BF59" s="435"/>
      <c r="BG59" s="435"/>
      <c r="BH59" s="435"/>
      <c r="BI59" s="435"/>
      <c r="BJ59" s="435"/>
      <c r="BK59" s="435"/>
      <c r="BL59" s="435"/>
      <c r="BM59" s="435"/>
      <c r="BN59" s="435"/>
      <c r="BO59" s="435"/>
      <c r="BP59" s="435"/>
      <c r="BQ59" s="435"/>
      <c r="BR59" s="435"/>
      <c r="BS59" s="435"/>
      <c r="BT59" s="435"/>
      <c r="BU59" s="435"/>
      <c r="BV59" s="435"/>
    </row>
    <row r="60" spans="1:74" s="287" customFormat="1" ht="11.1" customHeight="1" x14ac:dyDescent="0.2">
      <c r="A60" s="508" t="s">
        <v>536</v>
      </c>
      <c r="B60" s="755" t="s">
        <v>1583</v>
      </c>
      <c r="C60" s="34">
        <v>476.32474439999999</v>
      </c>
      <c r="D60" s="34">
        <v>421.18068060000002</v>
      </c>
      <c r="E60" s="34">
        <v>417.34028949999998</v>
      </c>
      <c r="F60" s="34">
        <v>373.53078099999999</v>
      </c>
      <c r="G60" s="34">
        <v>381.7368338</v>
      </c>
      <c r="H60" s="34">
        <v>395.70390639999999</v>
      </c>
      <c r="I60" s="34">
        <v>425.51886280000002</v>
      </c>
      <c r="J60" s="34">
        <v>428.26049219999999</v>
      </c>
      <c r="K60" s="34">
        <v>385.86300269999998</v>
      </c>
      <c r="L60" s="34">
        <v>382.62816290000001</v>
      </c>
      <c r="M60" s="34">
        <v>404.23143069999998</v>
      </c>
      <c r="N60" s="34">
        <v>452.89406860000003</v>
      </c>
      <c r="O60" s="34">
        <v>434.9533386</v>
      </c>
      <c r="P60" s="34">
        <v>388.89298259999998</v>
      </c>
      <c r="Q60" s="34">
        <v>418.4224739</v>
      </c>
      <c r="R60" s="34">
        <v>362.89176709999998</v>
      </c>
      <c r="S60" s="34">
        <v>368.23567659999998</v>
      </c>
      <c r="T60" s="34">
        <v>384.37870450000003</v>
      </c>
      <c r="U60" s="34">
        <v>416.56186630000002</v>
      </c>
      <c r="V60" s="34">
        <v>428.04898170000001</v>
      </c>
      <c r="W60" s="34">
        <v>381.52422139999999</v>
      </c>
      <c r="X60" s="34">
        <v>386.53891390000001</v>
      </c>
      <c r="Y60" s="34">
        <v>403.6239046</v>
      </c>
      <c r="Z60" s="34">
        <v>424.5275446</v>
      </c>
      <c r="AA60" s="34">
        <v>471.5044977</v>
      </c>
      <c r="AB60" s="34">
        <v>388.84771139999998</v>
      </c>
      <c r="AC60" s="34">
        <v>386.08952599999998</v>
      </c>
      <c r="AD60" s="34">
        <v>359.43065840000003</v>
      </c>
      <c r="AE60" s="34">
        <v>375.88355610000002</v>
      </c>
      <c r="AF60" s="34">
        <v>384.17285679999998</v>
      </c>
      <c r="AG60" s="34">
        <v>422.40255660000003</v>
      </c>
      <c r="AH60" s="34">
        <v>419.293048</v>
      </c>
      <c r="AI60" s="34">
        <v>374.0375434</v>
      </c>
      <c r="AJ60" s="34">
        <v>382.71401079999998</v>
      </c>
      <c r="AK60" s="34">
        <v>382.61272939999998</v>
      </c>
      <c r="AL60" s="34">
        <v>442.10513559999998</v>
      </c>
      <c r="AM60" s="34">
        <v>497.27261679999998</v>
      </c>
      <c r="AN60" s="34">
        <v>415.89355920000003</v>
      </c>
      <c r="AO60" s="34">
        <v>394.49504919999998</v>
      </c>
      <c r="AP60" s="34">
        <v>366.09570459999998</v>
      </c>
      <c r="AQ60" s="34">
        <v>372.57749269999999</v>
      </c>
      <c r="AR60" s="34">
        <v>393.07929860000002</v>
      </c>
      <c r="AS60" s="34">
        <v>430.0603557</v>
      </c>
      <c r="AT60" s="34">
        <v>414.24928899999998</v>
      </c>
      <c r="AU60" s="34">
        <v>382.3634606</v>
      </c>
      <c r="AV60" s="34">
        <v>387.80058359999998</v>
      </c>
      <c r="AW60" s="34">
        <v>394.05473910000001</v>
      </c>
      <c r="AX60" s="34">
        <v>456.45184719999997</v>
      </c>
      <c r="AY60" s="34">
        <v>475.29302680000001</v>
      </c>
      <c r="AZ60" s="895">
        <v>409.50311540000001</v>
      </c>
      <c r="BA60" s="895">
        <v>392.56103519999999</v>
      </c>
      <c r="BB60" s="895">
        <v>360.04039999999998</v>
      </c>
      <c r="BC60" s="895">
        <v>363.79770000000002</v>
      </c>
      <c r="BD60" s="895">
        <v>373.5206</v>
      </c>
      <c r="BE60" s="437">
        <v>414.35039999999998</v>
      </c>
      <c r="BF60" s="437">
        <v>420.70760000000001</v>
      </c>
      <c r="BG60" s="437">
        <v>383.23140000000001</v>
      </c>
      <c r="BH60" s="437">
        <v>385.64699999999999</v>
      </c>
      <c r="BI60" s="437">
        <v>395.53570000000002</v>
      </c>
      <c r="BJ60" s="437">
        <v>444.9461</v>
      </c>
      <c r="BK60" s="437">
        <v>458.346</v>
      </c>
      <c r="BL60" s="437">
        <v>399.60989999999998</v>
      </c>
      <c r="BM60" s="437">
        <v>402.47989999999999</v>
      </c>
      <c r="BN60" s="437">
        <v>365.05309999999997</v>
      </c>
      <c r="BO60" s="437">
        <v>366.15690000000001</v>
      </c>
      <c r="BP60" s="437">
        <v>380.7851</v>
      </c>
      <c r="BQ60" s="437">
        <v>422.42009999999999</v>
      </c>
      <c r="BR60" s="437">
        <v>426.22519999999997</v>
      </c>
      <c r="BS60" s="437">
        <v>385.7645</v>
      </c>
      <c r="BT60" s="437">
        <v>388.54239999999999</v>
      </c>
      <c r="BU60" s="437">
        <v>399.10140000000001</v>
      </c>
      <c r="BV60" s="437">
        <v>448.15600000000001</v>
      </c>
    </row>
    <row r="61" spans="1:74" ht="11.1" customHeight="1" x14ac:dyDescent="0.2">
      <c r="A61" s="76" t="s">
        <v>461</v>
      </c>
      <c r="B61" s="512" t="s">
        <v>312</v>
      </c>
      <c r="C61" s="343">
        <v>185.84264110000001</v>
      </c>
      <c r="D61" s="343">
        <v>175.29754109999999</v>
      </c>
      <c r="E61" s="343">
        <v>196.39844980000001</v>
      </c>
      <c r="F61" s="343">
        <v>182.46784769999999</v>
      </c>
      <c r="G61" s="343">
        <v>189.8713813</v>
      </c>
      <c r="H61" s="343">
        <v>187.2844939</v>
      </c>
      <c r="I61" s="343">
        <v>188.37853179999999</v>
      </c>
      <c r="J61" s="343">
        <v>194.36103610000001</v>
      </c>
      <c r="K61" s="343">
        <v>186.9942791</v>
      </c>
      <c r="L61" s="343">
        <v>190.16073</v>
      </c>
      <c r="M61" s="343">
        <v>187.88469979999999</v>
      </c>
      <c r="N61" s="343">
        <v>186.46701490000001</v>
      </c>
      <c r="O61" s="343">
        <v>183.28278349999999</v>
      </c>
      <c r="P61" s="343">
        <v>172.4658795</v>
      </c>
      <c r="Q61" s="343">
        <v>194.56207689999999</v>
      </c>
      <c r="R61" s="343">
        <v>183.62284840000001</v>
      </c>
      <c r="S61" s="343">
        <v>190.33467390000001</v>
      </c>
      <c r="T61" s="343">
        <v>188.9462121</v>
      </c>
      <c r="U61" s="343">
        <v>185.07614029999999</v>
      </c>
      <c r="V61" s="343">
        <v>196.83632779999999</v>
      </c>
      <c r="W61" s="343">
        <v>184.1285724</v>
      </c>
      <c r="X61" s="343">
        <v>194.14970510000001</v>
      </c>
      <c r="Y61" s="343">
        <v>190.0885294</v>
      </c>
      <c r="Z61" s="343">
        <v>187.5221488</v>
      </c>
      <c r="AA61" s="343">
        <v>184.94476230000001</v>
      </c>
      <c r="AB61" s="343">
        <v>173.72883849999999</v>
      </c>
      <c r="AC61" s="343">
        <v>186.79233379999999</v>
      </c>
      <c r="AD61" s="343">
        <v>184.6683377</v>
      </c>
      <c r="AE61" s="343">
        <v>195.2452237</v>
      </c>
      <c r="AF61" s="343">
        <v>183.9695337</v>
      </c>
      <c r="AG61" s="343">
        <v>193.64906780000001</v>
      </c>
      <c r="AH61" s="343">
        <v>193.9243084</v>
      </c>
      <c r="AI61" s="343">
        <v>179.82832859999999</v>
      </c>
      <c r="AJ61" s="343">
        <v>194.75016719999999</v>
      </c>
      <c r="AK61" s="343">
        <v>181.04778880000001</v>
      </c>
      <c r="AL61" s="343">
        <v>188.37074799999999</v>
      </c>
      <c r="AM61" s="343">
        <v>194.70017759999999</v>
      </c>
      <c r="AN61" s="343">
        <v>170.4384058</v>
      </c>
      <c r="AO61" s="343">
        <v>188.00116879999999</v>
      </c>
      <c r="AP61" s="343">
        <v>184.71209479999999</v>
      </c>
      <c r="AQ61" s="343">
        <v>191.10139050000001</v>
      </c>
      <c r="AR61" s="343">
        <v>190.02672469999999</v>
      </c>
      <c r="AS61" s="343">
        <v>194.7383251</v>
      </c>
      <c r="AT61" s="343">
        <v>193.0816179</v>
      </c>
      <c r="AU61" s="343">
        <v>184.3201947</v>
      </c>
      <c r="AV61" s="343">
        <v>192.78442240000001</v>
      </c>
      <c r="AW61" s="343">
        <v>180.61397830000001</v>
      </c>
      <c r="AX61" s="343">
        <v>192.90277950000001</v>
      </c>
      <c r="AY61" s="343">
        <v>191.39349369999999</v>
      </c>
      <c r="AZ61" s="873">
        <v>177.7777605</v>
      </c>
      <c r="BA61" s="873">
        <v>190.17670240000001</v>
      </c>
      <c r="BB61" s="873">
        <v>185.29400000000001</v>
      </c>
      <c r="BC61" s="873">
        <v>189.03360000000001</v>
      </c>
      <c r="BD61" s="873">
        <v>183.3313</v>
      </c>
      <c r="BE61" s="354">
        <v>190.60230000000001</v>
      </c>
      <c r="BF61" s="354">
        <v>192.92840000000001</v>
      </c>
      <c r="BG61" s="354">
        <v>181.62950000000001</v>
      </c>
      <c r="BH61" s="354">
        <v>190.85939999999999</v>
      </c>
      <c r="BI61" s="354">
        <v>180.82130000000001</v>
      </c>
      <c r="BJ61" s="354">
        <v>188.6036</v>
      </c>
      <c r="BK61" s="354">
        <v>188.09</v>
      </c>
      <c r="BL61" s="354">
        <v>169.7893</v>
      </c>
      <c r="BM61" s="354">
        <v>186.5582</v>
      </c>
      <c r="BN61" s="354">
        <v>183.75980000000001</v>
      </c>
      <c r="BO61" s="354">
        <v>189.34899999999999</v>
      </c>
      <c r="BP61" s="354">
        <v>185.6249</v>
      </c>
      <c r="BQ61" s="354">
        <v>190.33459999999999</v>
      </c>
      <c r="BR61" s="354">
        <v>192.9477</v>
      </c>
      <c r="BS61" s="354">
        <v>181.5703</v>
      </c>
      <c r="BT61" s="354">
        <v>191.2542</v>
      </c>
      <c r="BU61" s="354">
        <v>181.9127</v>
      </c>
      <c r="BV61" s="354">
        <v>189.923</v>
      </c>
    </row>
    <row r="62" spans="1:74" ht="11.1" customHeight="1" x14ac:dyDescent="0.2">
      <c r="A62" s="76" t="s">
        <v>462</v>
      </c>
      <c r="B62" s="512" t="s">
        <v>1018</v>
      </c>
      <c r="C62" s="343">
        <v>194.37334530000001</v>
      </c>
      <c r="D62" s="343">
        <v>165.55643219999999</v>
      </c>
      <c r="E62" s="343">
        <v>150.59946959999999</v>
      </c>
      <c r="F62" s="343">
        <v>127.474582</v>
      </c>
      <c r="G62" s="343">
        <v>120.99995319999999</v>
      </c>
      <c r="H62" s="343">
        <v>125.249616</v>
      </c>
      <c r="I62" s="343">
        <v>140.13078970000001</v>
      </c>
      <c r="J62" s="343">
        <v>138.84926770000001</v>
      </c>
      <c r="K62" s="343">
        <v>123.9522877</v>
      </c>
      <c r="L62" s="343">
        <v>127.6759145</v>
      </c>
      <c r="M62" s="343">
        <v>149.93676629999999</v>
      </c>
      <c r="N62" s="343">
        <v>183.33512920000001</v>
      </c>
      <c r="O62" s="343">
        <v>179.86934360000001</v>
      </c>
      <c r="P62" s="343">
        <v>160.328564</v>
      </c>
      <c r="Q62" s="343">
        <v>164.02932759999999</v>
      </c>
      <c r="R62" s="343">
        <v>130.7704363</v>
      </c>
      <c r="S62" s="343">
        <v>124.7881007</v>
      </c>
      <c r="T62" s="343">
        <v>127.8827521</v>
      </c>
      <c r="U62" s="343">
        <v>144.57078139999999</v>
      </c>
      <c r="V62" s="343">
        <v>145.12849829999999</v>
      </c>
      <c r="W62" s="343">
        <v>128.9450832</v>
      </c>
      <c r="X62" s="343">
        <v>131.9738619</v>
      </c>
      <c r="Y62" s="343">
        <v>152.9645591</v>
      </c>
      <c r="Z62" s="343">
        <v>172.4103604</v>
      </c>
      <c r="AA62" s="343">
        <v>202.59270570000001</v>
      </c>
      <c r="AB62" s="343">
        <v>160.9033896</v>
      </c>
      <c r="AC62" s="343">
        <v>151.6745391</v>
      </c>
      <c r="AD62" s="343">
        <v>129.7625401</v>
      </c>
      <c r="AE62" s="343">
        <v>126.3907244</v>
      </c>
      <c r="AF62" s="343">
        <v>131.48899610000001</v>
      </c>
      <c r="AG62" s="343">
        <v>148.68601899999999</v>
      </c>
      <c r="AH62" s="343">
        <v>147.44485969999999</v>
      </c>
      <c r="AI62" s="343">
        <v>130.67486410000001</v>
      </c>
      <c r="AJ62" s="343">
        <v>131.42770569999999</v>
      </c>
      <c r="AK62" s="343">
        <v>146.702879</v>
      </c>
      <c r="AL62" s="343">
        <v>182.3722334</v>
      </c>
      <c r="AM62" s="343">
        <v>212.62087560000001</v>
      </c>
      <c r="AN62" s="343">
        <v>175.14255069999999</v>
      </c>
      <c r="AO62" s="343">
        <v>148.74845099999999</v>
      </c>
      <c r="AP62" s="343">
        <v>128.39573960000001</v>
      </c>
      <c r="AQ62" s="343">
        <v>124.6483053</v>
      </c>
      <c r="AR62" s="343">
        <v>130.66249590000001</v>
      </c>
      <c r="AS62" s="343">
        <v>147.34377090000001</v>
      </c>
      <c r="AT62" s="343">
        <v>142.8981612</v>
      </c>
      <c r="AU62" s="343">
        <v>131.12836859999999</v>
      </c>
      <c r="AV62" s="343">
        <v>132.06107639999999</v>
      </c>
      <c r="AW62" s="343">
        <v>150.5076407</v>
      </c>
      <c r="AX62" s="343">
        <v>189.53670199999999</v>
      </c>
      <c r="AY62" s="343">
        <v>205.31638810000001</v>
      </c>
      <c r="AZ62" s="873">
        <v>168.8067691</v>
      </c>
      <c r="BA62" s="873">
        <v>150.30127830000001</v>
      </c>
      <c r="BB62" s="873">
        <v>126.50490000000001</v>
      </c>
      <c r="BC62" s="873">
        <v>125.42359999999999</v>
      </c>
      <c r="BD62" s="873">
        <v>128.48330000000001</v>
      </c>
      <c r="BE62" s="354">
        <v>146.92910000000001</v>
      </c>
      <c r="BF62" s="354">
        <v>148.5162</v>
      </c>
      <c r="BG62" s="354">
        <v>135.53309999999999</v>
      </c>
      <c r="BH62" s="354">
        <v>136.41929999999999</v>
      </c>
      <c r="BI62" s="354">
        <v>154.86680000000001</v>
      </c>
      <c r="BJ62" s="354">
        <v>188.75219999999999</v>
      </c>
      <c r="BK62" s="354">
        <v>203.06389999999999</v>
      </c>
      <c r="BL62" s="354">
        <v>171.65170000000001</v>
      </c>
      <c r="BM62" s="354">
        <v>161.75149999999999</v>
      </c>
      <c r="BN62" s="354">
        <v>135.732</v>
      </c>
      <c r="BO62" s="354">
        <v>127.8188</v>
      </c>
      <c r="BP62" s="354">
        <v>133.68809999999999</v>
      </c>
      <c r="BQ62" s="354">
        <v>153.96629999999999</v>
      </c>
      <c r="BR62" s="354">
        <v>154.1283</v>
      </c>
      <c r="BS62" s="354">
        <v>139.90649999999999</v>
      </c>
      <c r="BT62" s="354">
        <v>140.59049999999999</v>
      </c>
      <c r="BU62" s="354">
        <v>159.59889999999999</v>
      </c>
      <c r="BV62" s="354">
        <v>193.44159999999999</v>
      </c>
    </row>
    <row r="63" spans="1:74" s="754" customFormat="1" ht="11.1" customHeight="1" x14ac:dyDescent="0.2">
      <c r="A63" s="265" t="s">
        <v>159</v>
      </c>
      <c r="B63" s="756" t="s">
        <v>472</v>
      </c>
      <c r="C63" s="753">
        <v>95.474996809999993</v>
      </c>
      <c r="D63" s="753">
        <v>79.754277819999999</v>
      </c>
      <c r="E63" s="753">
        <v>69.708608900000002</v>
      </c>
      <c r="F63" s="753">
        <v>62.975033979999999</v>
      </c>
      <c r="G63" s="753">
        <v>70.231738129999997</v>
      </c>
      <c r="H63" s="753">
        <v>82.556479210000006</v>
      </c>
      <c r="I63" s="753">
        <v>96.375780109999994</v>
      </c>
      <c r="J63" s="753">
        <v>94.416427170000006</v>
      </c>
      <c r="K63" s="753">
        <v>74.303118580000003</v>
      </c>
      <c r="L63" s="753">
        <v>64.157757230000001</v>
      </c>
      <c r="M63" s="753">
        <v>65.796647320000005</v>
      </c>
      <c r="N63" s="753">
        <v>82.458163260000006</v>
      </c>
      <c r="O63" s="753">
        <v>71.168222290000003</v>
      </c>
      <c r="P63" s="753">
        <v>55.526806919999999</v>
      </c>
      <c r="Q63" s="753">
        <v>59.198080269999998</v>
      </c>
      <c r="R63" s="753">
        <v>47.885912269999999</v>
      </c>
      <c r="S63" s="753">
        <v>52.479912919999997</v>
      </c>
      <c r="T63" s="753">
        <v>66.937170030000004</v>
      </c>
      <c r="U63" s="753">
        <v>86.281955420000003</v>
      </c>
      <c r="V63" s="753">
        <v>85.451166409999999</v>
      </c>
      <c r="W63" s="753">
        <v>67.83799569</v>
      </c>
      <c r="X63" s="753">
        <v>59.782357750000003</v>
      </c>
      <c r="Y63" s="753">
        <v>59.958245849999997</v>
      </c>
      <c r="Z63" s="753">
        <v>63.962046260000001</v>
      </c>
      <c r="AA63" s="753">
        <v>83.389077510000007</v>
      </c>
      <c r="AB63" s="753">
        <v>53.674818369999997</v>
      </c>
      <c r="AC63" s="753">
        <v>47.044700910000003</v>
      </c>
      <c r="AD63" s="753">
        <v>44.440472059999998</v>
      </c>
      <c r="AE63" s="753">
        <v>53.669655779999999</v>
      </c>
      <c r="AF63" s="753">
        <v>68.155018380000001</v>
      </c>
      <c r="AG63" s="753">
        <v>79.489517640000003</v>
      </c>
      <c r="AH63" s="753">
        <v>77.345927840000002</v>
      </c>
      <c r="AI63" s="753">
        <v>62.975042070000001</v>
      </c>
      <c r="AJ63" s="753">
        <v>55.958185720000003</v>
      </c>
      <c r="AK63" s="753">
        <v>54.302753000000003</v>
      </c>
      <c r="AL63" s="753">
        <v>70.784202100000002</v>
      </c>
      <c r="AM63" s="753">
        <v>89.372027970000005</v>
      </c>
      <c r="AN63" s="753">
        <v>69.78915121</v>
      </c>
      <c r="AO63" s="753">
        <v>57.16589389</v>
      </c>
      <c r="AP63" s="753">
        <v>52.427029359999999</v>
      </c>
      <c r="AQ63" s="753">
        <v>56.248261329999998</v>
      </c>
      <c r="AR63" s="753">
        <v>71.829237129999996</v>
      </c>
      <c r="AS63" s="753">
        <v>87.39872416</v>
      </c>
      <c r="AT63" s="753">
        <v>77.689974320000005</v>
      </c>
      <c r="AU63" s="753">
        <v>66.354056349999993</v>
      </c>
      <c r="AV63" s="753">
        <v>62.375549239999998</v>
      </c>
      <c r="AW63" s="753">
        <v>62.37227927</v>
      </c>
      <c r="AX63" s="753">
        <v>73.432830199999998</v>
      </c>
      <c r="AY63" s="753">
        <v>78.003609460000007</v>
      </c>
      <c r="AZ63" s="902">
        <v>62.39513427</v>
      </c>
      <c r="BA63" s="902">
        <v>51.503518919999998</v>
      </c>
      <c r="BB63" s="902">
        <v>47.680599999999998</v>
      </c>
      <c r="BC63" s="902">
        <v>48.761009999999999</v>
      </c>
      <c r="BD63" s="902">
        <v>61.145200000000003</v>
      </c>
      <c r="BE63" s="507">
        <v>76.239500000000007</v>
      </c>
      <c r="BF63" s="507">
        <v>78.683430000000001</v>
      </c>
      <c r="BG63" s="507">
        <v>65.507949999999994</v>
      </c>
      <c r="BH63" s="507">
        <v>57.788710000000002</v>
      </c>
      <c r="BI63" s="507">
        <v>59.28678</v>
      </c>
      <c r="BJ63" s="507">
        <v>67.01079</v>
      </c>
      <c r="BK63" s="507">
        <v>66.612579999999994</v>
      </c>
      <c r="BL63" s="507">
        <v>57.645479999999999</v>
      </c>
      <c r="BM63" s="507">
        <v>53.590679999999999</v>
      </c>
      <c r="BN63" s="507">
        <v>45.000450000000001</v>
      </c>
      <c r="BO63" s="507">
        <v>48.409590000000001</v>
      </c>
      <c r="BP63" s="507">
        <v>60.911290000000001</v>
      </c>
      <c r="BQ63" s="507">
        <v>77.539649999999995</v>
      </c>
      <c r="BR63" s="507">
        <v>78.569670000000002</v>
      </c>
      <c r="BS63" s="507">
        <v>63.72681</v>
      </c>
      <c r="BT63" s="507">
        <v>56.118180000000002</v>
      </c>
      <c r="BU63" s="507">
        <v>57.028979999999997</v>
      </c>
      <c r="BV63" s="507">
        <v>64.211820000000003</v>
      </c>
    </row>
    <row r="64" spans="1:74" s="188" customFormat="1" ht="12" customHeight="1" x14ac:dyDescent="0.2">
      <c r="A64" s="187"/>
      <c r="B64" s="1107" t="s">
        <v>1582</v>
      </c>
      <c r="C64" s="1107"/>
      <c r="D64" s="1107"/>
      <c r="E64" s="1107"/>
      <c r="F64" s="1107"/>
      <c r="G64" s="1107"/>
      <c r="H64" s="1107"/>
      <c r="I64" s="1107"/>
      <c r="J64" s="1107"/>
      <c r="K64" s="1107"/>
      <c r="L64" s="1107"/>
      <c r="M64" s="1107"/>
      <c r="N64" s="1107"/>
      <c r="O64" s="1107"/>
      <c r="P64" s="1107"/>
      <c r="Q64" s="1107"/>
      <c r="R64" s="754"/>
      <c r="AY64" s="708"/>
      <c r="AZ64" s="708"/>
      <c r="BA64" s="708"/>
      <c r="BB64" s="708"/>
      <c r="BC64" s="708"/>
      <c r="BD64" s="708"/>
      <c r="BE64" s="708"/>
      <c r="BF64" s="708"/>
      <c r="BG64" s="708"/>
      <c r="BH64" s="708"/>
      <c r="BI64" s="708"/>
      <c r="BJ64" s="202"/>
    </row>
    <row r="65" spans="1:74" s="188" customFormat="1" ht="12" customHeight="1" x14ac:dyDescent="0.2">
      <c r="A65" s="187"/>
      <c r="B65" s="1107" t="s">
        <v>1440</v>
      </c>
      <c r="C65" s="1107"/>
      <c r="D65" s="1107"/>
      <c r="E65" s="1107"/>
      <c r="F65" s="1107"/>
      <c r="G65" s="1107"/>
      <c r="H65" s="1107"/>
      <c r="I65" s="1107"/>
      <c r="J65" s="1107"/>
      <c r="K65" s="1107"/>
      <c r="L65" s="1107"/>
      <c r="M65" s="1107"/>
      <c r="N65" s="1107"/>
      <c r="O65" s="1107"/>
      <c r="P65" s="1107"/>
      <c r="Q65" s="1107"/>
      <c r="R65" s="754"/>
      <c r="AY65" s="708"/>
      <c r="AZ65" s="708"/>
      <c r="BA65" s="708"/>
      <c r="BB65" s="708"/>
      <c r="BC65" s="708"/>
      <c r="BD65" s="708"/>
      <c r="BE65" s="708"/>
      <c r="BF65" s="708"/>
      <c r="BG65" s="708"/>
      <c r="BH65" s="708"/>
      <c r="BI65" s="708"/>
      <c r="BJ65" s="202"/>
    </row>
    <row r="66" spans="1:74" s="188" customFormat="1" ht="12" customHeight="1" x14ac:dyDescent="0.2">
      <c r="A66" s="187"/>
      <c r="B66" s="1107" t="s">
        <v>1441</v>
      </c>
      <c r="C66" s="1107"/>
      <c r="D66" s="1107"/>
      <c r="E66" s="1107"/>
      <c r="F66" s="1107"/>
      <c r="G66" s="1107"/>
      <c r="H66" s="1107"/>
      <c r="I66" s="1107"/>
      <c r="J66" s="1107"/>
      <c r="K66" s="1107"/>
      <c r="L66" s="1107"/>
      <c r="M66" s="1107"/>
      <c r="N66" s="1107"/>
      <c r="O66" s="1107"/>
      <c r="P66" s="1107"/>
      <c r="Q66" s="1107"/>
      <c r="R66" s="754"/>
      <c r="AY66" s="708"/>
      <c r="AZ66" s="708"/>
      <c r="BA66" s="708"/>
      <c r="BB66" s="708"/>
      <c r="BC66" s="708"/>
      <c r="BD66" s="709"/>
      <c r="BE66" s="709"/>
      <c r="BF66" s="709"/>
      <c r="BG66" s="708"/>
      <c r="BH66" s="708"/>
      <c r="BI66" s="708"/>
      <c r="BJ66" s="202"/>
    </row>
    <row r="67" spans="1:74" s="188" customFormat="1" ht="12" customHeight="1" x14ac:dyDescent="0.2">
      <c r="A67" s="187"/>
      <c r="B67" s="1107" t="s">
        <v>1442</v>
      </c>
      <c r="C67" s="994"/>
      <c r="D67" s="994"/>
      <c r="E67" s="994"/>
      <c r="F67" s="994"/>
      <c r="G67" s="994"/>
      <c r="H67" s="994"/>
      <c r="I67" s="994"/>
      <c r="J67" s="994"/>
      <c r="K67" s="994"/>
      <c r="L67" s="994"/>
      <c r="M67" s="994"/>
      <c r="N67" s="994"/>
      <c r="O67" s="994"/>
      <c r="P67" s="994"/>
      <c r="Q67" s="994"/>
      <c r="R67" s="754"/>
      <c r="AY67" s="708"/>
      <c r="AZ67" s="708"/>
      <c r="BA67" s="708"/>
      <c r="BB67" s="708"/>
      <c r="BC67" s="708"/>
      <c r="BD67" s="709"/>
      <c r="BE67" s="709"/>
      <c r="BF67" s="709"/>
      <c r="BG67" s="708"/>
      <c r="BH67" s="708"/>
      <c r="BI67" s="708"/>
      <c r="BJ67" s="202"/>
    </row>
    <row r="68" spans="1:74" s="291" customFormat="1" ht="12" customHeight="1" x14ac:dyDescent="0.25">
      <c r="A68" s="293"/>
      <c r="B68" s="773" t="s">
        <v>808</v>
      </c>
      <c r="C68" s="773"/>
      <c r="D68" s="773"/>
      <c r="E68" s="773"/>
      <c r="F68" s="773"/>
      <c r="G68" s="773"/>
      <c r="H68" s="774"/>
      <c r="I68" s="773"/>
      <c r="J68" s="773"/>
      <c r="K68" s="773"/>
      <c r="L68" s="773"/>
      <c r="M68" s="773"/>
      <c r="N68" s="773"/>
      <c r="O68" s="773"/>
      <c r="P68" s="773"/>
      <c r="Q68" s="773"/>
      <c r="R68" s="775"/>
      <c r="S68" s="301"/>
      <c r="T68" s="301"/>
      <c r="U68" s="301"/>
      <c r="V68" s="301"/>
      <c r="W68" s="301"/>
      <c r="X68" s="301"/>
      <c r="Y68" s="301"/>
      <c r="Z68" s="301"/>
      <c r="AA68" s="301"/>
      <c r="AB68" s="301"/>
      <c r="AC68" s="302"/>
      <c r="AD68" s="302"/>
      <c r="AE68" s="302"/>
      <c r="AF68" s="302"/>
      <c r="AG68" s="302"/>
      <c r="AH68" s="302"/>
      <c r="AI68" s="302"/>
      <c r="AJ68" s="302"/>
      <c r="AK68" s="302"/>
      <c r="AL68" s="302"/>
      <c r="AM68" s="302"/>
      <c r="AN68" s="302"/>
      <c r="AO68" s="302"/>
      <c r="AP68" s="302"/>
      <c r="AQ68" s="302"/>
      <c r="AR68" s="302"/>
      <c r="AS68" s="302"/>
      <c r="AT68" s="302"/>
      <c r="AU68" s="302"/>
      <c r="AV68" s="302"/>
      <c r="AW68" s="302"/>
      <c r="AX68" s="302"/>
      <c r="AY68" s="693"/>
      <c r="AZ68" s="693"/>
      <c r="BA68" s="693"/>
      <c r="BB68" s="693"/>
      <c r="BC68" s="693"/>
      <c r="BD68" s="693"/>
      <c r="BE68" s="693"/>
      <c r="BF68" s="693"/>
      <c r="BG68" s="693"/>
      <c r="BH68" s="693"/>
      <c r="BI68" s="693"/>
      <c r="BJ68" s="302"/>
      <c r="BK68" s="302"/>
      <c r="BL68" s="302"/>
      <c r="BM68" s="302"/>
      <c r="BN68" s="302"/>
      <c r="BO68" s="302"/>
      <c r="BP68" s="302"/>
      <c r="BQ68" s="302"/>
      <c r="BR68" s="302"/>
      <c r="BS68" s="302"/>
      <c r="BT68" s="302"/>
      <c r="BU68" s="302"/>
      <c r="BV68" s="302"/>
    </row>
    <row r="69" spans="1:74" s="188" customFormat="1" ht="12" customHeight="1" x14ac:dyDescent="0.2">
      <c r="A69" s="187"/>
      <c r="B69" s="988" t="str">
        <f>Dates!$G$2</f>
        <v>EIA completed modeling and analysis for this report on Wednesday, July 1, 2026.</v>
      </c>
      <c r="C69" s="975"/>
      <c r="D69" s="975"/>
      <c r="E69" s="975"/>
      <c r="F69" s="975"/>
      <c r="G69" s="975"/>
      <c r="H69" s="975"/>
      <c r="I69" s="975"/>
      <c r="J69" s="975"/>
      <c r="K69" s="975"/>
      <c r="L69" s="975"/>
      <c r="M69" s="975"/>
      <c r="N69" s="975"/>
      <c r="O69" s="975"/>
      <c r="P69" s="975"/>
      <c r="Q69" s="975"/>
      <c r="R69" s="776"/>
      <c r="AY69" s="708"/>
      <c r="AZ69" s="708"/>
      <c r="BA69" s="708"/>
      <c r="BB69" s="708"/>
      <c r="BC69" s="708"/>
      <c r="BD69" s="709"/>
      <c r="BE69" s="709"/>
      <c r="BF69" s="709"/>
      <c r="BG69" s="708"/>
      <c r="BH69" s="708"/>
      <c r="BI69" s="708"/>
      <c r="BJ69" s="202"/>
    </row>
    <row r="70" spans="1:74" s="188" customFormat="1" ht="12" customHeight="1" x14ac:dyDescent="0.2">
      <c r="A70" s="187"/>
      <c r="B70" s="983" t="s">
        <v>481</v>
      </c>
      <c r="C70" s="984"/>
      <c r="D70" s="984"/>
      <c r="E70" s="984"/>
      <c r="F70" s="984"/>
      <c r="G70" s="984"/>
      <c r="H70" s="984"/>
      <c r="I70" s="984"/>
      <c r="J70" s="984"/>
      <c r="K70" s="984"/>
      <c r="L70" s="984"/>
      <c r="M70" s="984"/>
      <c r="N70" s="984"/>
      <c r="O70" s="984"/>
      <c r="P70" s="984"/>
      <c r="Q70" s="984"/>
      <c r="R70" s="754"/>
      <c r="AY70" s="708"/>
      <c r="AZ70" s="708"/>
      <c r="BA70" s="708"/>
      <c r="BB70" s="708"/>
      <c r="BC70" s="708"/>
      <c r="BD70" s="709"/>
      <c r="BE70" s="709"/>
      <c r="BF70" s="709"/>
      <c r="BG70" s="708"/>
      <c r="BH70" s="708"/>
      <c r="BI70" s="708"/>
      <c r="BJ70" s="202"/>
    </row>
    <row r="71" spans="1:74" s="188" customFormat="1" ht="12" customHeight="1" x14ac:dyDescent="0.2">
      <c r="A71" s="187"/>
      <c r="B71" s="782" t="s">
        <v>488</v>
      </c>
      <c r="C71" s="310"/>
      <c r="D71" s="310"/>
      <c r="E71" s="310"/>
      <c r="F71" s="310"/>
      <c r="G71" s="310"/>
      <c r="H71" s="806"/>
      <c r="I71" s="310"/>
      <c r="J71" s="310"/>
      <c r="K71" s="310"/>
      <c r="L71" s="310"/>
      <c r="M71" s="310"/>
      <c r="N71" s="310"/>
      <c r="O71" s="310"/>
      <c r="P71" s="310"/>
      <c r="Q71" s="310"/>
      <c r="R71" s="754"/>
      <c r="AY71" s="708"/>
      <c r="AZ71" s="708"/>
      <c r="BA71" s="708"/>
      <c r="BB71" s="708"/>
      <c r="BC71" s="708"/>
      <c r="BD71" s="709"/>
      <c r="BE71" s="709"/>
      <c r="BF71" s="709"/>
      <c r="BG71" s="708"/>
      <c r="BH71" s="708"/>
      <c r="BI71" s="708"/>
      <c r="BJ71" s="202"/>
    </row>
    <row r="72" spans="1:74" s="188" customFormat="1" ht="12" customHeight="1" x14ac:dyDescent="0.2">
      <c r="A72" s="187"/>
      <c r="B72" s="997" t="s">
        <v>1402</v>
      </c>
      <c r="C72" s="984"/>
      <c r="D72" s="984"/>
      <c r="E72" s="984"/>
      <c r="F72" s="984"/>
      <c r="G72" s="984"/>
      <c r="H72" s="984"/>
      <c r="I72" s="984"/>
      <c r="J72" s="984"/>
      <c r="K72" s="984"/>
      <c r="L72" s="984"/>
      <c r="M72" s="984"/>
      <c r="N72" s="984"/>
      <c r="O72" s="984"/>
      <c r="P72" s="984"/>
      <c r="Q72" s="984"/>
      <c r="R72" s="754"/>
      <c r="AY72" s="708"/>
      <c r="AZ72" s="708"/>
      <c r="BA72" s="708"/>
      <c r="BB72" s="708"/>
      <c r="BC72" s="708"/>
      <c r="BD72" s="709"/>
      <c r="BE72" s="709"/>
      <c r="BF72" s="709"/>
      <c r="BG72" s="708"/>
      <c r="BH72" s="708"/>
      <c r="BI72" s="708"/>
      <c r="BJ72" s="202"/>
    </row>
    <row r="73" spans="1:74" s="188" customFormat="1" ht="12" customHeight="1" x14ac:dyDescent="0.2">
      <c r="A73" s="187"/>
      <c r="B73" s="989" t="s">
        <v>821</v>
      </c>
      <c r="C73" s="989"/>
      <c r="D73" s="989"/>
      <c r="E73" s="989"/>
      <c r="F73" s="989"/>
      <c r="G73" s="989"/>
      <c r="H73" s="989"/>
      <c r="I73" s="989"/>
      <c r="J73" s="989"/>
      <c r="K73" s="989"/>
      <c r="L73" s="989"/>
      <c r="M73" s="989"/>
      <c r="N73" s="989"/>
      <c r="O73" s="989"/>
      <c r="P73" s="989"/>
      <c r="Q73" s="989"/>
      <c r="R73" s="989"/>
      <c r="AY73" s="708"/>
      <c r="AZ73" s="708"/>
      <c r="BA73" s="708"/>
      <c r="BB73" s="708"/>
      <c r="BC73" s="708"/>
      <c r="BD73" s="709"/>
      <c r="BE73" s="709"/>
      <c r="BF73" s="709"/>
      <c r="BG73" s="708"/>
      <c r="BH73" s="708"/>
      <c r="BI73" s="708"/>
      <c r="BJ73" s="202"/>
    </row>
    <row r="74" spans="1:74" s="188" customFormat="1" ht="22.5" customHeight="1" x14ac:dyDescent="0.2">
      <c r="A74" s="187"/>
      <c r="B74" s="992" t="s">
        <v>1439</v>
      </c>
      <c r="C74" s="993"/>
      <c r="D74" s="993"/>
      <c r="E74" s="993"/>
      <c r="F74" s="993"/>
      <c r="G74" s="993"/>
      <c r="H74" s="993"/>
      <c r="I74" s="993"/>
      <c r="J74" s="993"/>
      <c r="K74" s="993"/>
      <c r="L74" s="993"/>
      <c r="M74" s="993"/>
      <c r="N74" s="993"/>
      <c r="O74" s="993"/>
      <c r="P74" s="993"/>
      <c r="Q74" s="994"/>
      <c r="R74" s="754"/>
      <c r="AY74" s="708"/>
      <c r="AZ74" s="708"/>
      <c r="BA74" s="708"/>
      <c r="BB74" s="708"/>
      <c r="BC74" s="708"/>
      <c r="BD74" s="709"/>
      <c r="BE74" s="709"/>
      <c r="BF74" s="709"/>
      <c r="BG74" s="708"/>
      <c r="BH74" s="708"/>
      <c r="BI74" s="708"/>
      <c r="BJ74" s="202"/>
    </row>
    <row r="75" spans="1:74" s="188" customFormat="1" ht="12" customHeight="1" x14ac:dyDescent="0.2">
      <c r="A75" s="187"/>
      <c r="B75" s="992" t="s">
        <v>489</v>
      </c>
      <c r="C75" s="994"/>
      <c r="D75" s="994"/>
      <c r="E75" s="994"/>
      <c r="F75" s="994"/>
      <c r="G75" s="994"/>
      <c r="H75" s="994"/>
      <c r="I75" s="994"/>
      <c r="J75" s="994"/>
      <c r="K75" s="994"/>
      <c r="L75" s="994"/>
      <c r="M75" s="994"/>
      <c r="N75" s="994"/>
      <c r="O75" s="994"/>
      <c r="P75" s="994"/>
      <c r="Q75" s="994"/>
      <c r="R75" s="754"/>
      <c r="AY75" s="708"/>
      <c r="AZ75" s="708"/>
      <c r="BA75" s="708"/>
      <c r="BB75" s="708"/>
      <c r="BC75" s="708"/>
      <c r="BD75" s="709"/>
      <c r="BE75" s="709"/>
      <c r="BF75" s="709"/>
      <c r="BG75" s="708"/>
      <c r="BH75" s="708"/>
      <c r="BI75" s="708"/>
      <c r="BJ75" s="202"/>
    </row>
    <row r="76" spans="1:74" s="188" customFormat="1" ht="12" customHeight="1" x14ac:dyDescent="0.2">
      <c r="A76" s="187"/>
      <c r="B76" s="996" t="s">
        <v>1403</v>
      </c>
      <c r="C76" s="994"/>
      <c r="D76" s="994"/>
      <c r="E76" s="994"/>
      <c r="F76" s="994"/>
      <c r="G76" s="994"/>
      <c r="H76" s="994"/>
      <c r="I76" s="994"/>
      <c r="J76" s="994"/>
      <c r="K76" s="994"/>
      <c r="L76" s="994"/>
      <c r="M76" s="994"/>
      <c r="N76" s="994"/>
      <c r="O76" s="994"/>
      <c r="P76" s="994"/>
      <c r="Q76" s="994"/>
      <c r="R76" s="754"/>
      <c r="AY76" s="708"/>
      <c r="AZ76" s="708"/>
      <c r="BA76" s="708"/>
      <c r="BB76" s="708"/>
      <c r="BC76" s="708"/>
      <c r="BD76" s="709"/>
      <c r="BE76" s="709"/>
      <c r="BF76" s="709"/>
      <c r="BG76" s="708"/>
      <c r="BH76" s="708"/>
      <c r="BI76" s="708"/>
      <c r="BJ76" s="202"/>
    </row>
    <row r="77" spans="1:74" x14ac:dyDescent="0.2">
      <c r="BK77" s="134"/>
      <c r="BL77" s="134"/>
      <c r="BM77" s="134"/>
      <c r="BN77" s="134"/>
      <c r="BO77" s="134"/>
      <c r="BP77" s="134"/>
      <c r="BQ77" s="134"/>
      <c r="BR77" s="134"/>
      <c r="BS77" s="134"/>
      <c r="BT77" s="134"/>
      <c r="BU77" s="134"/>
      <c r="BV77" s="134"/>
    </row>
    <row r="78" spans="1:74" x14ac:dyDescent="0.2">
      <c r="BK78" s="134"/>
      <c r="BL78" s="134"/>
      <c r="BM78" s="134"/>
      <c r="BN78" s="134"/>
      <c r="BO78" s="134"/>
      <c r="BP78" s="134"/>
      <c r="BQ78" s="134"/>
      <c r="BR78" s="134"/>
      <c r="BS78" s="134"/>
      <c r="BT78" s="134"/>
      <c r="BU78" s="134"/>
      <c r="BV78" s="134"/>
    </row>
    <row r="79" spans="1:74" x14ac:dyDescent="0.2">
      <c r="BK79" s="134"/>
      <c r="BL79" s="134"/>
      <c r="BM79" s="134"/>
      <c r="BN79" s="134"/>
      <c r="BO79" s="134"/>
      <c r="BP79" s="134"/>
      <c r="BQ79" s="134"/>
      <c r="BR79" s="134"/>
      <c r="BS79" s="134"/>
      <c r="BT79" s="134"/>
      <c r="BU79" s="134"/>
      <c r="BV79" s="134"/>
    </row>
    <row r="80" spans="1:74" x14ac:dyDescent="0.2">
      <c r="BK80" s="134"/>
      <c r="BL80" s="134"/>
      <c r="BM80" s="134"/>
      <c r="BN80" s="134"/>
      <c r="BO80" s="134"/>
      <c r="BP80" s="134"/>
      <c r="BQ80" s="134"/>
      <c r="BR80" s="134"/>
      <c r="BS80" s="134"/>
      <c r="BT80" s="134"/>
      <c r="BU80" s="134"/>
      <c r="BV80" s="134"/>
    </row>
    <row r="81" spans="63:74" x14ac:dyDescent="0.2">
      <c r="BK81" s="134"/>
      <c r="BL81" s="134"/>
      <c r="BM81" s="134"/>
      <c r="BN81" s="134"/>
      <c r="BO81" s="134"/>
      <c r="BP81" s="134"/>
      <c r="BQ81" s="134"/>
      <c r="BR81" s="134"/>
      <c r="BS81" s="134"/>
      <c r="BT81" s="134"/>
      <c r="BU81" s="134"/>
      <c r="BV81" s="134"/>
    </row>
    <row r="82" spans="63:74" x14ac:dyDescent="0.2">
      <c r="BK82" s="134"/>
      <c r="BL82" s="134"/>
      <c r="BM82" s="134"/>
      <c r="BN82" s="134"/>
      <c r="BO82" s="134"/>
      <c r="BP82" s="134"/>
      <c r="BQ82" s="134"/>
      <c r="BR82" s="134"/>
      <c r="BS82" s="134"/>
      <c r="BT82" s="134"/>
      <c r="BU82" s="134"/>
      <c r="BV82" s="134"/>
    </row>
    <row r="83" spans="63:74" x14ac:dyDescent="0.2">
      <c r="BK83" s="134"/>
      <c r="BL83" s="134"/>
      <c r="BM83" s="134"/>
      <c r="BN83" s="134"/>
      <c r="BO83" s="134"/>
      <c r="BP83" s="134"/>
      <c r="BQ83" s="134"/>
      <c r="BR83" s="134"/>
      <c r="BS83" s="134"/>
      <c r="BT83" s="134"/>
      <c r="BU83" s="134"/>
      <c r="BV83" s="134"/>
    </row>
    <row r="84" spans="63:74" x14ac:dyDescent="0.2">
      <c r="BK84" s="134"/>
      <c r="BL84" s="134"/>
      <c r="BM84" s="134"/>
      <c r="BN84" s="134"/>
      <c r="BO84" s="134"/>
      <c r="BP84" s="134"/>
      <c r="BQ84" s="134"/>
      <c r="BR84" s="134"/>
      <c r="BS84" s="134"/>
      <c r="BT84" s="134"/>
      <c r="BU84" s="134"/>
      <c r="BV84" s="134"/>
    </row>
    <row r="85" spans="63:74" x14ac:dyDescent="0.2">
      <c r="BK85" s="134"/>
      <c r="BL85" s="134"/>
      <c r="BM85" s="134"/>
      <c r="BN85" s="134"/>
      <c r="BO85" s="134"/>
      <c r="BP85" s="134"/>
      <c r="BQ85" s="134"/>
      <c r="BR85" s="134"/>
      <c r="BS85" s="134"/>
      <c r="BT85" s="134"/>
      <c r="BU85" s="134"/>
      <c r="BV85" s="134"/>
    </row>
    <row r="86" spans="63:74" x14ac:dyDescent="0.2">
      <c r="BK86" s="134"/>
      <c r="BL86" s="134"/>
      <c r="BM86" s="134"/>
      <c r="BN86" s="134"/>
      <c r="BO86" s="134"/>
      <c r="BP86" s="134"/>
      <c r="BQ86" s="134"/>
      <c r="BR86" s="134"/>
      <c r="BS86" s="134"/>
      <c r="BT86" s="134"/>
      <c r="BU86" s="134"/>
      <c r="BV86" s="134"/>
    </row>
    <row r="87" spans="63:74" x14ac:dyDescent="0.2">
      <c r="BK87" s="134"/>
      <c r="BL87" s="134"/>
      <c r="BM87" s="134"/>
      <c r="BN87" s="134"/>
      <c r="BO87" s="134"/>
      <c r="BP87" s="134"/>
      <c r="BQ87" s="134"/>
      <c r="BR87" s="134"/>
      <c r="BS87" s="134"/>
      <c r="BT87" s="134"/>
      <c r="BU87" s="134"/>
      <c r="BV87" s="134"/>
    </row>
    <row r="88" spans="63:74" x14ac:dyDescent="0.2">
      <c r="BK88" s="134"/>
      <c r="BL88" s="134"/>
      <c r="BM88" s="134"/>
      <c r="BN88" s="134"/>
      <c r="BO88" s="134"/>
      <c r="BP88" s="134"/>
      <c r="BQ88" s="134"/>
      <c r="BR88" s="134"/>
      <c r="BS88" s="134"/>
      <c r="BT88" s="134"/>
      <c r="BU88" s="134"/>
      <c r="BV88" s="134"/>
    </row>
    <row r="89" spans="63:74" x14ac:dyDescent="0.2">
      <c r="BK89" s="134"/>
      <c r="BL89" s="134"/>
      <c r="BM89" s="134"/>
      <c r="BN89" s="134"/>
      <c r="BO89" s="134"/>
      <c r="BP89" s="134"/>
      <c r="BQ89" s="134"/>
      <c r="BR89" s="134"/>
      <c r="BS89" s="134"/>
      <c r="BT89" s="134"/>
      <c r="BU89" s="134"/>
      <c r="BV89" s="134"/>
    </row>
    <row r="90" spans="63:74" x14ac:dyDescent="0.2">
      <c r="BK90" s="134"/>
      <c r="BL90" s="134"/>
      <c r="BM90" s="134"/>
      <c r="BN90" s="134"/>
      <c r="BO90" s="134"/>
      <c r="BP90" s="134"/>
      <c r="BQ90" s="134"/>
      <c r="BR90" s="134"/>
      <c r="BS90" s="134"/>
      <c r="BT90" s="134"/>
      <c r="BU90" s="134"/>
      <c r="BV90" s="134"/>
    </row>
    <row r="91" spans="63:74" x14ac:dyDescent="0.2">
      <c r="BK91" s="134"/>
      <c r="BL91" s="134"/>
      <c r="BM91" s="134"/>
      <c r="BN91" s="134"/>
      <c r="BO91" s="134"/>
      <c r="BP91" s="134"/>
      <c r="BQ91" s="134"/>
      <c r="BR91" s="134"/>
      <c r="BS91" s="134"/>
      <c r="BT91" s="134"/>
      <c r="BU91" s="134"/>
      <c r="BV91" s="134"/>
    </row>
    <row r="92" spans="63:74" x14ac:dyDescent="0.2">
      <c r="BK92" s="134"/>
      <c r="BL92" s="134"/>
      <c r="BM92" s="134"/>
      <c r="BN92" s="134"/>
      <c r="BO92" s="134"/>
      <c r="BP92" s="134"/>
      <c r="BQ92" s="134"/>
      <c r="BR92" s="134"/>
      <c r="BS92" s="134"/>
      <c r="BT92" s="134"/>
      <c r="BU92" s="134"/>
      <c r="BV92" s="134"/>
    </row>
    <row r="93" spans="63:74" x14ac:dyDescent="0.2">
      <c r="BK93" s="134"/>
      <c r="BL93" s="134"/>
      <c r="BM93" s="134"/>
      <c r="BN93" s="134"/>
      <c r="BO93" s="134"/>
      <c r="BP93" s="134"/>
      <c r="BQ93" s="134"/>
      <c r="BR93" s="134"/>
      <c r="BS93" s="134"/>
      <c r="BT93" s="134"/>
      <c r="BU93" s="134"/>
      <c r="BV93" s="134"/>
    </row>
    <row r="94" spans="63:74" x14ac:dyDescent="0.2">
      <c r="BK94" s="134"/>
      <c r="BL94" s="134"/>
      <c r="BM94" s="134"/>
      <c r="BN94" s="134"/>
      <c r="BO94" s="134"/>
      <c r="BP94" s="134"/>
      <c r="BQ94" s="134"/>
      <c r="BR94" s="134"/>
      <c r="BS94" s="134"/>
      <c r="BT94" s="134"/>
      <c r="BU94" s="134"/>
      <c r="BV94" s="134"/>
    </row>
    <row r="95" spans="63:74" x14ac:dyDescent="0.2">
      <c r="BK95" s="134"/>
      <c r="BL95" s="134"/>
      <c r="BM95" s="134"/>
      <c r="BN95" s="134"/>
      <c r="BO95" s="134"/>
      <c r="BP95" s="134"/>
      <c r="BQ95" s="134"/>
      <c r="BR95" s="134"/>
      <c r="BS95" s="134"/>
      <c r="BT95" s="134"/>
      <c r="BU95" s="134"/>
      <c r="BV95" s="134"/>
    </row>
    <row r="96" spans="63:74" x14ac:dyDescent="0.2">
      <c r="BK96" s="134"/>
      <c r="BL96" s="134"/>
      <c r="BM96" s="134"/>
      <c r="BN96" s="134"/>
      <c r="BO96" s="134"/>
      <c r="BP96" s="134"/>
      <c r="BQ96" s="134"/>
      <c r="BR96" s="134"/>
      <c r="BS96" s="134"/>
      <c r="BT96" s="134"/>
      <c r="BU96" s="134"/>
      <c r="BV96" s="134"/>
    </row>
    <row r="97" spans="63:74" x14ac:dyDescent="0.2">
      <c r="BK97" s="134"/>
      <c r="BL97" s="134"/>
      <c r="BM97" s="134"/>
      <c r="BN97" s="134"/>
      <c r="BO97" s="134"/>
      <c r="BP97" s="134"/>
      <c r="BQ97" s="134"/>
      <c r="BR97" s="134"/>
      <c r="BS97" s="134"/>
      <c r="BT97" s="134"/>
      <c r="BU97" s="134"/>
      <c r="BV97" s="134"/>
    </row>
    <row r="98" spans="63:74" x14ac:dyDescent="0.2">
      <c r="BK98" s="134"/>
      <c r="BL98" s="134"/>
      <c r="BM98" s="134"/>
      <c r="BN98" s="134"/>
      <c r="BO98" s="134"/>
      <c r="BP98" s="134"/>
      <c r="BQ98" s="134"/>
      <c r="BR98" s="134"/>
      <c r="BS98" s="134"/>
      <c r="BT98" s="134"/>
      <c r="BU98" s="134"/>
      <c r="BV98" s="134"/>
    </row>
    <row r="99" spans="63:74" x14ac:dyDescent="0.2">
      <c r="BK99" s="134"/>
      <c r="BL99" s="134"/>
      <c r="BM99" s="134"/>
      <c r="BN99" s="134"/>
      <c r="BO99" s="134"/>
      <c r="BP99" s="134"/>
      <c r="BQ99" s="134"/>
      <c r="BR99" s="134"/>
      <c r="BS99" s="134"/>
      <c r="BT99" s="134"/>
      <c r="BU99" s="134"/>
      <c r="BV99" s="134"/>
    </row>
    <row r="100" spans="63:74" x14ac:dyDescent="0.2">
      <c r="BK100" s="134"/>
      <c r="BL100" s="134"/>
      <c r="BM100" s="134"/>
      <c r="BN100" s="134"/>
      <c r="BO100" s="134"/>
      <c r="BP100" s="134"/>
      <c r="BQ100" s="134"/>
      <c r="BR100" s="134"/>
      <c r="BS100" s="134"/>
      <c r="BT100" s="134"/>
      <c r="BU100" s="134"/>
      <c r="BV100" s="134"/>
    </row>
    <row r="101" spans="63:74" x14ac:dyDescent="0.2">
      <c r="BK101" s="134"/>
      <c r="BL101" s="134"/>
      <c r="BM101" s="134"/>
      <c r="BN101" s="134"/>
      <c r="BO101" s="134"/>
      <c r="BP101" s="134"/>
      <c r="BQ101" s="134"/>
      <c r="BR101" s="134"/>
      <c r="BS101" s="134"/>
      <c r="BT101" s="134"/>
      <c r="BU101" s="134"/>
      <c r="BV101" s="134"/>
    </row>
    <row r="102" spans="63:74" x14ac:dyDescent="0.2">
      <c r="BK102" s="134"/>
      <c r="BL102" s="134"/>
      <c r="BM102" s="134"/>
      <c r="BN102" s="134"/>
      <c r="BO102" s="134"/>
      <c r="BP102" s="134"/>
      <c r="BQ102" s="134"/>
      <c r="BR102" s="134"/>
      <c r="BS102" s="134"/>
      <c r="BT102" s="134"/>
      <c r="BU102" s="134"/>
      <c r="BV102" s="134"/>
    </row>
    <row r="103" spans="63:74" x14ac:dyDescent="0.2">
      <c r="BK103" s="134"/>
      <c r="BL103" s="134"/>
      <c r="BM103" s="134"/>
      <c r="BN103" s="134"/>
      <c r="BO103" s="134"/>
      <c r="BP103" s="134"/>
      <c r="BQ103" s="134"/>
      <c r="BR103" s="134"/>
      <c r="BS103" s="134"/>
      <c r="BT103" s="134"/>
      <c r="BU103" s="134"/>
      <c r="BV103" s="134"/>
    </row>
    <row r="104" spans="63:74" x14ac:dyDescent="0.2">
      <c r="BK104" s="134"/>
      <c r="BL104" s="134"/>
      <c r="BM104" s="134"/>
      <c r="BN104" s="134"/>
      <c r="BO104" s="134"/>
      <c r="BP104" s="134"/>
      <c r="BQ104" s="134"/>
      <c r="BR104" s="134"/>
      <c r="BS104" s="134"/>
      <c r="BT104" s="134"/>
      <c r="BU104" s="134"/>
      <c r="BV104" s="134"/>
    </row>
    <row r="105" spans="63:74" x14ac:dyDescent="0.2">
      <c r="BK105" s="134"/>
      <c r="BL105" s="134"/>
      <c r="BM105" s="134"/>
      <c r="BN105" s="134"/>
      <c r="BO105" s="134"/>
      <c r="BP105" s="134"/>
      <c r="BQ105" s="134"/>
      <c r="BR105" s="134"/>
      <c r="BS105" s="134"/>
      <c r="BT105" s="134"/>
      <c r="BU105" s="134"/>
      <c r="BV105" s="134"/>
    </row>
    <row r="106" spans="63:74" x14ac:dyDescent="0.2">
      <c r="BK106" s="134"/>
      <c r="BL106" s="134"/>
      <c r="BM106" s="134"/>
      <c r="BN106" s="134"/>
      <c r="BO106" s="134"/>
      <c r="BP106" s="134"/>
      <c r="BQ106" s="134"/>
      <c r="BR106" s="134"/>
      <c r="BS106" s="134"/>
      <c r="BT106" s="134"/>
      <c r="BU106" s="134"/>
      <c r="BV106" s="134"/>
    </row>
    <row r="107" spans="63:74" x14ac:dyDescent="0.2">
      <c r="BK107" s="134"/>
      <c r="BL107" s="134"/>
      <c r="BM107" s="134"/>
      <c r="BN107" s="134"/>
      <c r="BO107" s="134"/>
      <c r="BP107" s="134"/>
      <c r="BQ107" s="134"/>
      <c r="BR107" s="134"/>
      <c r="BS107" s="134"/>
      <c r="BT107" s="134"/>
      <c r="BU107" s="134"/>
      <c r="BV107" s="134"/>
    </row>
    <row r="108" spans="63:74" x14ac:dyDescent="0.2">
      <c r="BK108" s="134"/>
      <c r="BL108" s="134"/>
      <c r="BM108" s="134"/>
      <c r="BN108" s="134"/>
      <c r="BO108" s="134"/>
      <c r="BP108" s="134"/>
      <c r="BQ108" s="134"/>
      <c r="BR108" s="134"/>
      <c r="BS108" s="134"/>
      <c r="BT108" s="134"/>
      <c r="BU108" s="134"/>
      <c r="BV108" s="134"/>
    </row>
    <row r="109" spans="63:74" x14ac:dyDescent="0.2">
      <c r="BK109" s="134"/>
      <c r="BL109" s="134"/>
      <c r="BM109" s="134"/>
      <c r="BN109" s="134"/>
      <c r="BO109" s="134"/>
      <c r="BP109" s="134"/>
      <c r="BQ109" s="134"/>
      <c r="BR109" s="134"/>
      <c r="BS109" s="134"/>
      <c r="BT109" s="134"/>
      <c r="BU109" s="134"/>
      <c r="BV109" s="134"/>
    </row>
    <row r="110" spans="63:74" x14ac:dyDescent="0.2">
      <c r="BK110" s="134"/>
      <c r="BL110" s="134"/>
      <c r="BM110" s="134"/>
      <c r="BN110" s="134"/>
      <c r="BO110" s="134"/>
      <c r="BP110" s="134"/>
      <c r="BQ110" s="134"/>
      <c r="BR110" s="134"/>
      <c r="BS110" s="134"/>
      <c r="BT110" s="134"/>
      <c r="BU110" s="134"/>
      <c r="BV110" s="134"/>
    </row>
    <row r="111" spans="63:74" x14ac:dyDescent="0.2">
      <c r="BK111" s="134"/>
      <c r="BL111" s="134"/>
      <c r="BM111" s="134"/>
      <c r="BN111" s="134"/>
      <c r="BO111" s="134"/>
      <c r="BP111" s="134"/>
      <c r="BQ111" s="134"/>
      <c r="BR111" s="134"/>
      <c r="BS111" s="134"/>
      <c r="BT111" s="134"/>
      <c r="BU111" s="134"/>
      <c r="BV111" s="134"/>
    </row>
    <row r="112" spans="63:74" x14ac:dyDescent="0.2">
      <c r="BK112" s="134"/>
      <c r="BL112" s="134"/>
      <c r="BM112" s="134"/>
      <c r="BN112" s="134"/>
      <c r="BO112" s="134"/>
      <c r="BP112" s="134"/>
      <c r="BQ112" s="134"/>
      <c r="BR112" s="134"/>
      <c r="BS112" s="134"/>
      <c r="BT112" s="134"/>
      <c r="BU112" s="134"/>
      <c r="BV112" s="134"/>
    </row>
    <row r="113" spans="63:74" x14ac:dyDescent="0.2">
      <c r="BK113" s="134"/>
      <c r="BL113" s="134"/>
      <c r="BM113" s="134"/>
      <c r="BN113" s="134"/>
      <c r="BO113" s="134"/>
      <c r="BP113" s="134"/>
      <c r="BQ113" s="134"/>
      <c r="BR113" s="134"/>
      <c r="BS113" s="134"/>
      <c r="BT113" s="134"/>
      <c r="BU113" s="134"/>
      <c r="BV113" s="134"/>
    </row>
    <row r="114" spans="63:74" x14ac:dyDescent="0.2">
      <c r="BK114" s="134"/>
      <c r="BL114" s="134"/>
      <c r="BM114" s="134"/>
      <c r="BN114" s="134"/>
      <c r="BO114" s="134"/>
      <c r="BP114" s="134"/>
      <c r="BQ114" s="134"/>
      <c r="BR114" s="134"/>
      <c r="BS114" s="134"/>
      <c r="BT114" s="134"/>
      <c r="BU114" s="134"/>
      <c r="BV114" s="134"/>
    </row>
    <row r="115" spans="63:74" x14ac:dyDescent="0.2">
      <c r="BK115" s="134"/>
      <c r="BL115" s="134"/>
      <c r="BM115" s="134"/>
      <c r="BN115" s="134"/>
      <c r="BO115" s="134"/>
      <c r="BP115" s="134"/>
      <c r="BQ115" s="134"/>
      <c r="BR115" s="134"/>
      <c r="BS115" s="134"/>
      <c r="BT115" s="134"/>
      <c r="BU115" s="134"/>
      <c r="BV115" s="134"/>
    </row>
    <row r="116" spans="63:74" x14ac:dyDescent="0.2">
      <c r="BK116" s="134"/>
      <c r="BL116" s="134"/>
      <c r="BM116" s="134"/>
      <c r="BN116" s="134"/>
      <c r="BO116" s="134"/>
      <c r="BP116" s="134"/>
      <c r="BQ116" s="134"/>
      <c r="BR116" s="134"/>
      <c r="BS116" s="134"/>
      <c r="BT116" s="134"/>
      <c r="BU116" s="134"/>
      <c r="BV116" s="134"/>
    </row>
    <row r="117" spans="63:74" x14ac:dyDescent="0.2">
      <c r="BK117" s="134"/>
      <c r="BL117" s="134"/>
      <c r="BM117" s="134"/>
      <c r="BN117" s="134"/>
      <c r="BO117" s="134"/>
      <c r="BP117" s="134"/>
      <c r="BQ117" s="134"/>
      <c r="BR117" s="134"/>
      <c r="BS117" s="134"/>
      <c r="BT117" s="134"/>
      <c r="BU117" s="134"/>
      <c r="BV117" s="134"/>
    </row>
    <row r="118" spans="63:74" x14ac:dyDescent="0.2">
      <c r="BK118" s="134"/>
      <c r="BL118" s="134"/>
      <c r="BM118" s="134"/>
      <c r="BN118" s="134"/>
      <c r="BO118" s="134"/>
      <c r="BP118" s="134"/>
      <c r="BQ118" s="134"/>
      <c r="BR118" s="134"/>
      <c r="BS118" s="134"/>
      <c r="BT118" s="134"/>
      <c r="BU118" s="134"/>
      <c r="BV118" s="134"/>
    </row>
    <row r="119" spans="63:74" x14ac:dyDescent="0.2">
      <c r="BK119" s="134"/>
      <c r="BL119" s="134"/>
      <c r="BM119" s="134"/>
      <c r="BN119" s="134"/>
      <c r="BO119" s="134"/>
      <c r="BP119" s="134"/>
      <c r="BQ119" s="134"/>
      <c r="BR119" s="134"/>
      <c r="BS119" s="134"/>
      <c r="BT119" s="134"/>
      <c r="BU119" s="134"/>
      <c r="BV119" s="134"/>
    </row>
    <row r="120" spans="63:74" x14ac:dyDescent="0.2">
      <c r="BK120" s="134"/>
      <c r="BL120" s="134"/>
      <c r="BM120" s="134"/>
      <c r="BN120" s="134"/>
      <c r="BO120" s="134"/>
      <c r="BP120" s="134"/>
      <c r="BQ120" s="134"/>
      <c r="BR120" s="134"/>
      <c r="BS120" s="134"/>
      <c r="BT120" s="134"/>
      <c r="BU120" s="134"/>
      <c r="BV120" s="134"/>
    </row>
    <row r="121" spans="63:74" x14ac:dyDescent="0.2">
      <c r="BK121" s="134"/>
      <c r="BL121" s="134"/>
      <c r="BM121" s="134"/>
      <c r="BN121" s="134"/>
      <c r="BO121" s="134"/>
      <c r="BP121" s="134"/>
      <c r="BQ121" s="134"/>
      <c r="BR121" s="134"/>
      <c r="BS121" s="134"/>
      <c r="BT121" s="134"/>
      <c r="BU121" s="134"/>
      <c r="BV121" s="134"/>
    </row>
    <row r="122" spans="63:74" x14ac:dyDescent="0.2">
      <c r="BK122" s="134"/>
      <c r="BL122" s="134"/>
      <c r="BM122" s="134"/>
      <c r="BN122" s="134"/>
      <c r="BO122" s="134"/>
      <c r="BP122" s="134"/>
      <c r="BQ122" s="134"/>
      <c r="BR122" s="134"/>
      <c r="BS122" s="134"/>
      <c r="BT122" s="134"/>
      <c r="BU122" s="134"/>
      <c r="BV122" s="134"/>
    </row>
    <row r="123" spans="63:74" x14ac:dyDescent="0.2">
      <c r="BK123" s="134"/>
      <c r="BL123" s="134"/>
      <c r="BM123" s="134"/>
      <c r="BN123" s="134"/>
      <c r="BO123" s="134"/>
      <c r="BP123" s="134"/>
      <c r="BQ123" s="134"/>
      <c r="BR123" s="134"/>
      <c r="BS123" s="134"/>
      <c r="BT123" s="134"/>
      <c r="BU123" s="134"/>
      <c r="BV123" s="134"/>
    </row>
    <row r="124" spans="63:74" x14ac:dyDescent="0.2">
      <c r="BK124" s="134"/>
      <c r="BL124" s="134"/>
      <c r="BM124" s="134"/>
      <c r="BN124" s="134"/>
      <c r="BO124" s="134"/>
      <c r="BP124" s="134"/>
      <c r="BQ124" s="134"/>
      <c r="BR124" s="134"/>
      <c r="BS124" s="134"/>
      <c r="BT124" s="134"/>
      <c r="BU124" s="134"/>
      <c r="BV124" s="134"/>
    </row>
    <row r="125" spans="63:74" x14ac:dyDescent="0.2">
      <c r="BK125" s="134"/>
      <c r="BL125" s="134"/>
      <c r="BM125" s="134"/>
      <c r="BN125" s="134"/>
      <c r="BO125" s="134"/>
      <c r="BP125" s="134"/>
      <c r="BQ125" s="134"/>
      <c r="BR125" s="134"/>
      <c r="BS125" s="134"/>
      <c r="BT125" s="134"/>
      <c r="BU125" s="134"/>
      <c r="BV125" s="134"/>
    </row>
    <row r="126" spans="63:74" x14ac:dyDescent="0.2">
      <c r="BK126" s="134"/>
      <c r="BL126" s="134"/>
      <c r="BM126" s="134"/>
      <c r="BN126" s="134"/>
      <c r="BO126" s="134"/>
      <c r="BP126" s="134"/>
      <c r="BQ126" s="134"/>
      <c r="BR126" s="134"/>
      <c r="BS126" s="134"/>
      <c r="BT126" s="134"/>
      <c r="BU126" s="134"/>
      <c r="BV126" s="134"/>
    </row>
    <row r="127" spans="63:74" x14ac:dyDescent="0.2">
      <c r="BK127" s="134"/>
      <c r="BL127" s="134"/>
      <c r="BM127" s="134"/>
      <c r="BN127" s="134"/>
      <c r="BO127" s="134"/>
      <c r="BP127" s="134"/>
      <c r="BQ127" s="134"/>
      <c r="BR127" s="134"/>
      <c r="BS127" s="134"/>
      <c r="BT127" s="134"/>
      <c r="BU127" s="134"/>
      <c r="BV127" s="134"/>
    </row>
    <row r="128" spans="63:74" x14ac:dyDescent="0.2">
      <c r="BK128" s="134"/>
      <c r="BL128" s="134"/>
      <c r="BM128" s="134"/>
      <c r="BN128" s="134"/>
      <c r="BO128" s="134"/>
      <c r="BP128" s="134"/>
      <c r="BQ128" s="134"/>
      <c r="BR128" s="134"/>
      <c r="BS128" s="134"/>
      <c r="BT128" s="134"/>
      <c r="BU128" s="134"/>
      <c r="BV128" s="134"/>
    </row>
    <row r="129" spans="63:74" x14ac:dyDescent="0.2">
      <c r="BK129" s="134"/>
      <c r="BL129" s="134"/>
      <c r="BM129" s="134"/>
      <c r="BN129" s="134"/>
      <c r="BO129" s="134"/>
      <c r="BP129" s="134"/>
      <c r="BQ129" s="134"/>
      <c r="BR129" s="134"/>
      <c r="BS129" s="134"/>
      <c r="BT129" s="134"/>
      <c r="BU129" s="134"/>
      <c r="BV129" s="134"/>
    </row>
    <row r="130" spans="63:74" x14ac:dyDescent="0.2">
      <c r="BK130" s="134"/>
      <c r="BL130" s="134"/>
      <c r="BM130" s="134"/>
      <c r="BN130" s="134"/>
      <c r="BO130" s="134"/>
      <c r="BP130" s="134"/>
      <c r="BQ130" s="134"/>
      <c r="BR130" s="134"/>
      <c r="BS130" s="134"/>
      <c r="BT130" s="134"/>
      <c r="BU130" s="134"/>
      <c r="BV130" s="134"/>
    </row>
    <row r="131" spans="63:74" x14ac:dyDescent="0.2">
      <c r="BK131" s="134"/>
      <c r="BL131" s="134"/>
      <c r="BM131" s="134"/>
      <c r="BN131" s="134"/>
      <c r="BO131" s="134"/>
      <c r="BP131" s="134"/>
      <c r="BQ131" s="134"/>
      <c r="BR131" s="134"/>
      <c r="BS131" s="134"/>
      <c r="BT131" s="134"/>
      <c r="BU131" s="134"/>
      <c r="BV131" s="134"/>
    </row>
    <row r="132" spans="63:74" x14ac:dyDescent="0.2">
      <c r="BK132" s="134"/>
      <c r="BL132" s="134"/>
      <c r="BM132" s="134"/>
      <c r="BN132" s="134"/>
      <c r="BO132" s="134"/>
      <c r="BP132" s="134"/>
      <c r="BQ132" s="134"/>
      <c r="BR132" s="134"/>
      <c r="BS132" s="134"/>
      <c r="BT132" s="134"/>
      <c r="BU132" s="134"/>
      <c r="BV132" s="134"/>
    </row>
    <row r="133" spans="63:74" x14ac:dyDescent="0.2">
      <c r="BK133" s="134"/>
      <c r="BL133" s="134"/>
      <c r="BM133" s="134"/>
      <c r="BN133" s="134"/>
      <c r="BO133" s="134"/>
      <c r="BP133" s="134"/>
      <c r="BQ133" s="134"/>
      <c r="BR133" s="134"/>
      <c r="BS133" s="134"/>
      <c r="BT133" s="134"/>
      <c r="BU133" s="134"/>
      <c r="BV133" s="134"/>
    </row>
    <row r="134" spans="63:74" x14ac:dyDescent="0.2">
      <c r="BK134" s="134"/>
      <c r="BL134" s="134"/>
      <c r="BM134" s="134"/>
      <c r="BN134" s="134"/>
      <c r="BO134" s="134"/>
      <c r="BP134" s="134"/>
      <c r="BQ134" s="134"/>
      <c r="BR134" s="134"/>
      <c r="BS134" s="134"/>
      <c r="BT134" s="134"/>
      <c r="BU134" s="134"/>
      <c r="BV134" s="134"/>
    </row>
    <row r="135" spans="63:74" x14ac:dyDescent="0.2">
      <c r="BK135" s="134"/>
      <c r="BL135" s="134"/>
      <c r="BM135" s="134"/>
      <c r="BN135" s="134"/>
      <c r="BO135" s="134"/>
      <c r="BP135" s="134"/>
      <c r="BQ135" s="134"/>
      <c r="BR135" s="134"/>
      <c r="BS135" s="134"/>
      <c r="BT135" s="134"/>
      <c r="BU135" s="134"/>
      <c r="BV135" s="134"/>
    </row>
    <row r="136" spans="63:74" x14ac:dyDescent="0.2">
      <c r="BK136" s="134"/>
      <c r="BL136" s="134"/>
      <c r="BM136" s="134"/>
      <c r="BN136" s="134"/>
      <c r="BO136" s="134"/>
      <c r="BP136" s="134"/>
      <c r="BQ136" s="134"/>
      <c r="BR136" s="134"/>
      <c r="BS136" s="134"/>
      <c r="BT136" s="134"/>
      <c r="BU136" s="134"/>
      <c r="BV136" s="134"/>
    </row>
    <row r="137" spans="63:74" x14ac:dyDescent="0.2">
      <c r="BK137" s="134"/>
      <c r="BL137" s="134"/>
      <c r="BM137" s="134"/>
      <c r="BN137" s="134"/>
      <c r="BO137" s="134"/>
      <c r="BP137" s="134"/>
      <c r="BQ137" s="134"/>
      <c r="BR137" s="134"/>
      <c r="BS137" s="134"/>
      <c r="BT137" s="134"/>
      <c r="BU137" s="134"/>
      <c r="BV137" s="134"/>
    </row>
    <row r="138" spans="63:74" x14ac:dyDescent="0.2">
      <c r="BK138" s="134"/>
      <c r="BL138" s="134"/>
      <c r="BM138" s="134"/>
      <c r="BN138" s="134"/>
      <c r="BO138" s="134"/>
      <c r="BP138" s="134"/>
      <c r="BQ138" s="134"/>
      <c r="BR138" s="134"/>
      <c r="BS138" s="134"/>
      <c r="BT138" s="134"/>
      <c r="BU138" s="134"/>
      <c r="BV138" s="134"/>
    </row>
    <row r="139" spans="63:74" x14ac:dyDescent="0.2">
      <c r="BK139" s="134"/>
      <c r="BL139" s="134"/>
      <c r="BM139" s="134"/>
      <c r="BN139" s="134"/>
      <c r="BO139" s="134"/>
      <c r="BP139" s="134"/>
      <c r="BQ139" s="134"/>
      <c r="BR139" s="134"/>
      <c r="BS139" s="134"/>
      <c r="BT139" s="134"/>
      <c r="BU139" s="134"/>
      <c r="BV139" s="134"/>
    </row>
    <row r="140" spans="63:74" x14ac:dyDescent="0.2">
      <c r="BK140" s="134"/>
      <c r="BL140" s="134"/>
      <c r="BM140" s="134"/>
      <c r="BN140" s="134"/>
      <c r="BO140" s="134"/>
      <c r="BP140" s="134"/>
      <c r="BQ140" s="134"/>
      <c r="BR140" s="134"/>
      <c r="BS140" s="134"/>
      <c r="BT140" s="134"/>
      <c r="BU140" s="134"/>
      <c r="BV140" s="134"/>
    </row>
    <row r="141" spans="63:74" x14ac:dyDescent="0.2">
      <c r="BK141" s="134"/>
      <c r="BL141" s="134"/>
      <c r="BM141" s="134"/>
      <c r="BN141" s="134"/>
      <c r="BO141" s="134"/>
      <c r="BP141" s="134"/>
      <c r="BQ141" s="134"/>
      <c r="BR141" s="134"/>
      <c r="BS141" s="134"/>
      <c r="BT141" s="134"/>
      <c r="BU141" s="134"/>
      <c r="BV141" s="134"/>
    </row>
    <row r="142" spans="63:74" x14ac:dyDescent="0.2">
      <c r="BK142" s="134"/>
      <c r="BL142" s="134"/>
      <c r="BM142" s="134"/>
      <c r="BN142" s="134"/>
      <c r="BO142" s="134"/>
      <c r="BP142" s="134"/>
      <c r="BQ142" s="134"/>
      <c r="BR142" s="134"/>
      <c r="BS142" s="134"/>
      <c r="BT142" s="134"/>
      <c r="BU142" s="134"/>
      <c r="BV142" s="134"/>
    </row>
    <row r="143" spans="63:74" x14ac:dyDescent="0.2">
      <c r="BK143" s="134"/>
      <c r="BL143" s="134"/>
      <c r="BM143" s="134"/>
      <c r="BN143" s="134"/>
      <c r="BO143" s="134"/>
      <c r="BP143" s="134"/>
      <c r="BQ143" s="134"/>
      <c r="BR143" s="134"/>
      <c r="BS143" s="134"/>
      <c r="BT143" s="134"/>
      <c r="BU143" s="134"/>
      <c r="BV143" s="134"/>
    </row>
    <row r="144" spans="63:74" x14ac:dyDescent="0.2">
      <c r="BK144" s="134"/>
      <c r="BL144" s="134"/>
      <c r="BM144" s="134"/>
      <c r="BN144" s="134"/>
      <c r="BO144" s="134"/>
      <c r="BP144" s="134"/>
      <c r="BQ144" s="134"/>
      <c r="BR144" s="134"/>
      <c r="BS144" s="134"/>
      <c r="BT144" s="134"/>
      <c r="BU144" s="134"/>
      <c r="BV144" s="134"/>
    </row>
    <row r="145" spans="63:74" x14ac:dyDescent="0.2">
      <c r="BK145" s="134"/>
      <c r="BL145" s="134"/>
      <c r="BM145" s="134"/>
      <c r="BN145" s="134"/>
      <c r="BO145" s="134"/>
      <c r="BP145" s="134"/>
      <c r="BQ145" s="134"/>
      <c r="BR145" s="134"/>
      <c r="BS145" s="134"/>
      <c r="BT145" s="134"/>
      <c r="BU145" s="134"/>
      <c r="BV145" s="134"/>
    </row>
    <row r="146" spans="63:74" x14ac:dyDescent="0.2">
      <c r="BK146" s="134"/>
      <c r="BL146" s="134"/>
      <c r="BM146" s="134"/>
      <c r="BN146" s="134"/>
      <c r="BO146" s="134"/>
      <c r="BP146" s="134"/>
      <c r="BQ146" s="134"/>
      <c r="BR146" s="134"/>
      <c r="BS146" s="134"/>
      <c r="BT146" s="134"/>
      <c r="BU146" s="134"/>
      <c r="BV146" s="134"/>
    </row>
    <row r="147" spans="63:74" x14ac:dyDescent="0.2">
      <c r="BK147" s="134"/>
      <c r="BL147" s="134"/>
      <c r="BM147" s="134"/>
      <c r="BN147" s="134"/>
      <c r="BO147" s="134"/>
      <c r="BP147" s="134"/>
      <c r="BQ147" s="134"/>
      <c r="BR147" s="134"/>
      <c r="BS147" s="134"/>
      <c r="BT147" s="134"/>
      <c r="BU147" s="134"/>
      <c r="BV147" s="134"/>
    </row>
    <row r="148" spans="63:74" x14ac:dyDescent="0.2">
      <c r="BK148" s="134"/>
      <c r="BL148" s="134"/>
      <c r="BM148" s="134"/>
      <c r="BN148" s="134"/>
      <c r="BO148" s="134"/>
      <c r="BP148" s="134"/>
      <c r="BQ148" s="134"/>
      <c r="BR148" s="134"/>
      <c r="BS148" s="134"/>
      <c r="BT148" s="134"/>
      <c r="BU148" s="134"/>
      <c r="BV148" s="134"/>
    </row>
    <row r="149" spans="63:74" x14ac:dyDescent="0.2">
      <c r="BK149" s="134"/>
      <c r="BL149" s="134"/>
      <c r="BM149" s="134"/>
      <c r="BN149" s="134"/>
      <c r="BO149" s="134"/>
      <c r="BP149" s="134"/>
      <c r="BQ149" s="134"/>
      <c r="BR149" s="134"/>
      <c r="BS149" s="134"/>
      <c r="BT149" s="134"/>
      <c r="BU149" s="134"/>
      <c r="BV149" s="134"/>
    </row>
    <row r="150" spans="63:74" x14ac:dyDescent="0.2">
      <c r="BK150" s="134"/>
      <c r="BL150" s="134"/>
      <c r="BM150" s="134"/>
      <c r="BN150" s="134"/>
      <c r="BO150" s="134"/>
      <c r="BP150" s="134"/>
      <c r="BQ150" s="134"/>
      <c r="BR150" s="134"/>
      <c r="BS150" s="134"/>
      <c r="BT150" s="134"/>
      <c r="BU150" s="134"/>
      <c r="BV150" s="134"/>
    </row>
    <row r="151" spans="63:74" x14ac:dyDescent="0.2">
      <c r="BK151" s="134"/>
      <c r="BL151" s="134"/>
      <c r="BM151" s="134"/>
      <c r="BN151" s="134"/>
      <c r="BO151" s="134"/>
      <c r="BP151" s="134"/>
      <c r="BQ151" s="134"/>
      <c r="BR151" s="134"/>
      <c r="BS151" s="134"/>
      <c r="BT151" s="134"/>
      <c r="BU151" s="134"/>
      <c r="BV151" s="134"/>
    </row>
    <row r="152" spans="63:74" x14ac:dyDescent="0.2">
      <c r="BK152" s="134"/>
      <c r="BL152" s="134"/>
      <c r="BM152" s="134"/>
      <c r="BN152" s="134"/>
      <c r="BO152" s="134"/>
      <c r="BP152" s="134"/>
      <c r="BQ152" s="134"/>
      <c r="BR152" s="134"/>
      <c r="BS152" s="134"/>
      <c r="BT152" s="134"/>
      <c r="BU152" s="134"/>
      <c r="BV152" s="134"/>
    </row>
    <row r="153" spans="63:74" x14ac:dyDescent="0.2">
      <c r="BK153" s="134"/>
      <c r="BL153" s="134"/>
      <c r="BM153" s="134"/>
      <c r="BN153" s="134"/>
      <c r="BO153" s="134"/>
      <c r="BP153" s="134"/>
      <c r="BQ153" s="134"/>
      <c r="BR153" s="134"/>
      <c r="BS153" s="134"/>
      <c r="BT153" s="134"/>
      <c r="BU153" s="134"/>
      <c r="BV153" s="134"/>
    </row>
    <row r="154" spans="63:74" x14ac:dyDescent="0.2">
      <c r="BK154" s="134"/>
      <c r="BL154" s="134"/>
      <c r="BM154" s="134"/>
      <c r="BN154" s="134"/>
      <c r="BO154" s="134"/>
      <c r="BP154" s="134"/>
      <c r="BQ154" s="134"/>
      <c r="BR154" s="134"/>
      <c r="BS154" s="134"/>
      <c r="BT154" s="134"/>
      <c r="BU154" s="134"/>
      <c r="BV154" s="134"/>
    </row>
    <row r="155" spans="63:74" x14ac:dyDescent="0.2">
      <c r="BK155" s="134"/>
      <c r="BL155" s="134"/>
      <c r="BM155" s="134"/>
      <c r="BN155" s="134"/>
      <c r="BO155" s="134"/>
      <c r="BP155" s="134"/>
      <c r="BQ155" s="134"/>
      <c r="BR155" s="134"/>
      <c r="BS155" s="134"/>
      <c r="BT155" s="134"/>
      <c r="BU155" s="134"/>
      <c r="BV155" s="134"/>
    </row>
    <row r="156" spans="63:74" x14ac:dyDescent="0.2">
      <c r="BK156" s="134"/>
      <c r="BL156" s="134"/>
      <c r="BM156" s="134"/>
      <c r="BN156" s="134"/>
      <c r="BO156" s="134"/>
      <c r="BP156" s="134"/>
      <c r="BQ156" s="134"/>
      <c r="BR156" s="134"/>
      <c r="BS156" s="134"/>
      <c r="BT156" s="134"/>
      <c r="BU156" s="134"/>
      <c r="BV156" s="134"/>
    </row>
  </sheetData>
  <mergeCells count="19">
    <mergeCell ref="B75:Q75"/>
    <mergeCell ref="B76:Q76"/>
    <mergeCell ref="A1:A2"/>
    <mergeCell ref="B69:Q69"/>
    <mergeCell ref="B65:Q65"/>
    <mergeCell ref="B66:Q66"/>
    <mergeCell ref="B74:Q74"/>
    <mergeCell ref="B67:Q67"/>
    <mergeCell ref="B72:Q72"/>
    <mergeCell ref="B70:Q70"/>
    <mergeCell ref="B73:R73"/>
    <mergeCell ref="B64:Q64"/>
    <mergeCell ref="AM3:AX3"/>
    <mergeCell ref="AY3:BJ3"/>
    <mergeCell ref="BK3:BV3"/>
    <mergeCell ref="B1:AL1"/>
    <mergeCell ref="C3:N3"/>
    <mergeCell ref="O3:Z3"/>
    <mergeCell ref="AA3:AL3"/>
  </mergeCells>
  <phoneticPr fontId="7" type="noConversion"/>
  <hyperlinks>
    <hyperlink ref="A1:A2" location="Contents!A1" display="Table of Contents" xr:uid="{00000000-0004-0000-1600-000000000000}"/>
  </hyperlinks>
  <pageMargins left="0.25" right="0.25" top="0.25" bottom="0.25" header="0.5" footer="0.5"/>
  <pageSetup scale="17" orientation="portrait"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ransitionEvaluation="1" transitionEntry="1" codeName="Sheet5">
    <pageSetUpPr fitToPage="1"/>
  </sheetPr>
  <dimension ref="A1:BV143"/>
  <sheetViews>
    <sheetView showGridLines="0" zoomScaleNormal="100" workbookViewId="0">
      <pane xSplit="2" ySplit="4" topLeftCell="AT5" activePane="bottomRight" state="frozen"/>
      <selection activeCell="BF63" sqref="BF63"/>
      <selection pane="topRight" activeCell="BF63" sqref="BF63"/>
      <selection pane="bottomLeft" activeCell="BF63" sqref="BF63"/>
      <selection pane="bottomRight" activeCell="B1" sqref="B1:AL1"/>
    </sheetView>
  </sheetViews>
  <sheetFormatPr defaultColWidth="9.5703125" defaultRowHeight="11.25" x14ac:dyDescent="0.2"/>
  <cols>
    <col min="1" max="1" width="12" style="90" customWidth="1"/>
    <col min="2" max="2" width="43.42578125" style="90" customWidth="1"/>
    <col min="3" max="50" width="7.42578125" style="90" customWidth="1"/>
    <col min="51" max="55" width="7.42578125" style="841" customWidth="1"/>
    <col min="56" max="58" width="7.42578125" style="710" customWidth="1"/>
    <col min="59" max="61" width="7.42578125" style="841" customWidth="1"/>
    <col min="62" max="62" width="7.42578125" style="133" customWidth="1"/>
    <col min="63" max="74" width="7.42578125" style="90" customWidth="1"/>
    <col min="75" max="16384" width="9.5703125" style="90"/>
  </cols>
  <sheetData>
    <row r="1" spans="1:74" ht="13.35" customHeight="1" x14ac:dyDescent="0.2">
      <c r="A1" s="972" t="s">
        <v>477</v>
      </c>
      <c r="B1" s="1110" t="s">
        <v>743</v>
      </c>
      <c r="C1" s="1111"/>
      <c r="D1" s="1111"/>
      <c r="E1" s="1111"/>
      <c r="F1" s="1111"/>
      <c r="G1" s="1111"/>
      <c r="H1" s="1111"/>
      <c r="I1" s="1111"/>
      <c r="J1" s="1111"/>
      <c r="K1" s="1111"/>
      <c r="L1" s="1111"/>
      <c r="M1" s="1111"/>
      <c r="N1" s="1111"/>
      <c r="O1" s="1111"/>
      <c r="P1" s="1111"/>
      <c r="Q1" s="1111"/>
      <c r="R1" s="1111"/>
      <c r="S1" s="1111"/>
      <c r="T1" s="1111"/>
      <c r="U1" s="1111"/>
      <c r="V1" s="1111"/>
      <c r="W1" s="1111"/>
      <c r="X1" s="1111"/>
      <c r="Y1" s="1111"/>
      <c r="Z1" s="1111"/>
      <c r="AA1" s="1111"/>
      <c r="AB1" s="1111"/>
      <c r="AC1" s="1111"/>
      <c r="AD1" s="1111"/>
      <c r="AE1" s="1111"/>
      <c r="AF1" s="1111"/>
      <c r="AG1" s="1111"/>
      <c r="AH1" s="1111"/>
      <c r="AI1" s="1111"/>
      <c r="AJ1" s="1111"/>
      <c r="AK1" s="1111"/>
      <c r="AL1" s="1111"/>
    </row>
    <row r="2" spans="1:74" s="8" customFormat="1" ht="12.75" x14ac:dyDescent="0.2">
      <c r="A2" s="973"/>
      <c r="B2" s="222" t="str">
        <f>"U.S. Energy Information Administration  |  Short-Term Energy Outlook  - "&amp;Dates!D1</f>
        <v>U.S. Energy Information Administration  |  Short-Term Energy Outlook  - July 2026</v>
      </c>
      <c r="C2" s="223"/>
      <c r="D2" s="223"/>
      <c r="E2" s="223"/>
      <c r="F2" s="223"/>
      <c r="G2" s="223"/>
      <c r="H2" s="223"/>
      <c r="I2" s="223"/>
      <c r="J2" s="223"/>
      <c r="K2" s="223"/>
      <c r="L2" s="223"/>
      <c r="M2" s="223"/>
      <c r="N2" s="223"/>
      <c r="O2" s="223"/>
      <c r="P2" s="223"/>
      <c r="Q2" s="223"/>
      <c r="R2" s="223"/>
      <c r="S2" s="223"/>
      <c r="T2" s="223"/>
      <c r="U2" s="223"/>
      <c r="V2" s="223"/>
      <c r="W2" s="223"/>
      <c r="X2" s="223"/>
      <c r="Y2" s="223"/>
      <c r="Z2" s="223"/>
      <c r="AA2" s="223"/>
      <c r="AB2" s="223"/>
      <c r="AC2" s="223"/>
      <c r="AD2" s="223"/>
      <c r="AE2" s="223"/>
      <c r="AF2" s="223"/>
      <c r="AG2" s="223"/>
      <c r="AH2" s="223"/>
      <c r="AI2" s="223"/>
      <c r="AJ2" s="223"/>
      <c r="AK2" s="223"/>
      <c r="AL2" s="223"/>
      <c r="AY2" s="821"/>
      <c r="AZ2" s="821"/>
      <c r="BA2" s="821"/>
      <c r="BB2" s="821"/>
      <c r="BC2" s="821"/>
      <c r="BD2" s="327"/>
      <c r="BE2" s="327"/>
      <c r="BF2" s="327"/>
      <c r="BG2" s="821"/>
      <c r="BH2" s="821"/>
      <c r="BI2" s="821"/>
      <c r="BJ2" s="152"/>
    </row>
    <row r="3" spans="1:74" s="7" customFormat="1" ht="12.75" x14ac:dyDescent="0.2">
      <c r="A3" s="316" t="s">
        <v>759</v>
      </c>
      <c r="B3" s="9"/>
      <c r="C3" s="976">
        <f>Dates!D3</f>
        <v>2022</v>
      </c>
      <c r="D3" s="977"/>
      <c r="E3" s="977"/>
      <c r="F3" s="977"/>
      <c r="G3" s="977"/>
      <c r="H3" s="977"/>
      <c r="I3" s="977"/>
      <c r="J3" s="977"/>
      <c r="K3" s="977"/>
      <c r="L3" s="977"/>
      <c r="M3" s="977"/>
      <c r="N3" s="978"/>
      <c r="O3" s="976">
        <f>C3+1</f>
        <v>2023</v>
      </c>
      <c r="P3" s="979"/>
      <c r="Q3" s="979"/>
      <c r="R3" s="979"/>
      <c r="S3" s="979"/>
      <c r="T3" s="979"/>
      <c r="U3" s="979"/>
      <c r="V3" s="979"/>
      <c r="W3" s="979"/>
      <c r="X3" s="977"/>
      <c r="Y3" s="977"/>
      <c r="Z3" s="978"/>
      <c r="AA3" s="980">
        <f>O3+1</f>
        <v>2024</v>
      </c>
      <c r="AB3" s="977"/>
      <c r="AC3" s="977"/>
      <c r="AD3" s="977"/>
      <c r="AE3" s="977"/>
      <c r="AF3" s="977"/>
      <c r="AG3" s="977"/>
      <c r="AH3" s="977"/>
      <c r="AI3" s="977"/>
      <c r="AJ3" s="977"/>
      <c r="AK3" s="977"/>
      <c r="AL3" s="978"/>
      <c r="AM3" s="980">
        <f>AA3+1</f>
        <v>2025</v>
      </c>
      <c r="AN3" s="977"/>
      <c r="AO3" s="977"/>
      <c r="AP3" s="977"/>
      <c r="AQ3" s="977"/>
      <c r="AR3" s="977"/>
      <c r="AS3" s="977"/>
      <c r="AT3" s="977"/>
      <c r="AU3" s="977"/>
      <c r="AV3" s="977"/>
      <c r="AW3" s="977"/>
      <c r="AX3" s="978"/>
      <c r="AY3" s="980">
        <f>AM3+1</f>
        <v>2026</v>
      </c>
      <c r="AZ3" s="981"/>
      <c r="BA3" s="981"/>
      <c r="BB3" s="981"/>
      <c r="BC3" s="981"/>
      <c r="BD3" s="981"/>
      <c r="BE3" s="981"/>
      <c r="BF3" s="981"/>
      <c r="BG3" s="981"/>
      <c r="BH3" s="981"/>
      <c r="BI3" s="981"/>
      <c r="BJ3" s="982"/>
      <c r="BK3" s="980">
        <f>AY3+1</f>
        <v>2027</v>
      </c>
      <c r="BL3" s="977"/>
      <c r="BM3" s="977"/>
      <c r="BN3" s="977"/>
      <c r="BO3" s="977"/>
      <c r="BP3" s="977"/>
      <c r="BQ3" s="977"/>
      <c r="BR3" s="977"/>
      <c r="BS3" s="977"/>
      <c r="BT3" s="977"/>
      <c r="BU3" s="977"/>
      <c r="BV3" s="978"/>
    </row>
    <row r="4" spans="1:74" s="7" customFormat="1" x14ac:dyDescent="0.2">
      <c r="A4" s="322" t="str">
        <f>TEXT(Dates!$D$2,"dddd, mmmm d, yyyy")</f>
        <v>Wednesday, July 1, 2026</v>
      </c>
      <c r="B4" s="11"/>
      <c r="C4" s="12" t="s">
        <v>213</v>
      </c>
      <c r="D4" s="12" t="s">
        <v>214</v>
      </c>
      <c r="E4" s="12" t="s">
        <v>215</v>
      </c>
      <c r="F4" s="12" t="s">
        <v>216</v>
      </c>
      <c r="G4" s="12" t="s">
        <v>217</v>
      </c>
      <c r="H4" s="12" t="s">
        <v>218</v>
      </c>
      <c r="I4" s="12" t="s">
        <v>219</v>
      </c>
      <c r="J4" s="12" t="s">
        <v>220</v>
      </c>
      <c r="K4" s="12" t="s">
        <v>221</v>
      </c>
      <c r="L4" s="12" t="s">
        <v>222</v>
      </c>
      <c r="M4" s="12" t="s">
        <v>223</v>
      </c>
      <c r="N4" s="12" t="s">
        <v>224</v>
      </c>
      <c r="O4" s="12" t="s">
        <v>213</v>
      </c>
      <c r="P4" s="12" t="s">
        <v>214</v>
      </c>
      <c r="Q4" s="12" t="s">
        <v>215</v>
      </c>
      <c r="R4" s="12" t="s">
        <v>216</v>
      </c>
      <c r="S4" s="12" t="s">
        <v>217</v>
      </c>
      <c r="T4" s="12" t="s">
        <v>218</v>
      </c>
      <c r="U4" s="12" t="s">
        <v>219</v>
      </c>
      <c r="V4" s="12" t="s">
        <v>220</v>
      </c>
      <c r="W4" s="12" t="s">
        <v>221</v>
      </c>
      <c r="X4" s="12" t="s">
        <v>222</v>
      </c>
      <c r="Y4" s="12" t="s">
        <v>223</v>
      </c>
      <c r="Z4" s="12" t="s">
        <v>224</v>
      </c>
      <c r="AA4" s="12" t="s">
        <v>213</v>
      </c>
      <c r="AB4" s="12" t="s">
        <v>214</v>
      </c>
      <c r="AC4" s="12" t="s">
        <v>215</v>
      </c>
      <c r="AD4" s="12" t="s">
        <v>216</v>
      </c>
      <c r="AE4" s="12" t="s">
        <v>217</v>
      </c>
      <c r="AF4" s="12" t="s">
        <v>218</v>
      </c>
      <c r="AG4" s="12" t="s">
        <v>219</v>
      </c>
      <c r="AH4" s="12" t="s">
        <v>220</v>
      </c>
      <c r="AI4" s="12" t="s">
        <v>221</v>
      </c>
      <c r="AJ4" s="12" t="s">
        <v>222</v>
      </c>
      <c r="AK4" s="12" t="s">
        <v>223</v>
      </c>
      <c r="AL4" s="12" t="s">
        <v>224</v>
      </c>
      <c r="AM4" s="12" t="s">
        <v>213</v>
      </c>
      <c r="AN4" s="12" t="s">
        <v>214</v>
      </c>
      <c r="AO4" s="12" t="s">
        <v>215</v>
      </c>
      <c r="AP4" s="12" t="s">
        <v>216</v>
      </c>
      <c r="AQ4" s="12" t="s">
        <v>217</v>
      </c>
      <c r="AR4" s="12" t="s">
        <v>218</v>
      </c>
      <c r="AS4" s="12" t="s">
        <v>219</v>
      </c>
      <c r="AT4" s="12" t="s">
        <v>220</v>
      </c>
      <c r="AU4" s="12" t="s">
        <v>221</v>
      </c>
      <c r="AV4" s="12" t="s">
        <v>222</v>
      </c>
      <c r="AW4" s="12" t="s">
        <v>223</v>
      </c>
      <c r="AX4" s="12" t="s">
        <v>224</v>
      </c>
      <c r="AY4" s="630" t="s">
        <v>213</v>
      </c>
      <c r="AZ4" s="630" t="s">
        <v>214</v>
      </c>
      <c r="BA4" s="630" t="s">
        <v>215</v>
      </c>
      <c r="BB4" s="630" t="s">
        <v>216</v>
      </c>
      <c r="BC4" s="630" t="s">
        <v>217</v>
      </c>
      <c r="BD4" s="630" t="s">
        <v>218</v>
      </c>
      <c r="BE4" s="630" t="s">
        <v>219</v>
      </c>
      <c r="BF4" s="630" t="s">
        <v>220</v>
      </c>
      <c r="BG4" s="630" t="s">
        <v>221</v>
      </c>
      <c r="BH4" s="630" t="s">
        <v>222</v>
      </c>
      <c r="BI4" s="630" t="s">
        <v>223</v>
      </c>
      <c r="BJ4" s="12" t="s">
        <v>224</v>
      </c>
      <c r="BK4" s="12" t="s">
        <v>213</v>
      </c>
      <c r="BL4" s="12" t="s">
        <v>214</v>
      </c>
      <c r="BM4" s="12" t="s">
        <v>215</v>
      </c>
      <c r="BN4" s="12" t="s">
        <v>216</v>
      </c>
      <c r="BO4" s="12" t="s">
        <v>217</v>
      </c>
      <c r="BP4" s="12" t="s">
        <v>218</v>
      </c>
      <c r="BQ4" s="12" t="s">
        <v>219</v>
      </c>
      <c r="BR4" s="12" t="s">
        <v>220</v>
      </c>
      <c r="BS4" s="12" t="s">
        <v>221</v>
      </c>
      <c r="BT4" s="12" t="s">
        <v>222</v>
      </c>
      <c r="BU4" s="12" t="s">
        <v>223</v>
      </c>
      <c r="BV4" s="12" t="s">
        <v>224</v>
      </c>
    </row>
    <row r="5" spans="1:74" ht="11.1" customHeight="1" x14ac:dyDescent="0.2">
      <c r="A5" s="81"/>
      <c r="B5" s="91" t="s">
        <v>1395</v>
      </c>
      <c r="C5" s="517"/>
      <c r="D5" s="517"/>
      <c r="E5" s="517"/>
      <c r="F5" s="517"/>
      <c r="G5" s="517"/>
      <c r="H5" s="517"/>
      <c r="I5" s="517"/>
      <c r="J5" s="517"/>
      <c r="K5" s="517"/>
      <c r="L5" s="517"/>
      <c r="M5" s="517"/>
      <c r="N5" s="517"/>
      <c r="O5" s="517"/>
      <c r="P5" s="517"/>
      <c r="Q5" s="517"/>
      <c r="R5" s="517"/>
      <c r="S5" s="517"/>
      <c r="T5" s="517"/>
      <c r="U5" s="517"/>
      <c r="V5" s="517"/>
      <c r="W5" s="517"/>
      <c r="X5" s="517"/>
      <c r="Y5" s="517"/>
      <c r="Z5" s="517"/>
      <c r="AA5" s="517"/>
      <c r="AB5" s="517"/>
      <c r="AC5" s="517"/>
      <c r="AD5" s="517"/>
      <c r="AE5" s="517"/>
      <c r="AF5" s="517"/>
      <c r="AG5" s="517"/>
      <c r="AH5" s="517"/>
      <c r="AI5" s="517"/>
      <c r="AJ5" s="517"/>
      <c r="AK5" s="517"/>
      <c r="AL5" s="517"/>
      <c r="AM5" s="517"/>
      <c r="AN5" s="517"/>
      <c r="AO5" s="517"/>
      <c r="AP5" s="517"/>
      <c r="AQ5" s="517"/>
      <c r="AR5" s="517"/>
      <c r="AS5" s="517"/>
      <c r="AT5" s="517"/>
      <c r="AU5" s="517"/>
      <c r="AV5" s="517"/>
      <c r="AW5" s="517"/>
      <c r="AX5" s="517"/>
      <c r="AY5" s="517"/>
      <c r="AZ5" s="936"/>
      <c r="BA5" s="936"/>
      <c r="BB5" s="936"/>
      <c r="BC5" s="936"/>
      <c r="BD5" s="967"/>
      <c r="BE5" s="868"/>
      <c r="BF5" s="868"/>
      <c r="BG5" s="868"/>
      <c r="BH5" s="868"/>
      <c r="BI5" s="868"/>
      <c r="BJ5" s="523"/>
      <c r="BK5" s="523"/>
      <c r="BL5" s="523"/>
      <c r="BM5" s="523"/>
      <c r="BN5" s="523"/>
      <c r="BO5" s="523"/>
      <c r="BP5" s="523"/>
      <c r="BQ5" s="523"/>
      <c r="BR5" s="523"/>
      <c r="BS5" s="523"/>
      <c r="BT5" s="523"/>
      <c r="BU5" s="523"/>
      <c r="BV5" s="523"/>
    </row>
    <row r="6" spans="1:74" ht="11.1" customHeight="1" x14ac:dyDescent="0.2">
      <c r="A6" s="81" t="s">
        <v>382</v>
      </c>
      <c r="B6" s="528" t="s">
        <v>1001</v>
      </c>
      <c r="C6" s="347">
        <v>1138.7040909</v>
      </c>
      <c r="D6" s="347">
        <v>1137.9466348000001</v>
      </c>
      <c r="E6" s="347">
        <v>1138.642259</v>
      </c>
      <c r="F6" s="347">
        <v>1143.5866284000001</v>
      </c>
      <c r="G6" s="347">
        <v>1145.0916643</v>
      </c>
      <c r="H6" s="347">
        <v>1145.9530315</v>
      </c>
      <c r="I6" s="347">
        <v>1142.9625599999999</v>
      </c>
      <c r="J6" s="347">
        <v>1144.9427177</v>
      </c>
      <c r="K6" s="347">
        <v>1148.6853345</v>
      </c>
      <c r="L6" s="347">
        <v>1160.1624776000001</v>
      </c>
      <c r="M6" s="347">
        <v>1162.9509619999999</v>
      </c>
      <c r="N6" s="347">
        <v>1163.0228551</v>
      </c>
      <c r="O6" s="347">
        <v>1154.9728739</v>
      </c>
      <c r="P6" s="347">
        <v>1153.6655464</v>
      </c>
      <c r="Q6" s="347">
        <v>1153.6955895999999</v>
      </c>
      <c r="R6" s="347">
        <v>1156.1826501999999</v>
      </c>
      <c r="S6" s="347">
        <v>1158.0477002</v>
      </c>
      <c r="T6" s="347">
        <v>1160.4103861000001</v>
      </c>
      <c r="U6" s="347">
        <v>1163.7834922</v>
      </c>
      <c r="V6" s="347">
        <v>1166.7568616999999</v>
      </c>
      <c r="W6" s="347">
        <v>1169.8432788</v>
      </c>
      <c r="X6" s="347">
        <v>1174.5397714999999</v>
      </c>
      <c r="Y6" s="347">
        <v>1176.729513</v>
      </c>
      <c r="Z6" s="347">
        <v>1177.9095311999999</v>
      </c>
      <c r="AA6" s="347">
        <v>1175.4453334</v>
      </c>
      <c r="AB6" s="347">
        <v>1176.5817744000001</v>
      </c>
      <c r="AC6" s="347">
        <v>1178.6843615</v>
      </c>
      <c r="AD6" s="347">
        <v>1183.4753556000001</v>
      </c>
      <c r="AE6" s="347">
        <v>1186.2185396</v>
      </c>
      <c r="AF6" s="347">
        <v>1188.6361741000001</v>
      </c>
      <c r="AG6" s="347">
        <v>1191.4329663999999</v>
      </c>
      <c r="AH6" s="347">
        <v>1192.6709718</v>
      </c>
      <c r="AI6" s="347">
        <v>1193.0548974999999</v>
      </c>
      <c r="AJ6" s="347">
        <v>1190.3830601</v>
      </c>
      <c r="AK6" s="347">
        <v>1190.7100889999999</v>
      </c>
      <c r="AL6" s="347">
        <v>1191.8343007000001</v>
      </c>
      <c r="AM6" s="347">
        <v>1193.9833156</v>
      </c>
      <c r="AN6" s="347">
        <v>1196.5311778</v>
      </c>
      <c r="AO6" s="347">
        <v>1199.7055077</v>
      </c>
      <c r="AP6" s="347">
        <v>1204.1903987999999</v>
      </c>
      <c r="AQ6" s="347">
        <v>1208.1045938</v>
      </c>
      <c r="AR6" s="347">
        <v>1212.1321862</v>
      </c>
      <c r="AS6" s="347">
        <v>1217.9332715999999</v>
      </c>
      <c r="AT6" s="347">
        <v>1220.9425871000001</v>
      </c>
      <c r="AU6" s="347">
        <v>1222.8202283999999</v>
      </c>
      <c r="AV6" s="347">
        <v>1221.9612692000001</v>
      </c>
      <c r="AW6" s="347">
        <v>1222.7792566999999</v>
      </c>
      <c r="AX6" s="347">
        <v>1223.6692645999999</v>
      </c>
      <c r="AY6" s="347">
        <v>1224.1764109999999</v>
      </c>
      <c r="AZ6" s="877">
        <v>1225.5516213000001</v>
      </c>
      <c r="BA6" s="877">
        <v>1227.3400134000001</v>
      </c>
      <c r="BB6" s="877">
        <v>1230.2072424999999</v>
      </c>
      <c r="BC6" s="877">
        <v>1232.3227571</v>
      </c>
      <c r="BD6" s="877">
        <v>1234.3522124000001</v>
      </c>
      <c r="BE6" s="358">
        <v>1236.3019999999999</v>
      </c>
      <c r="BF6" s="358">
        <v>1238.154</v>
      </c>
      <c r="BG6" s="358">
        <v>1239.9169999999999</v>
      </c>
      <c r="BH6" s="358">
        <v>1241.316</v>
      </c>
      <c r="BI6" s="358">
        <v>1243.0999999999999</v>
      </c>
      <c r="BJ6" s="358">
        <v>1244.999</v>
      </c>
      <c r="BK6" s="358">
        <v>1247.076</v>
      </c>
      <c r="BL6" s="358">
        <v>1249.152</v>
      </c>
      <c r="BM6" s="358">
        <v>1251.2929999999999</v>
      </c>
      <c r="BN6" s="358">
        <v>1253.4580000000001</v>
      </c>
      <c r="BO6" s="358">
        <v>1255.759</v>
      </c>
      <c r="BP6" s="358">
        <v>1258.1559999999999</v>
      </c>
      <c r="BQ6" s="358">
        <v>1260.7460000000001</v>
      </c>
      <c r="BR6" s="358">
        <v>1263.261</v>
      </c>
      <c r="BS6" s="358">
        <v>1265.798</v>
      </c>
      <c r="BT6" s="358">
        <v>1268.3579999999999</v>
      </c>
      <c r="BU6" s="358">
        <v>1270.94</v>
      </c>
      <c r="BV6" s="358">
        <v>1273.5440000000001</v>
      </c>
    </row>
    <row r="7" spans="1:74" ht="11.1" customHeight="1" x14ac:dyDescent="0.2">
      <c r="A7" s="81" t="s">
        <v>383</v>
      </c>
      <c r="B7" s="528" t="s">
        <v>1002</v>
      </c>
      <c r="C7" s="347">
        <v>3208.8789360000001</v>
      </c>
      <c r="D7" s="347">
        <v>3200.7021706999999</v>
      </c>
      <c r="E7" s="347">
        <v>3194.8967604999998</v>
      </c>
      <c r="F7" s="347">
        <v>3189.9918696999998</v>
      </c>
      <c r="G7" s="347">
        <v>3190.0322970000002</v>
      </c>
      <c r="H7" s="347">
        <v>3193.5472064999999</v>
      </c>
      <c r="I7" s="347">
        <v>3206.7882513</v>
      </c>
      <c r="J7" s="347">
        <v>3212.5633853999998</v>
      </c>
      <c r="K7" s="347">
        <v>3217.1242618000001</v>
      </c>
      <c r="L7" s="347">
        <v>3221.7119819999998</v>
      </c>
      <c r="M7" s="347">
        <v>3222.9135172000001</v>
      </c>
      <c r="N7" s="347">
        <v>3221.9699687000002</v>
      </c>
      <c r="O7" s="347">
        <v>3213.1789672</v>
      </c>
      <c r="P7" s="347">
        <v>3212.2220286000002</v>
      </c>
      <c r="Q7" s="347">
        <v>3213.3967834999999</v>
      </c>
      <c r="R7" s="347">
        <v>3214.8817214999999</v>
      </c>
      <c r="S7" s="347">
        <v>3221.6859961</v>
      </c>
      <c r="T7" s="347">
        <v>3231.9880969000001</v>
      </c>
      <c r="U7" s="347">
        <v>3255.1887965999999</v>
      </c>
      <c r="V7" s="347">
        <v>3265.4359703999999</v>
      </c>
      <c r="W7" s="347">
        <v>3272.1303911</v>
      </c>
      <c r="X7" s="347">
        <v>3271.8063682000002</v>
      </c>
      <c r="Y7" s="347">
        <v>3273.9945501000002</v>
      </c>
      <c r="Z7" s="347">
        <v>3275.2292465</v>
      </c>
      <c r="AA7" s="347">
        <v>3269.0403384000001</v>
      </c>
      <c r="AB7" s="347">
        <v>3273.2206531000002</v>
      </c>
      <c r="AC7" s="347">
        <v>3281.3000714999998</v>
      </c>
      <c r="AD7" s="347">
        <v>3300.0721766000001</v>
      </c>
      <c r="AE7" s="347">
        <v>3310.8546151999999</v>
      </c>
      <c r="AF7" s="347">
        <v>3320.4409703000001</v>
      </c>
      <c r="AG7" s="347">
        <v>3329.2556671000002</v>
      </c>
      <c r="AH7" s="347">
        <v>3336.1315359999999</v>
      </c>
      <c r="AI7" s="347">
        <v>3341.4930024</v>
      </c>
      <c r="AJ7" s="347">
        <v>3343.9657170999999</v>
      </c>
      <c r="AK7" s="347">
        <v>3347.3291402</v>
      </c>
      <c r="AL7" s="347">
        <v>3350.2089225</v>
      </c>
      <c r="AM7" s="347">
        <v>3348.4471509999998</v>
      </c>
      <c r="AN7" s="347">
        <v>3353.4780866000001</v>
      </c>
      <c r="AO7" s="347">
        <v>3361.1438162999998</v>
      </c>
      <c r="AP7" s="347">
        <v>3373.9213321000002</v>
      </c>
      <c r="AQ7" s="347">
        <v>3384.9989056999998</v>
      </c>
      <c r="AR7" s="347">
        <v>3396.8535292000001</v>
      </c>
      <c r="AS7" s="347">
        <v>3415.3006976000001</v>
      </c>
      <c r="AT7" s="347">
        <v>3424.3477999000002</v>
      </c>
      <c r="AU7" s="347">
        <v>3429.8103310000001</v>
      </c>
      <c r="AV7" s="347">
        <v>3426.6144196999999</v>
      </c>
      <c r="AW7" s="347">
        <v>3428.7132117000001</v>
      </c>
      <c r="AX7" s="347">
        <v>3431.0328358000002</v>
      </c>
      <c r="AY7" s="347">
        <v>3431.8986951000002</v>
      </c>
      <c r="AZ7" s="877">
        <v>3435.9159312000002</v>
      </c>
      <c r="BA7" s="877">
        <v>3441.4099471999998</v>
      </c>
      <c r="BB7" s="877">
        <v>3450.4008425000002</v>
      </c>
      <c r="BC7" s="877">
        <v>3457.3333434000001</v>
      </c>
      <c r="BD7" s="877">
        <v>3464.2275496000002</v>
      </c>
      <c r="BE7" s="358">
        <v>3471.9290000000001</v>
      </c>
      <c r="BF7" s="358">
        <v>3478.1129999999998</v>
      </c>
      <c r="BG7" s="358">
        <v>3483.623</v>
      </c>
      <c r="BH7" s="358">
        <v>3486.9879999999998</v>
      </c>
      <c r="BI7" s="358">
        <v>3492.2570000000001</v>
      </c>
      <c r="BJ7" s="358">
        <v>3497.9580000000001</v>
      </c>
      <c r="BK7" s="358">
        <v>3504.58</v>
      </c>
      <c r="BL7" s="358">
        <v>3510.7779999999998</v>
      </c>
      <c r="BM7" s="358">
        <v>3517.0410000000002</v>
      </c>
      <c r="BN7" s="358">
        <v>3523.415</v>
      </c>
      <c r="BO7" s="358">
        <v>3529.7750000000001</v>
      </c>
      <c r="BP7" s="358">
        <v>3536.165</v>
      </c>
      <c r="BQ7" s="358">
        <v>3542.5479999999998</v>
      </c>
      <c r="BR7" s="358">
        <v>3549.029</v>
      </c>
      <c r="BS7" s="358">
        <v>3555.57</v>
      </c>
      <c r="BT7" s="358">
        <v>3562.17</v>
      </c>
      <c r="BU7" s="358">
        <v>3568.83</v>
      </c>
      <c r="BV7" s="358">
        <v>3575.549</v>
      </c>
    </row>
    <row r="8" spans="1:74" ht="11.1" customHeight="1" x14ac:dyDescent="0.2">
      <c r="A8" s="81" t="s">
        <v>384</v>
      </c>
      <c r="B8" s="528" t="s">
        <v>1003</v>
      </c>
      <c r="C8" s="347">
        <v>2839.255705</v>
      </c>
      <c r="D8" s="347">
        <v>2838.1258696999998</v>
      </c>
      <c r="E8" s="347">
        <v>2837.1244743000002</v>
      </c>
      <c r="F8" s="347">
        <v>2835.0864273000002</v>
      </c>
      <c r="G8" s="347">
        <v>2835.2157305999999</v>
      </c>
      <c r="H8" s="347">
        <v>2836.3472925000001</v>
      </c>
      <c r="I8" s="347">
        <v>2839.1373500999998</v>
      </c>
      <c r="J8" s="347">
        <v>2841.7812515000001</v>
      </c>
      <c r="K8" s="347">
        <v>2844.9352339000002</v>
      </c>
      <c r="L8" s="347">
        <v>2849.293001</v>
      </c>
      <c r="M8" s="347">
        <v>2852.9468674</v>
      </c>
      <c r="N8" s="347">
        <v>2856.5905369000002</v>
      </c>
      <c r="O8" s="347">
        <v>2859.9894389999999</v>
      </c>
      <c r="P8" s="347">
        <v>2863.7886423999998</v>
      </c>
      <c r="Q8" s="347">
        <v>2867.7535766999999</v>
      </c>
      <c r="R8" s="347">
        <v>2869.5329962999999</v>
      </c>
      <c r="S8" s="347">
        <v>2875.5928263999999</v>
      </c>
      <c r="T8" s="347">
        <v>2883.5818214000001</v>
      </c>
      <c r="U8" s="347">
        <v>2897.6192703000002</v>
      </c>
      <c r="V8" s="347">
        <v>2906.3771287</v>
      </c>
      <c r="W8" s="347">
        <v>2913.9746854</v>
      </c>
      <c r="X8" s="347">
        <v>2922.1113660000001</v>
      </c>
      <c r="Y8" s="347">
        <v>2926.1137503</v>
      </c>
      <c r="Z8" s="347">
        <v>2927.6812638000001</v>
      </c>
      <c r="AA8" s="347">
        <v>2919.9009599000001</v>
      </c>
      <c r="AB8" s="347">
        <v>2921.7834419000001</v>
      </c>
      <c r="AC8" s="347">
        <v>2926.415763</v>
      </c>
      <c r="AD8" s="347">
        <v>2938.8414419000001</v>
      </c>
      <c r="AE8" s="347">
        <v>2945.1908024999998</v>
      </c>
      <c r="AF8" s="347">
        <v>2950.5073633000002</v>
      </c>
      <c r="AG8" s="347">
        <v>2954.2821423999999</v>
      </c>
      <c r="AH8" s="347">
        <v>2957.9148402999999</v>
      </c>
      <c r="AI8" s="347">
        <v>2960.8964752000002</v>
      </c>
      <c r="AJ8" s="347">
        <v>2964.7063457999998</v>
      </c>
      <c r="AK8" s="347">
        <v>2965.2763801000001</v>
      </c>
      <c r="AL8" s="347">
        <v>2964.0858770999998</v>
      </c>
      <c r="AM8" s="347">
        <v>2953.2398847999998</v>
      </c>
      <c r="AN8" s="347">
        <v>2954.4495209000002</v>
      </c>
      <c r="AO8" s="347">
        <v>2959.8198336999999</v>
      </c>
      <c r="AP8" s="347">
        <v>2973.9740889</v>
      </c>
      <c r="AQ8" s="347">
        <v>2984.1983055000001</v>
      </c>
      <c r="AR8" s="347">
        <v>2995.1157493000001</v>
      </c>
      <c r="AS8" s="347">
        <v>3012.1687262999999</v>
      </c>
      <c r="AT8" s="347">
        <v>3020.3908949000001</v>
      </c>
      <c r="AU8" s="347">
        <v>3025.2245612000002</v>
      </c>
      <c r="AV8" s="347">
        <v>3021.4964197999998</v>
      </c>
      <c r="AW8" s="347">
        <v>3023.4330602999999</v>
      </c>
      <c r="AX8" s="347">
        <v>3025.8611774000001</v>
      </c>
      <c r="AY8" s="347">
        <v>3028.0085789</v>
      </c>
      <c r="AZ8" s="877">
        <v>3031.9987934999999</v>
      </c>
      <c r="BA8" s="877">
        <v>3037.0596289999999</v>
      </c>
      <c r="BB8" s="877">
        <v>3044.8739119000002</v>
      </c>
      <c r="BC8" s="877">
        <v>3050.8138690999999</v>
      </c>
      <c r="BD8" s="877">
        <v>3056.5623270999999</v>
      </c>
      <c r="BE8" s="358">
        <v>3062.1709999999998</v>
      </c>
      <c r="BF8" s="358">
        <v>3067.498</v>
      </c>
      <c r="BG8" s="358">
        <v>3072.5949999999998</v>
      </c>
      <c r="BH8" s="358">
        <v>3077.6550000000002</v>
      </c>
      <c r="BI8" s="358">
        <v>3082.1469999999999</v>
      </c>
      <c r="BJ8" s="358">
        <v>3086.2640000000001</v>
      </c>
      <c r="BK8" s="358">
        <v>3088.9490000000001</v>
      </c>
      <c r="BL8" s="358">
        <v>3093.1089999999999</v>
      </c>
      <c r="BM8" s="358">
        <v>3097.6880000000001</v>
      </c>
      <c r="BN8" s="358">
        <v>3103.0410000000002</v>
      </c>
      <c r="BO8" s="358">
        <v>3108.1889999999999</v>
      </c>
      <c r="BP8" s="358">
        <v>3113.4870000000001</v>
      </c>
      <c r="BQ8" s="358">
        <v>3118.9450000000002</v>
      </c>
      <c r="BR8" s="358">
        <v>3124.5390000000002</v>
      </c>
      <c r="BS8" s="358">
        <v>3130.2759999999998</v>
      </c>
      <c r="BT8" s="358">
        <v>3136.1570000000002</v>
      </c>
      <c r="BU8" s="358">
        <v>3142.1819999999998</v>
      </c>
      <c r="BV8" s="358">
        <v>3148.3510000000001</v>
      </c>
    </row>
    <row r="9" spans="1:74" ht="11.1" customHeight="1" x14ac:dyDescent="0.2">
      <c r="A9" s="81" t="s">
        <v>385</v>
      </c>
      <c r="B9" s="528" t="s">
        <v>1004</v>
      </c>
      <c r="C9" s="347">
        <v>1346.1769156</v>
      </c>
      <c r="D9" s="347">
        <v>1348.2704521000001</v>
      </c>
      <c r="E9" s="347">
        <v>1349.7064985</v>
      </c>
      <c r="F9" s="347">
        <v>1348.2968558</v>
      </c>
      <c r="G9" s="347">
        <v>1350.0590709999999</v>
      </c>
      <c r="H9" s="347">
        <v>1352.8049450999999</v>
      </c>
      <c r="I9" s="347">
        <v>1359.8027962000001</v>
      </c>
      <c r="J9" s="347">
        <v>1362.0647495999999</v>
      </c>
      <c r="K9" s="347">
        <v>1362.8591236</v>
      </c>
      <c r="L9" s="347">
        <v>1358.2440546</v>
      </c>
      <c r="M9" s="347">
        <v>1359.0596668999999</v>
      </c>
      <c r="N9" s="347">
        <v>1361.3640969999999</v>
      </c>
      <c r="O9" s="347">
        <v>1368.2676765000001</v>
      </c>
      <c r="P9" s="347">
        <v>1371.2169939</v>
      </c>
      <c r="Q9" s="347">
        <v>1373.3223806000001</v>
      </c>
      <c r="R9" s="347">
        <v>1371.9999361</v>
      </c>
      <c r="S9" s="347">
        <v>1374.3553867999999</v>
      </c>
      <c r="T9" s="347">
        <v>1377.8048322</v>
      </c>
      <c r="U9" s="347">
        <v>1383.9253220999999</v>
      </c>
      <c r="V9" s="347">
        <v>1388.3799693999999</v>
      </c>
      <c r="W9" s="347">
        <v>1392.7458239</v>
      </c>
      <c r="X9" s="347">
        <v>1399.4443590999999</v>
      </c>
      <c r="Y9" s="347">
        <v>1401.8165229000001</v>
      </c>
      <c r="Z9" s="347">
        <v>1402.2837889</v>
      </c>
      <c r="AA9" s="347">
        <v>1396.0595461</v>
      </c>
      <c r="AB9" s="347">
        <v>1396.3069745</v>
      </c>
      <c r="AC9" s="347">
        <v>1398.2394632</v>
      </c>
      <c r="AD9" s="347">
        <v>1404.7363141000001</v>
      </c>
      <c r="AE9" s="347">
        <v>1407.8794468999999</v>
      </c>
      <c r="AF9" s="347">
        <v>1410.5481634</v>
      </c>
      <c r="AG9" s="347">
        <v>1412.8462950999999</v>
      </c>
      <c r="AH9" s="347">
        <v>1414.4883057</v>
      </c>
      <c r="AI9" s="347">
        <v>1415.5780265999999</v>
      </c>
      <c r="AJ9" s="347">
        <v>1416.6653298000001</v>
      </c>
      <c r="AK9" s="347">
        <v>1416.2380671000001</v>
      </c>
      <c r="AL9" s="347">
        <v>1414.8461104999999</v>
      </c>
      <c r="AM9" s="347">
        <v>1408.0001061</v>
      </c>
      <c r="AN9" s="347">
        <v>1408.0457773000001</v>
      </c>
      <c r="AO9" s="347">
        <v>1410.4937702</v>
      </c>
      <c r="AP9" s="347">
        <v>1418.5020684000001</v>
      </c>
      <c r="AQ9" s="347">
        <v>1423.3862167</v>
      </c>
      <c r="AR9" s="347">
        <v>1428.3041988</v>
      </c>
      <c r="AS9" s="347">
        <v>1434.7255157</v>
      </c>
      <c r="AT9" s="347">
        <v>1438.6090397999999</v>
      </c>
      <c r="AU9" s="347">
        <v>1441.4242721999999</v>
      </c>
      <c r="AV9" s="347">
        <v>1441.2419778999999</v>
      </c>
      <c r="AW9" s="347">
        <v>1443.3675529</v>
      </c>
      <c r="AX9" s="347">
        <v>1445.8717621999999</v>
      </c>
      <c r="AY9" s="347">
        <v>1449.3624285000001</v>
      </c>
      <c r="AZ9" s="877">
        <v>1452.1680398000001</v>
      </c>
      <c r="BA9" s="877">
        <v>1454.8964186999999</v>
      </c>
      <c r="BB9" s="877">
        <v>1457.5736732</v>
      </c>
      <c r="BC9" s="877">
        <v>1460.1280062000001</v>
      </c>
      <c r="BD9" s="877">
        <v>1462.5855257999999</v>
      </c>
      <c r="BE9" s="358">
        <v>1464.8219999999999</v>
      </c>
      <c r="BF9" s="358">
        <v>1467.1790000000001</v>
      </c>
      <c r="BG9" s="358">
        <v>1469.5319999999999</v>
      </c>
      <c r="BH9" s="358">
        <v>1471.886</v>
      </c>
      <c r="BI9" s="358">
        <v>1474.2270000000001</v>
      </c>
      <c r="BJ9" s="358">
        <v>1476.5619999999999</v>
      </c>
      <c r="BK9" s="358">
        <v>1478.82</v>
      </c>
      <c r="BL9" s="358">
        <v>1481.191</v>
      </c>
      <c r="BM9" s="358">
        <v>1483.605</v>
      </c>
      <c r="BN9" s="358">
        <v>1485.9670000000001</v>
      </c>
      <c r="BO9" s="358">
        <v>1488.54</v>
      </c>
      <c r="BP9" s="358">
        <v>1491.229</v>
      </c>
      <c r="BQ9" s="358">
        <v>1494.0840000000001</v>
      </c>
      <c r="BR9" s="358">
        <v>1496.9649999999999</v>
      </c>
      <c r="BS9" s="358">
        <v>1499.922</v>
      </c>
      <c r="BT9" s="358">
        <v>1502.9559999999999</v>
      </c>
      <c r="BU9" s="358">
        <v>1506.066</v>
      </c>
      <c r="BV9" s="358">
        <v>1509.2529999999999</v>
      </c>
    </row>
    <row r="10" spans="1:74" ht="11.1" customHeight="1" x14ac:dyDescent="0.2">
      <c r="A10" s="81" t="s">
        <v>386</v>
      </c>
      <c r="B10" s="528" t="s">
        <v>1005</v>
      </c>
      <c r="C10" s="347">
        <v>4025.4404957000002</v>
      </c>
      <c r="D10" s="347">
        <v>4030.4612705999998</v>
      </c>
      <c r="E10" s="347">
        <v>4038.1814340000001</v>
      </c>
      <c r="F10" s="347">
        <v>4050.5758350999999</v>
      </c>
      <c r="G10" s="347">
        <v>4062.2136387</v>
      </c>
      <c r="H10" s="347">
        <v>4075.0696939999998</v>
      </c>
      <c r="I10" s="347">
        <v>4091.0880711</v>
      </c>
      <c r="J10" s="347">
        <v>4104.9225770000003</v>
      </c>
      <c r="K10" s="347">
        <v>4118.5172817000002</v>
      </c>
      <c r="L10" s="347">
        <v>4133.3234660999997</v>
      </c>
      <c r="M10" s="347">
        <v>4145.3501083000001</v>
      </c>
      <c r="N10" s="347">
        <v>4156.0484888999999</v>
      </c>
      <c r="O10" s="347">
        <v>4165.1983300000002</v>
      </c>
      <c r="P10" s="347">
        <v>4173.4053961</v>
      </c>
      <c r="Q10" s="347">
        <v>4180.4494092000004</v>
      </c>
      <c r="R10" s="347">
        <v>4180.7108086999997</v>
      </c>
      <c r="S10" s="347">
        <v>4189.6433863000002</v>
      </c>
      <c r="T10" s="347">
        <v>4201.6275814999999</v>
      </c>
      <c r="U10" s="347">
        <v>4220.7755299</v>
      </c>
      <c r="V10" s="347">
        <v>4235.7788583000001</v>
      </c>
      <c r="W10" s="347">
        <v>4250.7497024000004</v>
      </c>
      <c r="X10" s="347">
        <v>4269.4886827999999</v>
      </c>
      <c r="Y10" s="347">
        <v>4281.5440928999997</v>
      </c>
      <c r="Z10" s="347">
        <v>4290.7165531999999</v>
      </c>
      <c r="AA10" s="347">
        <v>4291.8680766999996</v>
      </c>
      <c r="AB10" s="347">
        <v>4299.1281276999998</v>
      </c>
      <c r="AC10" s="347">
        <v>4307.3587192000005</v>
      </c>
      <c r="AD10" s="347">
        <v>4315.8467882000004</v>
      </c>
      <c r="AE10" s="347">
        <v>4326.5532579999999</v>
      </c>
      <c r="AF10" s="347">
        <v>4338.7650655999996</v>
      </c>
      <c r="AG10" s="347">
        <v>4355.9905165</v>
      </c>
      <c r="AH10" s="347">
        <v>4368.5817705999998</v>
      </c>
      <c r="AI10" s="347">
        <v>4380.0471332999996</v>
      </c>
      <c r="AJ10" s="347">
        <v>4393.2412671000002</v>
      </c>
      <c r="AK10" s="347">
        <v>4400.3138503</v>
      </c>
      <c r="AL10" s="347">
        <v>4404.1195453</v>
      </c>
      <c r="AM10" s="347">
        <v>4396.1029896999999</v>
      </c>
      <c r="AN10" s="347">
        <v>4399.7914301999999</v>
      </c>
      <c r="AO10" s="347">
        <v>4406.6295043</v>
      </c>
      <c r="AP10" s="347">
        <v>4418.4771466000002</v>
      </c>
      <c r="AQ10" s="347">
        <v>4430.2195370999998</v>
      </c>
      <c r="AR10" s="347">
        <v>4443.7166103</v>
      </c>
      <c r="AS10" s="347">
        <v>4468.7965537999999</v>
      </c>
      <c r="AT10" s="347">
        <v>4478.4318518999999</v>
      </c>
      <c r="AU10" s="347">
        <v>4482.4506921000002</v>
      </c>
      <c r="AV10" s="347">
        <v>4470.0850278999997</v>
      </c>
      <c r="AW10" s="347">
        <v>4470.9469871000001</v>
      </c>
      <c r="AX10" s="347">
        <v>4474.2685230999996</v>
      </c>
      <c r="AY10" s="347">
        <v>4481.2187267999998</v>
      </c>
      <c r="AZ10" s="877">
        <v>4488.5825985000001</v>
      </c>
      <c r="BA10" s="877">
        <v>4497.5292290999996</v>
      </c>
      <c r="BB10" s="877">
        <v>4510.9980040999999</v>
      </c>
      <c r="BC10" s="877">
        <v>4520.9056130999998</v>
      </c>
      <c r="BD10" s="877">
        <v>4530.1914416</v>
      </c>
      <c r="BE10" s="358">
        <v>4538.4610000000002</v>
      </c>
      <c r="BF10" s="358">
        <v>4546.799</v>
      </c>
      <c r="BG10" s="358">
        <v>4554.8109999999997</v>
      </c>
      <c r="BH10" s="358">
        <v>4561.9009999999998</v>
      </c>
      <c r="BI10" s="358">
        <v>4569.7079999999996</v>
      </c>
      <c r="BJ10" s="358">
        <v>4577.6350000000002</v>
      </c>
      <c r="BK10" s="358">
        <v>4585.1499999999996</v>
      </c>
      <c r="BL10" s="358">
        <v>4593.7179999999998</v>
      </c>
      <c r="BM10" s="358">
        <v>4602.8059999999996</v>
      </c>
      <c r="BN10" s="358">
        <v>4612.7719999999999</v>
      </c>
      <c r="BO10" s="358">
        <v>4622.6329999999998</v>
      </c>
      <c r="BP10" s="358">
        <v>4632.7449999999999</v>
      </c>
      <c r="BQ10" s="358">
        <v>4642.9970000000003</v>
      </c>
      <c r="BR10" s="358">
        <v>4653.6980000000003</v>
      </c>
      <c r="BS10" s="358">
        <v>4664.7359999999999</v>
      </c>
      <c r="BT10" s="358">
        <v>4676.1099999999997</v>
      </c>
      <c r="BU10" s="358">
        <v>4687.8209999999999</v>
      </c>
      <c r="BV10" s="358">
        <v>4699.8680000000004</v>
      </c>
    </row>
    <row r="11" spans="1:74" ht="11.1" customHeight="1" x14ac:dyDescent="0.2">
      <c r="A11" s="81" t="s">
        <v>387</v>
      </c>
      <c r="B11" s="528" t="s">
        <v>1006</v>
      </c>
      <c r="C11" s="347">
        <v>980.93286996999996</v>
      </c>
      <c r="D11" s="347">
        <v>981.34334531000002</v>
      </c>
      <c r="E11" s="347">
        <v>982.27139324999996</v>
      </c>
      <c r="F11" s="347">
        <v>983.91564724</v>
      </c>
      <c r="G11" s="347">
        <v>985.72986532000004</v>
      </c>
      <c r="H11" s="347">
        <v>987.91268091999996</v>
      </c>
      <c r="I11" s="347">
        <v>990.36182964</v>
      </c>
      <c r="J11" s="347">
        <v>993.35853860999998</v>
      </c>
      <c r="K11" s="347">
        <v>996.80054342000005</v>
      </c>
      <c r="L11" s="347">
        <v>1001.9835724</v>
      </c>
      <c r="M11" s="347">
        <v>1005.3443726</v>
      </c>
      <c r="N11" s="347">
        <v>1008.1786724999999</v>
      </c>
      <c r="O11" s="347">
        <v>1010.4833522</v>
      </c>
      <c r="P11" s="347">
        <v>1012.2669912</v>
      </c>
      <c r="Q11" s="347">
        <v>1013.5264696</v>
      </c>
      <c r="R11" s="347">
        <v>1012.1213150999999</v>
      </c>
      <c r="S11" s="347">
        <v>1013.9378266</v>
      </c>
      <c r="T11" s="347">
        <v>1016.8355317</v>
      </c>
      <c r="U11" s="347">
        <v>1022.5229365</v>
      </c>
      <c r="V11" s="347">
        <v>1026.3016496</v>
      </c>
      <c r="W11" s="347">
        <v>1029.8801768999999</v>
      </c>
      <c r="X11" s="347">
        <v>1034.6187696</v>
      </c>
      <c r="Y11" s="347">
        <v>1036.7767369000001</v>
      </c>
      <c r="Z11" s="347">
        <v>1037.7143298999999</v>
      </c>
      <c r="AA11" s="347">
        <v>1033.9578581000001</v>
      </c>
      <c r="AB11" s="347">
        <v>1035.0599705</v>
      </c>
      <c r="AC11" s="347">
        <v>1037.5469766000001</v>
      </c>
      <c r="AD11" s="347">
        <v>1043.5676318999999</v>
      </c>
      <c r="AE11" s="347">
        <v>1047.2128587</v>
      </c>
      <c r="AF11" s="347">
        <v>1050.6314126</v>
      </c>
      <c r="AG11" s="347">
        <v>1054.6484734999999</v>
      </c>
      <c r="AH11" s="347">
        <v>1056.9947966</v>
      </c>
      <c r="AI11" s="347">
        <v>1058.4955617999999</v>
      </c>
      <c r="AJ11" s="347">
        <v>1058.6188110999999</v>
      </c>
      <c r="AK11" s="347">
        <v>1058.8274292999999</v>
      </c>
      <c r="AL11" s="347">
        <v>1058.5894582000001</v>
      </c>
      <c r="AM11" s="347">
        <v>1056.0400302</v>
      </c>
      <c r="AN11" s="347">
        <v>1056.3075314</v>
      </c>
      <c r="AO11" s="347">
        <v>1057.5270943</v>
      </c>
      <c r="AP11" s="347">
        <v>1060.0697393999999</v>
      </c>
      <c r="AQ11" s="347">
        <v>1062.9151598999999</v>
      </c>
      <c r="AR11" s="347">
        <v>1066.4343764</v>
      </c>
      <c r="AS11" s="347">
        <v>1073.5127884000001</v>
      </c>
      <c r="AT11" s="347">
        <v>1076.2155474000001</v>
      </c>
      <c r="AU11" s="347">
        <v>1077.4280530000001</v>
      </c>
      <c r="AV11" s="347">
        <v>1074.576335</v>
      </c>
      <c r="AW11" s="347">
        <v>1074.7388109000001</v>
      </c>
      <c r="AX11" s="347">
        <v>1075.3415109</v>
      </c>
      <c r="AY11" s="347">
        <v>1076.3500664999999</v>
      </c>
      <c r="AZ11" s="877">
        <v>1077.8589906</v>
      </c>
      <c r="BA11" s="877">
        <v>1079.8339149000001</v>
      </c>
      <c r="BB11" s="877">
        <v>1083.0190456</v>
      </c>
      <c r="BC11" s="877">
        <v>1085.3678155</v>
      </c>
      <c r="BD11" s="877">
        <v>1087.6244308</v>
      </c>
      <c r="BE11" s="358">
        <v>1089.8</v>
      </c>
      <c r="BF11" s="358">
        <v>1091.864</v>
      </c>
      <c r="BG11" s="358">
        <v>1093.827</v>
      </c>
      <c r="BH11" s="358">
        <v>1095.662</v>
      </c>
      <c r="BI11" s="358">
        <v>1097.4459999999999</v>
      </c>
      <c r="BJ11" s="358">
        <v>1099.1500000000001</v>
      </c>
      <c r="BK11" s="358">
        <v>1100.481</v>
      </c>
      <c r="BL11" s="358">
        <v>1102.2470000000001</v>
      </c>
      <c r="BM11" s="358">
        <v>1104.153</v>
      </c>
      <c r="BN11" s="358">
        <v>1106.33</v>
      </c>
      <c r="BO11" s="358">
        <v>1108.421</v>
      </c>
      <c r="BP11" s="358">
        <v>1110.556</v>
      </c>
      <c r="BQ11" s="358">
        <v>1112.7460000000001</v>
      </c>
      <c r="BR11" s="358">
        <v>1114.9580000000001</v>
      </c>
      <c r="BS11" s="358">
        <v>1117.204</v>
      </c>
      <c r="BT11" s="358">
        <v>1119.4849999999999</v>
      </c>
      <c r="BU11" s="358">
        <v>1121.799</v>
      </c>
      <c r="BV11" s="358">
        <v>1124.1479999999999</v>
      </c>
    </row>
    <row r="12" spans="1:74" ht="11.1" customHeight="1" x14ac:dyDescent="0.2">
      <c r="A12" s="81" t="s">
        <v>388</v>
      </c>
      <c r="B12" s="528" t="s">
        <v>1007</v>
      </c>
      <c r="C12" s="347">
        <v>2520.3706977000002</v>
      </c>
      <c r="D12" s="347">
        <v>2518.8387469999998</v>
      </c>
      <c r="E12" s="347">
        <v>2517.6340344999999</v>
      </c>
      <c r="F12" s="347">
        <v>2511.4841615999999</v>
      </c>
      <c r="G12" s="347">
        <v>2514.8882245999998</v>
      </c>
      <c r="H12" s="347">
        <v>2522.5738247999998</v>
      </c>
      <c r="I12" s="347">
        <v>2537.9619047000001</v>
      </c>
      <c r="J12" s="347">
        <v>2551.6448724000002</v>
      </c>
      <c r="K12" s="347">
        <v>2567.0436705000002</v>
      </c>
      <c r="L12" s="347">
        <v>2583.0841443999998</v>
      </c>
      <c r="M12" s="347">
        <v>2602.7202191000001</v>
      </c>
      <c r="N12" s="347">
        <v>2624.8777401000002</v>
      </c>
      <c r="O12" s="347">
        <v>2658.7819798</v>
      </c>
      <c r="P12" s="347">
        <v>2679.0634387999999</v>
      </c>
      <c r="Q12" s="347">
        <v>2694.9473896999998</v>
      </c>
      <c r="R12" s="347">
        <v>2699.6370646999999</v>
      </c>
      <c r="S12" s="347">
        <v>2711.8235751000002</v>
      </c>
      <c r="T12" s="347">
        <v>2724.7101533</v>
      </c>
      <c r="U12" s="347">
        <v>2739.6072186000001</v>
      </c>
      <c r="V12" s="347">
        <v>2752.9111176000001</v>
      </c>
      <c r="W12" s="347">
        <v>2765.9322695999999</v>
      </c>
      <c r="X12" s="347">
        <v>2784.4338542</v>
      </c>
      <c r="Y12" s="347">
        <v>2792.5671277000001</v>
      </c>
      <c r="Z12" s="347">
        <v>2796.0952695999999</v>
      </c>
      <c r="AA12" s="347">
        <v>2783.0972301000002</v>
      </c>
      <c r="AB12" s="347">
        <v>2786.3558962000002</v>
      </c>
      <c r="AC12" s="347">
        <v>2793.9502180999998</v>
      </c>
      <c r="AD12" s="347">
        <v>2812.1197751</v>
      </c>
      <c r="AE12" s="347">
        <v>2823.7057241000002</v>
      </c>
      <c r="AF12" s="347">
        <v>2834.9476444000002</v>
      </c>
      <c r="AG12" s="347">
        <v>2848.1016169</v>
      </c>
      <c r="AH12" s="347">
        <v>2856.9634191999999</v>
      </c>
      <c r="AI12" s="347">
        <v>2863.7891322</v>
      </c>
      <c r="AJ12" s="347">
        <v>2870.9274796</v>
      </c>
      <c r="AK12" s="347">
        <v>2871.9194713000002</v>
      </c>
      <c r="AL12" s="347">
        <v>2869.1138308999998</v>
      </c>
      <c r="AM12" s="347">
        <v>2848.5016123999999</v>
      </c>
      <c r="AN12" s="347">
        <v>2848.6074176000002</v>
      </c>
      <c r="AO12" s="347">
        <v>2855.4223001999999</v>
      </c>
      <c r="AP12" s="347">
        <v>2879.4460484000001</v>
      </c>
      <c r="AQ12" s="347">
        <v>2891.8042449999998</v>
      </c>
      <c r="AR12" s="347">
        <v>2902.9966780999998</v>
      </c>
      <c r="AS12" s="347">
        <v>2914.7864734999998</v>
      </c>
      <c r="AT12" s="347">
        <v>2922.3250351000002</v>
      </c>
      <c r="AU12" s="347">
        <v>2927.3754887999999</v>
      </c>
      <c r="AV12" s="347">
        <v>2925.5174087</v>
      </c>
      <c r="AW12" s="347">
        <v>2928.9069660999999</v>
      </c>
      <c r="AX12" s="347">
        <v>2933.1237348999998</v>
      </c>
      <c r="AY12" s="347">
        <v>2938.7904248999998</v>
      </c>
      <c r="AZ12" s="877">
        <v>2944.1945845</v>
      </c>
      <c r="BA12" s="877">
        <v>2949.9589231999998</v>
      </c>
      <c r="BB12" s="877">
        <v>2956.5215210000001</v>
      </c>
      <c r="BC12" s="877">
        <v>2962.6776582000002</v>
      </c>
      <c r="BD12" s="877">
        <v>2968.8654145999999</v>
      </c>
      <c r="BE12" s="358">
        <v>2975.0039999999999</v>
      </c>
      <c r="BF12" s="358">
        <v>2981.3159999999998</v>
      </c>
      <c r="BG12" s="358">
        <v>2987.7190000000001</v>
      </c>
      <c r="BH12" s="358">
        <v>2993.895</v>
      </c>
      <c r="BI12" s="358">
        <v>3000.721</v>
      </c>
      <c r="BJ12" s="358">
        <v>3007.8780000000002</v>
      </c>
      <c r="BK12" s="358">
        <v>3015.73</v>
      </c>
      <c r="BL12" s="358">
        <v>3023.277</v>
      </c>
      <c r="BM12" s="358">
        <v>3030.8829999999998</v>
      </c>
      <c r="BN12" s="358">
        <v>3038.2719999999999</v>
      </c>
      <c r="BO12" s="358">
        <v>3046.2040000000002</v>
      </c>
      <c r="BP12" s="358">
        <v>3054.402</v>
      </c>
      <c r="BQ12" s="358">
        <v>3063.2719999999999</v>
      </c>
      <c r="BR12" s="358">
        <v>3071.7</v>
      </c>
      <c r="BS12" s="358">
        <v>3080.0920000000001</v>
      </c>
      <c r="BT12" s="358">
        <v>3088.4479999999999</v>
      </c>
      <c r="BU12" s="358">
        <v>3096.7669999999998</v>
      </c>
      <c r="BV12" s="358">
        <v>3105.049</v>
      </c>
    </row>
    <row r="13" spans="1:74" ht="11.1" customHeight="1" x14ac:dyDescent="0.2">
      <c r="A13" s="81" t="s">
        <v>389</v>
      </c>
      <c r="B13" s="528" t="s">
        <v>1008</v>
      </c>
      <c r="C13" s="347">
        <v>1521.3472095</v>
      </c>
      <c r="D13" s="347">
        <v>1523.2157549000001</v>
      </c>
      <c r="E13" s="347">
        <v>1524.8272531</v>
      </c>
      <c r="F13" s="347">
        <v>1524.0506468999999</v>
      </c>
      <c r="G13" s="347">
        <v>1526.7463436</v>
      </c>
      <c r="H13" s="347">
        <v>1530.7832860000001</v>
      </c>
      <c r="I13" s="347">
        <v>1537.8906688</v>
      </c>
      <c r="J13" s="347">
        <v>1543.3132065</v>
      </c>
      <c r="K13" s="347">
        <v>1548.7800938</v>
      </c>
      <c r="L13" s="347">
        <v>1554.1707716999999</v>
      </c>
      <c r="M13" s="347">
        <v>1559.8167774999999</v>
      </c>
      <c r="N13" s="347">
        <v>1565.5975522000001</v>
      </c>
      <c r="O13" s="347">
        <v>1572.0768945</v>
      </c>
      <c r="P13" s="347">
        <v>1577.7043579000001</v>
      </c>
      <c r="Q13" s="347">
        <v>1583.0437412000001</v>
      </c>
      <c r="R13" s="347">
        <v>1587.1798851999999</v>
      </c>
      <c r="S13" s="347">
        <v>1592.6294776</v>
      </c>
      <c r="T13" s="347">
        <v>1598.4773593</v>
      </c>
      <c r="U13" s="347">
        <v>1606.1297102999999</v>
      </c>
      <c r="V13" s="347">
        <v>1611.7195354</v>
      </c>
      <c r="W13" s="347">
        <v>1616.6530146</v>
      </c>
      <c r="X13" s="347">
        <v>1621.0118639</v>
      </c>
      <c r="Y13" s="347">
        <v>1624.5713645999999</v>
      </c>
      <c r="Z13" s="347">
        <v>1627.4132324</v>
      </c>
      <c r="AA13" s="347">
        <v>1626.7947737</v>
      </c>
      <c r="AB13" s="347">
        <v>1630.2583964</v>
      </c>
      <c r="AC13" s="347">
        <v>1635.0614066000001</v>
      </c>
      <c r="AD13" s="347">
        <v>1643.5668641</v>
      </c>
      <c r="AE13" s="347">
        <v>1649.2763548</v>
      </c>
      <c r="AF13" s="347">
        <v>1654.5529383999999</v>
      </c>
      <c r="AG13" s="347">
        <v>1659.1503121000001</v>
      </c>
      <c r="AH13" s="347">
        <v>1663.7458085999999</v>
      </c>
      <c r="AI13" s="347">
        <v>1668.0931251</v>
      </c>
      <c r="AJ13" s="347">
        <v>1675.0509454</v>
      </c>
      <c r="AK13" s="347">
        <v>1676.757889</v>
      </c>
      <c r="AL13" s="347">
        <v>1676.0726397999999</v>
      </c>
      <c r="AM13" s="347">
        <v>1666.2257649999999</v>
      </c>
      <c r="AN13" s="347">
        <v>1665.8332048</v>
      </c>
      <c r="AO13" s="347">
        <v>1668.1255262</v>
      </c>
      <c r="AP13" s="347">
        <v>1676.2356849</v>
      </c>
      <c r="AQ13" s="347">
        <v>1681.5480533</v>
      </c>
      <c r="AR13" s="347">
        <v>1687.1955869000001</v>
      </c>
      <c r="AS13" s="347">
        <v>1695.7628216000001</v>
      </c>
      <c r="AT13" s="347">
        <v>1700.1422837</v>
      </c>
      <c r="AU13" s="347">
        <v>1702.9185090000001</v>
      </c>
      <c r="AV13" s="347">
        <v>1701.0551237</v>
      </c>
      <c r="AW13" s="347">
        <v>1702.9021560000001</v>
      </c>
      <c r="AX13" s="347">
        <v>1705.4232321</v>
      </c>
      <c r="AY13" s="347">
        <v>1709.1606247</v>
      </c>
      <c r="AZ13" s="877">
        <v>1712.6230836</v>
      </c>
      <c r="BA13" s="877">
        <v>1716.3528818</v>
      </c>
      <c r="BB13" s="877">
        <v>1721.1228278000001</v>
      </c>
      <c r="BC13" s="877">
        <v>1724.8076977000001</v>
      </c>
      <c r="BD13" s="877">
        <v>1728.1803001999999</v>
      </c>
      <c r="BE13" s="358">
        <v>1730.607</v>
      </c>
      <c r="BF13" s="358">
        <v>1733.83</v>
      </c>
      <c r="BG13" s="358">
        <v>1737.2170000000001</v>
      </c>
      <c r="BH13" s="358">
        <v>1740.8510000000001</v>
      </c>
      <c r="BI13" s="358">
        <v>1744.5</v>
      </c>
      <c r="BJ13" s="358">
        <v>1748.249</v>
      </c>
      <c r="BK13" s="358">
        <v>1752.047</v>
      </c>
      <c r="BL13" s="358">
        <v>1756.0329999999999</v>
      </c>
      <c r="BM13" s="358">
        <v>1760.1559999999999</v>
      </c>
      <c r="BN13" s="358">
        <v>1764.5360000000001</v>
      </c>
      <c r="BO13" s="358">
        <v>1768.8430000000001</v>
      </c>
      <c r="BP13" s="358">
        <v>1773.1980000000001</v>
      </c>
      <c r="BQ13" s="358">
        <v>1777.4770000000001</v>
      </c>
      <c r="BR13" s="358">
        <v>1782.0170000000001</v>
      </c>
      <c r="BS13" s="358">
        <v>1786.6959999999999</v>
      </c>
      <c r="BT13" s="358">
        <v>1791.5139999999999</v>
      </c>
      <c r="BU13" s="358">
        <v>1796.471</v>
      </c>
      <c r="BV13" s="358">
        <v>1801.566</v>
      </c>
    </row>
    <row r="14" spans="1:74" ht="11.1" customHeight="1" x14ac:dyDescent="0.2">
      <c r="A14" s="81" t="s">
        <v>390</v>
      </c>
      <c r="B14" s="528" t="s">
        <v>1011</v>
      </c>
      <c r="C14" s="347">
        <v>4202.2618134000004</v>
      </c>
      <c r="D14" s="347">
        <v>4187.3405936999998</v>
      </c>
      <c r="E14" s="347">
        <v>4177.2257229999996</v>
      </c>
      <c r="F14" s="347">
        <v>4174.7693275000001</v>
      </c>
      <c r="G14" s="347">
        <v>4172.1280602999996</v>
      </c>
      <c r="H14" s="347">
        <v>4172.1540474000003</v>
      </c>
      <c r="I14" s="347">
        <v>4179.352578</v>
      </c>
      <c r="J14" s="347">
        <v>4181.3341072000003</v>
      </c>
      <c r="K14" s="347">
        <v>4182.6039240999999</v>
      </c>
      <c r="L14" s="347">
        <v>4178.3095673999997</v>
      </c>
      <c r="M14" s="347">
        <v>4181.7953054</v>
      </c>
      <c r="N14" s="347">
        <v>4188.2086768999998</v>
      </c>
      <c r="O14" s="347">
        <v>4199.6699497999998</v>
      </c>
      <c r="P14" s="347">
        <v>4210.3483872999996</v>
      </c>
      <c r="Q14" s="347">
        <v>4222.3642573999996</v>
      </c>
      <c r="R14" s="347">
        <v>4236.2630310000004</v>
      </c>
      <c r="S14" s="347">
        <v>4250.5446629999997</v>
      </c>
      <c r="T14" s="347">
        <v>4265.7546241999999</v>
      </c>
      <c r="U14" s="347">
        <v>4285.2626504999998</v>
      </c>
      <c r="V14" s="347">
        <v>4299.8019686999996</v>
      </c>
      <c r="W14" s="347">
        <v>4312.7423144000004</v>
      </c>
      <c r="X14" s="347">
        <v>4322.2019055999999</v>
      </c>
      <c r="Y14" s="347">
        <v>4333.3556430999997</v>
      </c>
      <c r="Z14" s="347">
        <v>4344.3217447999996</v>
      </c>
      <c r="AA14" s="347">
        <v>4355.0313348999998</v>
      </c>
      <c r="AB14" s="347">
        <v>4365.6738218</v>
      </c>
      <c r="AC14" s="347">
        <v>4376.1803298000004</v>
      </c>
      <c r="AD14" s="347">
        <v>4384.8110906000002</v>
      </c>
      <c r="AE14" s="347">
        <v>4396.3504670000002</v>
      </c>
      <c r="AF14" s="347">
        <v>4409.0586906999997</v>
      </c>
      <c r="AG14" s="347">
        <v>4426.4116289000003</v>
      </c>
      <c r="AH14" s="347">
        <v>4438.8506466999997</v>
      </c>
      <c r="AI14" s="347">
        <v>4449.8516114000004</v>
      </c>
      <c r="AJ14" s="347">
        <v>4462.5714867999995</v>
      </c>
      <c r="AK14" s="347">
        <v>4468.3286220999998</v>
      </c>
      <c r="AL14" s="347">
        <v>4470.2799812000003</v>
      </c>
      <c r="AM14" s="347">
        <v>4456.0850155999997</v>
      </c>
      <c r="AN14" s="347">
        <v>4459.6802336999999</v>
      </c>
      <c r="AO14" s="347">
        <v>4468.7250868000001</v>
      </c>
      <c r="AP14" s="347">
        <v>4489.9112056000004</v>
      </c>
      <c r="AQ14" s="347">
        <v>4504.8366061999996</v>
      </c>
      <c r="AR14" s="347">
        <v>4520.1929190000001</v>
      </c>
      <c r="AS14" s="347">
        <v>4542.7347258</v>
      </c>
      <c r="AT14" s="347">
        <v>4553.8869267999999</v>
      </c>
      <c r="AU14" s="347">
        <v>4560.4041035999999</v>
      </c>
      <c r="AV14" s="347">
        <v>4553.5358237999999</v>
      </c>
      <c r="AW14" s="347">
        <v>4557.3457767999998</v>
      </c>
      <c r="AX14" s="347">
        <v>4563.0835300999997</v>
      </c>
      <c r="AY14" s="347">
        <v>4573.8633872999999</v>
      </c>
      <c r="AZ14" s="877">
        <v>4581.1210134000003</v>
      </c>
      <c r="BA14" s="877">
        <v>4587.9707121000001</v>
      </c>
      <c r="BB14" s="877">
        <v>4593.2764733000004</v>
      </c>
      <c r="BC14" s="877">
        <v>4600.1623246999998</v>
      </c>
      <c r="BD14" s="877">
        <v>4607.4922562000002</v>
      </c>
      <c r="BE14" s="358">
        <v>4616.6639999999998</v>
      </c>
      <c r="BF14" s="358">
        <v>4623.8339999999998</v>
      </c>
      <c r="BG14" s="358">
        <v>4630.3999999999996</v>
      </c>
      <c r="BH14" s="358">
        <v>4634.8040000000001</v>
      </c>
      <c r="BI14" s="358">
        <v>4641.33</v>
      </c>
      <c r="BJ14" s="358">
        <v>4648.42</v>
      </c>
      <c r="BK14" s="358">
        <v>4656.5200000000004</v>
      </c>
      <c r="BL14" s="358">
        <v>4664.4040000000005</v>
      </c>
      <c r="BM14" s="358">
        <v>4672.5190000000002</v>
      </c>
      <c r="BN14" s="358">
        <v>4680.6959999999999</v>
      </c>
      <c r="BO14" s="358">
        <v>4689.3959999999997</v>
      </c>
      <c r="BP14" s="358">
        <v>4698.4520000000002</v>
      </c>
      <c r="BQ14" s="358">
        <v>4708.21</v>
      </c>
      <c r="BR14" s="358">
        <v>4717.7160000000003</v>
      </c>
      <c r="BS14" s="358">
        <v>4727.317</v>
      </c>
      <c r="BT14" s="358">
        <v>4737.0129999999999</v>
      </c>
      <c r="BU14" s="358">
        <v>4746.8040000000001</v>
      </c>
      <c r="BV14" s="358">
        <v>4756.6909999999998</v>
      </c>
    </row>
    <row r="15" spans="1:74" ht="11.1" customHeight="1" x14ac:dyDescent="0.2">
      <c r="A15" s="81"/>
      <c r="B15" s="91" t="s">
        <v>1396</v>
      </c>
      <c r="C15" s="518"/>
      <c r="D15" s="518"/>
      <c r="E15" s="518"/>
      <c r="F15" s="518"/>
      <c r="G15" s="518"/>
      <c r="H15" s="518"/>
      <c r="I15" s="518"/>
      <c r="J15" s="518"/>
      <c r="K15" s="518"/>
      <c r="L15" s="518"/>
      <c r="M15" s="518"/>
      <c r="N15" s="518"/>
      <c r="O15" s="518"/>
      <c r="P15" s="518"/>
      <c r="Q15" s="518"/>
      <c r="R15" s="518"/>
      <c r="S15" s="518"/>
      <c r="T15" s="518"/>
      <c r="U15" s="518"/>
      <c r="V15" s="518"/>
      <c r="W15" s="518"/>
      <c r="X15" s="518"/>
      <c r="Y15" s="518"/>
      <c r="Z15" s="518"/>
      <c r="AA15" s="518"/>
      <c r="AB15" s="518"/>
      <c r="AC15" s="518"/>
      <c r="AD15" s="518"/>
      <c r="AE15" s="518"/>
      <c r="AF15" s="518"/>
      <c r="AG15" s="518"/>
      <c r="AH15" s="518"/>
      <c r="AI15" s="518"/>
      <c r="AJ15" s="518"/>
      <c r="AK15" s="518"/>
      <c r="AL15" s="518"/>
      <c r="AM15" s="518"/>
      <c r="AN15" s="518"/>
      <c r="AO15" s="518"/>
      <c r="AP15" s="518"/>
      <c r="AQ15" s="518"/>
      <c r="AR15" s="518"/>
      <c r="AS15" s="518"/>
      <c r="AT15" s="518"/>
      <c r="AU15" s="518"/>
      <c r="AV15" s="518"/>
      <c r="AW15" s="518"/>
      <c r="AX15" s="518"/>
      <c r="AY15" s="518"/>
      <c r="AZ15" s="937"/>
      <c r="BA15" s="937"/>
      <c r="BB15" s="937"/>
      <c r="BC15" s="937"/>
      <c r="BD15" s="937"/>
      <c r="BE15" s="524"/>
      <c r="BF15" s="524"/>
      <c r="BG15" s="524"/>
      <c r="BH15" s="524"/>
      <c r="BI15" s="524"/>
      <c r="BJ15" s="524"/>
      <c r="BK15" s="524"/>
      <c r="BL15" s="524"/>
      <c r="BM15" s="524"/>
      <c r="BN15" s="524"/>
      <c r="BO15" s="524"/>
      <c r="BP15" s="524"/>
      <c r="BQ15" s="524"/>
      <c r="BR15" s="524"/>
      <c r="BS15" s="524"/>
      <c r="BT15" s="524"/>
      <c r="BU15" s="524"/>
      <c r="BV15" s="524"/>
    </row>
    <row r="16" spans="1:74" ht="11.1" customHeight="1" x14ac:dyDescent="0.2">
      <c r="A16" s="81" t="s">
        <v>391</v>
      </c>
      <c r="B16" s="528" t="s">
        <v>1001</v>
      </c>
      <c r="C16" s="343">
        <v>96.178195087999995</v>
      </c>
      <c r="D16" s="343">
        <v>95.982041983000002</v>
      </c>
      <c r="E16" s="343">
        <v>95.839915821000005</v>
      </c>
      <c r="F16" s="343">
        <v>95.881999331000003</v>
      </c>
      <c r="G16" s="343">
        <v>95.750290003000003</v>
      </c>
      <c r="H16" s="343">
        <v>95.574970567999998</v>
      </c>
      <c r="I16" s="343">
        <v>95.388967631</v>
      </c>
      <c r="J16" s="343">
        <v>95.101733030000005</v>
      </c>
      <c r="K16" s="343">
        <v>94.746193367999993</v>
      </c>
      <c r="L16" s="343">
        <v>94.058392006000005</v>
      </c>
      <c r="M16" s="343">
        <v>93.764209703999995</v>
      </c>
      <c r="N16" s="343">
        <v>93.599689822000002</v>
      </c>
      <c r="O16" s="343">
        <v>93.770981628000001</v>
      </c>
      <c r="P16" s="343">
        <v>93.711174635000006</v>
      </c>
      <c r="Q16" s="343">
        <v>93.626418111000007</v>
      </c>
      <c r="R16" s="343">
        <v>93.508438361000003</v>
      </c>
      <c r="S16" s="343">
        <v>93.379988048000001</v>
      </c>
      <c r="T16" s="343">
        <v>93.232793475999998</v>
      </c>
      <c r="U16" s="343">
        <v>93.045579974000006</v>
      </c>
      <c r="V16" s="343">
        <v>92.876852888000002</v>
      </c>
      <c r="W16" s="343">
        <v>92.705337545999996</v>
      </c>
      <c r="X16" s="343">
        <v>92.604125370000006</v>
      </c>
      <c r="Y16" s="343">
        <v>92.372214951000004</v>
      </c>
      <c r="Z16" s="343">
        <v>92.082697711999998</v>
      </c>
      <c r="AA16" s="343">
        <v>91.523735324</v>
      </c>
      <c r="AB16" s="343">
        <v>91.277883188000004</v>
      </c>
      <c r="AC16" s="343">
        <v>91.133302977</v>
      </c>
      <c r="AD16" s="343">
        <v>91.309300195999995</v>
      </c>
      <c r="AE16" s="343">
        <v>91.202784703999995</v>
      </c>
      <c r="AF16" s="343">
        <v>91.033062006999998</v>
      </c>
      <c r="AG16" s="343">
        <v>90.690683952000001</v>
      </c>
      <c r="AH16" s="343">
        <v>90.476632960000003</v>
      </c>
      <c r="AI16" s="343">
        <v>90.281460877000001</v>
      </c>
      <c r="AJ16" s="343">
        <v>89.938966612000002</v>
      </c>
      <c r="AK16" s="343">
        <v>89.906203168999994</v>
      </c>
      <c r="AL16" s="343">
        <v>90.016969454999995</v>
      </c>
      <c r="AM16" s="343">
        <v>90.532105087999994</v>
      </c>
      <c r="AN16" s="343">
        <v>90.734301119999998</v>
      </c>
      <c r="AO16" s="343">
        <v>90.884397168999996</v>
      </c>
      <c r="AP16" s="343">
        <v>90.828223308000005</v>
      </c>
      <c r="AQ16" s="343">
        <v>90.989746834000002</v>
      </c>
      <c r="AR16" s="343">
        <v>91.214797821000005</v>
      </c>
      <c r="AS16" s="343">
        <v>91.823299415999998</v>
      </c>
      <c r="AT16" s="343">
        <v>91.935462963999996</v>
      </c>
      <c r="AU16" s="343">
        <v>91.871211611999996</v>
      </c>
      <c r="AV16" s="343">
        <v>91.129623937000005</v>
      </c>
      <c r="AW16" s="343">
        <v>91.088233853000006</v>
      </c>
      <c r="AX16" s="343">
        <v>91.246119935999999</v>
      </c>
      <c r="AY16" s="343">
        <v>91.840947184000001</v>
      </c>
      <c r="AZ16" s="873">
        <v>92.219136852999995</v>
      </c>
      <c r="BA16" s="873">
        <v>92.618353941999999</v>
      </c>
      <c r="BB16" s="873">
        <v>93.176606767999999</v>
      </c>
      <c r="BC16" s="873">
        <v>93.514372455</v>
      </c>
      <c r="BD16" s="873">
        <v>93.769659321999995</v>
      </c>
      <c r="BE16" s="354">
        <v>93.88409</v>
      </c>
      <c r="BF16" s="354">
        <v>94.018199999999993</v>
      </c>
      <c r="BG16" s="354">
        <v>94.113619999999997</v>
      </c>
      <c r="BH16" s="354">
        <v>94.127300000000005</v>
      </c>
      <c r="BI16" s="354">
        <v>94.177620000000005</v>
      </c>
      <c r="BJ16" s="354">
        <v>94.221530000000001</v>
      </c>
      <c r="BK16" s="354">
        <v>94.198049999999995</v>
      </c>
      <c r="BL16" s="354">
        <v>94.274889999999999</v>
      </c>
      <c r="BM16" s="354">
        <v>94.391080000000002</v>
      </c>
      <c r="BN16" s="354">
        <v>94.571780000000004</v>
      </c>
      <c r="BO16" s="354">
        <v>94.74776</v>
      </c>
      <c r="BP16" s="354">
        <v>94.944199999999995</v>
      </c>
      <c r="BQ16" s="354">
        <v>95.17895</v>
      </c>
      <c r="BR16" s="354">
        <v>95.402910000000006</v>
      </c>
      <c r="BS16" s="354">
        <v>95.633939999999996</v>
      </c>
      <c r="BT16" s="354">
        <v>95.872039999999998</v>
      </c>
      <c r="BU16" s="354">
        <v>96.117199999999997</v>
      </c>
      <c r="BV16" s="354">
        <v>96.369429999999994</v>
      </c>
    </row>
    <row r="17" spans="1:74" ht="11.1" customHeight="1" x14ac:dyDescent="0.2">
      <c r="A17" s="81" t="s">
        <v>392</v>
      </c>
      <c r="B17" s="528" t="s">
        <v>1002</v>
      </c>
      <c r="C17" s="343">
        <v>94.589394132999999</v>
      </c>
      <c r="D17" s="343">
        <v>94.537735507999997</v>
      </c>
      <c r="E17" s="343">
        <v>94.486523622999997</v>
      </c>
      <c r="F17" s="343">
        <v>94.508920697999997</v>
      </c>
      <c r="G17" s="343">
        <v>94.403730625999998</v>
      </c>
      <c r="H17" s="343">
        <v>94.244115628000003</v>
      </c>
      <c r="I17" s="343">
        <v>94.036493219999997</v>
      </c>
      <c r="J17" s="343">
        <v>93.763215232999997</v>
      </c>
      <c r="K17" s="343">
        <v>93.430699183000002</v>
      </c>
      <c r="L17" s="343">
        <v>92.776304381000003</v>
      </c>
      <c r="M17" s="343">
        <v>92.522292720999999</v>
      </c>
      <c r="N17" s="343">
        <v>92.406023513999997</v>
      </c>
      <c r="O17" s="343">
        <v>92.619096529000004</v>
      </c>
      <c r="P17" s="343">
        <v>92.634612402000002</v>
      </c>
      <c r="Q17" s="343">
        <v>92.644170900999995</v>
      </c>
      <c r="R17" s="343">
        <v>92.666669296999999</v>
      </c>
      <c r="S17" s="343">
        <v>92.650140097999994</v>
      </c>
      <c r="T17" s="343">
        <v>92.613480573999993</v>
      </c>
      <c r="U17" s="343">
        <v>92.532453903999993</v>
      </c>
      <c r="V17" s="343">
        <v>92.473711344999998</v>
      </c>
      <c r="W17" s="343">
        <v>92.413016075000002</v>
      </c>
      <c r="X17" s="343">
        <v>92.405259071000003</v>
      </c>
      <c r="Y17" s="343">
        <v>92.299490148999993</v>
      </c>
      <c r="Z17" s="343">
        <v>92.150600286</v>
      </c>
      <c r="AA17" s="343">
        <v>91.798590864000005</v>
      </c>
      <c r="AB17" s="343">
        <v>91.683458079000005</v>
      </c>
      <c r="AC17" s="343">
        <v>91.645203315000003</v>
      </c>
      <c r="AD17" s="343">
        <v>91.864490922000002</v>
      </c>
      <c r="AE17" s="343">
        <v>91.844493935000003</v>
      </c>
      <c r="AF17" s="343">
        <v>91.765876703000004</v>
      </c>
      <c r="AG17" s="343">
        <v>91.549904552000001</v>
      </c>
      <c r="AH17" s="343">
        <v>91.413097840999995</v>
      </c>
      <c r="AI17" s="343">
        <v>91.276721893000001</v>
      </c>
      <c r="AJ17" s="343">
        <v>90.958972660000001</v>
      </c>
      <c r="AK17" s="343">
        <v>90.959811274000003</v>
      </c>
      <c r="AL17" s="343">
        <v>91.097433687999995</v>
      </c>
      <c r="AM17" s="343">
        <v>91.602529421</v>
      </c>
      <c r="AN17" s="343">
        <v>91.840702293000007</v>
      </c>
      <c r="AO17" s="343">
        <v>92.042641825999993</v>
      </c>
      <c r="AP17" s="343">
        <v>92.135680915999998</v>
      </c>
      <c r="AQ17" s="343">
        <v>92.319654095000004</v>
      </c>
      <c r="AR17" s="343">
        <v>92.521894259000007</v>
      </c>
      <c r="AS17" s="343">
        <v>93.068128016000003</v>
      </c>
      <c r="AT17" s="343">
        <v>93.062607197999995</v>
      </c>
      <c r="AU17" s="343">
        <v>92.831058411000001</v>
      </c>
      <c r="AV17" s="343">
        <v>91.812518339999997</v>
      </c>
      <c r="AW17" s="343">
        <v>91.549636101999994</v>
      </c>
      <c r="AX17" s="343">
        <v>91.481448381000007</v>
      </c>
      <c r="AY17" s="343">
        <v>91.762120097999997</v>
      </c>
      <c r="AZ17" s="873">
        <v>91.967697721999997</v>
      </c>
      <c r="BA17" s="873">
        <v>92.252346173999996</v>
      </c>
      <c r="BB17" s="873">
        <v>92.825472757</v>
      </c>
      <c r="BC17" s="873">
        <v>93.111207387999997</v>
      </c>
      <c r="BD17" s="873">
        <v>93.318957369000003</v>
      </c>
      <c r="BE17" s="354">
        <v>93.395769999999999</v>
      </c>
      <c r="BF17" s="354">
        <v>93.487260000000006</v>
      </c>
      <c r="BG17" s="354">
        <v>93.540499999999994</v>
      </c>
      <c r="BH17" s="354">
        <v>93.503159999999994</v>
      </c>
      <c r="BI17" s="354">
        <v>93.519090000000006</v>
      </c>
      <c r="BJ17" s="354">
        <v>93.535970000000006</v>
      </c>
      <c r="BK17" s="354">
        <v>93.507580000000004</v>
      </c>
      <c r="BL17" s="354">
        <v>93.561070000000001</v>
      </c>
      <c r="BM17" s="354">
        <v>93.650199999999998</v>
      </c>
      <c r="BN17" s="354">
        <v>93.804789999999997</v>
      </c>
      <c r="BO17" s="354">
        <v>93.942840000000004</v>
      </c>
      <c r="BP17" s="354">
        <v>94.094170000000005</v>
      </c>
      <c r="BQ17" s="354">
        <v>94.261949999999999</v>
      </c>
      <c r="BR17" s="354">
        <v>94.437439999999995</v>
      </c>
      <c r="BS17" s="354">
        <v>94.623829999999998</v>
      </c>
      <c r="BT17" s="354">
        <v>94.821110000000004</v>
      </c>
      <c r="BU17" s="354">
        <v>95.029290000000003</v>
      </c>
      <c r="BV17" s="354">
        <v>95.248350000000002</v>
      </c>
    </row>
    <row r="18" spans="1:74" ht="11.1" customHeight="1" x14ac:dyDescent="0.2">
      <c r="A18" s="81" t="s">
        <v>393</v>
      </c>
      <c r="B18" s="528" t="s">
        <v>1003</v>
      </c>
      <c r="C18" s="343">
        <v>96.095850909999996</v>
      </c>
      <c r="D18" s="343">
        <v>95.949913971000001</v>
      </c>
      <c r="E18" s="343">
        <v>95.848574884000001</v>
      </c>
      <c r="F18" s="343">
        <v>95.891767392000006</v>
      </c>
      <c r="G18" s="343">
        <v>95.804673702000002</v>
      </c>
      <c r="H18" s="343">
        <v>95.687227557</v>
      </c>
      <c r="I18" s="343">
        <v>95.604695348999996</v>
      </c>
      <c r="J18" s="343">
        <v>95.377594500000001</v>
      </c>
      <c r="K18" s="343">
        <v>95.071191403</v>
      </c>
      <c r="L18" s="343">
        <v>94.416001485999999</v>
      </c>
      <c r="M18" s="343">
        <v>94.153107320000004</v>
      </c>
      <c r="N18" s="343">
        <v>94.013024332000001</v>
      </c>
      <c r="O18" s="343">
        <v>94.141342402999996</v>
      </c>
      <c r="P18" s="343">
        <v>94.137689363000007</v>
      </c>
      <c r="Q18" s="343">
        <v>94.147655091999994</v>
      </c>
      <c r="R18" s="343">
        <v>94.227464799000003</v>
      </c>
      <c r="S18" s="343">
        <v>94.222499157000001</v>
      </c>
      <c r="T18" s="343">
        <v>94.188983377</v>
      </c>
      <c r="U18" s="343">
        <v>94.169696789</v>
      </c>
      <c r="V18" s="343">
        <v>94.046996231999998</v>
      </c>
      <c r="W18" s="343">
        <v>93.863661037</v>
      </c>
      <c r="X18" s="343">
        <v>93.505540178000004</v>
      </c>
      <c r="Y18" s="343">
        <v>93.286548976999995</v>
      </c>
      <c r="Z18" s="343">
        <v>93.092536409000004</v>
      </c>
      <c r="AA18" s="343">
        <v>92.862388652000007</v>
      </c>
      <c r="AB18" s="343">
        <v>92.764168713999993</v>
      </c>
      <c r="AC18" s="343">
        <v>92.736762772999995</v>
      </c>
      <c r="AD18" s="343">
        <v>93.008660199000005</v>
      </c>
      <c r="AE18" s="343">
        <v>92.951515225999998</v>
      </c>
      <c r="AF18" s="343">
        <v>92.793817223999994</v>
      </c>
      <c r="AG18" s="343">
        <v>92.397625650999998</v>
      </c>
      <c r="AH18" s="343">
        <v>92.142276995000003</v>
      </c>
      <c r="AI18" s="343">
        <v>91.889830713999999</v>
      </c>
      <c r="AJ18" s="343">
        <v>91.433559462000005</v>
      </c>
      <c r="AK18" s="343">
        <v>91.341963445000005</v>
      </c>
      <c r="AL18" s="343">
        <v>91.408315314000006</v>
      </c>
      <c r="AM18" s="343">
        <v>91.812552483999994</v>
      </c>
      <c r="AN18" s="343">
        <v>92.059847067000007</v>
      </c>
      <c r="AO18" s="343">
        <v>92.330136476000007</v>
      </c>
      <c r="AP18" s="343">
        <v>92.675850018000006</v>
      </c>
      <c r="AQ18" s="343">
        <v>92.952807101000005</v>
      </c>
      <c r="AR18" s="343">
        <v>93.213437030999998</v>
      </c>
      <c r="AS18" s="343">
        <v>93.674090355999994</v>
      </c>
      <c r="AT18" s="343">
        <v>93.739803070999997</v>
      </c>
      <c r="AU18" s="343">
        <v>93.626925721999996</v>
      </c>
      <c r="AV18" s="343">
        <v>92.902110445999995</v>
      </c>
      <c r="AW18" s="343">
        <v>92.757063869999996</v>
      </c>
      <c r="AX18" s="343">
        <v>92.758438130000002</v>
      </c>
      <c r="AY18" s="343">
        <v>93.015110418000006</v>
      </c>
      <c r="AZ18" s="873">
        <v>93.227668453999996</v>
      </c>
      <c r="BA18" s="873">
        <v>93.504989429999995</v>
      </c>
      <c r="BB18" s="873">
        <v>94.002470098000003</v>
      </c>
      <c r="BC18" s="873">
        <v>94.292769390999993</v>
      </c>
      <c r="BD18" s="873">
        <v>94.531284060999994</v>
      </c>
      <c r="BE18" s="354">
        <v>94.67089</v>
      </c>
      <c r="BF18" s="354">
        <v>94.841179999999994</v>
      </c>
      <c r="BG18" s="354">
        <v>94.995019999999997</v>
      </c>
      <c r="BH18" s="354">
        <v>95.179180000000002</v>
      </c>
      <c r="BI18" s="354">
        <v>95.265050000000002</v>
      </c>
      <c r="BJ18" s="354">
        <v>95.299409999999995</v>
      </c>
      <c r="BK18" s="354">
        <v>95.151589999999999</v>
      </c>
      <c r="BL18" s="354">
        <v>95.180899999999994</v>
      </c>
      <c r="BM18" s="354">
        <v>95.256680000000003</v>
      </c>
      <c r="BN18" s="354">
        <v>95.417150000000007</v>
      </c>
      <c r="BO18" s="354">
        <v>95.557220000000001</v>
      </c>
      <c r="BP18" s="354">
        <v>95.715109999999996</v>
      </c>
      <c r="BQ18" s="354">
        <v>95.916970000000006</v>
      </c>
      <c r="BR18" s="354">
        <v>96.090860000000006</v>
      </c>
      <c r="BS18" s="354">
        <v>96.262950000000004</v>
      </c>
      <c r="BT18" s="354">
        <v>96.433229999999995</v>
      </c>
      <c r="BU18" s="354">
        <v>96.601699999999994</v>
      </c>
      <c r="BV18" s="354">
        <v>96.768360000000001</v>
      </c>
    </row>
    <row r="19" spans="1:74" ht="11.1" customHeight="1" x14ac:dyDescent="0.2">
      <c r="A19" s="81" t="s">
        <v>394</v>
      </c>
      <c r="B19" s="528" t="s">
        <v>1004</v>
      </c>
      <c r="C19" s="343">
        <v>99.358002119999995</v>
      </c>
      <c r="D19" s="343">
        <v>99.333424296000004</v>
      </c>
      <c r="E19" s="343">
        <v>99.329920470000005</v>
      </c>
      <c r="F19" s="343">
        <v>99.421957837999997</v>
      </c>
      <c r="G19" s="343">
        <v>99.404751610999995</v>
      </c>
      <c r="H19" s="343">
        <v>99.352768984999997</v>
      </c>
      <c r="I19" s="343">
        <v>99.311292159000004</v>
      </c>
      <c r="J19" s="343">
        <v>99.155795084000005</v>
      </c>
      <c r="K19" s="343">
        <v>98.931559961000005</v>
      </c>
      <c r="L19" s="343">
        <v>98.369903880999999</v>
      </c>
      <c r="M19" s="343">
        <v>98.209704841999994</v>
      </c>
      <c r="N19" s="343">
        <v>98.182279933999993</v>
      </c>
      <c r="O19" s="343">
        <v>98.469212729000006</v>
      </c>
      <c r="P19" s="343">
        <v>98.571148406999995</v>
      </c>
      <c r="Q19" s="343">
        <v>98.669670538999995</v>
      </c>
      <c r="R19" s="343">
        <v>98.837925440999996</v>
      </c>
      <c r="S19" s="343">
        <v>98.874760742999996</v>
      </c>
      <c r="T19" s="343">
        <v>98.853322762000005</v>
      </c>
      <c r="U19" s="343">
        <v>98.708102952000004</v>
      </c>
      <c r="V19" s="343">
        <v>98.619249812999996</v>
      </c>
      <c r="W19" s="343">
        <v>98.521254799999994</v>
      </c>
      <c r="X19" s="343">
        <v>98.424594143999997</v>
      </c>
      <c r="Y19" s="343">
        <v>98.300458207999995</v>
      </c>
      <c r="Z19" s="343">
        <v>98.159323223000001</v>
      </c>
      <c r="AA19" s="343">
        <v>97.875366315999997</v>
      </c>
      <c r="AB19" s="343">
        <v>97.794600388999996</v>
      </c>
      <c r="AC19" s="343">
        <v>97.791202569999996</v>
      </c>
      <c r="AD19" s="343">
        <v>98.149642494000005</v>
      </c>
      <c r="AE19" s="343">
        <v>98.087628659000003</v>
      </c>
      <c r="AF19" s="343">
        <v>97.889630702999995</v>
      </c>
      <c r="AG19" s="343">
        <v>97.315585431000002</v>
      </c>
      <c r="AH19" s="343">
        <v>97.025666627999996</v>
      </c>
      <c r="AI19" s="343">
        <v>96.779811100000003</v>
      </c>
      <c r="AJ19" s="343">
        <v>96.422553311000001</v>
      </c>
      <c r="AK19" s="343">
        <v>96.381423483000006</v>
      </c>
      <c r="AL19" s="343">
        <v>96.500956079999995</v>
      </c>
      <c r="AM19" s="343">
        <v>96.988596747000003</v>
      </c>
      <c r="AN19" s="343">
        <v>97.273869961000003</v>
      </c>
      <c r="AO19" s="343">
        <v>97.564221368000005</v>
      </c>
      <c r="AP19" s="343">
        <v>97.928919343000004</v>
      </c>
      <c r="AQ19" s="343">
        <v>98.177475852000001</v>
      </c>
      <c r="AR19" s="343">
        <v>98.379159270000002</v>
      </c>
      <c r="AS19" s="343">
        <v>98.683019911000002</v>
      </c>
      <c r="AT19" s="343">
        <v>98.679169412999997</v>
      </c>
      <c r="AU19" s="343">
        <v>98.516658088</v>
      </c>
      <c r="AV19" s="343">
        <v>97.769938672999999</v>
      </c>
      <c r="AW19" s="343">
        <v>97.609266145999996</v>
      </c>
      <c r="AX19" s="343">
        <v>97.609093242</v>
      </c>
      <c r="AY19" s="343">
        <v>97.909261571000002</v>
      </c>
      <c r="AZ19" s="873">
        <v>98.125206707000004</v>
      </c>
      <c r="BA19" s="873">
        <v>98.396770257</v>
      </c>
      <c r="BB19" s="873">
        <v>98.871718064999996</v>
      </c>
      <c r="BC19" s="873">
        <v>99.143694066999998</v>
      </c>
      <c r="BD19" s="873">
        <v>99.360464104000002</v>
      </c>
      <c r="BE19" s="354">
        <v>99.495410000000007</v>
      </c>
      <c r="BF19" s="354">
        <v>99.621729999999999</v>
      </c>
      <c r="BG19" s="354">
        <v>99.712810000000005</v>
      </c>
      <c r="BH19" s="354">
        <v>99.726129999999998</v>
      </c>
      <c r="BI19" s="354">
        <v>99.778620000000004</v>
      </c>
      <c r="BJ19" s="354">
        <v>99.827759999999998</v>
      </c>
      <c r="BK19" s="354">
        <v>99.82</v>
      </c>
      <c r="BL19" s="354">
        <v>99.902619999999999</v>
      </c>
      <c r="BM19" s="354">
        <v>100.02209999999999</v>
      </c>
      <c r="BN19" s="354">
        <v>100.1994</v>
      </c>
      <c r="BO19" s="354">
        <v>100.3767</v>
      </c>
      <c r="BP19" s="354">
        <v>100.5749</v>
      </c>
      <c r="BQ19" s="354">
        <v>100.8167</v>
      </c>
      <c r="BR19" s="354">
        <v>101.04</v>
      </c>
      <c r="BS19" s="354">
        <v>101.26730000000001</v>
      </c>
      <c r="BT19" s="354">
        <v>101.4988</v>
      </c>
      <c r="BU19" s="354">
        <v>101.7343</v>
      </c>
      <c r="BV19" s="354">
        <v>101.9738</v>
      </c>
    </row>
    <row r="20" spans="1:74" ht="11.1" customHeight="1" x14ac:dyDescent="0.2">
      <c r="A20" s="81" t="s">
        <v>395</v>
      </c>
      <c r="B20" s="528" t="s">
        <v>1005</v>
      </c>
      <c r="C20" s="343">
        <v>101.03658144000001</v>
      </c>
      <c r="D20" s="343">
        <v>100.97274548</v>
      </c>
      <c r="E20" s="343">
        <v>100.93445875</v>
      </c>
      <c r="F20" s="343">
        <v>100.99349264999999</v>
      </c>
      <c r="G20" s="343">
        <v>100.95247581</v>
      </c>
      <c r="H20" s="343">
        <v>100.88317965</v>
      </c>
      <c r="I20" s="343">
        <v>100.86614208</v>
      </c>
      <c r="J20" s="343">
        <v>100.67988382</v>
      </c>
      <c r="K20" s="343">
        <v>100.40494278</v>
      </c>
      <c r="L20" s="343">
        <v>99.743307313000003</v>
      </c>
      <c r="M20" s="343">
        <v>99.514509486999998</v>
      </c>
      <c r="N20" s="343">
        <v>99.420537639000003</v>
      </c>
      <c r="O20" s="343">
        <v>99.597588909999999</v>
      </c>
      <c r="P20" s="343">
        <v>99.671121161000002</v>
      </c>
      <c r="Q20" s="343">
        <v>99.777331533999998</v>
      </c>
      <c r="R20" s="343">
        <v>99.993723590000002</v>
      </c>
      <c r="S20" s="343">
        <v>100.10716253</v>
      </c>
      <c r="T20" s="343">
        <v>100.19515192999999</v>
      </c>
      <c r="U20" s="343">
        <v>100.24079832</v>
      </c>
      <c r="V20" s="343">
        <v>100.29055870000001</v>
      </c>
      <c r="W20" s="343">
        <v>100.32753963</v>
      </c>
      <c r="X20" s="343">
        <v>100.43254874</v>
      </c>
      <c r="Y20" s="343">
        <v>100.38336501000001</v>
      </c>
      <c r="Z20" s="343">
        <v>100.26079608000001</v>
      </c>
      <c r="AA20" s="343">
        <v>99.817161771000002</v>
      </c>
      <c r="AB20" s="343">
        <v>99.733582605999999</v>
      </c>
      <c r="AC20" s="343">
        <v>99.762378393000006</v>
      </c>
      <c r="AD20" s="343">
        <v>100.16559837</v>
      </c>
      <c r="AE20" s="343">
        <v>100.22260713</v>
      </c>
      <c r="AF20" s="343">
        <v>100.19545392000001</v>
      </c>
      <c r="AG20" s="343">
        <v>99.991317498000001</v>
      </c>
      <c r="AH20" s="343">
        <v>99.865456236</v>
      </c>
      <c r="AI20" s="343">
        <v>99.725048909999998</v>
      </c>
      <c r="AJ20" s="343">
        <v>99.303638909</v>
      </c>
      <c r="AK20" s="343">
        <v>99.333981911999999</v>
      </c>
      <c r="AL20" s="343">
        <v>99.549621306999995</v>
      </c>
      <c r="AM20" s="343">
        <v>100.25185024</v>
      </c>
      <c r="AN20" s="343">
        <v>100.61211256999999</v>
      </c>
      <c r="AO20" s="343">
        <v>100.93170142</v>
      </c>
      <c r="AP20" s="343">
        <v>101.19251516</v>
      </c>
      <c r="AQ20" s="343">
        <v>101.44433332</v>
      </c>
      <c r="AR20" s="343">
        <v>101.66905426</v>
      </c>
      <c r="AS20" s="343">
        <v>102.09080809</v>
      </c>
      <c r="AT20" s="343">
        <v>102.09323698</v>
      </c>
      <c r="AU20" s="343">
        <v>101.90047106</v>
      </c>
      <c r="AV20" s="343">
        <v>101.00407946999999</v>
      </c>
      <c r="AW20" s="343">
        <v>100.80224706</v>
      </c>
      <c r="AX20" s="343">
        <v>100.78654297</v>
      </c>
      <c r="AY20" s="343">
        <v>101.11872710999999</v>
      </c>
      <c r="AZ20" s="873">
        <v>101.35395975</v>
      </c>
      <c r="BA20" s="873">
        <v>101.65400079</v>
      </c>
      <c r="BB20" s="873">
        <v>102.1908349</v>
      </c>
      <c r="BC20" s="873">
        <v>102.49150424</v>
      </c>
      <c r="BD20" s="873">
        <v>102.72799349</v>
      </c>
      <c r="BE20" s="354">
        <v>102.8582</v>
      </c>
      <c r="BF20" s="354">
        <v>102.9979</v>
      </c>
      <c r="BG20" s="354">
        <v>103.105</v>
      </c>
      <c r="BH20" s="354">
        <v>103.1464</v>
      </c>
      <c r="BI20" s="354">
        <v>103.2129</v>
      </c>
      <c r="BJ20" s="354">
        <v>103.27160000000001</v>
      </c>
      <c r="BK20" s="354">
        <v>103.2517</v>
      </c>
      <c r="BL20" s="354">
        <v>103.3477</v>
      </c>
      <c r="BM20" s="354">
        <v>103.4888</v>
      </c>
      <c r="BN20" s="354">
        <v>103.7118</v>
      </c>
      <c r="BO20" s="354">
        <v>103.9156</v>
      </c>
      <c r="BP20" s="354">
        <v>104.137</v>
      </c>
      <c r="BQ20" s="354">
        <v>104.3879</v>
      </c>
      <c r="BR20" s="354">
        <v>104.6357</v>
      </c>
      <c r="BS20" s="354">
        <v>104.89230000000001</v>
      </c>
      <c r="BT20" s="354">
        <v>105.15770000000001</v>
      </c>
      <c r="BU20" s="354">
        <v>105.4318</v>
      </c>
      <c r="BV20" s="354">
        <v>105.7148</v>
      </c>
    </row>
    <row r="21" spans="1:74" ht="11.1" customHeight="1" x14ac:dyDescent="0.2">
      <c r="A21" s="81" t="s">
        <v>396</v>
      </c>
      <c r="B21" s="528" t="s">
        <v>1006</v>
      </c>
      <c r="C21" s="343">
        <v>98.659298852000006</v>
      </c>
      <c r="D21" s="343">
        <v>98.622092961999996</v>
      </c>
      <c r="E21" s="343">
        <v>98.641593671999999</v>
      </c>
      <c r="F21" s="343">
        <v>98.867120446000001</v>
      </c>
      <c r="G21" s="343">
        <v>98.88804476</v>
      </c>
      <c r="H21" s="343">
        <v>98.853686077999996</v>
      </c>
      <c r="I21" s="343">
        <v>98.813928982999997</v>
      </c>
      <c r="J21" s="343">
        <v>98.631590868999993</v>
      </c>
      <c r="K21" s="343">
        <v>98.356556320999999</v>
      </c>
      <c r="L21" s="343">
        <v>97.719210610000005</v>
      </c>
      <c r="M21" s="343">
        <v>97.460994237999998</v>
      </c>
      <c r="N21" s="343">
        <v>97.312292478000003</v>
      </c>
      <c r="O21" s="343">
        <v>97.371928682999993</v>
      </c>
      <c r="P21" s="343">
        <v>97.368138627999997</v>
      </c>
      <c r="Q21" s="343">
        <v>97.399745667999994</v>
      </c>
      <c r="R21" s="343">
        <v>97.542931727999999</v>
      </c>
      <c r="S21" s="343">
        <v>97.588196515000007</v>
      </c>
      <c r="T21" s="343">
        <v>97.611721953</v>
      </c>
      <c r="U21" s="343">
        <v>97.574219016000001</v>
      </c>
      <c r="V21" s="343">
        <v>97.583732529000002</v>
      </c>
      <c r="W21" s="343">
        <v>97.600973465999999</v>
      </c>
      <c r="X21" s="343">
        <v>97.697684229999993</v>
      </c>
      <c r="Y21" s="343">
        <v>97.676573210000001</v>
      </c>
      <c r="Z21" s="343">
        <v>97.609382811000003</v>
      </c>
      <c r="AA21" s="343">
        <v>97.325424677000001</v>
      </c>
      <c r="AB21" s="343">
        <v>97.294091785999996</v>
      </c>
      <c r="AC21" s="343">
        <v>97.344695782000002</v>
      </c>
      <c r="AD21" s="343">
        <v>97.717937950999996</v>
      </c>
      <c r="AE21" s="343">
        <v>97.751889755999997</v>
      </c>
      <c r="AF21" s="343">
        <v>97.687252482999995</v>
      </c>
      <c r="AG21" s="343">
        <v>97.403296193000003</v>
      </c>
      <c r="AH21" s="343">
        <v>97.232028220000004</v>
      </c>
      <c r="AI21" s="343">
        <v>97.052718624999997</v>
      </c>
      <c r="AJ21" s="343">
        <v>96.663066446000002</v>
      </c>
      <c r="AK21" s="343">
        <v>96.619399328</v>
      </c>
      <c r="AL21" s="343">
        <v>96.719416308000007</v>
      </c>
      <c r="AM21" s="343">
        <v>97.173704669000003</v>
      </c>
      <c r="AN21" s="343">
        <v>97.403149385999996</v>
      </c>
      <c r="AO21" s="343">
        <v>97.618337741000005</v>
      </c>
      <c r="AP21" s="343">
        <v>97.797019930000005</v>
      </c>
      <c r="AQ21" s="343">
        <v>98.000382913999999</v>
      </c>
      <c r="AR21" s="343">
        <v>98.206176889000005</v>
      </c>
      <c r="AS21" s="343">
        <v>98.640622921000002</v>
      </c>
      <c r="AT21" s="343">
        <v>98.681613079000002</v>
      </c>
      <c r="AU21" s="343">
        <v>98.555368427999994</v>
      </c>
      <c r="AV21" s="343">
        <v>97.849856724999995</v>
      </c>
      <c r="AW21" s="343">
        <v>97.698166642000004</v>
      </c>
      <c r="AX21" s="343">
        <v>97.688265934</v>
      </c>
      <c r="AY21" s="343">
        <v>97.931530496999997</v>
      </c>
      <c r="AZ21" s="873">
        <v>98.121676617999995</v>
      </c>
      <c r="BA21" s="873">
        <v>98.370080192000003</v>
      </c>
      <c r="BB21" s="873">
        <v>98.812346865999999</v>
      </c>
      <c r="BC21" s="873">
        <v>99.075561112000003</v>
      </c>
      <c r="BD21" s="873">
        <v>99.295328577000006</v>
      </c>
      <c r="BE21" s="354">
        <v>99.436949999999996</v>
      </c>
      <c r="BF21" s="354">
        <v>99.595849999999999</v>
      </c>
      <c r="BG21" s="354">
        <v>99.737319999999997</v>
      </c>
      <c r="BH21" s="354">
        <v>99.889769999999999</v>
      </c>
      <c r="BI21" s="354">
        <v>99.975089999999994</v>
      </c>
      <c r="BJ21" s="354">
        <v>100.0217</v>
      </c>
      <c r="BK21" s="354">
        <v>99.918850000000006</v>
      </c>
      <c r="BL21" s="354">
        <v>99.970979999999997</v>
      </c>
      <c r="BM21" s="354">
        <v>100.06740000000001</v>
      </c>
      <c r="BN21" s="354">
        <v>100.2453</v>
      </c>
      <c r="BO21" s="354">
        <v>100.4023</v>
      </c>
      <c r="BP21" s="354">
        <v>100.5757</v>
      </c>
      <c r="BQ21" s="354">
        <v>100.7736</v>
      </c>
      <c r="BR21" s="354">
        <v>100.9735</v>
      </c>
      <c r="BS21" s="354">
        <v>101.1837</v>
      </c>
      <c r="BT21" s="354">
        <v>101.404</v>
      </c>
      <c r="BU21" s="354">
        <v>101.63460000000001</v>
      </c>
      <c r="BV21" s="354">
        <v>101.8753</v>
      </c>
    </row>
    <row r="22" spans="1:74" ht="11.1" customHeight="1" x14ac:dyDescent="0.2">
      <c r="A22" s="81" t="s">
        <v>397</v>
      </c>
      <c r="B22" s="528" t="s">
        <v>1007</v>
      </c>
      <c r="C22" s="343">
        <v>100.83867816</v>
      </c>
      <c r="D22" s="343">
        <v>100.8860524</v>
      </c>
      <c r="E22" s="343">
        <v>101.02412608</v>
      </c>
      <c r="F22" s="343">
        <v>101.39630294</v>
      </c>
      <c r="G22" s="343">
        <v>101.60822272999999</v>
      </c>
      <c r="H22" s="343">
        <v>101.80328916000001</v>
      </c>
      <c r="I22" s="343">
        <v>102.09637068000001</v>
      </c>
      <c r="J22" s="343">
        <v>102.1715791</v>
      </c>
      <c r="K22" s="343">
        <v>102.14378284999999</v>
      </c>
      <c r="L22" s="343">
        <v>101.73290864000001</v>
      </c>
      <c r="M22" s="343">
        <v>101.70915802</v>
      </c>
      <c r="N22" s="343">
        <v>101.79245772</v>
      </c>
      <c r="O22" s="343">
        <v>102.04708703</v>
      </c>
      <c r="P22" s="343">
        <v>102.29627785</v>
      </c>
      <c r="Q22" s="343">
        <v>102.60430948</v>
      </c>
      <c r="R22" s="343">
        <v>103.16317797000001</v>
      </c>
      <c r="S22" s="343">
        <v>103.44489421999999</v>
      </c>
      <c r="T22" s="343">
        <v>103.64145426</v>
      </c>
      <c r="U22" s="343">
        <v>103.60176661</v>
      </c>
      <c r="V22" s="343">
        <v>103.74133285000001</v>
      </c>
      <c r="W22" s="343">
        <v>103.90906150000001</v>
      </c>
      <c r="X22" s="343">
        <v>104.24046786</v>
      </c>
      <c r="Y22" s="343">
        <v>104.36288483</v>
      </c>
      <c r="Z22" s="343">
        <v>104.41182773</v>
      </c>
      <c r="AA22" s="343">
        <v>104.19534839000001</v>
      </c>
      <c r="AB22" s="343">
        <v>104.24130425</v>
      </c>
      <c r="AC22" s="343">
        <v>104.35774716</v>
      </c>
      <c r="AD22" s="343">
        <v>104.76099883000001</v>
      </c>
      <c r="AE22" s="343">
        <v>104.85617453</v>
      </c>
      <c r="AF22" s="343">
        <v>104.85959597999999</v>
      </c>
      <c r="AG22" s="343">
        <v>104.60125019</v>
      </c>
      <c r="AH22" s="343">
        <v>104.54867289000001</v>
      </c>
      <c r="AI22" s="343">
        <v>104.53185108</v>
      </c>
      <c r="AJ22" s="343">
        <v>104.40537282</v>
      </c>
      <c r="AK22" s="343">
        <v>104.56912097</v>
      </c>
      <c r="AL22" s="343">
        <v>104.87768358</v>
      </c>
      <c r="AM22" s="343">
        <v>105.59055137999999</v>
      </c>
      <c r="AN22" s="343">
        <v>105.99412486999999</v>
      </c>
      <c r="AO22" s="343">
        <v>106.34789478</v>
      </c>
      <c r="AP22" s="343">
        <v>106.58052734</v>
      </c>
      <c r="AQ22" s="343">
        <v>106.88819041000001</v>
      </c>
      <c r="AR22" s="343">
        <v>107.19955021</v>
      </c>
      <c r="AS22" s="343">
        <v>107.80752706</v>
      </c>
      <c r="AT22" s="343">
        <v>107.90659011</v>
      </c>
      <c r="AU22" s="343">
        <v>107.78965966</v>
      </c>
      <c r="AV22" s="343">
        <v>106.97211922</v>
      </c>
      <c r="AW22" s="343">
        <v>106.78666416999999</v>
      </c>
      <c r="AX22" s="343">
        <v>106.74867799</v>
      </c>
      <c r="AY22" s="343">
        <v>106.9174191</v>
      </c>
      <c r="AZ22" s="873">
        <v>107.1299269</v>
      </c>
      <c r="BA22" s="873">
        <v>107.44545977</v>
      </c>
      <c r="BB22" s="873">
        <v>108.10740187</v>
      </c>
      <c r="BC22" s="873">
        <v>108.44644681</v>
      </c>
      <c r="BD22" s="873">
        <v>108.70597873</v>
      </c>
      <c r="BE22" s="354">
        <v>108.8245</v>
      </c>
      <c r="BF22" s="354">
        <v>108.97110000000001</v>
      </c>
      <c r="BG22" s="354">
        <v>109.0844</v>
      </c>
      <c r="BH22" s="354">
        <v>109.1109</v>
      </c>
      <c r="BI22" s="354">
        <v>109.1974</v>
      </c>
      <c r="BJ22" s="354">
        <v>109.29040000000001</v>
      </c>
      <c r="BK22" s="354">
        <v>109.345</v>
      </c>
      <c r="BL22" s="354">
        <v>109.4849</v>
      </c>
      <c r="BM22" s="354">
        <v>109.66500000000001</v>
      </c>
      <c r="BN22" s="354">
        <v>109.91589999999999</v>
      </c>
      <c r="BO22" s="354">
        <v>110.1537</v>
      </c>
      <c r="BP22" s="354">
        <v>110.4088</v>
      </c>
      <c r="BQ22" s="354">
        <v>110.7016</v>
      </c>
      <c r="BR22" s="354">
        <v>110.97629999999999</v>
      </c>
      <c r="BS22" s="354">
        <v>111.2533</v>
      </c>
      <c r="BT22" s="354">
        <v>111.5325</v>
      </c>
      <c r="BU22" s="354">
        <v>111.8139</v>
      </c>
      <c r="BV22" s="354">
        <v>112.0975</v>
      </c>
    </row>
    <row r="23" spans="1:74" ht="11.1" customHeight="1" x14ac:dyDescent="0.2">
      <c r="A23" s="81" t="s">
        <v>398</v>
      </c>
      <c r="B23" s="528" t="s">
        <v>1008</v>
      </c>
      <c r="C23" s="343">
        <v>109.96942771000001</v>
      </c>
      <c r="D23" s="343">
        <v>109.91493543</v>
      </c>
      <c r="E23" s="343">
        <v>109.8794345</v>
      </c>
      <c r="F23" s="343">
        <v>109.91522921000001</v>
      </c>
      <c r="G23" s="343">
        <v>109.87848277000001</v>
      </c>
      <c r="H23" s="343">
        <v>109.82149945</v>
      </c>
      <c r="I23" s="343">
        <v>109.87212938</v>
      </c>
      <c r="J23" s="343">
        <v>109.67878475000001</v>
      </c>
      <c r="K23" s="343">
        <v>109.36931567000001</v>
      </c>
      <c r="L23" s="343">
        <v>108.6508585</v>
      </c>
      <c r="M23" s="343">
        <v>108.32878827</v>
      </c>
      <c r="N23" s="343">
        <v>108.11024132</v>
      </c>
      <c r="O23" s="343">
        <v>108.04755822</v>
      </c>
      <c r="P23" s="343">
        <v>107.99680244</v>
      </c>
      <c r="Q23" s="343">
        <v>108.01031453</v>
      </c>
      <c r="R23" s="343">
        <v>108.22157279</v>
      </c>
      <c r="S23" s="343">
        <v>108.26351191000001</v>
      </c>
      <c r="T23" s="343">
        <v>108.26961017000001</v>
      </c>
      <c r="U23" s="343">
        <v>108.26475272</v>
      </c>
      <c r="V23" s="343">
        <v>108.18050542</v>
      </c>
      <c r="W23" s="343">
        <v>108.04175341</v>
      </c>
      <c r="X23" s="343">
        <v>107.70505677</v>
      </c>
      <c r="Y23" s="343">
        <v>107.56487527</v>
      </c>
      <c r="Z23" s="343">
        <v>107.47776901</v>
      </c>
      <c r="AA23" s="343">
        <v>107.40396555</v>
      </c>
      <c r="AB23" s="343">
        <v>107.45283904999999</v>
      </c>
      <c r="AC23" s="343">
        <v>107.58461708999999</v>
      </c>
      <c r="AD23" s="343">
        <v>108.0946613</v>
      </c>
      <c r="AE23" s="343">
        <v>108.1707272</v>
      </c>
      <c r="AF23" s="343">
        <v>108.10817641</v>
      </c>
      <c r="AG23" s="343">
        <v>107.65408932</v>
      </c>
      <c r="AH23" s="343">
        <v>107.50399486000001</v>
      </c>
      <c r="AI23" s="343">
        <v>107.40497344000001</v>
      </c>
      <c r="AJ23" s="343">
        <v>107.22997208</v>
      </c>
      <c r="AK23" s="343">
        <v>107.32838642</v>
      </c>
      <c r="AL23" s="343">
        <v>107.57316350000001</v>
      </c>
      <c r="AM23" s="343">
        <v>108.20407246000001</v>
      </c>
      <c r="AN23" s="343">
        <v>108.56174818</v>
      </c>
      <c r="AO23" s="343">
        <v>108.88595977</v>
      </c>
      <c r="AP23" s="343">
        <v>109.08448387</v>
      </c>
      <c r="AQ23" s="343">
        <v>109.41093479</v>
      </c>
      <c r="AR23" s="343">
        <v>109.77308913</v>
      </c>
      <c r="AS23" s="343">
        <v>110.51996874</v>
      </c>
      <c r="AT23" s="343">
        <v>110.69176357000001</v>
      </c>
      <c r="AU23" s="343">
        <v>110.63749544</v>
      </c>
      <c r="AV23" s="343">
        <v>109.87888866999999</v>
      </c>
      <c r="AW23" s="343">
        <v>109.73120141</v>
      </c>
      <c r="AX23" s="343">
        <v>109.71615799</v>
      </c>
      <c r="AY23" s="343">
        <v>109.84374536</v>
      </c>
      <c r="AZ23" s="873">
        <v>110.08649935</v>
      </c>
      <c r="BA23" s="873">
        <v>110.45440694</v>
      </c>
      <c r="BB23" s="873">
        <v>111.24417742999999</v>
      </c>
      <c r="BC23" s="873">
        <v>111.63986024</v>
      </c>
      <c r="BD23" s="873">
        <v>111.93816466</v>
      </c>
      <c r="BE23" s="354">
        <v>112.04179999999999</v>
      </c>
      <c r="BF23" s="354">
        <v>112.2183</v>
      </c>
      <c r="BG23" s="354">
        <v>112.3704</v>
      </c>
      <c r="BH23" s="354">
        <v>112.4799</v>
      </c>
      <c r="BI23" s="354">
        <v>112.5968</v>
      </c>
      <c r="BJ23" s="354">
        <v>112.703</v>
      </c>
      <c r="BK23" s="354">
        <v>112.72450000000001</v>
      </c>
      <c r="BL23" s="354">
        <v>112.8644</v>
      </c>
      <c r="BM23" s="354">
        <v>113.0489</v>
      </c>
      <c r="BN23" s="354">
        <v>113.3031</v>
      </c>
      <c r="BO23" s="354">
        <v>113.55800000000001</v>
      </c>
      <c r="BP23" s="354">
        <v>113.8387</v>
      </c>
      <c r="BQ23" s="354">
        <v>114.1683</v>
      </c>
      <c r="BR23" s="354">
        <v>114.4833</v>
      </c>
      <c r="BS23" s="354">
        <v>114.8066</v>
      </c>
      <c r="BT23" s="354">
        <v>115.1383</v>
      </c>
      <c r="BU23" s="354">
        <v>115.4785</v>
      </c>
      <c r="BV23" s="354">
        <v>115.8271</v>
      </c>
    </row>
    <row r="24" spans="1:74" ht="11.1" customHeight="1" x14ac:dyDescent="0.2">
      <c r="A24" s="81" t="s">
        <v>399</v>
      </c>
      <c r="B24" s="528" t="s">
        <v>1011</v>
      </c>
      <c r="C24" s="343">
        <v>95.620786628999994</v>
      </c>
      <c r="D24" s="343">
        <v>95.581054404</v>
      </c>
      <c r="E24" s="343">
        <v>95.535918257999995</v>
      </c>
      <c r="F24" s="343">
        <v>95.508523269999998</v>
      </c>
      <c r="G24" s="343">
        <v>95.435220477000001</v>
      </c>
      <c r="H24" s="343">
        <v>95.339154956000002</v>
      </c>
      <c r="I24" s="343">
        <v>95.308090214000003</v>
      </c>
      <c r="J24" s="343">
        <v>95.100676606999997</v>
      </c>
      <c r="K24" s="343">
        <v>94.804677639999994</v>
      </c>
      <c r="L24" s="343">
        <v>94.161320570000001</v>
      </c>
      <c r="M24" s="343">
        <v>93.882230445000005</v>
      </c>
      <c r="N24" s="343">
        <v>93.708634519</v>
      </c>
      <c r="O24" s="343">
        <v>93.799873069</v>
      </c>
      <c r="P24" s="343">
        <v>93.717760334999994</v>
      </c>
      <c r="Q24" s="343">
        <v>93.621636592000002</v>
      </c>
      <c r="R24" s="343">
        <v>93.553847838999999</v>
      </c>
      <c r="S24" s="343">
        <v>93.397942583000003</v>
      </c>
      <c r="T24" s="343">
        <v>93.196266820000005</v>
      </c>
      <c r="U24" s="343">
        <v>92.819704801</v>
      </c>
      <c r="V24" s="343">
        <v>92.623324839999995</v>
      </c>
      <c r="W24" s="343">
        <v>92.478011186000003</v>
      </c>
      <c r="X24" s="343">
        <v>92.555026931</v>
      </c>
      <c r="Y24" s="343">
        <v>92.383398572999994</v>
      </c>
      <c r="Z24" s="343">
        <v>92.134389202999998</v>
      </c>
      <c r="AA24" s="343">
        <v>91.591300216999997</v>
      </c>
      <c r="AB24" s="343">
        <v>91.350052777000002</v>
      </c>
      <c r="AC24" s="343">
        <v>91.193948277999993</v>
      </c>
      <c r="AD24" s="343">
        <v>91.319120866000006</v>
      </c>
      <c r="AE24" s="343">
        <v>91.186201643000004</v>
      </c>
      <c r="AF24" s="343">
        <v>90.991324753000001</v>
      </c>
      <c r="AG24" s="343">
        <v>90.717880276000002</v>
      </c>
      <c r="AH24" s="343">
        <v>90.411545492000002</v>
      </c>
      <c r="AI24" s="343">
        <v>90.055710480000002</v>
      </c>
      <c r="AJ24" s="343">
        <v>89.234031119999997</v>
      </c>
      <c r="AK24" s="343">
        <v>89.091453745999999</v>
      </c>
      <c r="AL24" s="343">
        <v>89.211634235999995</v>
      </c>
      <c r="AM24" s="343">
        <v>90.089680141000002</v>
      </c>
      <c r="AN24" s="343">
        <v>90.364045697999998</v>
      </c>
      <c r="AO24" s="343">
        <v>90.529838458</v>
      </c>
      <c r="AP24" s="343">
        <v>90.399444383000002</v>
      </c>
      <c r="AQ24" s="343">
        <v>90.488802074000006</v>
      </c>
      <c r="AR24" s="343">
        <v>90.610297493999994</v>
      </c>
      <c r="AS24" s="343">
        <v>90.979973438000002</v>
      </c>
      <c r="AT24" s="343">
        <v>91.003712221000001</v>
      </c>
      <c r="AU24" s="343">
        <v>90.897556636999994</v>
      </c>
      <c r="AV24" s="343">
        <v>90.307310267999995</v>
      </c>
      <c r="AW24" s="343">
        <v>90.207013265000001</v>
      </c>
      <c r="AX24" s="343">
        <v>90.242469211</v>
      </c>
      <c r="AY24" s="343">
        <v>90.542078984</v>
      </c>
      <c r="AZ24" s="873">
        <v>90.752740165000006</v>
      </c>
      <c r="BA24" s="873">
        <v>91.002853634000004</v>
      </c>
      <c r="BB24" s="873">
        <v>91.419942719999995</v>
      </c>
      <c r="BC24" s="873">
        <v>91.653318267000003</v>
      </c>
      <c r="BD24" s="873">
        <v>91.830503604</v>
      </c>
      <c r="BE24" s="354">
        <v>91.928529999999995</v>
      </c>
      <c r="BF24" s="354">
        <v>92.010559999999998</v>
      </c>
      <c r="BG24" s="354">
        <v>92.053640000000001</v>
      </c>
      <c r="BH24" s="354">
        <v>91.984650000000002</v>
      </c>
      <c r="BI24" s="354">
        <v>92.004630000000006</v>
      </c>
      <c r="BJ24" s="354">
        <v>92.040480000000002</v>
      </c>
      <c r="BK24" s="354">
        <v>92.062430000000006</v>
      </c>
      <c r="BL24" s="354">
        <v>92.152330000000006</v>
      </c>
      <c r="BM24" s="354">
        <v>92.280410000000003</v>
      </c>
      <c r="BN24" s="354">
        <v>92.473929999999996</v>
      </c>
      <c r="BO24" s="354">
        <v>92.657929999999993</v>
      </c>
      <c r="BP24" s="354">
        <v>92.859660000000005</v>
      </c>
      <c r="BQ24" s="354">
        <v>93.094729999999998</v>
      </c>
      <c r="BR24" s="354">
        <v>93.320239999999998</v>
      </c>
      <c r="BS24" s="354">
        <v>93.551789999999997</v>
      </c>
      <c r="BT24" s="354">
        <v>93.789370000000005</v>
      </c>
      <c r="BU24" s="354">
        <v>94.033000000000001</v>
      </c>
      <c r="BV24" s="354">
        <v>94.282660000000007</v>
      </c>
    </row>
    <row r="25" spans="1:74" ht="11.1" customHeight="1" x14ac:dyDescent="0.2">
      <c r="A25" s="81"/>
      <c r="B25" s="91" t="s">
        <v>1397</v>
      </c>
      <c r="C25" s="519"/>
      <c r="D25" s="519"/>
      <c r="E25" s="519"/>
      <c r="F25" s="519"/>
      <c r="G25" s="519"/>
      <c r="H25" s="519"/>
      <c r="I25" s="519"/>
      <c r="J25" s="519"/>
      <c r="K25" s="519"/>
      <c r="L25" s="519"/>
      <c r="M25" s="519"/>
      <c r="N25" s="519"/>
      <c r="O25" s="519"/>
      <c r="P25" s="519"/>
      <c r="Q25" s="519"/>
      <c r="R25" s="519"/>
      <c r="S25" s="519"/>
      <c r="T25" s="519"/>
      <c r="U25" s="519"/>
      <c r="V25" s="519"/>
      <c r="W25" s="519"/>
      <c r="X25" s="519"/>
      <c r="Y25" s="519"/>
      <c r="Z25" s="519"/>
      <c r="AA25" s="519"/>
      <c r="AB25" s="519"/>
      <c r="AC25" s="519"/>
      <c r="AD25" s="519"/>
      <c r="AE25" s="519"/>
      <c r="AF25" s="519"/>
      <c r="AG25" s="519"/>
      <c r="AH25" s="519"/>
      <c r="AI25" s="519"/>
      <c r="AJ25" s="519"/>
      <c r="AK25" s="519"/>
      <c r="AL25" s="519"/>
      <c r="AM25" s="519"/>
      <c r="AN25" s="519"/>
      <c r="AO25" s="519"/>
      <c r="AP25" s="519"/>
      <c r="AQ25" s="519"/>
      <c r="AR25" s="519"/>
      <c r="AS25" s="519"/>
      <c r="AT25" s="519"/>
      <c r="AU25" s="519"/>
      <c r="AV25" s="519"/>
      <c r="AW25" s="519"/>
      <c r="AX25" s="519"/>
      <c r="AY25" s="519"/>
      <c r="AZ25" s="938"/>
      <c r="BA25" s="938"/>
      <c r="BB25" s="938"/>
      <c r="BC25" s="938"/>
      <c r="BD25" s="938"/>
      <c r="BE25" s="525"/>
      <c r="BF25" s="525"/>
      <c r="BG25" s="525"/>
      <c r="BH25" s="525"/>
      <c r="BI25" s="525"/>
      <c r="BJ25" s="525"/>
      <c r="BK25" s="525"/>
      <c r="BL25" s="525"/>
      <c r="BM25" s="525"/>
      <c r="BN25" s="525"/>
      <c r="BO25" s="525"/>
      <c r="BP25" s="525"/>
      <c r="BQ25" s="525"/>
      <c r="BR25" s="525"/>
      <c r="BS25" s="525"/>
      <c r="BT25" s="525"/>
      <c r="BU25" s="525"/>
      <c r="BV25" s="525"/>
    </row>
    <row r="26" spans="1:74" ht="11.1" customHeight="1" x14ac:dyDescent="0.2">
      <c r="A26" s="81" t="s">
        <v>400</v>
      </c>
      <c r="B26" s="528" t="s">
        <v>1001</v>
      </c>
      <c r="C26" s="347">
        <v>986.54067035000003</v>
      </c>
      <c r="D26" s="347">
        <v>978.62125800000001</v>
      </c>
      <c r="E26" s="347">
        <v>971.89309258000003</v>
      </c>
      <c r="F26" s="347">
        <v>964.92296833</v>
      </c>
      <c r="G26" s="347">
        <v>961.65220106000004</v>
      </c>
      <c r="H26" s="347">
        <v>960.64758502999996</v>
      </c>
      <c r="I26" s="347">
        <v>962.50850365999997</v>
      </c>
      <c r="J26" s="347">
        <v>965.58665252000003</v>
      </c>
      <c r="K26" s="347">
        <v>970.48141504</v>
      </c>
      <c r="L26" s="347">
        <v>981.49500487</v>
      </c>
      <c r="M26" s="347">
        <v>986.79633449999994</v>
      </c>
      <c r="N26" s="347">
        <v>990.68761756000004</v>
      </c>
      <c r="O26" s="347">
        <v>989.89007935999996</v>
      </c>
      <c r="P26" s="347">
        <v>993.42035034000003</v>
      </c>
      <c r="Q26" s="347">
        <v>997.99965579000002</v>
      </c>
      <c r="R26" s="347">
        <v>1006.1484602</v>
      </c>
      <c r="S26" s="347">
        <v>1010.9354862</v>
      </c>
      <c r="T26" s="347">
        <v>1014.8811983000001</v>
      </c>
      <c r="U26" s="347">
        <v>1016.2827932</v>
      </c>
      <c r="V26" s="347">
        <v>1019.8229801</v>
      </c>
      <c r="W26" s="347">
        <v>1023.7989556</v>
      </c>
      <c r="X26" s="347">
        <v>1028.6264414</v>
      </c>
      <c r="Y26" s="347">
        <v>1033.1622027999999</v>
      </c>
      <c r="Z26" s="347">
        <v>1037.8219614</v>
      </c>
      <c r="AA26" s="347">
        <v>1044.0365670000001</v>
      </c>
      <c r="AB26" s="347">
        <v>1047.871183</v>
      </c>
      <c r="AC26" s="347">
        <v>1050.7566592000001</v>
      </c>
      <c r="AD26" s="347">
        <v>1051.6658457999999</v>
      </c>
      <c r="AE26" s="347">
        <v>1053.4234044</v>
      </c>
      <c r="AF26" s="347">
        <v>1055.0021855</v>
      </c>
      <c r="AG26" s="347">
        <v>1056.4463582999999</v>
      </c>
      <c r="AH26" s="347">
        <v>1057.6344572999999</v>
      </c>
      <c r="AI26" s="347">
        <v>1058.6106516</v>
      </c>
      <c r="AJ26" s="347">
        <v>1058.2936374999999</v>
      </c>
      <c r="AK26" s="347">
        <v>1059.6570005999999</v>
      </c>
      <c r="AL26" s="347">
        <v>1061.6194370000001</v>
      </c>
      <c r="AM26" s="347">
        <v>1065.2896361999999</v>
      </c>
      <c r="AN26" s="347">
        <v>1067.6187021999999</v>
      </c>
      <c r="AO26" s="347">
        <v>1069.7153245</v>
      </c>
      <c r="AP26" s="347">
        <v>1071.8167546</v>
      </c>
      <c r="AQ26" s="347">
        <v>1073.2705504999999</v>
      </c>
      <c r="AR26" s="347">
        <v>1074.3139639000001</v>
      </c>
      <c r="AS26" s="347">
        <v>1074.9110051</v>
      </c>
      <c r="AT26" s="347">
        <v>1075.1606456</v>
      </c>
      <c r="AU26" s="347">
        <v>1075.0268957000001</v>
      </c>
      <c r="AV26" s="347">
        <v>1074.5259125</v>
      </c>
      <c r="AW26" s="347">
        <v>1073.6132643000001</v>
      </c>
      <c r="AX26" s="347">
        <v>1072.305108</v>
      </c>
      <c r="AY26" s="347">
        <v>1070.2462518</v>
      </c>
      <c r="AZ26" s="877">
        <v>1068.4134733999999</v>
      </c>
      <c r="BA26" s="877">
        <v>1066.4515809</v>
      </c>
      <c r="BB26" s="877">
        <v>1062.6520934</v>
      </c>
      <c r="BC26" s="877">
        <v>1061.7133335000001</v>
      </c>
      <c r="BD26" s="877">
        <v>1061.9268201</v>
      </c>
      <c r="BE26" s="358">
        <v>1064.453</v>
      </c>
      <c r="BF26" s="358">
        <v>1066.1010000000001</v>
      </c>
      <c r="BG26" s="358">
        <v>1068.03</v>
      </c>
      <c r="BH26" s="358">
        <v>1070.0239999999999</v>
      </c>
      <c r="BI26" s="358">
        <v>1072.682</v>
      </c>
      <c r="BJ26" s="358">
        <v>1075.7850000000001</v>
      </c>
      <c r="BK26" s="358">
        <v>1080.049</v>
      </c>
      <c r="BL26" s="358">
        <v>1083.509</v>
      </c>
      <c r="BM26" s="358">
        <v>1086.8789999999999</v>
      </c>
      <c r="BN26" s="358">
        <v>1090.0899999999999</v>
      </c>
      <c r="BO26" s="358">
        <v>1093.3320000000001</v>
      </c>
      <c r="BP26" s="358">
        <v>1096.537</v>
      </c>
      <c r="BQ26" s="358">
        <v>1099.817</v>
      </c>
      <c r="BR26" s="358">
        <v>1102.8620000000001</v>
      </c>
      <c r="BS26" s="358">
        <v>1105.7850000000001</v>
      </c>
      <c r="BT26" s="358">
        <v>1108.586</v>
      </c>
      <c r="BU26" s="358">
        <v>1111.2650000000001</v>
      </c>
      <c r="BV26" s="358">
        <v>1113.8219999999999</v>
      </c>
    </row>
    <row r="27" spans="1:74" ht="11.1" customHeight="1" x14ac:dyDescent="0.2">
      <c r="A27" s="81" t="s">
        <v>401</v>
      </c>
      <c r="B27" s="528" t="s">
        <v>1002</v>
      </c>
      <c r="C27" s="347">
        <v>2559.8483021000002</v>
      </c>
      <c r="D27" s="347">
        <v>2550.1539748</v>
      </c>
      <c r="E27" s="347">
        <v>2542.7366206000002</v>
      </c>
      <c r="F27" s="347">
        <v>2536.4833478</v>
      </c>
      <c r="G27" s="347">
        <v>2534.4546085000002</v>
      </c>
      <c r="H27" s="347">
        <v>2535.5375110999998</v>
      </c>
      <c r="I27" s="347">
        <v>2544.0760255</v>
      </c>
      <c r="J27" s="347">
        <v>2548.1242344000002</v>
      </c>
      <c r="K27" s="347">
        <v>2552.0261077999999</v>
      </c>
      <c r="L27" s="347">
        <v>2557.8835994000001</v>
      </c>
      <c r="M27" s="347">
        <v>2559.9163361999999</v>
      </c>
      <c r="N27" s="347">
        <v>2560.2262719</v>
      </c>
      <c r="O27" s="347">
        <v>2552.8159383000002</v>
      </c>
      <c r="P27" s="347">
        <v>2554.1783731</v>
      </c>
      <c r="Q27" s="347">
        <v>2558.3161080999998</v>
      </c>
      <c r="R27" s="347">
        <v>2570.094912</v>
      </c>
      <c r="S27" s="347">
        <v>2576.1339205999998</v>
      </c>
      <c r="T27" s="347">
        <v>2581.2989025000002</v>
      </c>
      <c r="U27" s="347">
        <v>2584.6683416000001</v>
      </c>
      <c r="V27" s="347">
        <v>2588.7764078</v>
      </c>
      <c r="W27" s="347">
        <v>2592.7015848000001</v>
      </c>
      <c r="X27" s="347">
        <v>2595.4734865999999</v>
      </c>
      <c r="Y27" s="347">
        <v>2599.7606744999998</v>
      </c>
      <c r="Z27" s="347">
        <v>2604.5927625999998</v>
      </c>
      <c r="AA27" s="347">
        <v>2610.5437123000002</v>
      </c>
      <c r="AB27" s="347">
        <v>2616.0351295</v>
      </c>
      <c r="AC27" s="347">
        <v>2621.6409758</v>
      </c>
      <c r="AD27" s="347">
        <v>2627.9615469</v>
      </c>
      <c r="AE27" s="347">
        <v>2633.3460295</v>
      </c>
      <c r="AF27" s="347">
        <v>2638.3947192999999</v>
      </c>
      <c r="AG27" s="347">
        <v>2644.1617018000002</v>
      </c>
      <c r="AH27" s="347">
        <v>2647.7482421999998</v>
      </c>
      <c r="AI27" s="347">
        <v>2650.2084257000001</v>
      </c>
      <c r="AJ27" s="347">
        <v>2647.4985581000001</v>
      </c>
      <c r="AK27" s="347">
        <v>2650.7387988999999</v>
      </c>
      <c r="AL27" s="347">
        <v>2655.8854538000001</v>
      </c>
      <c r="AM27" s="347">
        <v>2667.6339816999998</v>
      </c>
      <c r="AN27" s="347">
        <v>2673.0718704999999</v>
      </c>
      <c r="AO27" s="347">
        <v>2676.8945791000001</v>
      </c>
      <c r="AP27" s="347">
        <v>2675.6037756000001</v>
      </c>
      <c r="AQ27" s="347">
        <v>2678.8198729000001</v>
      </c>
      <c r="AR27" s="347">
        <v>2683.044539</v>
      </c>
      <c r="AS27" s="347">
        <v>2691.5297918000001</v>
      </c>
      <c r="AT27" s="347">
        <v>2695.3325820999999</v>
      </c>
      <c r="AU27" s="347">
        <v>2697.7049278</v>
      </c>
      <c r="AV27" s="347">
        <v>2698.1854497999998</v>
      </c>
      <c r="AW27" s="347">
        <v>2698.0429407000001</v>
      </c>
      <c r="AX27" s="347">
        <v>2696.8160211999998</v>
      </c>
      <c r="AY27" s="347">
        <v>2694.516509</v>
      </c>
      <c r="AZ27" s="877">
        <v>2691.1119057999999</v>
      </c>
      <c r="BA27" s="877">
        <v>2686.6140292</v>
      </c>
      <c r="BB27" s="877">
        <v>2675.3159713999999</v>
      </c>
      <c r="BC27" s="877">
        <v>2672.9117286000001</v>
      </c>
      <c r="BD27" s="877">
        <v>2673.6943930000002</v>
      </c>
      <c r="BE27" s="358">
        <v>2680.9549999999999</v>
      </c>
      <c r="BF27" s="358">
        <v>2685.643</v>
      </c>
      <c r="BG27" s="358">
        <v>2691.049</v>
      </c>
      <c r="BH27" s="358">
        <v>2696.7330000000002</v>
      </c>
      <c r="BI27" s="358">
        <v>2703.9059999999999</v>
      </c>
      <c r="BJ27" s="358">
        <v>2712.1280000000002</v>
      </c>
      <c r="BK27" s="358">
        <v>2723.2080000000001</v>
      </c>
      <c r="BL27" s="358">
        <v>2732.172</v>
      </c>
      <c r="BM27" s="358">
        <v>2740.8290000000002</v>
      </c>
      <c r="BN27" s="358">
        <v>2748.9279999999999</v>
      </c>
      <c r="BO27" s="358">
        <v>2757.1570000000002</v>
      </c>
      <c r="BP27" s="358">
        <v>2765.2669999999998</v>
      </c>
      <c r="BQ27" s="358">
        <v>2773.6</v>
      </c>
      <c r="BR27" s="358">
        <v>2781.212</v>
      </c>
      <c r="BS27" s="358">
        <v>2788.4459999999999</v>
      </c>
      <c r="BT27" s="358">
        <v>2795.3029999999999</v>
      </c>
      <c r="BU27" s="358">
        <v>2801.7829999999999</v>
      </c>
      <c r="BV27" s="358">
        <v>2807.8850000000002</v>
      </c>
    </row>
    <row r="28" spans="1:74" ht="11.1" customHeight="1" x14ac:dyDescent="0.2">
      <c r="A28" s="81" t="s">
        <v>402</v>
      </c>
      <c r="B28" s="528" t="s">
        <v>1003</v>
      </c>
      <c r="C28" s="347">
        <v>2637.4896982</v>
      </c>
      <c r="D28" s="347">
        <v>2631.8383843000001</v>
      </c>
      <c r="E28" s="347">
        <v>2625.9942986999999</v>
      </c>
      <c r="F28" s="347">
        <v>2614.4802521000001</v>
      </c>
      <c r="G28" s="347">
        <v>2612.3585149</v>
      </c>
      <c r="H28" s="347">
        <v>2614.1518979000002</v>
      </c>
      <c r="I28" s="347">
        <v>2625.7658161999998</v>
      </c>
      <c r="J28" s="347">
        <v>2630.9603782999998</v>
      </c>
      <c r="K28" s="347">
        <v>2635.6409991999999</v>
      </c>
      <c r="L28" s="347">
        <v>2637.5814430999999</v>
      </c>
      <c r="M28" s="347">
        <v>2642.9038586000001</v>
      </c>
      <c r="N28" s="347">
        <v>2649.3820099999998</v>
      </c>
      <c r="O28" s="347">
        <v>2659.2218999000002</v>
      </c>
      <c r="P28" s="347">
        <v>2666.3570208000001</v>
      </c>
      <c r="Q28" s="347">
        <v>2672.9933756</v>
      </c>
      <c r="R28" s="347">
        <v>2680.2823954999999</v>
      </c>
      <c r="S28" s="347">
        <v>2685.0576443</v>
      </c>
      <c r="T28" s="347">
        <v>2688.4705534</v>
      </c>
      <c r="U28" s="347">
        <v>2688.1999550999999</v>
      </c>
      <c r="V28" s="347">
        <v>2690.6290604999999</v>
      </c>
      <c r="W28" s="347">
        <v>2693.4367020999998</v>
      </c>
      <c r="X28" s="347">
        <v>2698.1475451000001</v>
      </c>
      <c r="Y28" s="347">
        <v>2700.5687595999998</v>
      </c>
      <c r="Z28" s="347">
        <v>2702.2250112000002</v>
      </c>
      <c r="AA28" s="347">
        <v>2701.6949459000002</v>
      </c>
      <c r="AB28" s="347">
        <v>2702.8872869000002</v>
      </c>
      <c r="AC28" s="347">
        <v>2704.3806801999999</v>
      </c>
      <c r="AD28" s="347">
        <v>2708.2245997999999</v>
      </c>
      <c r="AE28" s="347">
        <v>2708.7829923999998</v>
      </c>
      <c r="AF28" s="347">
        <v>2708.1053320000001</v>
      </c>
      <c r="AG28" s="347">
        <v>2702.4666630000002</v>
      </c>
      <c r="AH28" s="347">
        <v>2702.1106131000001</v>
      </c>
      <c r="AI28" s="347">
        <v>2703.3122266999999</v>
      </c>
      <c r="AJ28" s="347">
        <v>2706.8550398000002</v>
      </c>
      <c r="AK28" s="347">
        <v>2710.5843283999998</v>
      </c>
      <c r="AL28" s="347">
        <v>2715.2836286000002</v>
      </c>
      <c r="AM28" s="347">
        <v>2721.248497</v>
      </c>
      <c r="AN28" s="347">
        <v>2727.6661525</v>
      </c>
      <c r="AO28" s="347">
        <v>2734.8321519000001</v>
      </c>
      <c r="AP28" s="347">
        <v>2747.3530108</v>
      </c>
      <c r="AQ28" s="347">
        <v>2752.5608112999998</v>
      </c>
      <c r="AR28" s="347">
        <v>2755.0620687999999</v>
      </c>
      <c r="AS28" s="347">
        <v>2751.5429459000002</v>
      </c>
      <c r="AT28" s="347">
        <v>2751.1164960000001</v>
      </c>
      <c r="AU28" s="347">
        <v>2750.4688815</v>
      </c>
      <c r="AV28" s="347">
        <v>2749.5053822</v>
      </c>
      <c r="AW28" s="347">
        <v>2748.4864787000001</v>
      </c>
      <c r="AX28" s="347">
        <v>2747.3174508000002</v>
      </c>
      <c r="AY28" s="347">
        <v>2747.2881886999999</v>
      </c>
      <c r="AZ28" s="877">
        <v>2744.8514945000002</v>
      </c>
      <c r="BA28" s="877">
        <v>2741.2972583000001</v>
      </c>
      <c r="BB28" s="877">
        <v>2730.6716995000002</v>
      </c>
      <c r="BC28" s="877">
        <v>2729.3477146999999</v>
      </c>
      <c r="BD28" s="877">
        <v>2731.3715234000001</v>
      </c>
      <c r="BE28" s="358">
        <v>2740.4050000000002</v>
      </c>
      <c r="BF28" s="358">
        <v>2746.3780000000002</v>
      </c>
      <c r="BG28" s="358">
        <v>2752.953</v>
      </c>
      <c r="BH28" s="358">
        <v>2759.6370000000002</v>
      </c>
      <c r="BI28" s="358">
        <v>2767.7829999999999</v>
      </c>
      <c r="BJ28" s="358">
        <v>2776.9</v>
      </c>
      <c r="BK28" s="358">
        <v>2788.9749999999999</v>
      </c>
      <c r="BL28" s="358">
        <v>2798.5390000000002</v>
      </c>
      <c r="BM28" s="358">
        <v>2807.5819999999999</v>
      </c>
      <c r="BN28" s="358">
        <v>2815.665</v>
      </c>
      <c r="BO28" s="358">
        <v>2823.9929999999999</v>
      </c>
      <c r="BP28" s="358">
        <v>2832.1289999999999</v>
      </c>
      <c r="BQ28" s="358">
        <v>2840.1219999999998</v>
      </c>
      <c r="BR28" s="358">
        <v>2847.8339999999998</v>
      </c>
      <c r="BS28" s="358">
        <v>2855.3150000000001</v>
      </c>
      <c r="BT28" s="358">
        <v>2862.5650000000001</v>
      </c>
      <c r="BU28" s="358">
        <v>2869.5839999999998</v>
      </c>
      <c r="BV28" s="358">
        <v>2876.3710000000001</v>
      </c>
    </row>
    <row r="29" spans="1:74" ht="11.1" customHeight="1" x14ac:dyDescent="0.2">
      <c r="A29" s="81" t="s">
        <v>403</v>
      </c>
      <c r="B29" s="528" t="s">
        <v>1004</v>
      </c>
      <c r="C29" s="347">
        <v>1292.1861455999999</v>
      </c>
      <c r="D29" s="347">
        <v>1295.951755</v>
      </c>
      <c r="E29" s="347">
        <v>1297.611054</v>
      </c>
      <c r="F29" s="347">
        <v>1291.9469237000001</v>
      </c>
      <c r="G29" s="347">
        <v>1293.3064416</v>
      </c>
      <c r="H29" s="347">
        <v>1296.4724884</v>
      </c>
      <c r="I29" s="347">
        <v>1306.3144244</v>
      </c>
      <c r="J29" s="347">
        <v>1309.4415093</v>
      </c>
      <c r="K29" s="347">
        <v>1310.7231030999999</v>
      </c>
      <c r="L29" s="347">
        <v>1307.146933</v>
      </c>
      <c r="M29" s="347">
        <v>1306.9967492999999</v>
      </c>
      <c r="N29" s="347">
        <v>1307.2602790999999</v>
      </c>
      <c r="O29" s="347">
        <v>1308.1851544000001</v>
      </c>
      <c r="P29" s="347">
        <v>1309.0903874999999</v>
      </c>
      <c r="Q29" s="347">
        <v>1310.2236101999999</v>
      </c>
      <c r="R29" s="347">
        <v>1312.2726692000001</v>
      </c>
      <c r="S29" s="347">
        <v>1313.3459863</v>
      </c>
      <c r="T29" s="347">
        <v>1314.1314081999999</v>
      </c>
      <c r="U29" s="347">
        <v>1313.5930115000001</v>
      </c>
      <c r="V29" s="347">
        <v>1314.5795853</v>
      </c>
      <c r="W29" s="347">
        <v>1316.0552061999999</v>
      </c>
      <c r="X29" s="347">
        <v>1318.5310145999999</v>
      </c>
      <c r="Y29" s="347">
        <v>1320.6013746000001</v>
      </c>
      <c r="Z29" s="347">
        <v>1322.7774264</v>
      </c>
      <c r="AA29" s="347">
        <v>1325.2676641</v>
      </c>
      <c r="AB29" s="347">
        <v>1327.4987292000001</v>
      </c>
      <c r="AC29" s="347">
        <v>1329.6791155999999</v>
      </c>
      <c r="AD29" s="347">
        <v>1332.0153952999999</v>
      </c>
      <c r="AE29" s="347">
        <v>1333.9394955</v>
      </c>
      <c r="AF29" s="347">
        <v>1335.6579881</v>
      </c>
      <c r="AG29" s="347">
        <v>1336.5558372999999</v>
      </c>
      <c r="AH29" s="347">
        <v>1338.3243917</v>
      </c>
      <c r="AI29" s="347">
        <v>1340.3486155000001</v>
      </c>
      <c r="AJ29" s="347">
        <v>1342.3385565000001</v>
      </c>
      <c r="AK29" s="347">
        <v>1345.0915829</v>
      </c>
      <c r="AL29" s="347">
        <v>1348.3177424999999</v>
      </c>
      <c r="AM29" s="347">
        <v>1352.3903714</v>
      </c>
      <c r="AN29" s="347">
        <v>1356.2827957</v>
      </c>
      <c r="AO29" s="347">
        <v>1360.3683513999999</v>
      </c>
      <c r="AP29" s="347">
        <v>1366.2427276000001</v>
      </c>
      <c r="AQ29" s="347">
        <v>1369.5177791000001</v>
      </c>
      <c r="AR29" s="347">
        <v>1371.7891950000001</v>
      </c>
      <c r="AS29" s="347">
        <v>1373.7295343000001</v>
      </c>
      <c r="AT29" s="347">
        <v>1373.4892599</v>
      </c>
      <c r="AU29" s="347">
        <v>1371.7409306</v>
      </c>
      <c r="AV29" s="347">
        <v>1365.9300258999999</v>
      </c>
      <c r="AW29" s="347">
        <v>1363.0814774999999</v>
      </c>
      <c r="AX29" s="347">
        <v>1360.6407647999999</v>
      </c>
      <c r="AY29" s="347">
        <v>1359.8319254999999</v>
      </c>
      <c r="AZ29" s="877">
        <v>1357.2888556</v>
      </c>
      <c r="BA29" s="877">
        <v>1354.2355930000001</v>
      </c>
      <c r="BB29" s="877">
        <v>1347.2895265</v>
      </c>
      <c r="BC29" s="877">
        <v>1345.7528365000001</v>
      </c>
      <c r="BD29" s="877">
        <v>1346.2429121</v>
      </c>
      <c r="BE29" s="358">
        <v>1350.951</v>
      </c>
      <c r="BF29" s="358">
        <v>1353.8510000000001</v>
      </c>
      <c r="BG29" s="358">
        <v>1357.135</v>
      </c>
      <c r="BH29" s="358">
        <v>1360.5260000000001</v>
      </c>
      <c r="BI29" s="358">
        <v>1364.7840000000001</v>
      </c>
      <c r="BJ29" s="358">
        <v>1369.633</v>
      </c>
      <c r="BK29" s="358">
        <v>1376.2940000000001</v>
      </c>
      <c r="BL29" s="358">
        <v>1381.41</v>
      </c>
      <c r="BM29" s="358">
        <v>1386.202</v>
      </c>
      <c r="BN29" s="358">
        <v>1390.3330000000001</v>
      </c>
      <c r="BO29" s="358">
        <v>1394.7280000000001</v>
      </c>
      <c r="BP29" s="358">
        <v>1399.0509999999999</v>
      </c>
      <c r="BQ29" s="358">
        <v>1403.3320000000001</v>
      </c>
      <c r="BR29" s="358">
        <v>1407.4860000000001</v>
      </c>
      <c r="BS29" s="358">
        <v>1411.5429999999999</v>
      </c>
      <c r="BT29" s="358">
        <v>1415.5039999999999</v>
      </c>
      <c r="BU29" s="358">
        <v>1419.3689999999999</v>
      </c>
      <c r="BV29" s="358">
        <v>1423.1369999999999</v>
      </c>
    </row>
    <row r="30" spans="1:74" ht="11.1" customHeight="1" x14ac:dyDescent="0.2">
      <c r="A30" s="81" t="s">
        <v>404</v>
      </c>
      <c r="B30" s="528" t="s">
        <v>1005</v>
      </c>
      <c r="C30" s="347">
        <v>3678.4468455000001</v>
      </c>
      <c r="D30" s="347">
        <v>3676.2204778999999</v>
      </c>
      <c r="E30" s="347">
        <v>3675.899617</v>
      </c>
      <c r="F30" s="347">
        <v>3674.2206394999998</v>
      </c>
      <c r="G30" s="347">
        <v>3680.1585098999999</v>
      </c>
      <c r="H30" s="347">
        <v>3690.4496048000001</v>
      </c>
      <c r="I30" s="347">
        <v>3713.4897600999998</v>
      </c>
      <c r="J30" s="347">
        <v>3726.1904269000001</v>
      </c>
      <c r="K30" s="347">
        <v>3736.9474412999998</v>
      </c>
      <c r="L30" s="347">
        <v>3742.8548007999998</v>
      </c>
      <c r="M30" s="347">
        <v>3751.9040117</v>
      </c>
      <c r="N30" s="347">
        <v>3761.1890718999998</v>
      </c>
      <c r="O30" s="347">
        <v>3771.0929959</v>
      </c>
      <c r="P30" s="347">
        <v>3780.5624932999999</v>
      </c>
      <c r="Q30" s="347">
        <v>3789.9805787999999</v>
      </c>
      <c r="R30" s="347">
        <v>3800.3467555000002</v>
      </c>
      <c r="S30" s="347">
        <v>3808.9123899000001</v>
      </c>
      <c r="T30" s="347">
        <v>3816.6769852000002</v>
      </c>
      <c r="U30" s="347">
        <v>3819.2094932999998</v>
      </c>
      <c r="V30" s="347">
        <v>3828.6952961000002</v>
      </c>
      <c r="W30" s="347">
        <v>3840.7033456999998</v>
      </c>
      <c r="X30" s="347">
        <v>3857.8270409000002</v>
      </c>
      <c r="Y30" s="347">
        <v>3872.9345346</v>
      </c>
      <c r="Z30" s="347">
        <v>3888.6192258999999</v>
      </c>
      <c r="AA30" s="347">
        <v>3908.9726326999998</v>
      </c>
      <c r="AB30" s="347">
        <v>3922.7430804999999</v>
      </c>
      <c r="AC30" s="347">
        <v>3934.0220872</v>
      </c>
      <c r="AD30" s="347">
        <v>3939.0496493000001</v>
      </c>
      <c r="AE30" s="347">
        <v>3948.1657767000002</v>
      </c>
      <c r="AF30" s="347">
        <v>3957.6104657999999</v>
      </c>
      <c r="AG30" s="347">
        <v>3968.2550553999999</v>
      </c>
      <c r="AH30" s="347">
        <v>3977.7033639000001</v>
      </c>
      <c r="AI30" s="347">
        <v>3986.8267300000002</v>
      </c>
      <c r="AJ30" s="347">
        <v>3995.0379231000002</v>
      </c>
      <c r="AK30" s="347">
        <v>4003.9518275</v>
      </c>
      <c r="AL30" s="347">
        <v>4012.9812124999999</v>
      </c>
      <c r="AM30" s="347">
        <v>4022.9710851</v>
      </c>
      <c r="AN30" s="347">
        <v>4031.5976762999999</v>
      </c>
      <c r="AO30" s="347">
        <v>4039.7059929000002</v>
      </c>
      <c r="AP30" s="347">
        <v>4048.3734843000002</v>
      </c>
      <c r="AQ30" s="347">
        <v>4054.6371650000001</v>
      </c>
      <c r="AR30" s="347">
        <v>4059.5744844000001</v>
      </c>
      <c r="AS30" s="347">
        <v>4063.8809553999999</v>
      </c>
      <c r="AT30" s="347">
        <v>4065.6439172999999</v>
      </c>
      <c r="AU30" s="347">
        <v>4065.5588831</v>
      </c>
      <c r="AV30" s="347">
        <v>4061.9772776</v>
      </c>
      <c r="AW30" s="347">
        <v>4059.4326824999998</v>
      </c>
      <c r="AX30" s="347">
        <v>4056.2765226000001</v>
      </c>
      <c r="AY30" s="347">
        <v>4052.8037556999998</v>
      </c>
      <c r="AZ30" s="877">
        <v>4048.2032481000001</v>
      </c>
      <c r="BA30" s="877">
        <v>4042.7699576</v>
      </c>
      <c r="BB30" s="877">
        <v>4029.1401414000002</v>
      </c>
      <c r="BC30" s="877">
        <v>4027.5640919000002</v>
      </c>
      <c r="BD30" s="877">
        <v>4030.6780665000001</v>
      </c>
      <c r="BE30" s="358">
        <v>4043.518</v>
      </c>
      <c r="BF30" s="358">
        <v>4052.2350000000001</v>
      </c>
      <c r="BG30" s="358">
        <v>4061.866</v>
      </c>
      <c r="BH30" s="358">
        <v>4071.2469999999998</v>
      </c>
      <c r="BI30" s="358">
        <v>4083.576</v>
      </c>
      <c r="BJ30" s="358">
        <v>4097.6899999999996</v>
      </c>
      <c r="BK30" s="358">
        <v>4116.6840000000002</v>
      </c>
      <c r="BL30" s="358">
        <v>4132.049</v>
      </c>
      <c r="BM30" s="358">
        <v>4146.8789999999999</v>
      </c>
      <c r="BN30" s="358">
        <v>4160.6530000000002</v>
      </c>
      <c r="BO30" s="358">
        <v>4174.8050000000003</v>
      </c>
      <c r="BP30" s="358">
        <v>4188.8130000000001</v>
      </c>
      <c r="BQ30" s="358">
        <v>4202.9759999999997</v>
      </c>
      <c r="BR30" s="358">
        <v>4216.4719999999998</v>
      </c>
      <c r="BS30" s="358">
        <v>4229.6009999999997</v>
      </c>
      <c r="BT30" s="358">
        <v>4242.3620000000001</v>
      </c>
      <c r="BU30" s="358">
        <v>4254.7560000000003</v>
      </c>
      <c r="BV30" s="358">
        <v>4266.7820000000002</v>
      </c>
    </row>
    <row r="31" spans="1:74" ht="11.1" customHeight="1" x14ac:dyDescent="0.2">
      <c r="A31" s="81" t="s">
        <v>405</v>
      </c>
      <c r="B31" s="528" t="s">
        <v>1006</v>
      </c>
      <c r="C31" s="347">
        <v>1021.5881595</v>
      </c>
      <c r="D31" s="347">
        <v>1018.2360063</v>
      </c>
      <c r="E31" s="347">
        <v>1014.8764722</v>
      </c>
      <c r="F31" s="347">
        <v>1009.4019825</v>
      </c>
      <c r="G31" s="347">
        <v>1007.6083677</v>
      </c>
      <c r="H31" s="347">
        <v>1007.3880529</v>
      </c>
      <c r="I31" s="347">
        <v>1010.7106545</v>
      </c>
      <c r="J31" s="347">
        <v>1012.1597278</v>
      </c>
      <c r="K31" s="347">
        <v>1013.7048892</v>
      </c>
      <c r="L31" s="347">
        <v>1013.9866968</v>
      </c>
      <c r="M31" s="347">
        <v>1016.7436154</v>
      </c>
      <c r="N31" s="347">
        <v>1020.6162032</v>
      </c>
      <c r="O31" s="347">
        <v>1028.3998735</v>
      </c>
      <c r="P31" s="347">
        <v>1032.4072398000001</v>
      </c>
      <c r="Q31" s="347">
        <v>1035.4337155000001</v>
      </c>
      <c r="R31" s="347">
        <v>1036.2388069000001</v>
      </c>
      <c r="S31" s="347">
        <v>1038.2338712000001</v>
      </c>
      <c r="T31" s="347">
        <v>1040.1784149</v>
      </c>
      <c r="U31" s="347">
        <v>1041.4330525</v>
      </c>
      <c r="V31" s="347">
        <v>1043.7560940000001</v>
      </c>
      <c r="W31" s="347">
        <v>1046.5081540000001</v>
      </c>
      <c r="X31" s="347">
        <v>1050.2535413000001</v>
      </c>
      <c r="Y31" s="347">
        <v>1053.4404064</v>
      </c>
      <c r="Z31" s="347">
        <v>1056.6330582999999</v>
      </c>
      <c r="AA31" s="347">
        <v>1059.8389815</v>
      </c>
      <c r="AB31" s="347">
        <v>1063.0375934000001</v>
      </c>
      <c r="AC31" s="347">
        <v>1066.2363786000001</v>
      </c>
      <c r="AD31" s="347">
        <v>1070.2058046</v>
      </c>
      <c r="AE31" s="347">
        <v>1072.8270858000001</v>
      </c>
      <c r="AF31" s="347">
        <v>1074.8706898</v>
      </c>
      <c r="AG31" s="347">
        <v>1075.5221306000001</v>
      </c>
      <c r="AH31" s="347">
        <v>1077.0212443999999</v>
      </c>
      <c r="AI31" s="347">
        <v>1078.5535454000001</v>
      </c>
      <c r="AJ31" s="347">
        <v>1079.2800689999999</v>
      </c>
      <c r="AK31" s="347">
        <v>1081.5079676</v>
      </c>
      <c r="AL31" s="347">
        <v>1084.3982765999999</v>
      </c>
      <c r="AM31" s="347">
        <v>1089.4290633999999</v>
      </c>
      <c r="AN31" s="347">
        <v>1092.5356429000001</v>
      </c>
      <c r="AO31" s="347">
        <v>1095.1960825000001</v>
      </c>
      <c r="AP31" s="347">
        <v>1097.3287806999999</v>
      </c>
      <c r="AQ31" s="347">
        <v>1099.1581414</v>
      </c>
      <c r="AR31" s="347">
        <v>1100.6025632999999</v>
      </c>
      <c r="AS31" s="347">
        <v>1102.0374793000001</v>
      </c>
      <c r="AT31" s="347">
        <v>1102.4304486000001</v>
      </c>
      <c r="AU31" s="347">
        <v>1102.1569043</v>
      </c>
      <c r="AV31" s="347">
        <v>1100.1712313</v>
      </c>
      <c r="AW31" s="347">
        <v>1099.3488711</v>
      </c>
      <c r="AX31" s="347">
        <v>1098.6442085000001</v>
      </c>
      <c r="AY31" s="347">
        <v>1098.8364168000001</v>
      </c>
      <c r="AZ31" s="877">
        <v>1097.7827695999999</v>
      </c>
      <c r="BA31" s="877">
        <v>1096.2624401</v>
      </c>
      <c r="BB31" s="877">
        <v>1091.8725500999999</v>
      </c>
      <c r="BC31" s="877">
        <v>1091.2210146</v>
      </c>
      <c r="BD31" s="877">
        <v>1091.9049554999999</v>
      </c>
      <c r="BE31" s="358">
        <v>1095.3589999999999</v>
      </c>
      <c r="BF31" s="358">
        <v>1097.6379999999999</v>
      </c>
      <c r="BG31" s="358">
        <v>1100.1769999999999</v>
      </c>
      <c r="BH31" s="358">
        <v>1102.6949999999999</v>
      </c>
      <c r="BI31" s="358">
        <v>1105.963</v>
      </c>
      <c r="BJ31" s="358">
        <v>1109.7</v>
      </c>
      <c r="BK31" s="358">
        <v>1114.854</v>
      </c>
      <c r="BL31" s="358">
        <v>1118.817</v>
      </c>
      <c r="BM31" s="358">
        <v>1122.539</v>
      </c>
      <c r="BN31" s="358">
        <v>1125.788</v>
      </c>
      <c r="BO31" s="358">
        <v>1129.1980000000001</v>
      </c>
      <c r="BP31" s="358">
        <v>1132.538</v>
      </c>
      <c r="BQ31" s="358">
        <v>1135.827</v>
      </c>
      <c r="BR31" s="358">
        <v>1139.0150000000001</v>
      </c>
      <c r="BS31" s="358">
        <v>1142.1210000000001</v>
      </c>
      <c r="BT31" s="358">
        <v>1145.145</v>
      </c>
      <c r="BU31" s="358">
        <v>1148.085</v>
      </c>
      <c r="BV31" s="358">
        <v>1150.944</v>
      </c>
    </row>
    <row r="32" spans="1:74" ht="11.1" customHeight="1" x14ac:dyDescent="0.2">
      <c r="A32" s="81" t="s">
        <v>406</v>
      </c>
      <c r="B32" s="528" t="s">
        <v>1007</v>
      </c>
      <c r="C32" s="347">
        <v>2290.4709051</v>
      </c>
      <c r="D32" s="347">
        <v>2295.0941158999999</v>
      </c>
      <c r="E32" s="347">
        <v>2300.2834296000001</v>
      </c>
      <c r="F32" s="347">
        <v>2304.3168934</v>
      </c>
      <c r="G32" s="347">
        <v>2311.9298773999999</v>
      </c>
      <c r="H32" s="347">
        <v>2321.4004286999998</v>
      </c>
      <c r="I32" s="347">
        <v>2338.5053416000001</v>
      </c>
      <c r="J32" s="347">
        <v>2347.3584320999998</v>
      </c>
      <c r="K32" s="347">
        <v>2353.7364944000001</v>
      </c>
      <c r="L32" s="347">
        <v>2349.2479686000001</v>
      </c>
      <c r="M32" s="347">
        <v>2356.9696441999999</v>
      </c>
      <c r="N32" s="347">
        <v>2368.5099614000001</v>
      </c>
      <c r="O32" s="347">
        <v>2395.2814204000001</v>
      </c>
      <c r="P32" s="347">
        <v>2405.8996456999998</v>
      </c>
      <c r="Q32" s="347">
        <v>2411.7771373999999</v>
      </c>
      <c r="R32" s="347">
        <v>2404.9445740000001</v>
      </c>
      <c r="S32" s="347">
        <v>2407.3175897000001</v>
      </c>
      <c r="T32" s="347">
        <v>2410.9268628999998</v>
      </c>
      <c r="U32" s="347">
        <v>2415.8109462000002</v>
      </c>
      <c r="V32" s="347">
        <v>2421.86382</v>
      </c>
      <c r="W32" s="347">
        <v>2429.124037</v>
      </c>
      <c r="X32" s="347">
        <v>2440.1366404</v>
      </c>
      <c r="Y32" s="347">
        <v>2447.9027609999998</v>
      </c>
      <c r="Z32" s="347">
        <v>2454.9674423000001</v>
      </c>
      <c r="AA32" s="347">
        <v>2460.6142350999999</v>
      </c>
      <c r="AB32" s="347">
        <v>2466.8133745</v>
      </c>
      <c r="AC32" s="347">
        <v>2472.8484113</v>
      </c>
      <c r="AD32" s="347">
        <v>2478.9587018000002</v>
      </c>
      <c r="AE32" s="347">
        <v>2484.4860164000002</v>
      </c>
      <c r="AF32" s="347">
        <v>2489.6697113</v>
      </c>
      <c r="AG32" s="347">
        <v>2494.6565243</v>
      </c>
      <c r="AH32" s="347">
        <v>2499.0429264999998</v>
      </c>
      <c r="AI32" s="347">
        <v>2502.9756556000002</v>
      </c>
      <c r="AJ32" s="347">
        <v>2504.2773966</v>
      </c>
      <c r="AK32" s="347">
        <v>2508.9357660000001</v>
      </c>
      <c r="AL32" s="347">
        <v>2514.7734485000001</v>
      </c>
      <c r="AM32" s="347">
        <v>2523.3191425</v>
      </c>
      <c r="AN32" s="347">
        <v>2530.3689279</v>
      </c>
      <c r="AO32" s="347">
        <v>2537.4515028000001</v>
      </c>
      <c r="AP32" s="347">
        <v>2548.6741763999999</v>
      </c>
      <c r="AQ32" s="347">
        <v>2552.7418487</v>
      </c>
      <c r="AR32" s="347">
        <v>2553.7618289000002</v>
      </c>
      <c r="AS32" s="347">
        <v>2547.0534296000001</v>
      </c>
      <c r="AT32" s="347">
        <v>2545.4885408</v>
      </c>
      <c r="AU32" s="347">
        <v>2544.3864751999999</v>
      </c>
      <c r="AV32" s="347">
        <v>2544.6327271999999</v>
      </c>
      <c r="AW32" s="347">
        <v>2543.7921872000002</v>
      </c>
      <c r="AX32" s="347">
        <v>2542.7503495999999</v>
      </c>
      <c r="AY32" s="347">
        <v>2542.9048747000002</v>
      </c>
      <c r="AZ32" s="877">
        <v>2540.4121967000001</v>
      </c>
      <c r="BA32" s="877">
        <v>2536.6699758</v>
      </c>
      <c r="BB32" s="877">
        <v>2525.769526</v>
      </c>
      <c r="BC32" s="877">
        <v>2523.959734</v>
      </c>
      <c r="BD32" s="877">
        <v>2525.3319136999999</v>
      </c>
      <c r="BE32" s="358">
        <v>2532.91</v>
      </c>
      <c r="BF32" s="358">
        <v>2538.3780000000002</v>
      </c>
      <c r="BG32" s="358">
        <v>2544.761</v>
      </c>
      <c r="BH32" s="358">
        <v>2551.567</v>
      </c>
      <c r="BI32" s="358">
        <v>2560.145</v>
      </c>
      <c r="BJ32" s="358">
        <v>2570.0050000000001</v>
      </c>
      <c r="BK32" s="358">
        <v>2583.3919999999998</v>
      </c>
      <c r="BL32" s="358">
        <v>2594.1309999999999</v>
      </c>
      <c r="BM32" s="358">
        <v>2604.4670000000001</v>
      </c>
      <c r="BN32" s="358">
        <v>2613.9720000000002</v>
      </c>
      <c r="BO32" s="358">
        <v>2623.8240000000001</v>
      </c>
      <c r="BP32" s="358">
        <v>2633.5949999999998</v>
      </c>
      <c r="BQ32" s="358">
        <v>2643.4270000000001</v>
      </c>
      <c r="BR32" s="358">
        <v>2652.9279999999999</v>
      </c>
      <c r="BS32" s="358">
        <v>2662.241</v>
      </c>
      <c r="BT32" s="358">
        <v>2671.366</v>
      </c>
      <c r="BU32" s="358">
        <v>2680.3029999999999</v>
      </c>
      <c r="BV32" s="358">
        <v>2689.0520000000001</v>
      </c>
    </row>
    <row r="33" spans="1:74" ht="11.1" customHeight="1" x14ac:dyDescent="0.2">
      <c r="A33" s="81" t="s">
        <v>407</v>
      </c>
      <c r="B33" s="528" t="s">
        <v>1008</v>
      </c>
      <c r="C33" s="347">
        <v>1439.4209751000001</v>
      </c>
      <c r="D33" s="347">
        <v>1436.7265399</v>
      </c>
      <c r="E33" s="347">
        <v>1433.7822954999999</v>
      </c>
      <c r="F33" s="347">
        <v>1425.9592213000001</v>
      </c>
      <c r="G33" s="347">
        <v>1425.9871244000001</v>
      </c>
      <c r="H33" s="347">
        <v>1429.2369839999999</v>
      </c>
      <c r="I33" s="347">
        <v>1443.3532021999999</v>
      </c>
      <c r="J33" s="347">
        <v>1447.3136732</v>
      </c>
      <c r="K33" s="347">
        <v>1448.7627990999999</v>
      </c>
      <c r="L33" s="347">
        <v>1441.3322082</v>
      </c>
      <c r="M33" s="347">
        <v>1442.5349226000001</v>
      </c>
      <c r="N33" s="347">
        <v>1446.0025705999999</v>
      </c>
      <c r="O33" s="347">
        <v>1455.6614353</v>
      </c>
      <c r="P33" s="347">
        <v>1460.7142381000001</v>
      </c>
      <c r="Q33" s="347">
        <v>1465.0872621999999</v>
      </c>
      <c r="R33" s="347">
        <v>1469.2249139999999</v>
      </c>
      <c r="S33" s="347">
        <v>1471.9050758000001</v>
      </c>
      <c r="T33" s="347">
        <v>1473.572154</v>
      </c>
      <c r="U33" s="347">
        <v>1472.2748180000001</v>
      </c>
      <c r="V33" s="347">
        <v>1473.3792272999999</v>
      </c>
      <c r="W33" s="347">
        <v>1474.9340511</v>
      </c>
      <c r="X33" s="347">
        <v>1477.5728523</v>
      </c>
      <c r="Y33" s="347">
        <v>1479.5533330999999</v>
      </c>
      <c r="Z33" s="347">
        <v>1481.5090564</v>
      </c>
      <c r="AA33" s="347">
        <v>1483.6017363000001</v>
      </c>
      <c r="AB33" s="347">
        <v>1485.3866588000001</v>
      </c>
      <c r="AC33" s="347">
        <v>1487.0255380000001</v>
      </c>
      <c r="AD33" s="347">
        <v>1488.8590813999999</v>
      </c>
      <c r="AE33" s="347">
        <v>1489.9503434999999</v>
      </c>
      <c r="AF33" s="347">
        <v>1490.6400318000001</v>
      </c>
      <c r="AG33" s="347">
        <v>1489.2232959</v>
      </c>
      <c r="AH33" s="347">
        <v>1490.3884744</v>
      </c>
      <c r="AI33" s="347">
        <v>1492.430717</v>
      </c>
      <c r="AJ33" s="347">
        <v>1496.4757359</v>
      </c>
      <c r="AK33" s="347">
        <v>1499.4278222999999</v>
      </c>
      <c r="AL33" s="347">
        <v>1502.4126884</v>
      </c>
      <c r="AM33" s="347">
        <v>1504.8053130999999</v>
      </c>
      <c r="AN33" s="347">
        <v>1508.3245047</v>
      </c>
      <c r="AO33" s="347">
        <v>1512.3452420000001</v>
      </c>
      <c r="AP33" s="347">
        <v>1518.8944942000001</v>
      </c>
      <c r="AQ33" s="347">
        <v>1522.3980959</v>
      </c>
      <c r="AR33" s="347">
        <v>1524.8830164000001</v>
      </c>
      <c r="AS33" s="347">
        <v>1525.6752872</v>
      </c>
      <c r="AT33" s="347">
        <v>1526.6283215000001</v>
      </c>
      <c r="AU33" s="347">
        <v>1527.0681508</v>
      </c>
      <c r="AV33" s="347">
        <v>1526.5779803</v>
      </c>
      <c r="AW33" s="347">
        <v>1526.3039957999999</v>
      </c>
      <c r="AX33" s="347">
        <v>1525.8294026000001</v>
      </c>
      <c r="AY33" s="347">
        <v>1525.3940600999999</v>
      </c>
      <c r="AZ33" s="877">
        <v>1524.3383546</v>
      </c>
      <c r="BA33" s="877">
        <v>1522.9021456999999</v>
      </c>
      <c r="BB33" s="877">
        <v>1518.2353905</v>
      </c>
      <c r="BC33" s="877">
        <v>1518.1757067999999</v>
      </c>
      <c r="BD33" s="877">
        <v>1519.8730518</v>
      </c>
      <c r="BE33" s="358">
        <v>1525.153</v>
      </c>
      <c r="BF33" s="358">
        <v>1528.9949999999999</v>
      </c>
      <c r="BG33" s="358">
        <v>1533.2249999999999</v>
      </c>
      <c r="BH33" s="358">
        <v>1537.423</v>
      </c>
      <c r="BI33" s="358">
        <v>1542.742</v>
      </c>
      <c r="BJ33" s="358">
        <v>1548.7619999999999</v>
      </c>
      <c r="BK33" s="358">
        <v>1556.7529999999999</v>
      </c>
      <c r="BL33" s="358">
        <v>1563.2239999999999</v>
      </c>
      <c r="BM33" s="358">
        <v>1569.4449999999999</v>
      </c>
      <c r="BN33" s="358">
        <v>1575.1880000000001</v>
      </c>
      <c r="BO33" s="358">
        <v>1581.077</v>
      </c>
      <c r="BP33" s="358">
        <v>1586.886</v>
      </c>
      <c r="BQ33" s="358">
        <v>1592.6869999999999</v>
      </c>
      <c r="BR33" s="358">
        <v>1598.279</v>
      </c>
      <c r="BS33" s="358">
        <v>1603.7349999999999</v>
      </c>
      <c r="BT33" s="358">
        <v>1609.0540000000001</v>
      </c>
      <c r="BU33" s="358">
        <v>1614.2380000000001</v>
      </c>
      <c r="BV33" s="358">
        <v>1619.2850000000001</v>
      </c>
    </row>
    <row r="34" spans="1:74" ht="11.1" customHeight="1" x14ac:dyDescent="0.2">
      <c r="A34" s="81" t="s">
        <v>408</v>
      </c>
      <c r="B34" s="528" t="s">
        <v>1011</v>
      </c>
      <c r="C34" s="347">
        <v>3154.8624365000001</v>
      </c>
      <c r="D34" s="347">
        <v>3133.9914862999999</v>
      </c>
      <c r="E34" s="347">
        <v>3115.0146368999999</v>
      </c>
      <c r="F34" s="347">
        <v>3091.3341959999998</v>
      </c>
      <c r="G34" s="347">
        <v>3081.0938176</v>
      </c>
      <c r="H34" s="347">
        <v>3077.6958092</v>
      </c>
      <c r="I34" s="347">
        <v>3088.1394906</v>
      </c>
      <c r="J34" s="347">
        <v>3093.1767326999998</v>
      </c>
      <c r="K34" s="347">
        <v>3099.8068552</v>
      </c>
      <c r="L34" s="347">
        <v>3111.9033306000001</v>
      </c>
      <c r="M34" s="347">
        <v>3118.8141092999999</v>
      </c>
      <c r="N34" s="347">
        <v>3124.4126639999999</v>
      </c>
      <c r="O34" s="347">
        <v>3122.5700711999998</v>
      </c>
      <c r="P34" s="347">
        <v>3130.1408703000002</v>
      </c>
      <c r="Q34" s="347">
        <v>3140.996138</v>
      </c>
      <c r="R34" s="347">
        <v>3162.4243439000002</v>
      </c>
      <c r="S34" s="347">
        <v>3174.3821962000002</v>
      </c>
      <c r="T34" s="347">
        <v>3184.1581646999998</v>
      </c>
      <c r="U34" s="347">
        <v>3187.3059942</v>
      </c>
      <c r="V34" s="347">
        <v>3196.0528863</v>
      </c>
      <c r="W34" s="347">
        <v>3205.9525859</v>
      </c>
      <c r="X34" s="347">
        <v>3213.8227959000001</v>
      </c>
      <c r="Y34" s="347">
        <v>3228.4148332999998</v>
      </c>
      <c r="Z34" s="347">
        <v>3246.5464010999999</v>
      </c>
      <c r="AA34" s="347">
        <v>3276.5540294000002</v>
      </c>
      <c r="AB34" s="347">
        <v>3295.5122603</v>
      </c>
      <c r="AC34" s="347">
        <v>3311.7576239</v>
      </c>
      <c r="AD34" s="347">
        <v>3323.6235547000001</v>
      </c>
      <c r="AE34" s="347">
        <v>3335.6931077999998</v>
      </c>
      <c r="AF34" s="347">
        <v>3346.2997178000001</v>
      </c>
      <c r="AG34" s="347">
        <v>3351.0405243999999</v>
      </c>
      <c r="AH34" s="347">
        <v>3362.0233932000001</v>
      </c>
      <c r="AI34" s="347">
        <v>3374.845464</v>
      </c>
      <c r="AJ34" s="347">
        <v>3395.7624203</v>
      </c>
      <c r="AK34" s="347">
        <v>3407.5711323999999</v>
      </c>
      <c r="AL34" s="347">
        <v>3416.5272838000001</v>
      </c>
      <c r="AM34" s="347">
        <v>3422.6062290999998</v>
      </c>
      <c r="AN34" s="347">
        <v>3425.8757432000002</v>
      </c>
      <c r="AO34" s="347">
        <v>3426.3111807</v>
      </c>
      <c r="AP34" s="347">
        <v>3411.9706854999999</v>
      </c>
      <c r="AQ34" s="347">
        <v>3415.6943620000002</v>
      </c>
      <c r="AR34" s="347">
        <v>3425.5403541000001</v>
      </c>
      <c r="AS34" s="347">
        <v>3457.1935395</v>
      </c>
      <c r="AT34" s="347">
        <v>3467.5205043999999</v>
      </c>
      <c r="AU34" s="347">
        <v>3472.2061266000001</v>
      </c>
      <c r="AV34" s="347">
        <v>3466.5511594999998</v>
      </c>
      <c r="AW34" s="347">
        <v>3463.4785310000002</v>
      </c>
      <c r="AX34" s="347">
        <v>3458.2889946</v>
      </c>
      <c r="AY34" s="347">
        <v>3448.9493950999999</v>
      </c>
      <c r="AZ34" s="877">
        <v>3441.0509093999999</v>
      </c>
      <c r="BA34" s="877">
        <v>3432.5603821</v>
      </c>
      <c r="BB34" s="877">
        <v>3417.0016024000001</v>
      </c>
      <c r="BC34" s="877">
        <v>3412.1841503999999</v>
      </c>
      <c r="BD34" s="877">
        <v>3411.6318151999999</v>
      </c>
      <c r="BE34" s="358">
        <v>3419.3989999999999</v>
      </c>
      <c r="BF34" s="358">
        <v>3424.3359999999998</v>
      </c>
      <c r="BG34" s="358">
        <v>3430.4969999999998</v>
      </c>
      <c r="BH34" s="358">
        <v>3437.6819999999998</v>
      </c>
      <c r="BI34" s="358">
        <v>3446.442</v>
      </c>
      <c r="BJ34" s="358">
        <v>3456.576</v>
      </c>
      <c r="BK34" s="358">
        <v>3470.4969999999998</v>
      </c>
      <c r="BL34" s="358">
        <v>3481.5720000000001</v>
      </c>
      <c r="BM34" s="358">
        <v>3492.2130000000002</v>
      </c>
      <c r="BN34" s="358">
        <v>3502.0770000000002</v>
      </c>
      <c r="BO34" s="358">
        <v>3512.107</v>
      </c>
      <c r="BP34" s="358">
        <v>3521.9609999999998</v>
      </c>
      <c r="BQ34" s="358">
        <v>3531.8029999999999</v>
      </c>
      <c r="BR34" s="358">
        <v>3541.1790000000001</v>
      </c>
      <c r="BS34" s="358">
        <v>3550.2539999999999</v>
      </c>
      <c r="BT34" s="358">
        <v>3559.029</v>
      </c>
      <c r="BU34" s="358">
        <v>3567.502</v>
      </c>
      <c r="BV34" s="358">
        <v>3575.674</v>
      </c>
    </row>
    <row r="35" spans="1:74" ht="11.1" customHeight="1" x14ac:dyDescent="0.2">
      <c r="A35" s="81"/>
      <c r="B35" s="91" t="s">
        <v>1398</v>
      </c>
      <c r="C35" s="520"/>
      <c r="D35" s="520"/>
      <c r="E35" s="520"/>
      <c r="F35" s="520"/>
      <c r="G35" s="520"/>
      <c r="H35" s="520"/>
      <c r="I35" s="520"/>
      <c r="J35" s="520"/>
      <c r="K35" s="520"/>
      <c r="L35" s="520"/>
      <c r="M35" s="520"/>
      <c r="N35" s="520"/>
      <c r="O35" s="520"/>
      <c r="P35" s="520"/>
      <c r="Q35" s="520"/>
      <c r="R35" s="520"/>
      <c r="S35" s="520"/>
      <c r="T35" s="520"/>
      <c r="U35" s="520"/>
      <c r="V35" s="520"/>
      <c r="W35" s="520"/>
      <c r="X35" s="520"/>
      <c r="Y35" s="520"/>
      <c r="Z35" s="520"/>
      <c r="AA35" s="520"/>
      <c r="AB35" s="520"/>
      <c r="AC35" s="520"/>
      <c r="AD35" s="520"/>
      <c r="AE35" s="520"/>
      <c r="AF35" s="520"/>
      <c r="AG35" s="520"/>
      <c r="AH35" s="520"/>
      <c r="AI35" s="520"/>
      <c r="AJ35" s="520"/>
      <c r="AK35" s="520"/>
      <c r="AL35" s="520"/>
      <c r="AM35" s="520"/>
      <c r="AN35" s="520"/>
      <c r="AO35" s="520"/>
      <c r="AP35" s="520"/>
      <c r="AQ35" s="520"/>
      <c r="AR35" s="520"/>
      <c r="AS35" s="520"/>
      <c r="AT35" s="520"/>
      <c r="AU35" s="520"/>
      <c r="AV35" s="520"/>
      <c r="AW35" s="520"/>
      <c r="AX35" s="520"/>
      <c r="AY35" s="520"/>
      <c r="AZ35" s="939"/>
      <c r="BA35" s="939"/>
      <c r="BB35" s="939"/>
      <c r="BC35" s="939"/>
      <c r="BD35" s="939"/>
      <c r="BE35" s="526"/>
      <c r="BF35" s="526"/>
      <c r="BG35" s="526"/>
      <c r="BH35" s="526"/>
      <c r="BI35" s="526"/>
      <c r="BJ35" s="526"/>
      <c r="BK35" s="526"/>
      <c r="BL35" s="526"/>
      <c r="BM35" s="526"/>
      <c r="BN35" s="526"/>
      <c r="BO35" s="526"/>
      <c r="BP35" s="526"/>
      <c r="BQ35" s="526"/>
      <c r="BR35" s="526"/>
      <c r="BS35" s="526"/>
      <c r="BT35" s="526"/>
      <c r="BU35" s="526"/>
      <c r="BV35" s="526"/>
    </row>
    <row r="36" spans="1:74" ht="11.1" customHeight="1" x14ac:dyDescent="0.2">
      <c r="A36" s="81" t="s">
        <v>409</v>
      </c>
      <c r="B36" s="528" t="s">
        <v>1001</v>
      </c>
      <c r="C36" s="347">
        <v>6065.7126472999998</v>
      </c>
      <c r="D36" s="347">
        <v>6066.3148100999997</v>
      </c>
      <c r="E36" s="347">
        <v>6066.3535166000001</v>
      </c>
      <c r="F36" s="347">
        <v>6065.7281344000003</v>
      </c>
      <c r="G36" s="347">
        <v>6065.0613107999998</v>
      </c>
      <c r="H36" s="347">
        <v>6065.1565125999996</v>
      </c>
      <c r="I36" s="347">
        <v>6066.5799132000002</v>
      </c>
      <c r="J36" s="347">
        <v>6068.9485103999996</v>
      </c>
      <c r="K36" s="347">
        <v>6071.6420082000004</v>
      </c>
      <c r="L36" s="347">
        <v>6074.1718461999999</v>
      </c>
      <c r="M36" s="347">
        <v>6076.5764053000003</v>
      </c>
      <c r="N36" s="347">
        <v>6079.0258019000003</v>
      </c>
      <c r="O36" s="347">
        <v>6081.6448828000002</v>
      </c>
      <c r="P36" s="347">
        <v>6084.3774167000001</v>
      </c>
      <c r="Q36" s="347">
        <v>6087.1219027999996</v>
      </c>
      <c r="R36" s="347">
        <v>6089.8379041999997</v>
      </c>
      <c r="S36" s="347">
        <v>6092.7292396000003</v>
      </c>
      <c r="T36" s="347">
        <v>6096.0607915000001</v>
      </c>
      <c r="U36" s="347">
        <v>6100.0077810000003</v>
      </c>
      <c r="V36" s="347">
        <v>6104.3867831999996</v>
      </c>
      <c r="W36" s="347">
        <v>6108.9247117000004</v>
      </c>
      <c r="X36" s="347">
        <v>6113.3977861000003</v>
      </c>
      <c r="Y36" s="347">
        <v>6117.7794499000001</v>
      </c>
      <c r="Z36" s="347">
        <v>6122.0924523000003</v>
      </c>
      <c r="AA36" s="347">
        <v>6126.3820458999999</v>
      </c>
      <c r="AB36" s="347">
        <v>6130.7834964000003</v>
      </c>
      <c r="AC36" s="347">
        <v>6135.4545725999997</v>
      </c>
      <c r="AD36" s="347">
        <v>6140.3928784</v>
      </c>
      <c r="AE36" s="347">
        <v>6144.9553587</v>
      </c>
      <c r="AF36" s="347">
        <v>6148.3387935999999</v>
      </c>
      <c r="AG36" s="347">
        <v>6150.1153163999998</v>
      </c>
      <c r="AH36" s="347">
        <v>6151.3584729000004</v>
      </c>
      <c r="AI36" s="347">
        <v>6153.5171620000001</v>
      </c>
      <c r="AJ36" s="347">
        <v>6157.5889347000002</v>
      </c>
      <c r="AK36" s="347">
        <v>6162.7659504000003</v>
      </c>
      <c r="AL36" s="347">
        <v>6167.7890207999999</v>
      </c>
      <c r="AM36" s="347">
        <v>6171.7171584999996</v>
      </c>
      <c r="AN36" s="347">
        <v>6174.8821802000002</v>
      </c>
      <c r="AO36" s="347">
        <v>6177.9341037000004</v>
      </c>
      <c r="AP36" s="347">
        <v>6181.3623484</v>
      </c>
      <c r="AQ36" s="347">
        <v>6185.0139398000001</v>
      </c>
      <c r="AR36" s="347">
        <v>6188.5753052</v>
      </c>
      <c r="AS36" s="347">
        <v>6191.8579405999999</v>
      </c>
      <c r="AT36" s="347">
        <v>6195.1736190000001</v>
      </c>
      <c r="AU36" s="347">
        <v>6198.9591822000002</v>
      </c>
      <c r="AV36" s="347">
        <v>6203.3798072999998</v>
      </c>
      <c r="AW36" s="347">
        <v>6207.5140117000001</v>
      </c>
      <c r="AX36" s="347">
        <v>6210.1686484000002</v>
      </c>
      <c r="AY36" s="347">
        <v>6210.5712020000001</v>
      </c>
      <c r="AZ36" s="877">
        <v>6209.6316852999998</v>
      </c>
      <c r="BA36" s="877">
        <v>6208.6807431999996</v>
      </c>
      <c r="BB36" s="877">
        <v>6208.7164737000003</v>
      </c>
      <c r="BC36" s="877">
        <v>6209.4067883999996</v>
      </c>
      <c r="BD36" s="877">
        <v>6210.0870521999996</v>
      </c>
      <c r="BE36" s="358">
        <v>6210.2929999999997</v>
      </c>
      <c r="BF36" s="358">
        <v>6210.3620000000001</v>
      </c>
      <c r="BG36" s="358">
        <v>6210.8310000000001</v>
      </c>
      <c r="BH36" s="358">
        <v>6212.1019999999999</v>
      </c>
      <c r="BI36" s="358">
        <v>6214.0219999999999</v>
      </c>
      <c r="BJ36" s="358">
        <v>6216.3050000000003</v>
      </c>
      <c r="BK36" s="358">
        <v>6218.7139999999999</v>
      </c>
      <c r="BL36" s="358">
        <v>6221.2120000000004</v>
      </c>
      <c r="BM36" s="358">
        <v>6223.8119999999999</v>
      </c>
      <c r="BN36" s="358">
        <v>6226.5060000000003</v>
      </c>
      <c r="BO36" s="358">
        <v>6229.1880000000001</v>
      </c>
      <c r="BP36" s="358">
        <v>6231.7290000000003</v>
      </c>
      <c r="BQ36" s="358">
        <v>6234.0450000000001</v>
      </c>
      <c r="BR36" s="358">
        <v>6236.2340000000004</v>
      </c>
      <c r="BS36" s="358">
        <v>6238.4380000000001</v>
      </c>
      <c r="BT36" s="358">
        <v>6240.768</v>
      </c>
      <c r="BU36" s="358">
        <v>6243.2039999999997</v>
      </c>
      <c r="BV36" s="358">
        <v>6245.6930000000002</v>
      </c>
    </row>
    <row r="37" spans="1:74" ht="11.1" customHeight="1" x14ac:dyDescent="0.2">
      <c r="A37" s="81" t="s">
        <v>410</v>
      </c>
      <c r="B37" s="528" t="s">
        <v>1002</v>
      </c>
      <c r="C37" s="347">
        <v>16007.290819</v>
      </c>
      <c r="D37" s="347">
        <v>16009.269263</v>
      </c>
      <c r="E37" s="347">
        <v>16011.187184</v>
      </c>
      <c r="F37" s="347">
        <v>16012.553797</v>
      </c>
      <c r="G37" s="347">
        <v>16014.129516999999</v>
      </c>
      <c r="H37" s="347">
        <v>16016.987562</v>
      </c>
      <c r="I37" s="347">
        <v>16021.924257999999</v>
      </c>
      <c r="J37" s="347">
        <v>16028.628361999999</v>
      </c>
      <c r="K37" s="347">
        <v>16036.511742999999</v>
      </c>
      <c r="L37" s="347">
        <v>16045.080442</v>
      </c>
      <c r="M37" s="347">
        <v>16054.217194999999</v>
      </c>
      <c r="N37" s="347">
        <v>16063.898913000001</v>
      </c>
      <c r="O37" s="347">
        <v>16074.171087000001</v>
      </c>
      <c r="P37" s="347">
        <v>16085.353536000001</v>
      </c>
      <c r="Q37" s="347">
        <v>16097.834664</v>
      </c>
      <c r="R37" s="347">
        <v>16111.618071999999</v>
      </c>
      <c r="S37" s="347">
        <v>16125.168156</v>
      </c>
      <c r="T37" s="347">
        <v>16136.564515</v>
      </c>
      <c r="U37" s="347">
        <v>16144.514459</v>
      </c>
      <c r="V37" s="347">
        <v>16150.236142</v>
      </c>
      <c r="W37" s="347">
        <v>16155.575433</v>
      </c>
      <c r="X37" s="347">
        <v>16161.955155</v>
      </c>
      <c r="Y37" s="347">
        <v>16169.105949000001</v>
      </c>
      <c r="Z37" s="347">
        <v>16176.335415</v>
      </c>
      <c r="AA37" s="347">
        <v>16183.108023999999</v>
      </c>
      <c r="AB37" s="347">
        <v>16189.515754</v>
      </c>
      <c r="AC37" s="347">
        <v>16195.807457999999</v>
      </c>
      <c r="AD37" s="347">
        <v>16202.045147000001</v>
      </c>
      <c r="AE37" s="347">
        <v>16207.543465999999</v>
      </c>
      <c r="AF37" s="347">
        <v>16211.43022</v>
      </c>
      <c r="AG37" s="347">
        <v>16213.454336999999</v>
      </c>
      <c r="AH37" s="347">
        <v>16215.849249999999</v>
      </c>
      <c r="AI37" s="347">
        <v>16221.469515000001</v>
      </c>
      <c r="AJ37" s="347">
        <v>16232.143833</v>
      </c>
      <c r="AK37" s="347">
        <v>16245.597497999999</v>
      </c>
      <c r="AL37" s="347">
        <v>16258.529949</v>
      </c>
      <c r="AM37" s="347">
        <v>16268.429654</v>
      </c>
      <c r="AN37" s="347">
        <v>16275.941196</v>
      </c>
      <c r="AO37" s="347">
        <v>16282.498188</v>
      </c>
      <c r="AP37" s="347">
        <v>16289.282857</v>
      </c>
      <c r="AQ37" s="347">
        <v>16296.471890999999</v>
      </c>
      <c r="AR37" s="347">
        <v>16303.990592</v>
      </c>
      <c r="AS37" s="347">
        <v>16311.826352</v>
      </c>
      <c r="AT37" s="347">
        <v>16320.214916999999</v>
      </c>
      <c r="AU37" s="347">
        <v>16329.454126000001</v>
      </c>
      <c r="AV37" s="347">
        <v>16339.493531</v>
      </c>
      <c r="AW37" s="347">
        <v>16348.889553999999</v>
      </c>
      <c r="AX37" s="347">
        <v>16355.850334999999</v>
      </c>
      <c r="AY37" s="347">
        <v>16359.210373</v>
      </c>
      <c r="AZ37" s="877">
        <v>16360.309616</v>
      </c>
      <c r="BA37" s="877">
        <v>16361.114374000001</v>
      </c>
      <c r="BB37" s="877">
        <v>16363.082893000001</v>
      </c>
      <c r="BC37" s="877">
        <v>16365.641159000001</v>
      </c>
      <c r="BD37" s="877">
        <v>16367.707095</v>
      </c>
      <c r="BE37" s="358">
        <v>16368.52</v>
      </c>
      <c r="BF37" s="358">
        <v>16368.63</v>
      </c>
      <c r="BG37" s="358">
        <v>16368.9</v>
      </c>
      <c r="BH37" s="358">
        <v>16370.02</v>
      </c>
      <c r="BI37" s="358">
        <v>16372.04</v>
      </c>
      <c r="BJ37" s="358">
        <v>16374.82</v>
      </c>
      <c r="BK37" s="358">
        <v>16378.24</v>
      </c>
      <c r="BL37" s="358">
        <v>16382.13</v>
      </c>
      <c r="BM37" s="358">
        <v>16386.32</v>
      </c>
      <c r="BN37" s="358">
        <v>16390.64</v>
      </c>
      <c r="BO37" s="358">
        <v>16394.88</v>
      </c>
      <c r="BP37" s="358">
        <v>16398.84</v>
      </c>
      <c r="BQ37" s="358">
        <v>16402.38</v>
      </c>
      <c r="BR37" s="358">
        <v>16405.63</v>
      </c>
      <c r="BS37" s="358">
        <v>16408.8</v>
      </c>
      <c r="BT37" s="358">
        <v>16412.060000000001</v>
      </c>
      <c r="BU37" s="358">
        <v>16415.39</v>
      </c>
      <c r="BV37" s="358">
        <v>16418.77</v>
      </c>
    </row>
    <row r="38" spans="1:74" ht="11.1" customHeight="1" x14ac:dyDescent="0.2">
      <c r="A38" s="81" t="s">
        <v>411</v>
      </c>
      <c r="B38" s="528" t="s">
        <v>1003</v>
      </c>
      <c r="C38" s="347">
        <v>18894.047104000001</v>
      </c>
      <c r="D38" s="347">
        <v>18896.838621999999</v>
      </c>
      <c r="E38" s="347">
        <v>18900.059075000001</v>
      </c>
      <c r="F38" s="347">
        <v>18903.550781000002</v>
      </c>
      <c r="G38" s="347">
        <v>18907.24784</v>
      </c>
      <c r="H38" s="347">
        <v>18911.107295000002</v>
      </c>
      <c r="I38" s="347">
        <v>18915.101285000001</v>
      </c>
      <c r="J38" s="347">
        <v>18919.262341000001</v>
      </c>
      <c r="K38" s="347">
        <v>18923.638088</v>
      </c>
      <c r="L38" s="347">
        <v>18928.287574000002</v>
      </c>
      <c r="M38" s="347">
        <v>18933.315531</v>
      </c>
      <c r="N38" s="347">
        <v>18938.838113000002</v>
      </c>
      <c r="O38" s="347">
        <v>18944.833015</v>
      </c>
      <c r="P38" s="347">
        <v>18950.724106000001</v>
      </c>
      <c r="Q38" s="347">
        <v>18955.796794000002</v>
      </c>
      <c r="R38" s="347">
        <v>18959.815451999999</v>
      </c>
      <c r="S38" s="347">
        <v>18964.460302</v>
      </c>
      <c r="T38" s="347">
        <v>18971.890531000001</v>
      </c>
      <c r="U38" s="347">
        <v>18983.566804999999</v>
      </c>
      <c r="V38" s="347">
        <v>18998.155713</v>
      </c>
      <c r="W38" s="347">
        <v>19013.625326000001</v>
      </c>
      <c r="X38" s="347">
        <v>19028.340896000002</v>
      </c>
      <c r="Y38" s="347">
        <v>19042.256408000001</v>
      </c>
      <c r="Z38" s="347">
        <v>19055.723030000001</v>
      </c>
      <c r="AA38" s="347">
        <v>19069.117187</v>
      </c>
      <c r="AB38" s="347">
        <v>19082.916315999999</v>
      </c>
      <c r="AC38" s="347">
        <v>19097.623111000001</v>
      </c>
      <c r="AD38" s="347">
        <v>19113.347368999999</v>
      </c>
      <c r="AE38" s="347">
        <v>19128.627299</v>
      </c>
      <c r="AF38" s="347">
        <v>19141.608210999999</v>
      </c>
      <c r="AG38" s="347">
        <v>19151.386460000002</v>
      </c>
      <c r="AH38" s="347">
        <v>19160.862564999999</v>
      </c>
      <c r="AI38" s="347">
        <v>19173.888088</v>
      </c>
      <c r="AJ38" s="347">
        <v>19192.959209000001</v>
      </c>
      <c r="AK38" s="347">
        <v>19215.150584999999</v>
      </c>
      <c r="AL38" s="347">
        <v>19236.181492</v>
      </c>
      <c r="AM38" s="347">
        <v>19252.853750999999</v>
      </c>
      <c r="AN38" s="347">
        <v>19266.299356</v>
      </c>
      <c r="AO38" s="347">
        <v>19278.732845999999</v>
      </c>
      <c r="AP38" s="347">
        <v>19291.896396</v>
      </c>
      <c r="AQ38" s="347">
        <v>19305.64273</v>
      </c>
      <c r="AR38" s="347">
        <v>19319.352208</v>
      </c>
      <c r="AS38" s="347">
        <v>19332.645368000001</v>
      </c>
      <c r="AT38" s="347">
        <v>19346.103465</v>
      </c>
      <c r="AU38" s="347">
        <v>19360.547930000001</v>
      </c>
      <c r="AV38" s="347">
        <v>19376.276828999999</v>
      </c>
      <c r="AW38" s="347">
        <v>19391.494771999998</v>
      </c>
      <c r="AX38" s="347">
        <v>19403.883003999999</v>
      </c>
      <c r="AY38" s="347">
        <v>19411.901473000002</v>
      </c>
      <c r="AZ38" s="877">
        <v>19417.124951999998</v>
      </c>
      <c r="BA38" s="877">
        <v>19421.906920000001</v>
      </c>
      <c r="BB38" s="877">
        <v>19428.006871000001</v>
      </c>
      <c r="BC38" s="877">
        <v>19434.808369999999</v>
      </c>
      <c r="BD38" s="877">
        <v>19441.101000999999</v>
      </c>
      <c r="BE38" s="358">
        <v>19446.02</v>
      </c>
      <c r="BF38" s="358">
        <v>19450.05</v>
      </c>
      <c r="BG38" s="358">
        <v>19454.03</v>
      </c>
      <c r="BH38" s="358">
        <v>19458.66</v>
      </c>
      <c r="BI38" s="358">
        <v>19464.080000000002</v>
      </c>
      <c r="BJ38" s="358">
        <v>19470.27</v>
      </c>
      <c r="BK38" s="358">
        <v>19477.189999999999</v>
      </c>
      <c r="BL38" s="358">
        <v>19484.599999999999</v>
      </c>
      <c r="BM38" s="358">
        <v>19492.2</v>
      </c>
      <c r="BN38" s="358">
        <v>19499.75</v>
      </c>
      <c r="BO38" s="358">
        <v>19507.169999999998</v>
      </c>
      <c r="BP38" s="358">
        <v>19514.43</v>
      </c>
      <c r="BQ38" s="358">
        <v>19521.5</v>
      </c>
      <c r="BR38" s="358">
        <v>19528.34</v>
      </c>
      <c r="BS38" s="358">
        <v>19534.939999999999</v>
      </c>
      <c r="BT38" s="358">
        <v>19541.29</v>
      </c>
      <c r="BU38" s="358">
        <v>19547.46</v>
      </c>
      <c r="BV38" s="358">
        <v>19553.55</v>
      </c>
    </row>
    <row r="39" spans="1:74" ht="11.1" customHeight="1" x14ac:dyDescent="0.2">
      <c r="A39" s="81" t="s">
        <v>412</v>
      </c>
      <c r="B39" s="528" t="s">
        <v>1004</v>
      </c>
      <c r="C39" s="347">
        <v>8598.5323215000008</v>
      </c>
      <c r="D39" s="347">
        <v>8604.6173359000004</v>
      </c>
      <c r="E39" s="347">
        <v>8610.6687517999999</v>
      </c>
      <c r="F39" s="347">
        <v>8616.5483299999996</v>
      </c>
      <c r="G39" s="347">
        <v>8622.3504995000003</v>
      </c>
      <c r="H39" s="347">
        <v>8628.2278564999997</v>
      </c>
      <c r="I39" s="347">
        <v>8634.2929358000001</v>
      </c>
      <c r="J39" s="347">
        <v>8640.4980274999998</v>
      </c>
      <c r="K39" s="347">
        <v>8646.7553599000003</v>
      </c>
      <c r="L39" s="347">
        <v>8653.0030411999996</v>
      </c>
      <c r="M39" s="347">
        <v>8659.2826968000008</v>
      </c>
      <c r="N39" s="347">
        <v>8665.6618314999996</v>
      </c>
      <c r="O39" s="347">
        <v>8672.1662240000005</v>
      </c>
      <c r="P39" s="347">
        <v>8678.6547473999999</v>
      </c>
      <c r="Q39" s="347">
        <v>8684.9445484000007</v>
      </c>
      <c r="R39" s="347">
        <v>8690.9802712000001</v>
      </c>
      <c r="S39" s="347">
        <v>8697.2165488999999</v>
      </c>
      <c r="T39" s="347">
        <v>8704.2355121000001</v>
      </c>
      <c r="U39" s="347">
        <v>8712.4298194999992</v>
      </c>
      <c r="V39" s="347">
        <v>8721.4342429000008</v>
      </c>
      <c r="W39" s="347">
        <v>8730.6940823000004</v>
      </c>
      <c r="X39" s="347">
        <v>8739.7562971000007</v>
      </c>
      <c r="Y39" s="347">
        <v>8748.5744845999998</v>
      </c>
      <c r="Z39" s="347">
        <v>8757.2039014000002</v>
      </c>
      <c r="AA39" s="347">
        <v>8765.7465692999995</v>
      </c>
      <c r="AB39" s="347">
        <v>8774.4915708000008</v>
      </c>
      <c r="AC39" s="347">
        <v>8783.7747531999994</v>
      </c>
      <c r="AD39" s="347">
        <v>8793.6575154999991</v>
      </c>
      <c r="AE39" s="347">
        <v>8803.1034607000001</v>
      </c>
      <c r="AF39" s="347">
        <v>8810.8017431000007</v>
      </c>
      <c r="AG39" s="347">
        <v>8816.0443593</v>
      </c>
      <c r="AH39" s="347">
        <v>8820.5346733999995</v>
      </c>
      <c r="AI39" s="347">
        <v>8826.5788917000009</v>
      </c>
      <c r="AJ39" s="347">
        <v>8835.7555890000003</v>
      </c>
      <c r="AK39" s="347">
        <v>8846.7328142999995</v>
      </c>
      <c r="AL39" s="347">
        <v>8857.4509847000008</v>
      </c>
      <c r="AM39" s="347">
        <v>8866.3491343999995</v>
      </c>
      <c r="AN39" s="347">
        <v>8873.8607642999996</v>
      </c>
      <c r="AO39" s="347">
        <v>8880.9179922000003</v>
      </c>
      <c r="AP39" s="347">
        <v>8888.2648308999997</v>
      </c>
      <c r="AQ39" s="347">
        <v>8895.8928728999999</v>
      </c>
      <c r="AR39" s="347">
        <v>8903.6056057000005</v>
      </c>
      <c r="AS39" s="347">
        <v>8911.2851742999992</v>
      </c>
      <c r="AT39" s="347">
        <v>8919.1283538999996</v>
      </c>
      <c r="AU39" s="347">
        <v>8927.4105770000006</v>
      </c>
      <c r="AV39" s="347">
        <v>8936.1979948000007</v>
      </c>
      <c r="AW39" s="347">
        <v>8944.7196323000007</v>
      </c>
      <c r="AX39" s="347">
        <v>8951.9952329999996</v>
      </c>
      <c r="AY39" s="347">
        <v>8957.3889507999993</v>
      </c>
      <c r="AZ39" s="877">
        <v>8961.6425818000007</v>
      </c>
      <c r="BA39" s="877">
        <v>8965.8423325999993</v>
      </c>
      <c r="BB39" s="877">
        <v>8970.7689210999997</v>
      </c>
      <c r="BC39" s="877">
        <v>8975.9811109999991</v>
      </c>
      <c r="BD39" s="877">
        <v>8980.7321773999993</v>
      </c>
      <c r="BE39" s="358">
        <v>8984.509</v>
      </c>
      <c r="BF39" s="358">
        <v>8987.73</v>
      </c>
      <c r="BG39" s="358">
        <v>8991.0490000000009</v>
      </c>
      <c r="BH39" s="358">
        <v>8994.973</v>
      </c>
      <c r="BI39" s="358">
        <v>8999.4240000000009</v>
      </c>
      <c r="BJ39" s="358">
        <v>9004.1759999999995</v>
      </c>
      <c r="BK39" s="358">
        <v>9009.0630000000001</v>
      </c>
      <c r="BL39" s="358">
        <v>9014.14</v>
      </c>
      <c r="BM39" s="358">
        <v>9019.5210000000006</v>
      </c>
      <c r="BN39" s="358">
        <v>9025.2279999999992</v>
      </c>
      <c r="BO39" s="358">
        <v>9030.9189999999999</v>
      </c>
      <c r="BP39" s="358">
        <v>9036.1640000000007</v>
      </c>
      <c r="BQ39" s="358">
        <v>9040.6810000000005</v>
      </c>
      <c r="BR39" s="358">
        <v>9044.7839999999997</v>
      </c>
      <c r="BS39" s="358">
        <v>9048.9410000000007</v>
      </c>
      <c r="BT39" s="358">
        <v>9053.51</v>
      </c>
      <c r="BU39" s="358">
        <v>9058.4249999999993</v>
      </c>
      <c r="BV39" s="358">
        <v>9063.5130000000008</v>
      </c>
    </row>
    <row r="40" spans="1:74" ht="11.1" customHeight="1" x14ac:dyDescent="0.2">
      <c r="A40" s="81" t="s">
        <v>413</v>
      </c>
      <c r="B40" s="528" t="s">
        <v>1005</v>
      </c>
      <c r="C40" s="347">
        <v>26815.278387999999</v>
      </c>
      <c r="D40" s="347">
        <v>26850.585000999999</v>
      </c>
      <c r="E40" s="347">
        <v>26885.581946999999</v>
      </c>
      <c r="F40" s="347">
        <v>26920.574292000001</v>
      </c>
      <c r="G40" s="347">
        <v>26955.584217</v>
      </c>
      <c r="H40" s="347">
        <v>26990.563178</v>
      </c>
      <c r="I40" s="347">
        <v>27025.412</v>
      </c>
      <c r="J40" s="347">
        <v>27059.828978000001</v>
      </c>
      <c r="K40" s="347">
        <v>27093.461772999999</v>
      </c>
      <c r="L40" s="347">
        <v>27126.067357</v>
      </c>
      <c r="M40" s="347">
        <v>27157.839951999998</v>
      </c>
      <c r="N40" s="347">
        <v>27189.083092000001</v>
      </c>
      <c r="O40" s="347">
        <v>27219.914035999998</v>
      </c>
      <c r="P40" s="347">
        <v>27249.704948999999</v>
      </c>
      <c r="Q40" s="347">
        <v>27277.641721</v>
      </c>
      <c r="R40" s="347">
        <v>27303.531029999998</v>
      </c>
      <c r="S40" s="347">
        <v>27329.662692999998</v>
      </c>
      <c r="T40" s="347">
        <v>27358.947312</v>
      </c>
      <c r="U40" s="347">
        <v>27393.361982999999</v>
      </c>
      <c r="V40" s="347">
        <v>27431.14977</v>
      </c>
      <c r="W40" s="347">
        <v>27469.620229</v>
      </c>
      <c r="X40" s="347">
        <v>27506.611879</v>
      </c>
      <c r="Y40" s="347">
        <v>27542.079102</v>
      </c>
      <c r="Z40" s="347">
        <v>27576.505239999999</v>
      </c>
      <c r="AA40" s="347">
        <v>27610.516562000001</v>
      </c>
      <c r="AB40" s="347">
        <v>27645.311033999998</v>
      </c>
      <c r="AC40" s="347">
        <v>27682.229544999998</v>
      </c>
      <c r="AD40" s="347">
        <v>27721.575236000001</v>
      </c>
      <c r="AE40" s="347">
        <v>27759.500254999999</v>
      </c>
      <c r="AF40" s="347">
        <v>27791.119001999999</v>
      </c>
      <c r="AG40" s="347">
        <v>27813.625155999998</v>
      </c>
      <c r="AH40" s="347">
        <v>27832.52953</v>
      </c>
      <c r="AI40" s="347">
        <v>27855.422213999998</v>
      </c>
      <c r="AJ40" s="347">
        <v>27887.61693</v>
      </c>
      <c r="AK40" s="347">
        <v>27925.321906000001</v>
      </c>
      <c r="AL40" s="347">
        <v>27962.468999000001</v>
      </c>
      <c r="AM40" s="347">
        <v>27994.452847</v>
      </c>
      <c r="AN40" s="347">
        <v>28022.519219999998</v>
      </c>
      <c r="AO40" s="347">
        <v>28049.376666</v>
      </c>
      <c r="AP40" s="347">
        <v>28077.125994999999</v>
      </c>
      <c r="AQ40" s="347">
        <v>28105.437046999999</v>
      </c>
      <c r="AR40" s="347">
        <v>28133.371921999998</v>
      </c>
      <c r="AS40" s="347">
        <v>28160.379609</v>
      </c>
      <c r="AT40" s="347">
        <v>28187.456656999999</v>
      </c>
      <c r="AU40" s="347">
        <v>28215.986505000001</v>
      </c>
      <c r="AV40" s="347">
        <v>28246.546834000001</v>
      </c>
      <c r="AW40" s="347">
        <v>28276.492294</v>
      </c>
      <c r="AX40" s="347">
        <v>28302.371779000001</v>
      </c>
      <c r="AY40" s="347">
        <v>28321.902995</v>
      </c>
      <c r="AZ40" s="877">
        <v>28337.478910999998</v>
      </c>
      <c r="BA40" s="877">
        <v>28352.661308999999</v>
      </c>
      <c r="BB40" s="877">
        <v>28370.085596000001</v>
      </c>
      <c r="BC40" s="877">
        <v>28388.681686</v>
      </c>
      <c r="BD40" s="877">
        <v>28406.453117000001</v>
      </c>
      <c r="BE40" s="358">
        <v>28422.05</v>
      </c>
      <c r="BF40" s="358">
        <v>28436.7</v>
      </c>
      <c r="BG40" s="358">
        <v>28452.27</v>
      </c>
      <c r="BH40" s="358">
        <v>28470.17</v>
      </c>
      <c r="BI40" s="358">
        <v>28489.919999999998</v>
      </c>
      <c r="BJ40" s="358">
        <v>28510.57</v>
      </c>
      <c r="BK40" s="358">
        <v>28531.41</v>
      </c>
      <c r="BL40" s="358">
        <v>28552.639999999999</v>
      </c>
      <c r="BM40" s="358">
        <v>28574.7</v>
      </c>
      <c r="BN40" s="358">
        <v>28597.81</v>
      </c>
      <c r="BO40" s="358">
        <v>28621.35</v>
      </c>
      <c r="BP40" s="358">
        <v>28644.5</v>
      </c>
      <c r="BQ40" s="358">
        <v>28666.67</v>
      </c>
      <c r="BR40" s="358">
        <v>28688.28</v>
      </c>
      <c r="BS40" s="358">
        <v>28710.04</v>
      </c>
      <c r="BT40" s="358">
        <v>28732.44</v>
      </c>
      <c r="BU40" s="358">
        <v>28755.38</v>
      </c>
      <c r="BV40" s="358">
        <v>28778.59</v>
      </c>
    </row>
    <row r="41" spans="1:74" ht="11.1" customHeight="1" x14ac:dyDescent="0.2">
      <c r="A41" s="81" t="s">
        <v>414</v>
      </c>
      <c r="B41" s="528" t="s">
        <v>1006</v>
      </c>
      <c r="C41" s="347">
        <v>7770.7941985999996</v>
      </c>
      <c r="D41" s="347">
        <v>7779.8513651000003</v>
      </c>
      <c r="E41" s="347">
        <v>7789.0924133999997</v>
      </c>
      <c r="F41" s="347">
        <v>7798.5843435999996</v>
      </c>
      <c r="G41" s="347">
        <v>7808.2014804</v>
      </c>
      <c r="H41" s="347">
        <v>7817.7699794999999</v>
      </c>
      <c r="I41" s="347">
        <v>7827.1364622999999</v>
      </c>
      <c r="J41" s="347">
        <v>7836.2294143999998</v>
      </c>
      <c r="K41" s="347">
        <v>7844.9977867999996</v>
      </c>
      <c r="L41" s="347">
        <v>7853.4287680999996</v>
      </c>
      <c r="M41" s="347">
        <v>7861.6624958000002</v>
      </c>
      <c r="N41" s="347">
        <v>7869.8773448000002</v>
      </c>
      <c r="O41" s="347">
        <v>7878.1910067999997</v>
      </c>
      <c r="P41" s="347">
        <v>7886.4784411000001</v>
      </c>
      <c r="Q41" s="347">
        <v>7894.5539240999997</v>
      </c>
      <c r="R41" s="347">
        <v>7902.3333229999998</v>
      </c>
      <c r="S41" s="347">
        <v>7910.1388688999996</v>
      </c>
      <c r="T41" s="347">
        <v>7918.3943839000003</v>
      </c>
      <c r="U41" s="347">
        <v>7927.3952231000003</v>
      </c>
      <c r="V41" s="347">
        <v>7936.9228738000002</v>
      </c>
      <c r="W41" s="347">
        <v>7946.6303567000004</v>
      </c>
      <c r="X41" s="347">
        <v>7956.2280946000001</v>
      </c>
      <c r="Y41" s="347">
        <v>7965.6561191999999</v>
      </c>
      <c r="Z41" s="347">
        <v>7974.9118649000002</v>
      </c>
      <c r="AA41" s="347">
        <v>7984.0516758000003</v>
      </c>
      <c r="AB41" s="347">
        <v>7993.3675358999999</v>
      </c>
      <c r="AC41" s="347">
        <v>8003.2103391999999</v>
      </c>
      <c r="AD41" s="347">
        <v>8013.6459707000004</v>
      </c>
      <c r="AE41" s="347">
        <v>8023.6002791999999</v>
      </c>
      <c r="AF41" s="347">
        <v>8031.7141046999996</v>
      </c>
      <c r="AG41" s="347">
        <v>8037.2247432000004</v>
      </c>
      <c r="AH41" s="347">
        <v>8041.7553166999996</v>
      </c>
      <c r="AI41" s="347">
        <v>8047.5254029999996</v>
      </c>
      <c r="AJ41" s="347">
        <v>8056.0706381999998</v>
      </c>
      <c r="AK41" s="347">
        <v>8066.1908900999997</v>
      </c>
      <c r="AL41" s="347">
        <v>8076.0020843000002</v>
      </c>
      <c r="AM41" s="347">
        <v>8084.0907166999996</v>
      </c>
      <c r="AN41" s="347">
        <v>8090.9255636999997</v>
      </c>
      <c r="AO41" s="347">
        <v>8097.4459721000003</v>
      </c>
      <c r="AP41" s="347">
        <v>8104.4017020000001</v>
      </c>
      <c r="AQ41" s="347">
        <v>8111.7841675999998</v>
      </c>
      <c r="AR41" s="347">
        <v>8119.3951964999997</v>
      </c>
      <c r="AS41" s="347">
        <v>8127.1094409999996</v>
      </c>
      <c r="AT41" s="347">
        <v>8135.0928518000001</v>
      </c>
      <c r="AU41" s="347">
        <v>8143.5842042000004</v>
      </c>
      <c r="AV41" s="347">
        <v>8152.6224794</v>
      </c>
      <c r="AW41" s="347">
        <v>8161.4474823</v>
      </c>
      <c r="AX41" s="347">
        <v>8169.0992233999996</v>
      </c>
      <c r="AY41" s="347">
        <v>8174.9468359000002</v>
      </c>
      <c r="AZ41" s="877">
        <v>8179.6759414999997</v>
      </c>
      <c r="BA41" s="877">
        <v>8184.3012846000001</v>
      </c>
      <c r="BB41" s="877">
        <v>8189.5624846000001</v>
      </c>
      <c r="BC41" s="877">
        <v>8195.0986620000003</v>
      </c>
      <c r="BD41" s="877">
        <v>8200.2738126999993</v>
      </c>
      <c r="BE41" s="358">
        <v>8204.6450000000004</v>
      </c>
      <c r="BF41" s="358">
        <v>8208.5439999999999</v>
      </c>
      <c r="BG41" s="358">
        <v>8212.4950000000008</v>
      </c>
      <c r="BH41" s="358">
        <v>8216.9060000000009</v>
      </c>
      <c r="BI41" s="358">
        <v>8221.7270000000008</v>
      </c>
      <c r="BJ41" s="358">
        <v>8226.7900000000009</v>
      </c>
      <c r="BK41" s="358">
        <v>8231.973</v>
      </c>
      <c r="BL41" s="358">
        <v>8237.3369999999995</v>
      </c>
      <c r="BM41" s="358">
        <v>8242.9860000000008</v>
      </c>
      <c r="BN41" s="358">
        <v>8248.9500000000007</v>
      </c>
      <c r="BO41" s="358">
        <v>8254.9670000000006</v>
      </c>
      <c r="BP41" s="358">
        <v>8260.6980000000003</v>
      </c>
      <c r="BQ41" s="358">
        <v>8265.9179999999997</v>
      </c>
      <c r="BR41" s="358">
        <v>8270.8439999999991</v>
      </c>
      <c r="BS41" s="358">
        <v>8275.8050000000003</v>
      </c>
      <c r="BT41" s="358">
        <v>8281.0529999999999</v>
      </c>
      <c r="BU41" s="358">
        <v>8286.5429999999997</v>
      </c>
      <c r="BV41" s="358">
        <v>8292.1530000000002</v>
      </c>
    </row>
    <row r="42" spans="1:74" ht="11.1" customHeight="1" x14ac:dyDescent="0.2">
      <c r="A42" s="81" t="s">
        <v>415</v>
      </c>
      <c r="B42" s="528" t="s">
        <v>1007</v>
      </c>
      <c r="C42" s="347">
        <v>15682.471242</v>
      </c>
      <c r="D42" s="347">
        <v>15700.874913</v>
      </c>
      <c r="E42" s="347">
        <v>15719.331575</v>
      </c>
      <c r="F42" s="347">
        <v>15738.372237</v>
      </c>
      <c r="G42" s="347">
        <v>15757.732943999999</v>
      </c>
      <c r="H42" s="347">
        <v>15776.950999999999</v>
      </c>
      <c r="I42" s="347">
        <v>15795.660866</v>
      </c>
      <c r="J42" s="347">
        <v>15813.885623</v>
      </c>
      <c r="K42" s="347">
        <v>15831.745509</v>
      </c>
      <c r="L42" s="347">
        <v>15849.359962</v>
      </c>
      <c r="M42" s="347">
        <v>15866.845219999999</v>
      </c>
      <c r="N42" s="347">
        <v>15884.316720999999</v>
      </c>
      <c r="O42" s="347">
        <v>15901.787867999999</v>
      </c>
      <c r="P42" s="347">
        <v>15918.863912000001</v>
      </c>
      <c r="Q42" s="347">
        <v>15935.048068</v>
      </c>
      <c r="R42" s="347">
        <v>15950.232226</v>
      </c>
      <c r="S42" s="347">
        <v>15965.862977999999</v>
      </c>
      <c r="T42" s="347">
        <v>15983.775592</v>
      </c>
      <c r="U42" s="347">
        <v>16005.215534999999</v>
      </c>
      <c r="V42" s="347">
        <v>16029.069073000001</v>
      </c>
      <c r="W42" s="347">
        <v>16053.632669000001</v>
      </c>
      <c r="X42" s="347">
        <v>16077.520225</v>
      </c>
      <c r="Y42" s="347">
        <v>16100.615394</v>
      </c>
      <c r="Z42" s="347">
        <v>16123.119263000001</v>
      </c>
      <c r="AA42" s="347">
        <v>16145.316391</v>
      </c>
      <c r="AB42" s="347">
        <v>16167.825204999999</v>
      </c>
      <c r="AC42" s="347">
        <v>16191.347597</v>
      </c>
      <c r="AD42" s="347">
        <v>16215.974641999999</v>
      </c>
      <c r="AE42" s="347">
        <v>16239.354136</v>
      </c>
      <c r="AF42" s="347">
        <v>16258.523053999999</v>
      </c>
      <c r="AG42" s="347">
        <v>16271.793815999999</v>
      </c>
      <c r="AH42" s="347">
        <v>16282.58063</v>
      </c>
      <c r="AI42" s="347">
        <v>16295.573146999999</v>
      </c>
      <c r="AJ42" s="347">
        <v>16314.073770999999</v>
      </c>
      <c r="AK42" s="347">
        <v>16335.835902000001</v>
      </c>
      <c r="AL42" s="347">
        <v>16357.225694999999</v>
      </c>
      <c r="AM42" s="347">
        <v>16375.486059999999</v>
      </c>
      <c r="AN42" s="347">
        <v>16391.366956000002</v>
      </c>
      <c r="AO42" s="347">
        <v>16406.495101</v>
      </c>
      <c r="AP42" s="347">
        <v>16422.152073000001</v>
      </c>
      <c r="AQ42" s="347">
        <v>16438.238889</v>
      </c>
      <c r="AR42" s="347">
        <v>16454.311428000001</v>
      </c>
      <c r="AS42" s="347">
        <v>16470.101656999999</v>
      </c>
      <c r="AT42" s="347">
        <v>16486.045899000001</v>
      </c>
      <c r="AU42" s="347">
        <v>16502.756568000001</v>
      </c>
      <c r="AV42" s="347">
        <v>16520.457181999998</v>
      </c>
      <c r="AW42" s="347">
        <v>16537.815687999999</v>
      </c>
      <c r="AX42" s="347">
        <v>16553.111140000001</v>
      </c>
      <c r="AY42" s="347">
        <v>16565.206559999999</v>
      </c>
      <c r="AZ42" s="877">
        <v>16575.300836999999</v>
      </c>
      <c r="BA42" s="877">
        <v>16585.176831000001</v>
      </c>
      <c r="BB42" s="877">
        <v>16596.165846</v>
      </c>
      <c r="BC42" s="877">
        <v>16607.792982999999</v>
      </c>
      <c r="BD42" s="877">
        <v>16619.131786000002</v>
      </c>
      <c r="BE42" s="358">
        <v>16629.53</v>
      </c>
      <c r="BF42" s="358">
        <v>16639.43</v>
      </c>
      <c r="BG42" s="358">
        <v>16649.560000000001</v>
      </c>
      <c r="BH42" s="358">
        <v>16660.5</v>
      </c>
      <c r="BI42" s="358">
        <v>16672.3</v>
      </c>
      <c r="BJ42" s="358">
        <v>16684.84</v>
      </c>
      <c r="BK42" s="358">
        <v>16698.03</v>
      </c>
      <c r="BL42" s="358">
        <v>16711.62</v>
      </c>
      <c r="BM42" s="358">
        <v>16725.37</v>
      </c>
      <c r="BN42" s="358">
        <v>16739.05</v>
      </c>
      <c r="BO42" s="358">
        <v>16752.54</v>
      </c>
      <c r="BP42" s="358">
        <v>16765.71</v>
      </c>
      <c r="BQ42" s="358">
        <v>16778.52</v>
      </c>
      <c r="BR42" s="358">
        <v>16791.060000000001</v>
      </c>
      <c r="BS42" s="358">
        <v>16803.46</v>
      </c>
      <c r="BT42" s="358">
        <v>16815.830000000002</v>
      </c>
      <c r="BU42" s="358">
        <v>16828.2</v>
      </c>
      <c r="BV42" s="358">
        <v>16840.57</v>
      </c>
    </row>
    <row r="43" spans="1:74" ht="11.1" customHeight="1" x14ac:dyDescent="0.2">
      <c r="A43" s="81" t="s">
        <v>416</v>
      </c>
      <c r="B43" s="528" t="s">
        <v>1008</v>
      </c>
      <c r="C43" s="347">
        <v>9653.9180957999997</v>
      </c>
      <c r="D43" s="347">
        <v>9661.0354769000005</v>
      </c>
      <c r="E43" s="347">
        <v>9667.4130308000003</v>
      </c>
      <c r="F43" s="347">
        <v>9672.9029152999992</v>
      </c>
      <c r="G43" s="347">
        <v>9679.1672557999991</v>
      </c>
      <c r="H43" s="347">
        <v>9688.3206702000007</v>
      </c>
      <c r="I43" s="347">
        <v>9701.7633267000001</v>
      </c>
      <c r="J43" s="347">
        <v>9718.0375958000004</v>
      </c>
      <c r="K43" s="347">
        <v>9734.9713984000009</v>
      </c>
      <c r="L43" s="347">
        <v>9750.8589800000009</v>
      </c>
      <c r="M43" s="347">
        <v>9765.8598839999995</v>
      </c>
      <c r="N43" s="347">
        <v>9780.5999780999991</v>
      </c>
      <c r="O43" s="347">
        <v>9795.5620178999998</v>
      </c>
      <c r="P43" s="347">
        <v>9810.6563100999992</v>
      </c>
      <c r="Q43" s="347">
        <v>9825.6500493999993</v>
      </c>
      <c r="R43" s="347">
        <v>9840.4231947999997</v>
      </c>
      <c r="S43" s="347">
        <v>9855.3067642999995</v>
      </c>
      <c r="T43" s="347">
        <v>9870.7445406000006</v>
      </c>
      <c r="U43" s="347">
        <v>9887.0495439999995</v>
      </c>
      <c r="V43" s="347">
        <v>9904.0117458999994</v>
      </c>
      <c r="W43" s="347">
        <v>9921.2903556000001</v>
      </c>
      <c r="X43" s="347">
        <v>9938.5823612000004</v>
      </c>
      <c r="Y43" s="347">
        <v>9955.7358669000005</v>
      </c>
      <c r="Z43" s="347">
        <v>9972.6367554000008</v>
      </c>
      <c r="AA43" s="347">
        <v>9989.2800351999995</v>
      </c>
      <c r="AB43" s="347">
        <v>10006.097216</v>
      </c>
      <c r="AC43" s="347">
        <v>10023.628930999999</v>
      </c>
      <c r="AD43" s="347">
        <v>10041.935530000001</v>
      </c>
      <c r="AE43" s="347">
        <v>10059.156220000001</v>
      </c>
      <c r="AF43" s="347">
        <v>10072.949922</v>
      </c>
      <c r="AG43" s="347">
        <v>10081.954538</v>
      </c>
      <c r="AH43" s="347">
        <v>10088.723893</v>
      </c>
      <c r="AI43" s="347">
        <v>10096.790794</v>
      </c>
      <c r="AJ43" s="347">
        <v>10108.675504000001</v>
      </c>
      <c r="AK43" s="347">
        <v>10122.848126999999</v>
      </c>
      <c r="AL43" s="347">
        <v>10136.766224000001</v>
      </c>
      <c r="AM43" s="347">
        <v>10148.490508999999</v>
      </c>
      <c r="AN43" s="347">
        <v>10158.494312000001</v>
      </c>
      <c r="AO43" s="347">
        <v>10167.854111000001</v>
      </c>
      <c r="AP43" s="347">
        <v>10177.439876</v>
      </c>
      <c r="AQ43" s="347">
        <v>10187.295536</v>
      </c>
      <c r="AR43" s="347">
        <v>10197.258505</v>
      </c>
      <c r="AS43" s="347">
        <v>10207.24101</v>
      </c>
      <c r="AT43" s="347">
        <v>10217.454511</v>
      </c>
      <c r="AU43" s="347">
        <v>10228.185278000001</v>
      </c>
      <c r="AV43" s="347">
        <v>10239.501001000001</v>
      </c>
      <c r="AW43" s="347">
        <v>10250.595047999999</v>
      </c>
      <c r="AX43" s="347">
        <v>10260.442204000001</v>
      </c>
      <c r="AY43" s="347">
        <v>10268.373232</v>
      </c>
      <c r="AZ43" s="877">
        <v>10275.142792000001</v>
      </c>
      <c r="BA43" s="877">
        <v>10281.861516000001</v>
      </c>
      <c r="BB43" s="877">
        <v>10289.341802999999</v>
      </c>
      <c r="BC43" s="877">
        <v>10297.203106999999</v>
      </c>
      <c r="BD43" s="877">
        <v>10304.766645</v>
      </c>
      <c r="BE43" s="358">
        <v>10311.56</v>
      </c>
      <c r="BF43" s="358">
        <v>10317.950000000001</v>
      </c>
      <c r="BG43" s="358">
        <v>10324.51</v>
      </c>
      <c r="BH43" s="358">
        <v>10331.69</v>
      </c>
      <c r="BI43" s="358">
        <v>10339.48</v>
      </c>
      <c r="BJ43" s="358">
        <v>10347.76</v>
      </c>
      <c r="BK43" s="358">
        <v>10356.41</v>
      </c>
      <c r="BL43" s="358">
        <v>10365.379999999999</v>
      </c>
      <c r="BM43" s="358">
        <v>10374.64</v>
      </c>
      <c r="BN43" s="358">
        <v>10384.11</v>
      </c>
      <c r="BO43" s="358">
        <v>10393.6</v>
      </c>
      <c r="BP43" s="358">
        <v>10402.89</v>
      </c>
      <c r="BQ43" s="358">
        <v>10411.83</v>
      </c>
      <c r="BR43" s="358">
        <v>10420.61</v>
      </c>
      <c r="BS43" s="358">
        <v>10429.459999999999</v>
      </c>
      <c r="BT43" s="358">
        <v>10438.59</v>
      </c>
      <c r="BU43" s="358">
        <v>10447.93</v>
      </c>
      <c r="BV43" s="358">
        <v>10457.39</v>
      </c>
    </row>
    <row r="44" spans="1:74" ht="11.1" customHeight="1" x14ac:dyDescent="0.2">
      <c r="A44" s="81" t="s">
        <v>417</v>
      </c>
      <c r="B44" s="528" t="s">
        <v>1011</v>
      </c>
      <c r="C44" s="347">
        <v>18899.839733000001</v>
      </c>
      <c r="D44" s="347">
        <v>18904.409928000001</v>
      </c>
      <c r="E44" s="347">
        <v>18907.912507000001</v>
      </c>
      <c r="F44" s="347">
        <v>18909.973019000001</v>
      </c>
      <c r="G44" s="347">
        <v>18912.698402999999</v>
      </c>
      <c r="H44" s="347">
        <v>18918.815946999999</v>
      </c>
      <c r="I44" s="347">
        <v>18930.15597</v>
      </c>
      <c r="J44" s="347">
        <v>18944.960933999999</v>
      </c>
      <c r="K44" s="347">
        <v>18960.576333000001</v>
      </c>
      <c r="L44" s="347">
        <v>18974.916481</v>
      </c>
      <c r="M44" s="347">
        <v>18988.170968999999</v>
      </c>
      <c r="N44" s="347">
        <v>19001.098204999998</v>
      </c>
      <c r="O44" s="347">
        <v>19014.353186</v>
      </c>
      <c r="P44" s="347">
        <v>19028.177251000001</v>
      </c>
      <c r="Q44" s="347">
        <v>19042.708327</v>
      </c>
      <c r="R44" s="347">
        <v>19057.908931999998</v>
      </c>
      <c r="S44" s="347">
        <v>19073.039940999999</v>
      </c>
      <c r="T44" s="347">
        <v>19087.186822</v>
      </c>
      <c r="U44" s="347">
        <v>19099.743541</v>
      </c>
      <c r="V44" s="347">
        <v>19111.338059000002</v>
      </c>
      <c r="W44" s="347">
        <v>19122.906836999999</v>
      </c>
      <c r="X44" s="347">
        <v>19135.158510000001</v>
      </c>
      <c r="Y44" s="347">
        <v>19147.890417999999</v>
      </c>
      <c r="Z44" s="347">
        <v>19160.672078</v>
      </c>
      <c r="AA44" s="347">
        <v>19173.269781999999</v>
      </c>
      <c r="AB44" s="347">
        <v>19186.236928999999</v>
      </c>
      <c r="AC44" s="347">
        <v>19200.323692999998</v>
      </c>
      <c r="AD44" s="347">
        <v>19215.625122000001</v>
      </c>
      <c r="AE44" s="347">
        <v>19229.615741000001</v>
      </c>
      <c r="AF44" s="347">
        <v>19239.114949999999</v>
      </c>
      <c r="AG44" s="347">
        <v>19242.341283000002</v>
      </c>
      <c r="AH44" s="347">
        <v>19243.109822999999</v>
      </c>
      <c r="AI44" s="347">
        <v>19246.634785999999</v>
      </c>
      <c r="AJ44" s="347">
        <v>19256.574656000001</v>
      </c>
      <c r="AK44" s="347">
        <v>19270.364975</v>
      </c>
      <c r="AL44" s="347">
        <v>19283.885552</v>
      </c>
      <c r="AM44" s="347">
        <v>19294.002049999999</v>
      </c>
      <c r="AN44" s="347">
        <v>19301.523558000001</v>
      </c>
      <c r="AO44" s="347">
        <v>19308.245019999998</v>
      </c>
      <c r="AP44" s="347">
        <v>19315.601406000002</v>
      </c>
      <c r="AQ44" s="347">
        <v>19323.587780999998</v>
      </c>
      <c r="AR44" s="347">
        <v>19331.839237</v>
      </c>
      <c r="AS44" s="347">
        <v>19340.167924000001</v>
      </c>
      <c r="AT44" s="347">
        <v>19349.094237000001</v>
      </c>
      <c r="AU44" s="347">
        <v>19359.315630000001</v>
      </c>
      <c r="AV44" s="347">
        <v>19371.009320000001</v>
      </c>
      <c r="AW44" s="347">
        <v>19382.271577</v>
      </c>
      <c r="AX44" s="347">
        <v>19390.678433000001</v>
      </c>
      <c r="AY44" s="347">
        <v>19394.629172000001</v>
      </c>
      <c r="AZ44" s="877">
        <v>19395.816079</v>
      </c>
      <c r="BA44" s="877">
        <v>19396.754690000002</v>
      </c>
      <c r="BB44" s="877">
        <v>19399.364659999999</v>
      </c>
      <c r="BC44" s="877">
        <v>19403.182119000001</v>
      </c>
      <c r="BD44" s="877">
        <v>19407.147314000002</v>
      </c>
      <c r="BE44" s="358">
        <v>19410.48</v>
      </c>
      <c r="BF44" s="358">
        <v>19413.509999999998</v>
      </c>
      <c r="BG44" s="358">
        <v>19416.86</v>
      </c>
      <c r="BH44" s="358">
        <v>19421.02</v>
      </c>
      <c r="BI44" s="358">
        <v>19426.099999999999</v>
      </c>
      <c r="BJ44" s="358">
        <v>19432.060000000001</v>
      </c>
      <c r="BK44" s="358">
        <v>19438.88</v>
      </c>
      <c r="BL44" s="358">
        <v>19446.400000000001</v>
      </c>
      <c r="BM44" s="358">
        <v>19454.46</v>
      </c>
      <c r="BN44" s="358">
        <v>19462.87</v>
      </c>
      <c r="BO44" s="358">
        <v>19471.36</v>
      </c>
      <c r="BP44" s="358">
        <v>19479.64</v>
      </c>
      <c r="BQ44" s="358">
        <v>19487.53</v>
      </c>
      <c r="BR44" s="358">
        <v>19495.2</v>
      </c>
      <c r="BS44" s="358">
        <v>19502.919999999998</v>
      </c>
      <c r="BT44" s="358">
        <v>19510.919999999998</v>
      </c>
      <c r="BU44" s="358">
        <v>19519.14</v>
      </c>
      <c r="BV44" s="358">
        <v>19527.46</v>
      </c>
    </row>
    <row r="45" spans="1:74" ht="11.1" customHeight="1" x14ac:dyDescent="0.2">
      <c r="A45" s="81"/>
      <c r="B45" s="91" t="s">
        <v>1399</v>
      </c>
      <c r="C45" s="521"/>
      <c r="D45" s="521"/>
      <c r="E45" s="521"/>
      <c r="F45" s="521"/>
      <c r="G45" s="521"/>
      <c r="H45" s="521"/>
      <c r="I45" s="521"/>
      <c r="J45" s="521"/>
      <c r="K45" s="521"/>
      <c r="L45" s="521"/>
      <c r="M45" s="521"/>
      <c r="N45" s="521"/>
      <c r="O45" s="521"/>
      <c r="P45" s="521"/>
      <c r="Q45" s="521"/>
      <c r="R45" s="521"/>
      <c r="S45" s="521"/>
      <c r="T45" s="521"/>
      <c r="U45" s="521"/>
      <c r="V45" s="521"/>
      <c r="W45" s="521"/>
      <c r="X45" s="521"/>
      <c r="Y45" s="521"/>
      <c r="Z45" s="521"/>
      <c r="AA45" s="521"/>
      <c r="AB45" s="521"/>
      <c r="AC45" s="521"/>
      <c r="AD45" s="521"/>
      <c r="AE45" s="521"/>
      <c r="AF45" s="521"/>
      <c r="AG45" s="521"/>
      <c r="AH45" s="521"/>
      <c r="AI45" s="521"/>
      <c r="AJ45" s="521"/>
      <c r="AK45" s="521"/>
      <c r="AL45" s="521"/>
      <c r="AM45" s="521"/>
      <c r="AN45" s="521"/>
      <c r="AO45" s="521"/>
      <c r="AP45" s="521"/>
      <c r="AQ45" s="521"/>
      <c r="AR45" s="521"/>
      <c r="AS45" s="521"/>
      <c r="AT45" s="521"/>
      <c r="AU45" s="521"/>
      <c r="AV45" s="521"/>
      <c r="AW45" s="521"/>
      <c r="AX45" s="521"/>
      <c r="AY45" s="521"/>
      <c r="AZ45" s="940"/>
      <c r="BA45" s="940"/>
      <c r="BB45" s="940"/>
      <c r="BC45" s="940"/>
      <c r="BD45" s="940"/>
      <c r="BE45" s="527"/>
      <c r="BF45" s="527"/>
      <c r="BG45" s="527"/>
      <c r="BH45" s="527"/>
      <c r="BI45" s="527"/>
      <c r="BJ45" s="527"/>
      <c r="BK45" s="527"/>
      <c r="BL45" s="527"/>
      <c r="BM45" s="527"/>
      <c r="BN45" s="527"/>
      <c r="BO45" s="527"/>
      <c r="BP45" s="527"/>
      <c r="BQ45" s="527"/>
      <c r="BR45" s="527"/>
      <c r="BS45" s="527"/>
      <c r="BT45" s="527"/>
      <c r="BU45" s="527"/>
      <c r="BV45" s="527"/>
    </row>
    <row r="46" spans="1:74" ht="11.1" customHeight="1" x14ac:dyDescent="0.2">
      <c r="A46" s="81" t="s">
        <v>418</v>
      </c>
      <c r="B46" s="528" t="s">
        <v>1001</v>
      </c>
      <c r="C46" s="343">
        <v>7.3819197531</v>
      </c>
      <c r="D46" s="343">
        <v>7.4014716049000002</v>
      </c>
      <c r="E46" s="343">
        <v>7.4202086420000004</v>
      </c>
      <c r="F46" s="343">
        <v>7.4381802469</v>
      </c>
      <c r="G46" s="343">
        <v>7.4552506172999999</v>
      </c>
      <c r="H46" s="343">
        <v>7.4714691357999996</v>
      </c>
      <c r="I46" s="343">
        <v>7.4914333332999998</v>
      </c>
      <c r="J46" s="343">
        <v>7.5025000000000004</v>
      </c>
      <c r="K46" s="343">
        <v>7.5092666667000003</v>
      </c>
      <c r="L46" s="343">
        <v>7.5009258912999996</v>
      </c>
      <c r="M46" s="343">
        <v>7.5071981394999998</v>
      </c>
      <c r="N46" s="343">
        <v>7.5172759692</v>
      </c>
      <c r="O46" s="343">
        <v>7.5406990760000001</v>
      </c>
      <c r="P46" s="343">
        <v>7.5512332968999996</v>
      </c>
      <c r="Q46" s="343">
        <v>7.5584183276000001</v>
      </c>
      <c r="R46" s="343">
        <v>7.555364956</v>
      </c>
      <c r="S46" s="343">
        <v>7.5610185151999998</v>
      </c>
      <c r="T46" s="343">
        <v>7.5684897933000004</v>
      </c>
      <c r="U46" s="343">
        <v>7.5823401901</v>
      </c>
      <c r="V46" s="343">
        <v>7.5900258558999996</v>
      </c>
      <c r="W46" s="343">
        <v>7.5961081903999998</v>
      </c>
      <c r="X46" s="343">
        <v>7.5985430668999996</v>
      </c>
      <c r="Y46" s="343">
        <v>7.6029518344999998</v>
      </c>
      <c r="Z46" s="343">
        <v>7.6072903661</v>
      </c>
      <c r="AA46" s="343">
        <v>7.6120723373999999</v>
      </c>
      <c r="AB46" s="343">
        <v>7.6158851403999996</v>
      </c>
      <c r="AC46" s="343">
        <v>7.6192424508999999</v>
      </c>
      <c r="AD46" s="343">
        <v>7.6220387466000004</v>
      </c>
      <c r="AE46" s="343">
        <v>7.6245642134000002</v>
      </c>
      <c r="AF46" s="343">
        <v>7.6267133293000002</v>
      </c>
      <c r="AG46" s="343">
        <v>7.6282905692999998</v>
      </c>
      <c r="AH46" s="343">
        <v>7.6298336267</v>
      </c>
      <c r="AI46" s="343">
        <v>7.6311469768000002</v>
      </c>
      <c r="AJ46" s="343">
        <v>7.6326868618999999</v>
      </c>
      <c r="AK46" s="343">
        <v>7.6331986154000004</v>
      </c>
      <c r="AL46" s="343">
        <v>7.6331384798000004</v>
      </c>
      <c r="AM46" s="343">
        <v>7.6323864824000003</v>
      </c>
      <c r="AN46" s="343">
        <v>7.6312725478000001</v>
      </c>
      <c r="AO46" s="343">
        <v>7.6296767035000004</v>
      </c>
      <c r="AP46" s="343">
        <v>7.6273156516</v>
      </c>
      <c r="AQ46" s="343">
        <v>7.6249684612999999</v>
      </c>
      <c r="AR46" s="343">
        <v>7.6223518346999999</v>
      </c>
      <c r="AS46" s="343">
        <v>7.6179199828000002</v>
      </c>
      <c r="AT46" s="343">
        <v>7.6159238253000003</v>
      </c>
      <c r="AU46" s="343">
        <v>7.6148175731999999</v>
      </c>
      <c r="AV46" s="343">
        <v>7.6155859698999997</v>
      </c>
      <c r="AW46" s="343">
        <v>7.6155209712999996</v>
      </c>
      <c r="AX46" s="343">
        <v>7.6156073205999997</v>
      </c>
      <c r="AY46" s="343">
        <v>7.6131665158999997</v>
      </c>
      <c r="AZ46" s="873">
        <v>7.6155644374999998</v>
      </c>
      <c r="BA46" s="873">
        <v>7.6201225834999997</v>
      </c>
      <c r="BB46" s="873">
        <v>7.6327426473999997</v>
      </c>
      <c r="BC46" s="873">
        <v>7.6371949720999996</v>
      </c>
      <c r="BD46" s="873">
        <v>7.6393812510999997</v>
      </c>
      <c r="BE46" s="354">
        <v>7.6364369999999999</v>
      </c>
      <c r="BF46" s="354">
        <v>7.6362399999999999</v>
      </c>
      <c r="BG46" s="354">
        <v>7.6359240000000002</v>
      </c>
      <c r="BH46" s="354">
        <v>7.6357020000000002</v>
      </c>
      <c r="BI46" s="354">
        <v>7.6349939999999998</v>
      </c>
      <c r="BJ46" s="354">
        <v>7.63401</v>
      </c>
      <c r="BK46" s="354">
        <v>7.6322460000000003</v>
      </c>
      <c r="BL46" s="354">
        <v>7.6310900000000004</v>
      </c>
      <c r="BM46" s="354">
        <v>7.6300379999999999</v>
      </c>
      <c r="BN46" s="354">
        <v>7.628876</v>
      </c>
      <c r="BO46" s="354">
        <v>7.62819</v>
      </c>
      <c r="BP46" s="354">
        <v>7.6277670000000004</v>
      </c>
      <c r="BQ46" s="354">
        <v>7.6272650000000004</v>
      </c>
      <c r="BR46" s="354">
        <v>7.6276260000000002</v>
      </c>
      <c r="BS46" s="354">
        <v>7.6285080000000001</v>
      </c>
      <c r="BT46" s="354">
        <v>7.629912</v>
      </c>
      <c r="BU46" s="354">
        <v>7.6318359999999998</v>
      </c>
      <c r="BV46" s="354">
        <v>7.6342809999999997</v>
      </c>
    </row>
    <row r="47" spans="1:74" ht="11.1" customHeight="1" x14ac:dyDescent="0.2">
      <c r="A47" s="81" t="s">
        <v>419</v>
      </c>
      <c r="B47" s="528" t="s">
        <v>1002</v>
      </c>
      <c r="C47" s="343">
        <v>19.463879012</v>
      </c>
      <c r="D47" s="343">
        <v>19.521341974999999</v>
      </c>
      <c r="E47" s="343">
        <v>19.575079012</v>
      </c>
      <c r="F47" s="343">
        <v>19.614102468999999</v>
      </c>
      <c r="G47" s="343">
        <v>19.668628394999999</v>
      </c>
      <c r="H47" s="343">
        <v>19.727669135999999</v>
      </c>
      <c r="I47" s="343">
        <v>19.817037036999999</v>
      </c>
      <c r="J47" s="343">
        <v>19.865748148000002</v>
      </c>
      <c r="K47" s="343">
        <v>19.899614815</v>
      </c>
      <c r="L47" s="343">
        <v>19.893705916999998</v>
      </c>
      <c r="M47" s="343">
        <v>19.916582035000001</v>
      </c>
      <c r="N47" s="343">
        <v>19.943312047999999</v>
      </c>
      <c r="O47" s="343">
        <v>19.982918804000001</v>
      </c>
      <c r="P47" s="343">
        <v>20.010589471999999</v>
      </c>
      <c r="Q47" s="343">
        <v>20.0353469</v>
      </c>
      <c r="R47" s="343">
        <v>20.049267297</v>
      </c>
      <c r="S47" s="343">
        <v>20.074141085000001</v>
      </c>
      <c r="T47" s="343">
        <v>20.102044473999999</v>
      </c>
      <c r="U47" s="343">
        <v>20.142936879000001</v>
      </c>
      <c r="V47" s="343">
        <v>20.169429909000002</v>
      </c>
      <c r="W47" s="343">
        <v>20.191482979</v>
      </c>
      <c r="X47" s="343">
        <v>20.201445843999998</v>
      </c>
      <c r="Y47" s="343">
        <v>20.220356677000002</v>
      </c>
      <c r="Z47" s="343">
        <v>20.240565233000002</v>
      </c>
      <c r="AA47" s="343">
        <v>20.260456489999999</v>
      </c>
      <c r="AB47" s="343">
        <v>20.284471758999999</v>
      </c>
      <c r="AC47" s="343">
        <v>20.310996017000001</v>
      </c>
      <c r="AD47" s="343">
        <v>20.353331924999999</v>
      </c>
      <c r="AE47" s="343">
        <v>20.374897167</v>
      </c>
      <c r="AF47" s="343">
        <v>20.388994402000002</v>
      </c>
      <c r="AG47" s="343">
        <v>20.379009189000001</v>
      </c>
      <c r="AH47" s="343">
        <v>20.390631245000002</v>
      </c>
      <c r="AI47" s="343">
        <v>20.407246127000001</v>
      </c>
      <c r="AJ47" s="343">
        <v>20.436044103</v>
      </c>
      <c r="AK47" s="343">
        <v>20.457251937999999</v>
      </c>
      <c r="AL47" s="343">
        <v>20.478059899000002</v>
      </c>
      <c r="AM47" s="343">
        <v>20.508224596000002</v>
      </c>
      <c r="AN47" s="343">
        <v>20.520915352999999</v>
      </c>
      <c r="AO47" s="343">
        <v>20.525888780999999</v>
      </c>
      <c r="AP47" s="343">
        <v>20.509970268</v>
      </c>
      <c r="AQ47" s="343">
        <v>20.509389993999999</v>
      </c>
      <c r="AR47" s="343">
        <v>20.510973347</v>
      </c>
      <c r="AS47" s="343">
        <v>20.514025504999999</v>
      </c>
      <c r="AT47" s="343">
        <v>20.520457231999998</v>
      </c>
      <c r="AU47" s="343">
        <v>20.529573704000001</v>
      </c>
      <c r="AV47" s="343">
        <v>20.548174193000001</v>
      </c>
      <c r="AW47" s="343">
        <v>20.557560701</v>
      </c>
      <c r="AX47" s="343">
        <v>20.564532500999999</v>
      </c>
      <c r="AY47" s="343">
        <v>20.56627121</v>
      </c>
      <c r="AZ47" s="873">
        <v>20.570527380000001</v>
      </c>
      <c r="BA47" s="873">
        <v>20.574482626999998</v>
      </c>
      <c r="BB47" s="873">
        <v>20.580393138000002</v>
      </c>
      <c r="BC47" s="873">
        <v>20.582054402000001</v>
      </c>
      <c r="BD47" s="873">
        <v>20.581722602999999</v>
      </c>
      <c r="BE47" s="354">
        <v>20.57621</v>
      </c>
      <c r="BF47" s="354">
        <v>20.574280000000002</v>
      </c>
      <c r="BG47" s="354">
        <v>20.572749999999999</v>
      </c>
      <c r="BH47" s="354">
        <v>20.573149999999998</v>
      </c>
      <c r="BI47" s="354">
        <v>20.571249999999999</v>
      </c>
      <c r="BJ47" s="354">
        <v>20.56859</v>
      </c>
      <c r="BK47" s="354">
        <v>20.563690000000001</v>
      </c>
      <c r="BL47" s="354">
        <v>20.560600000000001</v>
      </c>
      <c r="BM47" s="354">
        <v>20.557849999999998</v>
      </c>
      <c r="BN47" s="354">
        <v>20.555240000000001</v>
      </c>
      <c r="BO47" s="354">
        <v>20.5533</v>
      </c>
      <c r="BP47" s="354">
        <v>20.551829999999999</v>
      </c>
      <c r="BQ47" s="354">
        <v>20.549810000000001</v>
      </c>
      <c r="BR47" s="354">
        <v>20.550070000000002</v>
      </c>
      <c r="BS47" s="354">
        <v>20.551590000000001</v>
      </c>
      <c r="BT47" s="354">
        <v>20.554359999999999</v>
      </c>
      <c r="BU47" s="354">
        <v>20.558389999999999</v>
      </c>
      <c r="BV47" s="354">
        <v>20.563680000000002</v>
      </c>
    </row>
    <row r="48" spans="1:74" ht="11.1" customHeight="1" x14ac:dyDescent="0.2">
      <c r="A48" s="81" t="s">
        <v>420</v>
      </c>
      <c r="B48" s="528" t="s">
        <v>1003</v>
      </c>
      <c r="C48" s="343">
        <v>21.847798765</v>
      </c>
      <c r="D48" s="343">
        <v>21.901146914000002</v>
      </c>
      <c r="E48" s="343">
        <v>21.952254321000002</v>
      </c>
      <c r="F48" s="343">
        <v>21.996612345999999</v>
      </c>
      <c r="G48" s="343">
        <v>22.046619753000002</v>
      </c>
      <c r="H48" s="343">
        <v>22.097767901000001</v>
      </c>
      <c r="I48" s="343">
        <v>22.167854321</v>
      </c>
      <c r="J48" s="343">
        <v>22.207935802000002</v>
      </c>
      <c r="K48" s="343">
        <v>22.235809877000001</v>
      </c>
      <c r="L48" s="343">
        <v>22.224947812</v>
      </c>
      <c r="M48" s="343">
        <v>22.248303620000002</v>
      </c>
      <c r="N48" s="343">
        <v>22.279348568</v>
      </c>
      <c r="O48" s="343">
        <v>22.333824305</v>
      </c>
      <c r="P48" s="343">
        <v>22.368441299000001</v>
      </c>
      <c r="Q48" s="343">
        <v>22.398941197999999</v>
      </c>
      <c r="R48" s="343">
        <v>22.422676682999999</v>
      </c>
      <c r="S48" s="343">
        <v>22.44692788</v>
      </c>
      <c r="T48" s="343">
        <v>22.46904747</v>
      </c>
      <c r="U48" s="343">
        <v>22.495343732999999</v>
      </c>
      <c r="V48" s="343">
        <v>22.508468901000001</v>
      </c>
      <c r="W48" s="343">
        <v>22.514731253000001</v>
      </c>
      <c r="X48" s="343">
        <v>22.498400125</v>
      </c>
      <c r="Y48" s="343">
        <v>22.502734843999999</v>
      </c>
      <c r="Z48" s="343">
        <v>22.512004744999999</v>
      </c>
      <c r="AA48" s="343">
        <v>22.532319700999999</v>
      </c>
      <c r="AB48" s="343">
        <v>22.546877564999999</v>
      </c>
      <c r="AC48" s="343">
        <v>22.561788207999999</v>
      </c>
      <c r="AD48" s="343">
        <v>22.582815201999999</v>
      </c>
      <c r="AE48" s="343">
        <v>22.594108727999998</v>
      </c>
      <c r="AF48" s="343">
        <v>22.601432355</v>
      </c>
      <c r="AG48" s="343">
        <v>22.598966350000001</v>
      </c>
      <c r="AH48" s="343">
        <v>22.602714980999998</v>
      </c>
      <c r="AI48" s="343">
        <v>22.606858511999999</v>
      </c>
      <c r="AJ48" s="343">
        <v>22.614142962999999</v>
      </c>
      <c r="AK48" s="343">
        <v>22.617016784</v>
      </c>
      <c r="AL48" s="343">
        <v>22.618225995</v>
      </c>
      <c r="AM48" s="343">
        <v>22.610888824</v>
      </c>
      <c r="AN48" s="343">
        <v>22.613930138000001</v>
      </c>
      <c r="AO48" s="343">
        <v>22.620468167999999</v>
      </c>
      <c r="AP48" s="343">
        <v>22.636497774999999</v>
      </c>
      <c r="AQ48" s="343">
        <v>22.645533090000001</v>
      </c>
      <c r="AR48" s="343">
        <v>22.653568973999999</v>
      </c>
      <c r="AS48" s="343">
        <v>22.672605209</v>
      </c>
      <c r="AT48" s="343">
        <v>22.669642397</v>
      </c>
      <c r="AU48" s="343">
        <v>22.656680318999999</v>
      </c>
      <c r="AV48" s="343">
        <v>22.610693822999998</v>
      </c>
      <c r="AW48" s="343">
        <v>22.595002077</v>
      </c>
      <c r="AX48" s="343">
        <v>22.586579929999999</v>
      </c>
      <c r="AY48" s="343">
        <v>22.588738918000001</v>
      </c>
      <c r="AZ48" s="873">
        <v>22.592372313999999</v>
      </c>
      <c r="BA48" s="873">
        <v>22.600791655999998</v>
      </c>
      <c r="BB48" s="873">
        <v>22.625868816000001</v>
      </c>
      <c r="BC48" s="873">
        <v>22.634956144</v>
      </c>
      <c r="BD48" s="873">
        <v>22.639925511000001</v>
      </c>
      <c r="BE48" s="354">
        <v>22.633479999999999</v>
      </c>
      <c r="BF48" s="354">
        <v>22.63569</v>
      </c>
      <c r="BG48" s="354">
        <v>22.639250000000001</v>
      </c>
      <c r="BH48" s="354">
        <v>22.652539999999998</v>
      </c>
      <c r="BI48" s="354">
        <v>22.652529999999999</v>
      </c>
      <c r="BJ48" s="354">
        <v>22.647600000000001</v>
      </c>
      <c r="BK48" s="354">
        <v>22.629200000000001</v>
      </c>
      <c r="BL48" s="354">
        <v>22.620809999999999</v>
      </c>
      <c r="BM48" s="354">
        <v>22.613900000000001</v>
      </c>
      <c r="BN48" s="354">
        <v>22.609100000000002</v>
      </c>
      <c r="BO48" s="354">
        <v>22.604669999999999</v>
      </c>
      <c r="BP48" s="354">
        <v>22.601240000000001</v>
      </c>
      <c r="BQ48" s="354">
        <v>22.59864</v>
      </c>
      <c r="BR48" s="354">
        <v>22.597349999999999</v>
      </c>
      <c r="BS48" s="354">
        <v>22.597190000000001</v>
      </c>
      <c r="BT48" s="354">
        <v>22.59817</v>
      </c>
      <c r="BU48" s="354">
        <v>22.600280000000001</v>
      </c>
      <c r="BV48" s="354">
        <v>22.603529999999999</v>
      </c>
    </row>
    <row r="49" spans="1:74" ht="11.1" customHeight="1" x14ac:dyDescent="0.2">
      <c r="A49" s="81" t="s">
        <v>421</v>
      </c>
      <c r="B49" s="528" t="s">
        <v>1004</v>
      </c>
      <c r="C49" s="343">
        <v>10.645008642000001</v>
      </c>
      <c r="D49" s="343">
        <v>10.663938271999999</v>
      </c>
      <c r="E49" s="343">
        <v>10.681553085999999</v>
      </c>
      <c r="F49" s="343">
        <v>10.691754320999999</v>
      </c>
      <c r="G49" s="343">
        <v>10.711313580000001</v>
      </c>
      <c r="H49" s="343">
        <v>10.734132099</v>
      </c>
      <c r="I49" s="343">
        <v>10.771503704000001</v>
      </c>
      <c r="J49" s="343">
        <v>10.79237037</v>
      </c>
      <c r="K49" s="343">
        <v>10.808025925999999</v>
      </c>
      <c r="L49" s="343">
        <v>10.806458636</v>
      </c>
      <c r="M49" s="343">
        <v>10.82070077</v>
      </c>
      <c r="N49" s="343">
        <v>10.838740594000001</v>
      </c>
      <c r="O49" s="343">
        <v>10.870001309999999</v>
      </c>
      <c r="P49" s="343">
        <v>10.888569112000001</v>
      </c>
      <c r="Q49" s="343">
        <v>10.903867201000001</v>
      </c>
      <c r="R49" s="343">
        <v>10.912122590999999</v>
      </c>
      <c r="S49" s="343">
        <v>10.923710997000001</v>
      </c>
      <c r="T49" s="343">
        <v>10.934859432</v>
      </c>
      <c r="U49" s="343">
        <v>10.945589022</v>
      </c>
      <c r="V49" s="343">
        <v>10.955841668</v>
      </c>
      <c r="W49" s="343">
        <v>10.965638496</v>
      </c>
      <c r="X49" s="343">
        <v>10.975725717</v>
      </c>
      <c r="Y49" s="343">
        <v>10.984051253000001</v>
      </c>
      <c r="Z49" s="343">
        <v>10.991361316000001</v>
      </c>
      <c r="AA49" s="343">
        <v>10.993659844</v>
      </c>
      <c r="AB49" s="343">
        <v>11.001936003999999</v>
      </c>
      <c r="AC49" s="343">
        <v>11.012193735</v>
      </c>
      <c r="AD49" s="343">
        <v>11.033233953</v>
      </c>
      <c r="AE49" s="343">
        <v>11.040854138</v>
      </c>
      <c r="AF49" s="343">
        <v>11.043855207</v>
      </c>
      <c r="AG49" s="343">
        <v>11.032304192</v>
      </c>
      <c r="AH49" s="343">
        <v>11.033516753000001</v>
      </c>
      <c r="AI49" s="343">
        <v>11.037559924</v>
      </c>
      <c r="AJ49" s="343">
        <v>11.05326344</v>
      </c>
      <c r="AK49" s="343">
        <v>11.056345527</v>
      </c>
      <c r="AL49" s="343">
        <v>11.055635921</v>
      </c>
      <c r="AM49" s="343">
        <v>11.041030698</v>
      </c>
      <c r="AN49" s="343">
        <v>11.04031565</v>
      </c>
      <c r="AO49" s="343">
        <v>11.043386851999999</v>
      </c>
      <c r="AP49" s="343">
        <v>11.060185694999999</v>
      </c>
      <c r="AQ49" s="343">
        <v>11.063373357</v>
      </c>
      <c r="AR49" s="343">
        <v>11.062891228</v>
      </c>
      <c r="AS49" s="343">
        <v>11.050697679000001</v>
      </c>
      <c r="AT49" s="343">
        <v>11.048907188999999</v>
      </c>
      <c r="AU49" s="343">
        <v>11.049478128000001</v>
      </c>
      <c r="AV49" s="343">
        <v>11.059454121</v>
      </c>
      <c r="AW49" s="343">
        <v>11.059465202</v>
      </c>
      <c r="AX49" s="343">
        <v>11.056554996999999</v>
      </c>
      <c r="AY49" s="343">
        <v>11.039811544000001</v>
      </c>
      <c r="AZ49" s="873">
        <v>11.039242733</v>
      </c>
      <c r="BA49" s="873">
        <v>11.043936602</v>
      </c>
      <c r="BB49" s="873">
        <v>11.065054247999999</v>
      </c>
      <c r="BC49" s="873">
        <v>11.071902659999999</v>
      </c>
      <c r="BD49" s="873">
        <v>11.075642932999999</v>
      </c>
      <c r="BE49" s="354">
        <v>11.07076</v>
      </c>
      <c r="BF49" s="354">
        <v>11.072419999999999</v>
      </c>
      <c r="BG49" s="354">
        <v>11.075100000000001</v>
      </c>
      <c r="BH49" s="354">
        <v>11.081950000000001</v>
      </c>
      <c r="BI49" s="354">
        <v>11.08433</v>
      </c>
      <c r="BJ49" s="354">
        <v>11.085380000000001</v>
      </c>
      <c r="BK49" s="354">
        <v>11.08337</v>
      </c>
      <c r="BL49" s="354">
        <v>11.083080000000001</v>
      </c>
      <c r="BM49" s="354">
        <v>11.08277</v>
      </c>
      <c r="BN49" s="354">
        <v>11.081860000000001</v>
      </c>
      <c r="BO49" s="354">
        <v>11.08193</v>
      </c>
      <c r="BP49" s="354">
        <v>11.082420000000001</v>
      </c>
      <c r="BQ49" s="354">
        <v>11.08329</v>
      </c>
      <c r="BR49" s="354">
        <v>11.08461</v>
      </c>
      <c r="BS49" s="354">
        <v>11.086349999999999</v>
      </c>
      <c r="BT49" s="354">
        <v>11.088520000000001</v>
      </c>
      <c r="BU49" s="354">
        <v>11.091100000000001</v>
      </c>
      <c r="BV49" s="354">
        <v>11.09412</v>
      </c>
    </row>
    <row r="50" spans="1:74" ht="11.1" customHeight="1" x14ac:dyDescent="0.2">
      <c r="A50" s="81" t="s">
        <v>422</v>
      </c>
      <c r="B50" s="528" t="s">
        <v>1005</v>
      </c>
      <c r="C50" s="343">
        <v>29.541920988000001</v>
      </c>
      <c r="D50" s="343">
        <v>29.627924691</v>
      </c>
      <c r="E50" s="343">
        <v>29.723054320999999</v>
      </c>
      <c r="F50" s="343">
        <v>29.837438272</v>
      </c>
      <c r="G50" s="343">
        <v>29.943223456999998</v>
      </c>
      <c r="H50" s="343">
        <v>30.050538272000001</v>
      </c>
      <c r="I50" s="343">
        <v>30.191007407000001</v>
      </c>
      <c r="J50" s="343">
        <v>30.277662963000001</v>
      </c>
      <c r="K50" s="343">
        <v>30.342129629999999</v>
      </c>
      <c r="L50" s="343">
        <v>30.342202057000002</v>
      </c>
      <c r="M50" s="343">
        <v>30.393944958999999</v>
      </c>
      <c r="N50" s="343">
        <v>30.455152985000002</v>
      </c>
      <c r="O50" s="343">
        <v>30.545570088000002</v>
      </c>
      <c r="P50" s="343">
        <v>30.610900397999998</v>
      </c>
      <c r="Q50" s="343">
        <v>30.670887868000001</v>
      </c>
      <c r="R50" s="343">
        <v>30.716920472000002</v>
      </c>
      <c r="S50" s="343">
        <v>30.772681282000001</v>
      </c>
      <c r="T50" s="343">
        <v>30.829558272</v>
      </c>
      <c r="U50" s="343">
        <v>30.891240291999999</v>
      </c>
      <c r="V50" s="343">
        <v>30.947583002999998</v>
      </c>
      <c r="W50" s="343">
        <v>31.002275255000001</v>
      </c>
      <c r="X50" s="343">
        <v>31.0584527</v>
      </c>
      <c r="Y50" s="343">
        <v>31.107492297</v>
      </c>
      <c r="Z50" s="343">
        <v>31.152529696999999</v>
      </c>
      <c r="AA50" s="343">
        <v>31.189792321999999</v>
      </c>
      <c r="AB50" s="343">
        <v>31.229654760999999</v>
      </c>
      <c r="AC50" s="343">
        <v>31.268344436</v>
      </c>
      <c r="AD50" s="343">
        <v>31.3136014</v>
      </c>
      <c r="AE50" s="343">
        <v>31.344140507999999</v>
      </c>
      <c r="AF50" s="343">
        <v>31.367701813</v>
      </c>
      <c r="AG50" s="343">
        <v>31.379391718000001</v>
      </c>
      <c r="AH50" s="343">
        <v>31.392667614</v>
      </c>
      <c r="AI50" s="343">
        <v>31.402635904</v>
      </c>
      <c r="AJ50" s="343">
        <v>31.394781420000001</v>
      </c>
      <c r="AK50" s="343">
        <v>31.409020873999999</v>
      </c>
      <c r="AL50" s="343">
        <v>31.430839097</v>
      </c>
      <c r="AM50" s="343">
        <v>31.477148229000001</v>
      </c>
      <c r="AN50" s="343">
        <v>31.501439888</v>
      </c>
      <c r="AO50" s="343">
        <v>31.520626212</v>
      </c>
      <c r="AP50" s="343">
        <v>31.535866674000001</v>
      </c>
      <c r="AQ50" s="343">
        <v>31.543972726</v>
      </c>
      <c r="AR50" s="343">
        <v>31.546103840000001</v>
      </c>
      <c r="AS50" s="343">
        <v>31.548107170000002</v>
      </c>
      <c r="AT50" s="343">
        <v>31.533903040999999</v>
      </c>
      <c r="AU50" s="343">
        <v>31.509338607</v>
      </c>
      <c r="AV50" s="343">
        <v>31.444817719</v>
      </c>
      <c r="AW50" s="343">
        <v>31.421729787</v>
      </c>
      <c r="AX50" s="343">
        <v>31.410478662999999</v>
      </c>
      <c r="AY50" s="343">
        <v>31.412174135000001</v>
      </c>
      <c r="AZ50" s="873">
        <v>31.423764283000001</v>
      </c>
      <c r="BA50" s="873">
        <v>31.446358894999999</v>
      </c>
      <c r="BB50" s="873">
        <v>31.508457996000001</v>
      </c>
      <c r="BC50" s="873">
        <v>31.531686520000001</v>
      </c>
      <c r="BD50" s="873">
        <v>31.544544491</v>
      </c>
      <c r="BE50" s="354">
        <v>31.530259999999998</v>
      </c>
      <c r="BF50" s="354">
        <v>31.534949999999998</v>
      </c>
      <c r="BG50" s="354">
        <v>31.541869999999999</v>
      </c>
      <c r="BH50" s="354">
        <v>31.556249999999999</v>
      </c>
      <c r="BI50" s="354">
        <v>31.563639999999999</v>
      </c>
      <c r="BJ50" s="354">
        <v>31.569289999999999</v>
      </c>
      <c r="BK50" s="354">
        <v>31.568580000000001</v>
      </c>
      <c r="BL50" s="354">
        <v>31.57423</v>
      </c>
      <c r="BM50" s="354">
        <v>31.581600000000002</v>
      </c>
      <c r="BN50" s="354">
        <v>31.590199999999999</v>
      </c>
      <c r="BO50" s="354">
        <v>31.601400000000002</v>
      </c>
      <c r="BP50" s="354">
        <v>31.614699999999999</v>
      </c>
      <c r="BQ50" s="354">
        <v>31.630220000000001</v>
      </c>
      <c r="BR50" s="354">
        <v>31.647629999999999</v>
      </c>
      <c r="BS50" s="354">
        <v>31.667059999999999</v>
      </c>
      <c r="BT50" s="354">
        <v>31.688510000000001</v>
      </c>
      <c r="BU50" s="354">
        <v>31.711970000000001</v>
      </c>
      <c r="BV50" s="354">
        <v>31.737439999999999</v>
      </c>
    </row>
    <row r="51" spans="1:74" ht="11.1" customHeight="1" x14ac:dyDescent="0.2">
      <c r="A51" s="81" t="s">
        <v>423</v>
      </c>
      <c r="B51" s="528" t="s">
        <v>1006</v>
      </c>
      <c r="C51" s="343">
        <v>8.3742901234999998</v>
      </c>
      <c r="D51" s="343">
        <v>8.3975419752999994</v>
      </c>
      <c r="E51" s="343">
        <v>8.4191679011999998</v>
      </c>
      <c r="F51" s="343">
        <v>8.4340518518999996</v>
      </c>
      <c r="G51" s="343">
        <v>8.4562629630000004</v>
      </c>
      <c r="H51" s="343">
        <v>8.4806851852000005</v>
      </c>
      <c r="I51" s="343">
        <v>8.5160098765000001</v>
      </c>
      <c r="J51" s="343">
        <v>8.5383358025000007</v>
      </c>
      <c r="K51" s="343">
        <v>8.5563543210000006</v>
      </c>
      <c r="L51" s="343">
        <v>8.5617375472999999</v>
      </c>
      <c r="M51" s="343">
        <v>8.5773871645999993</v>
      </c>
      <c r="N51" s="343">
        <v>8.5949752881000006</v>
      </c>
      <c r="O51" s="343">
        <v>8.6211382501999996</v>
      </c>
      <c r="P51" s="343">
        <v>8.6376261365999998</v>
      </c>
      <c r="Q51" s="343">
        <v>8.6510752798000006</v>
      </c>
      <c r="R51" s="343">
        <v>8.6566632869000006</v>
      </c>
      <c r="S51" s="343">
        <v>8.6676517384</v>
      </c>
      <c r="T51" s="343">
        <v>8.6792182413999992</v>
      </c>
      <c r="U51" s="343">
        <v>8.6914600864999993</v>
      </c>
      <c r="V51" s="343">
        <v>8.7041097245000003</v>
      </c>
      <c r="W51" s="343">
        <v>8.7172644460999997</v>
      </c>
      <c r="X51" s="343">
        <v>8.7349544239999997</v>
      </c>
      <c r="Y51" s="343">
        <v>8.7460966830999993</v>
      </c>
      <c r="Z51" s="343">
        <v>8.7547213962000008</v>
      </c>
      <c r="AA51" s="343">
        <v>8.7567558663000007</v>
      </c>
      <c r="AB51" s="343">
        <v>8.7634000099999998</v>
      </c>
      <c r="AC51" s="343">
        <v>8.7705811305000001</v>
      </c>
      <c r="AD51" s="343">
        <v>8.7819440097000001</v>
      </c>
      <c r="AE51" s="343">
        <v>8.7874654968999995</v>
      </c>
      <c r="AF51" s="343">
        <v>8.7907903741000002</v>
      </c>
      <c r="AG51" s="343">
        <v>8.7903206326000003</v>
      </c>
      <c r="AH51" s="343">
        <v>8.7904507967000001</v>
      </c>
      <c r="AI51" s="343">
        <v>8.7895828576999993</v>
      </c>
      <c r="AJ51" s="343">
        <v>8.7843816282000002</v>
      </c>
      <c r="AK51" s="343">
        <v>8.7840188732000009</v>
      </c>
      <c r="AL51" s="343">
        <v>8.7851594052999999</v>
      </c>
      <c r="AM51" s="343">
        <v>8.7900810465999992</v>
      </c>
      <c r="AN51" s="343">
        <v>8.7925197866999998</v>
      </c>
      <c r="AO51" s="343">
        <v>8.7947534474999998</v>
      </c>
      <c r="AP51" s="343">
        <v>8.7970638944000008</v>
      </c>
      <c r="AQ51" s="343">
        <v>8.7986759976000002</v>
      </c>
      <c r="AR51" s="343">
        <v>8.7998716225999996</v>
      </c>
      <c r="AS51" s="343">
        <v>8.8007997180000004</v>
      </c>
      <c r="AT51" s="343">
        <v>8.8010506748000008</v>
      </c>
      <c r="AU51" s="343">
        <v>8.8007734416000005</v>
      </c>
      <c r="AV51" s="343">
        <v>8.7975945943999996</v>
      </c>
      <c r="AW51" s="343">
        <v>8.7980410496000001</v>
      </c>
      <c r="AX51" s="343">
        <v>8.7997393829000004</v>
      </c>
      <c r="AY51" s="343">
        <v>8.8024156494000003</v>
      </c>
      <c r="AZ51" s="873">
        <v>8.806823198</v>
      </c>
      <c r="BA51" s="873">
        <v>8.8126880835999994</v>
      </c>
      <c r="BB51" s="873">
        <v>8.8244043441999995</v>
      </c>
      <c r="BC51" s="873">
        <v>8.8298883754999995</v>
      </c>
      <c r="BD51" s="873">
        <v>8.8335342154000003</v>
      </c>
      <c r="BE51" s="354">
        <v>8.8322730000000007</v>
      </c>
      <c r="BF51" s="354">
        <v>8.8345439999999993</v>
      </c>
      <c r="BG51" s="354">
        <v>8.8372779999999995</v>
      </c>
      <c r="BH51" s="354">
        <v>8.8432239999999993</v>
      </c>
      <c r="BI51" s="354">
        <v>8.8448239999999991</v>
      </c>
      <c r="BJ51" s="354">
        <v>8.8448259999999994</v>
      </c>
      <c r="BK51" s="354">
        <v>8.8402069999999995</v>
      </c>
      <c r="BL51" s="354">
        <v>8.8392800000000005</v>
      </c>
      <c r="BM51" s="354">
        <v>8.8390219999999999</v>
      </c>
      <c r="BN51" s="354">
        <v>8.8398780000000006</v>
      </c>
      <c r="BO51" s="354">
        <v>8.8406249999999993</v>
      </c>
      <c r="BP51" s="354">
        <v>8.8417089999999998</v>
      </c>
      <c r="BQ51" s="354">
        <v>8.8427900000000008</v>
      </c>
      <c r="BR51" s="354">
        <v>8.8447999999999993</v>
      </c>
      <c r="BS51" s="354">
        <v>8.8474000000000004</v>
      </c>
      <c r="BT51" s="354">
        <v>8.8505900000000004</v>
      </c>
      <c r="BU51" s="354">
        <v>8.8543699999999994</v>
      </c>
      <c r="BV51" s="354">
        <v>8.8587399999999992</v>
      </c>
    </row>
    <row r="52" spans="1:74" ht="11.1" customHeight="1" x14ac:dyDescent="0.2">
      <c r="A52" s="81" t="s">
        <v>424</v>
      </c>
      <c r="B52" s="528" t="s">
        <v>1007</v>
      </c>
      <c r="C52" s="343">
        <v>18.006007406999998</v>
      </c>
      <c r="D52" s="343">
        <v>18.068018518999999</v>
      </c>
      <c r="E52" s="343">
        <v>18.135374074000001</v>
      </c>
      <c r="F52" s="343">
        <v>18.209516049000001</v>
      </c>
      <c r="G52" s="343">
        <v>18.286479012000001</v>
      </c>
      <c r="H52" s="343">
        <v>18.367704937999999</v>
      </c>
      <c r="I52" s="343">
        <v>18.479460494000001</v>
      </c>
      <c r="J52" s="343">
        <v>18.549512346</v>
      </c>
      <c r="K52" s="343">
        <v>18.604127160000001</v>
      </c>
      <c r="L52" s="343">
        <v>18.617822378</v>
      </c>
      <c r="M52" s="343">
        <v>18.660675039000001</v>
      </c>
      <c r="N52" s="343">
        <v>18.707202584000001</v>
      </c>
      <c r="O52" s="343">
        <v>18.769933057999999</v>
      </c>
      <c r="P52" s="343">
        <v>18.814414334999999</v>
      </c>
      <c r="Q52" s="343">
        <v>18.853174461999998</v>
      </c>
      <c r="R52" s="343">
        <v>18.881902660000002</v>
      </c>
      <c r="S52" s="343">
        <v>18.912453567</v>
      </c>
      <c r="T52" s="343">
        <v>18.940516405</v>
      </c>
      <c r="U52" s="343">
        <v>18.961610835999998</v>
      </c>
      <c r="V52" s="343">
        <v>18.988057790999999</v>
      </c>
      <c r="W52" s="343">
        <v>19.015376930999999</v>
      </c>
      <c r="X52" s="343">
        <v>19.046810181000001</v>
      </c>
      <c r="Y52" s="343">
        <v>19.073442248999999</v>
      </c>
      <c r="Z52" s="343">
        <v>19.09851506</v>
      </c>
      <c r="AA52" s="343">
        <v>19.120130872000001</v>
      </c>
      <c r="AB52" s="343">
        <v>19.143508474000001</v>
      </c>
      <c r="AC52" s="343">
        <v>19.166750126</v>
      </c>
      <c r="AD52" s="343">
        <v>19.191576690000002</v>
      </c>
      <c r="AE52" s="343">
        <v>19.213255793999998</v>
      </c>
      <c r="AF52" s="343">
        <v>19.233508299</v>
      </c>
      <c r="AG52" s="343">
        <v>19.245765802000001</v>
      </c>
      <c r="AH52" s="343">
        <v>19.268091416000001</v>
      </c>
      <c r="AI52" s="343">
        <v>19.293916736</v>
      </c>
      <c r="AJ52" s="343">
        <v>19.333047390000001</v>
      </c>
      <c r="AK52" s="343">
        <v>19.358517899999999</v>
      </c>
      <c r="AL52" s="343">
        <v>19.380133896</v>
      </c>
      <c r="AM52" s="343">
        <v>19.395516608000001</v>
      </c>
      <c r="AN52" s="343">
        <v>19.411207649000001</v>
      </c>
      <c r="AO52" s="343">
        <v>19.424828252000001</v>
      </c>
      <c r="AP52" s="343">
        <v>19.437633472000002</v>
      </c>
      <c r="AQ52" s="343">
        <v>19.446171905</v>
      </c>
      <c r="AR52" s="343">
        <v>19.451698608000001</v>
      </c>
      <c r="AS52" s="343">
        <v>19.448142473000001</v>
      </c>
      <c r="AT52" s="343">
        <v>19.452199043</v>
      </c>
      <c r="AU52" s="343">
        <v>19.457797211999999</v>
      </c>
      <c r="AV52" s="343">
        <v>19.462966610999999</v>
      </c>
      <c r="AW52" s="343">
        <v>19.473125753000001</v>
      </c>
      <c r="AX52" s="343">
        <v>19.486304271000002</v>
      </c>
      <c r="AY52" s="343">
        <v>19.506320533</v>
      </c>
      <c r="AZ52" s="873">
        <v>19.522674022</v>
      </c>
      <c r="BA52" s="873">
        <v>19.539183108</v>
      </c>
      <c r="BB52" s="873">
        <v>19.559973755000001</v>
      </c>
      <c r="BC52" s="873">
        <v>19.573699561000002</v>
      </c>
      <c r="BD52" s="873">
        <v>19.584486492</v>
      </c>
      <c r="BE52" s="354">
        <v>19.585930000000001</v>
      </c>
      <c r="BF52" s="354">
        <v>19.59564</v>
      </c>
      <c r="BG52" s="354">
        <v>19.607220000000002</v>
      </c>
      <c r="BH52" s="354">
        <v>19.624870000000001</v>
      </c>
      <c r="BI52" s="354">
        <v>19.63701</v>
      </c>
      <c r="BJ52" s="354">
        <v>19.647849999999998</v>
      </c>
      <c r="BK52" s="354">
        <v>19.655270000000002</v>
      </c>
      <c r="BL52" s="354">
        <v>19.665120000000002</v>
      </c>
      <c r="BM52" s="354">
        <v>19.675270000000001</v>
      </c>
      <c r="BN52" s="354">
        <v>19.684670000000001</v>
      </c>
      <c r="BO52" s="354">
        <v>19.696200000000001</v>
      </c>
      <c r="BP52" s="354">
        <v>19.7088</v>
      </c>
      <c r="BQ52" s="354">
        <v>19.722300000000001</v>
      </c>
      <c r="BR52" s="354">
        <v>19.737200000000001</v>
      </c>
      <c r="BS52" s="354">
        <v>19.753319999999999</v>
      </c>
      <c r="BT52" s="354">
        <v>19.77065</v>
      </c>
      <c r="BU52" s="354">
        <v>19.789200000000001</v>
      </c>
      <c r="BV52" s="354">
        <v>19.808959999999999</v>
      </c>
    </row>
    <row r="53" spans="1:74" ht="11.1" customHeight="1" x14ac:dyDescent="0.2">
      <c r="A53" s="81" t="s">
        <v>425</v>
      </c>
      <c r="B53" s="528" t="s">
        <v>1008</v>
      </c>
      <c r="C53" s="343">
        <v>11.428837036999999</v>
      </c>
      <c r="D53" s="343">
        <v>11.470503704</v>
      </c>
      <c r="E53" s="343">
        <v>11.511059259</v>
      </c>
      <c r="F53" s="343">
        <v>11.552148148000001</v>
      </c>
      <c r="G53" s="343">
        <v>11.589248147999999</v>
      </c>
      <c r="H53" s="343">
        <v>11.624003704</v>
      </c>
      <c r="I53" s="343">
        <v>11.65774321</v>
      </c>
      <c r="J53" s="343">
        <v>11.686813580000001</v>
      </c>
      <c r="K53" s="343">
        <v>11.71254321</v>
      </c>
      <c r="L53" s="343">
        <v>11.730231924</v>
      </c>
      <c r="M53" s="343">
        <v>11.752805202999999</v>
      </c>
      <c r="N53" s="343">
        <v>11.775562872</v>
      </c>
      <c r="O53" s="343">
        <v>11.795177637</v>
      </c>
      <c r="P53" s="343">
        <v>11.820799557999999</v>
      </c>
      <c r="Q53" s="343">
        <v>11.849101339000001</v>
      </c>
      <c r="R53" s="343">
        <v>11.888988788000001</v>
      </c>
      <c r="S53" s="343">
        <v>11.915970937999999</v>
      </c>
      <c r="T53" s="343">
        <v>11.938953593999999</v>
      </c>
      <c r="U53" s="343">
        <v>11.954438333000001</v>
      </c>
      <c r="V53" s="343">
        <v>11.972045821</v>
      </c>
      <c r="W53" s="343">
        <v>11.988277633999999</v>
      </c>
      <c r="X53" s="343">
        <v>11.997001696</v>
      </c>
      <c r="Y53" s="343">
        <v>12.015081214</v>
      </c>
      <c r="Z53" s="343">
        <v>12.036384113</v>
      </c>
      <c r="AA53" s="343">
        <v>12.07391664</v>
      </c>
      <c r="AB53" s="343">
        <v>12.091911616000001</v>
      </c>
      <c r="AC53" s="343">
        <v>12.103375288000001</v>
      </c>
      <c r="AD53" s="343">
        <v>12.09998742</v>
      </c>
      <c r="AE53" s="343">
        <v>12.104628659999999</v>
      </c>
      <c r="AF53" s="343">
        <v>12.108978772</v>
      </c>
      <c r="AG53" s="343">
        <v>12.109555897</v>
      </c>
      <c r="AH53" s="343">
        <v>12.115935146</v>
      </c>
      <c r="AI53" s="343">
        <v>12.124634662</v>
      </c>
      <c r="AJ53" s="343">
        <v>12.141185609000001</v>
      </c>
      <c r="AK53" s="343">
        <v>12.150377281999999</v>
      </c>
      <c r="AL53" s="343">
        <v>12.157740846999999</v>
      </c>
      <c r="AM53" s="343">
        <v>12.163456639</v>
      </c>
      <c r="AN53" s="343">
        <v>12.167028735000001</v>
      </c>
      <c r="AO53" s="343">
        <v>12.168637469</v>
      </c>
      <c r="AP53" s="343">
        <v>12.159750749000001</v>
      </c>
      <c r="AQ53" s="343">
        <v>12.163831833</v>
      </c>
      <c r="AR53" s="343">
        <v>12.172348626</v>
      </c>
      <c r="AS53" s="343">
        <v>12.198154031</v>
      </c>
      <c r="AT53" s="343">
        <v>12.205902568000001</v>
      </c>
      <c r="AU53" s="343">
        <v>12.208447138</v>
      </c>
      <c r="AV53" s="343">
        <v>12.196362209</v>
      </c>
      <c r="AW53" s="343">
        <v>12.195567995999999</v>
      </c>
      <c r="AX53" s="343">
        <v>12.196638965</v>
      </c>
      <c r="AY53" s="343">
        <v>12.197442399</v>
      </c>
      <c r="AZ53" s="873">
        <v>12.203843273</v>
      </c>
      <c r="BA53" s="873">
        <v>12.213708869</v>
      </c>
      <c r="BB53" s="873">
        <v>12.236392455000001</v>
      </c>
      <c r="BC53" s="873">
        <v>12.246172542</v>
      </c>
      <c r="BD53" s="873">
        <v>12.252402398999999</v>
      </c>
      <c r="BE53" s="354">
        <v>12.249610000000001</v>
      </c>
      <c r="BF53" s="354">
        <v>12.252840000000001</v>
      </c>
      <c r="BG53" s="354">
        <v>12.256629999999999</v>
      </c>
      <c r="BH53" s="354">
        <v>12.262090000000001</v>
      </c>
      <c r="BI53" s="354">
        <v>12.266159999999999</v>
      </c>
      <c r="BJ53" s="354">
        <v>12.26994</v>
      </c>
      <c r="BK53" s="354">
        <v>12.272270000000001</v>
      </c>
      <c r="BL53" s="354">
        <v>12.27638</v>
      </c>
      <c r="BM53" s="354">
        <v>12.281090000000001</v>
      </c>
      <c r="BN53" s="354">
        <v>12.286339999999999</v>
      </c>
      <c r="BO53" s="354">
        <v>12.29233</v>
      </c>
      <c r="BP53" s="354">
        <v>12.298970000000001</v>
      </c>
      <c r="BQ53" s="354">
        <v>12.305999999999999</v>
      </c>
      <c r="BR53" s="354">
        <v>12.31419</v>
      </c>
      <c r="BS53" s="354">
        <v>12.32324</v>
      </c>
      <c r="BT53" s="354">
        <v>12.333170000000001</v>
      </c>
      <c r="BU53" s="354">
        <v>12.343970000000001</v>
      </c>
      <c r="BV53" s="354">
        <v>12.355650000000001</v>
      </c>
    </row>
    <row r="54" spans="1:74" ht="11.1" customHeight="1" x14ac:dyDescent="0.2">
      <c r="A54" s="82" t="s">
        <v>426</v>
      </c>
      <c r="B54" s="529" t="s">
        <v>1011</v>
      </c>
      <c r="C54" s="522">
        <v>23.728024691000002</v>
      </c>
      <c r="D54" s="522">
        <v>23.805839506000002</v>
      </c>
      <c r="E54" s="522">
        <v>23.881735802000001</v>
      </c>
      <c r="F54" s="522">
        <v>23.956770370000001</v>
      </c>
      <c r="G54" s="522">
        <v>24.028037037000001</v>
      </c>
      <c r="H54" s="522">
        <v>24.096592593</v>
      </c>
      <c r="I54" s="522">
        <v>24.182412346</v>
      </c>
      <c r="J54" s="522">
        <v>24.230564198</v>
      </c>
      <c r="K54" s="522">
        <v>24.261023457</v>
      </c>
      <c r="L54" s="522">
        <v>24.254037211</v>
      </c>
      <c r="M54" s="522">
        <v>24.263925968999999</v>
      </c>
      <c r="N54" s="522">
        <v>24.270936819999999</v>
      </c>
      <c r="O54" s="522">
        <v>24.263428992000001</v>
      </c>
      <c r="P54" s="522">
        <v>24.273414603999999</v>
      </c>
      <c r="Q54" s="522">
        <v>24.289252885</v>
      </c>
      <c r="R54" s="522">
        <v>24.321463806000001</v>
      </c>
      <c r="S54" s="522">
        <v>24.341117448999999</v>
      </c>
      <c r="T54" s="522">
        <v>24.358733784000002</v>
      </c>
      <c r="U54" s="522">
        <v>24.371134740999999</v>
      </c>
      <c r="V54" s="522">
        <v>24.387060011999999</v>
      </c>
      <c r="W54" s="522">
        <v>24.403331526999999</v>
      </c>
      <c r="X54" s="522">
        <v>24.411665232000001</v>
      </c>
      <c r="Y54" s="522">
        <v>24.434842276000001</v>
      </c>
      <c r="Z54" s="522">
        <v>24.464578604</v>
      </c>
      <c r="AA54" s="522">
        <v>24.530568917</v>
      </c>
      <c r="AB54" s="522">
        <v>24.551152789</v>
      </c>
      <c r="AC54" s="522">
        <v>24.556024919999999</v>
      </c>
      <c r="AD54" s="522">
        <v>24.513131978000001</v>
      </c>
      <c r="AE54" s="522">
        <v>24.510620628000002</v>
      </c>
      <c r="AF54" s="522">
        <v>24.516437536000002</v>
      </c>
      <c r="AG54" s="522">
        <v>24.537619251999999</v>
      </c>
      <c r="AH54" s="522">
        <v>24.554815266999999</v>
      </c>
      <c r="AI54" s="522">
        <v>24.575062127999999</v>
      </c>
      <c r="AJ54" s="522">
        <v>24.613597130999999</v>
      </c>
      <c r="AK54" s="522">
        <v>24.628517716000001</v>
      </c>
      <c r="AL54" s="522">
        <v>24.635061177000001</v>
      </c>
      <c r="AM54" s="522">
        <v>24.613759304999999</v>
      </c>
      <c r="AN54" s="522">
        <v>24.618149676000002</v>
      </c>
      <c r="AO54" s="522">
        <v>24.628764081</v>
      </c>
      <c r="AP54" s="522">
        <v>24.663575046999998</v>
      </c>
      <c r="AQ54" s="522">
        <v>24.673158123</v>
      </c>
      <c r="AR54" s="522">
        <v>24.675485836</v>
      </c>
      <c r="AS54" s="522">
        <v>24.654532104000001</v>
      </c>
      <c r="AT54" s="522">
        <v>24.654368653999999</v>
      </c>
      <c r="AU54" s="522">
        <v>24.658969403</v>
      </c>
      <c r="AV54" s="522">
        <v>24.668744245999999</v>
      </c>
      <c r="AW54" s="522">
        <v>24.682565973999999</v>
      </c>
      <c r="AX54" s="522">
        <v>24.700844481000001</v>
      </c>
      <c r="AY54" s="522">
        <v>24.736356018999999</v>
      </c>
      <c r="AZ54" s="902">
        <v>24.753965895</v>
      </c>
      <c r="BA54" s="902">
        <v>24.76645036</v>
      </c>
      <c r="BB54" s="902">
        <v>24.772032022000001</v>
      </c>
      <c r="BC54" s="902">
        <v>24.775598710000001</v>
      </c>
      <c r="BD54" s="902">
        <v>24.775373032000001</v>
      </c>
      <c r="BE54" s="507">
        <v>24.765059999999998</v>
      </c>
      <c r="BF54" s="507">
        <v>24.761970000000002</v>
      </c>
      <c r="BG54" s="507">
        <v>24.759810000000002</v>
      </c>
      <c r="BH54" s="507">
        <v>24.759879999999999</v>
      </c>
      <c r="BI54" s="507">
        <v>24.758620000000001</v>
      </c>
      <c r="BJ54" s="507">
        <v>24.75731</v>
      </c>
      <c r="BK54" s="507">
        <v>24.755510000000001</v>
      </c>
      <c r="BL54" s="507">
        <v>24.754449999999999</v>
      </c>
      <c r="BM54" s="507">
        <v>24.753679999999999</v>
      </c>
      <c r="BN54" s="507">
        <v>24.751670000000001</v>
      </c>
      <c r="BO54" s="507">
        <v>24.75263</v>
      </c>
      <c r="BP54" s="507">
        <v>24.755050000000001</v>
      </c>
      <c r="BQ54" s="507">
        <v>24.758970000000001</v>
      </c>
      <c r="BR54" s="507">
        <v>24.764220000000002</v>
      </c>
      <c r="BS54" s="507">
        <v>24.770869999999999</v>
      </c>
      <c r="BT54" s="507">
        <v>24.77891</v>
      </c>
      <c r="BU54" s="507">
        <v>24.788350000000001</v>
      </c>
      <c r="BV54" s="507">
        <v>24.79918</v>
      </c>
    </row>
    <row r="55" spans="1:74" s="291" customFormat="1" ht="12" customHeight="1" x14ac:dyDescent="0.25">
      <c r="A55" s="293"/>
      <c r="B55" s="326" t="s">
        <v>808</v>
      </c>
      <c r="C55" s="326"/>
      <c r="D55" s="326"/>
      <c r="E55" s="326"/>
      <c r="F55" s="326"/>
      <c r="G55" s="326"/>
      <c r="H55" s="572"/>
      <c r="I55" s="326"/>
      <c r="J55" s="326"/>
      <c r="K55" s="326"/>
      <c r="L55" s="326"/>
      <c r="M55" s="326"/>
      <c r="N55" s="326"/>
      <c r="O55" s="326"/>
      <c r="P55" s="326"/>
      <c r="Q55" s="326"/>
      <c r="R55" s="769"/>
      <c r="S55" s="301"/>
      <c r="T55" s="301"/>
      <c r="U55" s="301"/>
      <c r="V55" s="301"/>
      <c r="W55" s="301"/>
      <c r="X55" s="301"/>
      <c r="Y55" s="301"/>
      <c r="Z55" s="301"/>
      <c r="AA55" s="301"/>
      <c r="AB55" s="301"/>
      <c r="AC55" s="302"/>
      <c r="AD55" s="302"/>
      <c r="AE55" s="302"/>
      <c r="AF55" s="302"/>
      <c r="AG55" s="302"/>
      <c r="AH55" s="302"/>
      <c r="AI55" s="302"/>
      <c r="AJ55" s="302"/>
      <c r="AK55" s="302"/>
      <c r="AL55" s="302"/>
      <c r="AM55" s="302"/>
      <c r="AN55" s="302"/>
      <c r="AO55" s="302"/>
      <c r="AP55" s="302"/>
      <c r="AQ55" s="302"/>
      <c r="AR55" s="302"/>
      <c r="AS55" s="302"/>
      <c r="AT55" s="302"/>
      <c r="AU55" s="302"/>
      <c r="AV55" s="302"/>
      <c r="AW55" s="302"/>
      <c r="AX55" s="302"/>
      <c r="AY55" s="302"/>
      <c r="AZ55" s="693"/>
      <c r="BA55" s="693"/>
      <c r="BB55" s="693"/>
      <c r="BC55" s="693"/>
      <c r="BD55" s="693"/>
      <c r="BE55" s="693"/>
      <c r="BF55" s="693"/>
      <c r="BG55" s="693"/>
      <c r="BH55" s="693"/>
      <c r="BI55" s="693"/>
      <c r="BJ55" s="302"/>
      <c r="BK55" s="302"/>
      <c r="BL55" s="302"/>
      <c r="BM55" s="302"/>
      <c r="BN55" s="302"/>
      <c r="BO55" s="302"/>
      <c r="BP55" s="302"/>
      <c r="BQ55" s="302"/>
      <c r="BR55" s="302"/>
      <c r="BS55" s="302"/>
      <c r="BT55" s="302"/>
      <c r="BU55" s="302"/>
      <c r="BV55" s="302"/>
    </row>
    <row r="56" spans="1:74" s="190" customFormat="1" ht="12" customHeight="1" x14ac:dyDescent="0.2">
      <c r="A56" s="189"/>
      <c r="B56" s="988" t="str">
        <f>Dates!$G$2</f>
        <v>EIA completed modeling and analysis for this report on Wednesday, July 1, 2026.</v>
      </c>
      <c r="C56" s="975"/>
      <c r="D56" s="975"/>
      <c r="E56" s="975"/>
      <c r="F56" s="975"/>
      <c r="G56" s="975"/>
      <c r="H56" s="975"/>
      <c r="I56" s="975"/>
      <c r="J56" s="975"/>
      <c r="K56" s="975"/>
      <c r="L56" s="975"/>
      <c r="M56" s="975"/>
      <c r="N56" s="975"/>
      <c r="O56" s="975"/>
      <c r="P56" s="975"/>
      <c r="Q56" s="975"/>
      <c r="R56" s="768"/>
      <c r="AZ56" s="842"/>
      <c r="BA56" s="842"/>
      <c r="BB56" s="842"/>
      <c r="BC56" s="842"/>
      <c r="BD56" s="711"/>
      <c r="BE56" s="711"/>
      <c r="BF56" s="711"/>
      <c r="BG56" s="711"/>
      <c r="BH56" s="842"/>
      <c r="BI56" s="842"/>
      <c r="BJ56" s="201"/>
    </row>
    <row r="57" spans="1:74" s="190" customFormat="1" ht="12" customHeight="1" x14ac:dyDescent="0.2">
      <c r="A57" s="189"/>
      <c r="B57" s="983" t="s">
        <v>481</v>
      </c>
      <c r="C57" s="984"/>
      <c r="D57" s="984"/>
      <c r="E57" s="984"/>
      <c r="F57" s="984"/>
      <c r="G57" s="984"/>
      <c r="H57" s="984"/>
      <c r="I57" s="984"/>
      <c r="J57" s="984"/>
      <c r="K57" s="984"/>
      <c r="L57" s="984"/>
      <c r="M57" s="984"/>
      <c r="N57" s="984"/>
      <c r="O57" s="984"/>
      <c r="P57" s="984"/>
      <c r="Q57" s="984"/>
      <c r="R57" s="807"/>
      <c r="AY57" s="842"/>
      <c r="AZ57" s="842"/>
      <c r="BA57" s="842"/>
      <c r="BB57" s="842"/>
      <c r="BC57" s="842"/>
      <c r="BD57" s="711"/>
      <c r="BE57" s="711"/>
      <c r="BF57" s="711"/>
      <c r="BG57" s="711"/>
      <c r="BH57" s="842"/>
      <c r="BI57" s="842"/>
      <c r="BJ57" s="201"/>
    </row>
    <row r="58" spans="1:74" s="190" customFormat="1" ht="12" customHeight="1" x14ac:dyDescent="0.2">
      <c r="A58" s="189"/>
      <c r="B58" s="1095" t="s">
        <v>1402</v>
      </c>
      <c r="C58" s="1096"/>
      <c r="D58" s="1096"/>
      <c r="E58" s="1096"/>
      <c r="F58" s="1096"/>
      <c r="G58" s="1096"/>
      <c r="H58" s="1096"/>
      <c r="I58" s="1096"/>
      <c r="J58" s="1096"/>
      <c r="K58" s="1096"/>
      <c r="L58" s="1096"/>
      <c r="M58" s="1096"/>
      <c r="N58" s="1096"/>
      <c r="O58" s="1096"/>
      <c r="P58" s="1096"/>
      <c r="Q58" s="1096"/>
      <c r="R58" s="808"/>
      <c r="AY58" s="842"/>
      <c r="AZ58" s="842"/>
      <c r="BA58" s="842"/>
      <c r="BB58" s="842"/>
      <c r="BC58" s="842"/>
      <c r="BD58" s="711"/>
      <c r="BE58" s="711"/>
      <c r="BF58" s="711"/>
      <c r="BG58" s="711"/>
      <c r="BH58" s="842"/>
      <c r="BI58" s="842"/>
      <c r="BJ58" s="201"/>
    </row>
    <row r="59" spans="1:74" s="190" customFormat="1" ht="12" customHeight="1" x14ac:dyDescent="0.2">
      <c r="A59" s="189"/>
      <c r="B59" s="1009" t="s">
        <v>491</v>
      </c>
      <c r="C59" s="1066"/>
      <c r="D59" s="1066"/>
      <c r="E59" s="1066"/>
      <c r="F59" s="1066"/>
      <c r="G59" s="1066"/>
      <c r="H59" s="1066"/>
      <c r="I59" s="1066"/>
      <c r="J59" s="1066"/>
      <c r="K59" s="1066"/>
      <c r="L59" s="1066"/>
      <c r="M59" s="1066"/>
      <c r="N59" s="1066"/>
      <c r="O59" s="1066"/>
      <c r="P59" s="1066"/>
      <c r="Q59" s="1010"/>
      <c r="R59" s="808"/>
      <c r="AY59" s="842"/>
      <c r="AZ59" s="842"/>
      <c r="BA59" s="842"/>
      <c r="BB59" s="842"/>
      <c r="BC59" s="842"/>
      <c r="BD59" s="711"/>
      <c r="BE59" s="711"/>
      <c r="BF59" s="711"/>
      <c r="BG59" s="711"/>
      <c r="BH59" s="842"/>
      <c r="BI59" s="842"/>
      <c r="BJ59" s="201"/>
    </row>
    <row r="60" spans="1:74" s="190" customFormat="1" ht="12" customHeight="1" x14ac:dyDescent="0.2">
      <c r="A60" s="189"/>
      <c r="B60" s="1108" t="s">
        <v>1551</v>
      </c>
      <c r="C60" s="1010"/>
      <c r="D60" s="1010"/>
      <c r="E60" s="1010"/>
      <c r="F60" s="1010"/>
      <c r="G60" s="1010"/>
      <c r="H60" s="1010"/>
      <c r="I60" s="1010"/>
      <c r="J60" s="1010"/>
      <c r="K60" s="1010"/>
      <c r="L60" s="1010"/>
      <c r="M60" s="1010"/>
      <c r="N60" s="1010"/>
      <c r="O60" s="1010"/>
      <c r="P60" s="1010"/>
      <c r="Q60" s="1010"/>
      <c r="R60" s="808"/>
      <c r="AY60" s="842"/>
      <c r="AZ60" s="842"/>
      <c r="BA60" s="842"/>
      <c r="BB60" s="842"/>
      <c r="BC60" s="842"/>
      <c r="BD60" s="711"/>
      <c r="BE60" s="711"/>
      <c r="BF60" s="711"/>
      <c r="BG60" s="842"/>
      <c r="BH60" s="842"/>
      <c r="BI60" s="842"/>
      <c r="BJ60" s="201"/>
    </row>
    <row r="61" spans="1:74" s="190" customFormat="1" ht="12" customHeight="1" x14ac:dyDescent="0.2">
      <c r="A61" s="189"/>
      <c r="B61" s="1109" t="s">
        <v>821</v>
      </c>
      <c r="C61" s="1109"/>
      <c r="D61" s="1109"/>
      <c r="E61" s="1109"/>
      <c r="F61" s="1109"/>
      <c r="G61" s="1109"/>
      <c r="H61" s="1109"/>
      <c r="I61" s="1109"/>
      <c r="J61" s="1109"/>
      <c r="K61" s="1109"/>
      <c r="L61" s="1109"/>
      <c r="M61" s="1109"/>
      <c r="N61" s="1109"/>
      <c r="O61" s="1109"/>
      <c r="P61" s="1109"/>
      <c r="Q61" s="1109"/>
      <c r="R61" s="1109"/>
      <c r="AY61" s="842"/>
      <c r="AZ61" s="842"/>
      <c r="BA61" s="842"/>
      <c r="BB61" s="842"/>
      <c r="BC61" s="842"/>
      <c r="BD61" s="711"/>
      <c r="BE61" s="711"/>
      <c r="BF61" s="711"/>
      <c r="BG61" s="842"/>
      <c r="BH61" s="842"/>
      <c r="BI61" s="842"/>
      <c r="BJ61" s="201"/>
    </row>
    <row r="62" spans="1:74" s="190" customFormat="1" ht="12" customHeight="1" x14ac:dyDescent="0.2">
      <c r="A62" s="158"/>
      <c r="B62" s="1009" t="s">
        <v>1443</v>
      </c>
      <c r="C62" s="1066"/>
      <c r="D62" s="1066"/>
      <c r="E62" s="1066"/>
      <c r="F62" s="1066"/>
      <c r="G62" s="1066"/>
      <c r="H62" s="1066"/>
      <c r="I62" s="1066"/>
      <c r="J62" s="1066"/>
      <c r="K62" s="1066"/>
      <c r="L62" s="1066"/>
      <c r="M62" s="1066"/>
      <c r="N62" s="1066"/>
      <c r="O62" s="1066"/>
      <c r="P62" s="1066"/>
      <c r="Q62" s="1010"/>
      <c r="R62" s="808"/>
      <c r="AY62" s="842"/>
      <c r="AZ62" s="842"/>
      <c r="BA62" s="842"/>
      <c r="BB62" s="842"/>
      <c r="BC62" s="842"/>
      <c r="BD62" s="711"/>
      <c r="BE62" s="711"/>
      <c r="BF62" s="711"/>
      <c r="BG62" s="842"/>
      <c r="BH62" s="842"/>
      <c r="BI62" s="842"/>
      <c r="BJ62" s="201"/>
    </row>
    <row r="63" spans="1:74" ht="12.75" x14ac:dyDescent="0.2">
      <c r="A63" s="158"/>
      <c r="B63" s="1009" t="s">
        <v>489</v>
      </c>
      <c r="C63" s="1010"/>
      <c r="D63" s="1010"/>
      <c r="E63" s="1010"/>
      <c r="F63" s="1010"/>
      <c r="G63" s="1010"/>
      <c r="H63" s="1010"/>
      <c r="I63" s="1010"/>
      <c r="J63" s="1010"/>
      <c r="K63" s="1010"/>
      <c r="L63" s="1010"/>
      <c r="M63" s="1010"/>
      <c r="N63" s="1010"/>
      <c r="O63" s="1010"/>
      <c r="P63" s="1010"/>
      <c r="Q63" s="1010"/>
      <c r="R63" s="808"/>
      <c r="BK63" s="133"/>
      <c r="BL63" s="133"/>
      <c r="BM63" s="133"/>
      <c r="BN63" s="133"/>
      <c r="BO63" s="133"/>
      <c r="BP63" s="133"/>
      <c r="BQ63" s="133"/>
      <c r="BR63" s="133"/>
      <c r="BS63" s="133"/>
      <c r="BT63" s="133"/>
      <c r="BU63" s="133"/>
      <c r="BV63" s="133"/>
    </row>
    <row r="64" spans="1:74" ht="11.25" customHeight="1" x14ac:dyDescent="0.2">
      <c r="A64" s="158"/>
      <c r="B64" s="996" t="s">
        <v>1603</v>
      </c>
      <c r="C64" s="994"/>
      <c r="D64" s="994"/>
      <c r="E64" s="994"/>
      <c r="F64" s="994"/>
      <c r="G64" s="994"/>
      <c r="H64" s="994"/>
      <c r="I64" s="994"/>
      <c r="J64" s="994"/>
      <c r="K64" s="994"/>
      <c r="L64" s="994"/>
      <c r="M64" s="994"/>
      <c r="N64" s="994"/>
      <c r="O64" s="994"/>
      <c r="P64" s="994"/>
      <c r="Q64" s="994"/>
      <c r="R64" s="808"/>
      <c r="BK64" s="133"/>
      <c r="BL64" s="133"/>
      <c r="BM64" s="133"/>
      <c r="BN64" s="133"/>
      <c r="BO64" s="133"/>
      <c r="BP64" s="133"/>
      <c r="BQ64" s="133"/>
      <c r="BR64" s="133"/>
      <c r="BS64" s="133"/>
      <c r="BT64" s="133"/>
      <c r="BU64" s="133"/>
      <c r="BV64" s="133"/>
    </row>
    <row r="65" spans="63:74" x14ac:dyDescent="0.2">
      <c r="BK65" s="133"/>
      <c r="BL65" s="133"/>
      <c r="BM65" s="133"/>
      <c r="BN65" s="133"/>
      <c r="BO65" s="133"/>
      <c r="BP65" s="133"/>
      <c r="BQ65" s="133"/>
      <c r="BR65" s="133"/>
      <c r="BS65" s="133"/>
      <c r="BT65" s="133"/>
      <c r="BU65" s="133"/>
      <c r="BV65" s="133"/>
    </row>
    <row r="66" spans="63:74" x14ac:dyDescent="0.2">
      <c r="BK66" s="133"/>
      <c r="BL66" s="133"/>
      <c r="BM66" s="133"/>
      <c r="BN66" s="133"/>
      <c r="BO66" s="133"/>
      <c r="BP66" s="133"/>
      <c r="BQ66" s="133"/>
      <c r="BR66" s="133"/>
      <c r="BS66" s="133"/>
      <c r="BT66" s="133"/>
      <c r="BU66" s="133"/>
      <c r="BV66" s="133"/>
    </row>
    <row r="67" spans="63:74" x14ac:dyDescent="0.2">
      <c r="BK67" s="133"/>
      <c r="BL67" s="133"/>
      <c r="BM67" s="133"/>
      <c r="BN67" s="133"/>
      <c r="BO67" s="133"/>
      <c r="BP67" s="133"/>
      <c r="BQ67" s="133"/>
      <c r="BR67" s="133"/>
      <c r="BS67" s="133"/>
      <c r="BT67" s="133"/>
      <c r="BU67" s="133"/>
      <c r="BV67" s="133"/>
    </row>
    <row r="68" spans="63:74" x14ac:dyDescent="0.2">
      <c r="BK68" s="133"/>
      <c r="BL68" s="133"/>
      <c r="BM68" s="133"/>
      <c r="BN68" s="133"/>
      <c r="BO68" s="133"/>
      <c r="BP68" s="133"/>
      <c r="BQ68" s="133"/>
      <c r="BR68" s="133"/>
      <c r="BS68" s="133"/>
      <c r="BT68" s="133"/>
      <c r="BU68" s="133"/>
      <c r="BV68" s="133"/>
    </row>
    <row r="69" spans="63:74" x14ac:dyDescent="0.2">
      <c r="BK69" s="133"/>
      <c r="BL69" s="133"/>
      <c r="BM69" s="133"/>
      <c r="BN69" s="133"/>
      <c r="BO69" s="133"/>
      <c r="BP69" s="133"/>
      <c r="BQ69" s="133"/>
      <c r="BR69" s="133"/>
      <c r="BS69" s="133"/>
      <c r="BT69" s="133"/>
      <c r="BU69" s="133"/>
      <c r="BV69" s="133"/>
    </row>
    <row r="70" spans="63:74" x14ac:dyDescent="0.2">
      <c r="BK70" s="133"/>
      <c r="BL70" s="133"/>
      <c r="BM70" s="133"/>
      <c r="BN70" s="133"/>
      <c r="BO70" s="133"/>
      <c r="BP70" s="133"/>
      <c r="BQ70" s="133"/>
      <c r="BR70" s="133"/>
      <c r="BS70" s="133"/>
      <c r="BT70" s="133"/>
      <c r="BU70" s="133"/>
      <c r="BV70" s="133"/>
    </row>
    <row r="71" spans="63:74" x14ac:dyDescent="0.2">
      <c r="BK71" s="133"/>
      <c r="BL71" s="133"/>
      <c r="BM71" s="133"/>
      <c r="BN71" s="133"/>
      <c r="BO71" s="133"/>
      <c r="BP71" s="133"/>
      <c r="BQ71" s="133"/>
      <c r="BR71" s="133"/>
      <c r="BS71" s="133"/>
      <c r="BT71" s="133"/>
      <c r="BU71" s="133"/>
      <c r="BV71" s="133"/>
    </row>
    <row r="72" spans="63:74" x14ac:dyDescent="0.2">
      <c r="BK72" s="133"/>
      <c r="BL72" s="133"/>
      <c r="BM72" s="133"/>
      <c r="BN72" s="133"/>
      <c r="BO72" s="133"/>
      <c r="BP72" s="133"/>
      <c r="BQ72" s="133"/>
      <c r="BR72" s="133"/>
      <c r="BS72" s="133"/>
      <c r="BT72" s="133"/>
      <c r="BU72" s="133"/>
      <c r="BV72" s="133"/>
    </row>
    <row r="73" spans="63:74" x14ac:dyDescent="0.2">
      <c r="BK73" s="133"/>
      <c r="BL73" s="133"/>
      <c r="BM73" s="133"/>
      <c r="BN73" s="133"/>
      <c r="BO73" s="133"/>
      <c r="BP73" s="133"/>
      <c r="BQ73" s="133"/>
      <c r="BR73" s="133"/>
      <c r="BS73" s="133"/>
      <c r="BT73" s="133"/>
      <c r="BU73" s="133"/>
      <c r="BV73" s="133"/>
    </row>
    <row r="74" spans="63:74" x14ac:dyDescent="0.2">
      <c r="BK74" s="133"/>
      <c r="BL74" s="133"/>
      <c r="BM74" s="133"/>
      <c r="BN74" s="133"/>
      <c r="BO74" s="133"/>
      <c r="BP74" s="133"/>
      <c r="BQ74" s="133"/>
      <c r="BR74" s="133"/>
      <c r="BS74" s="133"/>
      <c r="BT74" s="133"/>
      <c r="BU74" s="133"/>
      <c r="BV74" s="133"/>
    </row>
    <row r="75" spans="63:74" x14ac:dyDescent="0.2">
      <c r="BK75" s="133"/>
      <c r="BL75" s="133"/>
      <c r="BM75" s="133"/>
      <c r="BN75" s="133"/>
      <c r="BO75" s="133"/>
      <c r="BP75" s="133"/>
      <c r="BQ75" s="133"/>
      <c r="BR75" s="133"/>
      <c r="BS75" s="133"/>
      <c r="BT75" s="133"/>
      <c r="BU75" s="133"/>
      <c r="BV75" s="133"/>
    </row>
    <row r="76" spans="63:74" x14ac:dyDescent="0.2">
      <c r="BK76" s="133"/>
      <c r="BL76" s="133"/>
      <c r="BM76" s="133"/>
      <c r="BN76" s="133"/>
      <c r="BO76" s="133"/>
      <c r="BP76" s="133"/>
      <c r="BQ76" s="133"/>
      <c r="BR76" s="133"/>
      <c r="BS76" s="133"/>
      <c r="BT76" s="133"/>
      <c r="BU76" s="133"/>
      <c r="BV76" s="133"/>
    </row>
    <row r="77" spans="63:74" x14ac:dyDescent="0.2">
      <c r="BK77" s="133"/>
      <c r="BL77" s="133"/>
      <c r="BM77" s="133"/>
      <c r="BN77" s="133"/>
      <c r="BO77" s="133"/>
      <c r="BP77" s="133"/>
      <c r="BQ77" s="133"/>
      <c r="BR77" s="133"/>
      <c r="BS77" s="133"/>
      <c r="BT77" s="133"/>
      <c r="BU77" s="133"/>
      <c r="BV77" s="133"/>
    </row>
    <row r="78" spans="63:74" x14ac:dyDescent="0.2">
      <c r="BK78" s="133"/>
      <c r="BL78" s="133"/>
      <c r="BM78" s="133"/>
      <c r="BN78" s="133"/>
      <c r="BO78" s="133"/>
      <c r="BP78" s="133"/>
      <c r="BQ78" s="133"/>
      <c r="BR78" s="133"/>
      <c r="BS78" s="133"/>
      <c r="BT78" s="133"/>
      <c r="BU78" s="133"/>
      <c r="BV78" s="133"/>
    </row>
    <row r="79" spans="63:74" x14ac:dyDescent="0.2">
      <c r="BK79" s="133"/>
      <c r="BL79" s="133"/>
      <c r="BM79" s="133"/>
      <c r="BN79" s="133"/>
      <c r="BO79" s="133"/>
      <c r="BP79" s="133"/>
      <c r="BQ79" s="133"/>
      <c r="BR79" s="133"/>
      <c r="BS79" s="133"/>
      <c r="BT79" s="133"/>
      <c r="BU79" s="133"/>
      <c r="BV79" s="133"/>
    </row>
    <row r="80" spans="63:74" x14ac:dyDescent="0.2">
      <c r="BK80" s="133"/>
      <c r="BL80" s="133"/>
      <c r="BM80" s="133"/>
      <c r="BN80" s="133"/>
      <c r="BO80" s="133"/>
      <c r="BP80" s="133"/>
      <c r="BQ80" s="133"/>
      <c r="BR80" s="133"/>
      <c r="BS80" s="133"/>
      <c r="BT80" s="133"/>
      <c r="BU80" s="133"/>
      <c r="BV80" s="133"/>
    </row>
    <row r="81" spans="63:74" x14ac:dyDescent="0.2">
      <c r="BK81" s="133"/>
      <c r="BL81" s="133"/>
      <c r="BM81" s="133"/>
      <c r="BN81" s="133"/>
      <c r="BO81" s="133"/>
      <c r="BP81" s="133"/>
      <c r="BQ81" s="133"/>
      <c r="BR81" s="133"/>
      <c r="BS81" s="133"/>
      <c r="BT81" s="133"/>
      <c r="BU81" s="133"/>
      <c r="BV81" s="133"/>
    </row>
    <row r="82" spans="63:74" x14ac:dyDescent="0.2">
      <c r="BK82" s="133"/>
      <c r="BL82" s="133"/>
      <c r="BM82" s="133"/>
      <c r="BN82" s="133"/>
      <c r="BO82" s="133"/>
      <c r="BP82" s="133"/>
      <c r="BQ82" s="133"/>
      <c r="BR82" s="133"/>
      <c r="BS82" s="133"/>
      <c r="BT82" s="133"/>
      <c r="BU82" s="133"/>
      <c r="BV82" s="133"/>
    </row>
    <row r="83" spans="63:74" x14ac:dyDescent="0.2">
      <c r="BK83" s="133"/>
      <c r="BL83" s="133"/>
      <c r="BM83" s="133"/>
      <c r="BN83" s="133"/>
      <c r="BO83" s="133"/>
      <c r="BP83" s="133"/>
      <c r="BQ83" s="133"/>
      <c r="BR83" s="133"/>
      <c r="BS83" s="133"/>
      <c r="BT83" s="133"/>
      <c r="BU83" s="133"/>
      <c r="BV83" s="133"/>
    </row>
    <row r="84" spans="63:74" x14ac:dyDescent="0.2">
      <c r="BK84" s="133"/>
      <c r="BL84" s="133"/>
      <c r="BM84" s="133"/>
      <c r="BN84" s="133"/>
      <c r="BO84" s="133"/>
      <c r="BP84" s="133"/>
      <c r="BQ84" s="133"/>
      <c r="BR84" s="133"/>
      <c r="BS84" s="133"/>
      <c r="BT84" s="133"/>
      <c r="BU84" s="133"/>
      <c r="BV84" s="133"/>
    </row>
    <row r="85" spans="63:74" x14ac:dyDescent="0.2">
      <c r="BK85" s="133"/>
      <c r="BL85" s="133"/>
      <c r="BM85" s="133"/>
      <c r="BN85" s="133"/>
      <c r="BO85" s="133"/>
      <c r="BP85" s="133"/>
      <c r="BQ85" s="133"/>
      <c r="BR85" s="133"/>
      <c r="BS85" s="133"/>
      <c r="BT85" s="133"/>
      <c r="BU85" s="133"/>
      <c r="BV85" s="133"/>
    </row>
    <row r="86" spans="63:74" x14ac:dyDescent="0.2">
      <c r="BK86" s="133"/>
      <c r="BL86" s="133"/>
      <c r="BM86" s="133"/>
      <c r="BN86" s="133"/>
      <c r="BO86" s="133"/>
      <c r="BP86" s="133"/>
      <c r="BQ86" s="133"/>
      <c r="BR86" s="133"/>
      <c r="BS86" s="133"/>
      <c r="BT86" s="133"/>
      <c r="BU86" s="133"/>
      <c r="BV86" s="133"/>
    </row>
    <row r="87" spans="63:74" x14ac:dyDescent="0.2">
      <c r="BK87" s="133"/>
      <c r="BL87" s="133"/>
      <c r="BM87" s="133"/>
      <c r="BN87" s="133"/>
      <c r="BO87" s="133"/>
      <c r="BP87" s="133"/>
      <c r="BQ87" s="133"/>
      <c r="BR87" s="133"/>
      <c r="BS87" s="133"/>
      <c r="BT87" s="133"/>
      <c r="BU87" s="133"/>
      <c r="BV87" s="133"/>
    </row>
    <row r="88" spans="63:74" x14ac:dyDescent="0.2">
      <c r="BK88" s="133"/>
      <c r="BL88" s="133"/>
      <c r="BM88" s="133"/>
      <c r="BN88" s="133"/>
      <c r="BO88" s="133"/>
      <c r="BP88" s="133"/>
      <c r="BQ88" s="133"/>
      <c r="BR88" s="133"/>
      <c r="BS88" s="133"/>
      <c r="BT88" s="133"/>
      <c r="BU88" s="133"/>
      <c r="BV88" s="133"/>
    </row>
    <row r="89" spans="63:74" x14ac:dyDescent="0.2">
      <c r="BK89" s="133"/>
      <c r="BL89" s="133"/>
      <c r="BM89" s="133"/>
      <c r="BN89" s="133"/>
      <c r="BO89" s="133"/>
      <c r="BP89" s="133"/>
      <c r="BQ89" s="133"/>
      <c r="BR89" s="133"/>
      <c r="BS89" s="133"/>
      <c r="BT89" s="133"/>
      <c r="BU89" s="133"/>
      <c r="BV89" s="133"/>
    </row>
    <row r="90" spans="63:74" x14ac:dyDescent="0.2">
      <c r="BK90" s="133"/>
      <c r="BL90" s="133"/>
      <c r="BM90" s="133"/>
      <c r="BN90" s="133"/>
      <c r="BO90" s="133"/>
      <c r="BP90" s="133"/>
      <c r="BQ90" s="133"/>
      <c r="BR90" s="133"/>
      <c r="BS90" s="133"/>
      <c r="BT90" s="133"/>
      <c r="BU90" s="133"/>
      <c r="BV90" s="133"/>
    </row>
    <row r="91" spans="63:74" x14ac:dyDescent="0.2">
      <c r="BK91" s="133"/>
      <c r="BL91" s="133"/>
      <c r="BM91" s="133"/>
      <c r="BN91" s="133"/>
      <c r="BO91" s="133"/>
      <c r="BP91" s="133"/>
      <c r="BQ91" s="133"/>
      <c r="BR91" s="133"/>
      <c r="BS91" s="133"/>
      <c r="BT91" s="133"/>
      <c r="BU91" s="133"/>
      <c r="BV91" s="133"/>
    </row>
    <row r="92" spans="63:74" x14ac:dyDescent="0.2">
      <c r="BK92" s="133"/>
      <c r="BL92" s="133"/>
      <c r="BM92" s="133"/>
      <c r="BN92" s="133"/>
      <c r="BO92" s="133"/>
      <c r="BP92" s="133"/>
      <c r="BQ92" s="133"/>
      <c r="BR92" s="133"/>
      <c r="BS92" s="133"/>
      <c r="BT92" s="133"/>
      <c r="BU92" s="133"/>
      <c r="BV92" s="133"/>
    </row>
    <row r="93" spans="63:74" x14ac:dyDescent="0.2">
      <c r="BK93" s="133"/>
      <c r="BL93" s="133"/>
      <c r="BM93" s="133"/>
      <c r="BN93" s="133"/>
      <c r="BO93" s="133"/>
      <c r="BP93" s="133"/>
      <c r="BQ93" s="133"/>
      <c r="BR93" s="133"/>
      <c r="BS93" s="133"/>
      <c r="BT93" s="133"/>
      <c r="BU93" s="133"/>
      <c r="BV93" s="133"/>
    </row>
    <row r="94" spans="63:74" x14ac:dyDescent="0.2">
      <c r="BK94" s="133"/>
      <c r="BL94" s="133"/>
      <c r="BM94" s="133"/>
      <c r="BN94" s="133"/>
      <c r="BO94" s="133"/>
      <c r="BP94" s="133"/>
      <c r="BQ94" s="133"/>
      <c r="BR94" s="133"/>
      <c r="BS94" s="133"/>
      <c r="BT94" s="133"/>
      <c r="BU94" s="133"/>
      <c r="BV94" s="133"/>
    </row>
    <row r="95" spans="63:74" x14ac:dyDescent="0.2">
      <c r="BK95" s="133"/>
      <c r="BL95" s="133"/>
      <c r="BM95" s="133"/>
      <c r="BN95" s="133"/>
      <c r="BO95" s="133"/>
      <c r="BP95" s="133"/>
      <c r="BQ95" s="133"/>
      <c r="BR95" s="133"/>
      <c r="BS95" s="133"/>
      <c r="BT95" s="133"/>
      <c r="BU95" s="133"/>
      <c r="BV95" s="133"/>
    </row>
    <row r="96" spans="63:74" x14ac:dyDescent="0.2">
      <c r="BK96" s="133"/>
      <c r="BL96" s="133"/>
      <c r="BM96" s="133"/>
      <c r="BN96" s="133"/>
      <c r="BO96" s="133"/>
      <c r="BP96" s="133"/>
      <c r="BQ96" s="133"/>
      <c r="BR96" s="133"/>
      <c r="BS96" s="133"/>
      <c r="BT96" s="133"/>
      <c r="BU96" s="133"/>
      <c r="BV96" s="133"/>
    </row>
    <row r="97" spans="63:74" x14ac:dyDescent="0.2">
      <c r="BK97" s="133"/>
      <c r="BL97" s="133"/>
      <c r="BM97" s="133"/>
      <c r="BN97" s="133"/>
      <c r="BO97" s="133"/>
      <c r="BP97" s="133"/>
      <c r="BQ97" s="133"/>
      <c r="BR97" s="133"/>
      <c r="BS97" s="133"/>
      <c r="BT97" s="133"/>
      <c r="BU97" s="133"/>
      <c r="BV97" s="133"/>
    </row>
    <row r="98" spans="63:74" x14ac:dyDescent="0.2">
      <c r="BK98" s="133"/>
      <c r="BL98" s="133"/>
      <c r="BM98" s="133"/>
      <c r="BN98" s="133"/>
      <c r="BO98" s="133"/>
      <c r="BP98" s="133"/>
      <c r="BQ98" s="133"/>
      <c r="BR98" s="133"/>
      <c r="BS98" s="133"/>
      <c r="BT98" s="133"/>
      <c r="BU98" s="133"/>
      <c r="BV98" s="133"/>
    </row>
    <row r="99" spans="63:74" x14ac:dyDescent="0.2">
      <c r="BK99" s="133"/>
      <c r="BL99" s="133"/>
      <c r="BM99" s="133"/>
      <c r="BN99" s="133"/>
      <c r="BO99" s="133"/>
      <c r="BP99" s="133"/>
      <c r="BQ99" s="133"/>
      <c r="BR99" s="133"/>
      <c r="BS99" s="133"/>
      <c r="BT99" s="133"/>
      <c r="BU99" s="133"/>
      <c r="BV99" s="133"/>
    </row>
    <row r="100" spans="63:74" x14ac:dyDescent="0.2">
      <c r="BK100" s="133"/>
      <c r="BL100" s="133"/>
      <c r="BM100" s="133"/>
      <c r="BN100" s="133"/>
      <c r="BO100" s="133"/>
      <c r="BP100" s="133"/>
      <c r="BQ100" s="133"/>
      <c r="BR100" s="133"/>
      <c r="BS100" s="133"/>
      <c r="BT100" s="133"/>
      <c r="BU100" s="133"/>
      <c r="BV100" s="133"/>
    </row>
    <row r="101" spans="63:74" x14ac:dyDescent="0.2">
      <c r="BK101" s="133"/>
      <c r="BL101" s="133"/>
      <c r="BM101" s="133"/>
      <c r="BN101" s="133"/>
      <c r="BO101" s="133"/>
      <c r="BP101" s="133"/>
      <c r="BQ101" s="133"/>
      <c r="BR101" s="133"/>
      <c r="BS101" s="133"/>
      <c r="BT101" s="133"/>
      <c r="BU101" s="133"/>
      <c r="BV101" s="133"/>
    </row>
    <row r="102" spans="63:74" x14ac:dyDescent="0.2">
      <c r="BK102" s="133"/>
      <c r="BL102" s="133"/>
      <c r="BM102" s="133"/>
      <c r="BN102" s="133"/>
      <c r="BO102" s="133"/>
      <c r="BP102" s="133"/>
      <c r="BQ102" s="133"/>
      <c r="BR102" s="133"/>
      <c r="BS102" s="133"/>
      <c r="BT102" s="133"/>
      <c r="BU102" s="133"/>
      <c r="BV102" s="133"/>
    </row>
    <row r="103" spans="63:74" x14ac:dyDescent="0.2">
      <c r="BK103" s="133"/>
      <c r="BL103" s="133"/>
      <c r="BM103" s="133"/>
      <c r="BN103" s="133"/>
      <c r="BO103" s="133"/>
      <c r="BP103" s="133"/>
      <c r="BQ103" s="133"/>
      <c r="BR103" s="133"/>
      <c r="BS103" s="133"/>
      <c r="BT103" s="133"/>
      <c r="BU103" s="133"/>
      <c r="BV103" s="133"/>
    </row>
    <row r="104" spans="63:74" x14ac:dyDescent="0.2">
      <c r="BK104" s="133"/>
      <c r="BL104" s="133"/>
      <c r="BM104" s="133"/>
      <c r="BN104" s="133"/>
      <c r="BO104" s="133"/>
      <c r="BP104" s="133"/>
      <c r="BQ104" s="133"/>
      <c r="BR104" s="133"/>
      <c r="BS104" s="133"/>
      <c r="BT104" s="133"/>
      <c r="BU104" s="133"/>
      <c r="BV104" s="133"/>
    </row>
    <row r="105" spans="63:74" x14ac:dyDescent="0.2">
      <c r="BK105" s="133"/>
      <c r="BL105" s="133"/>
      <c r="BM105" s="133"/>
      <c r="BN105" s="133"/>
      <c r="BO105" s="133"/>
      <c r="BP105" s="133"/>
      <c r="BQ105" s="133"/>
      <c r="BR105" s="133"/>
      <c r="BS105" s="133"/>
      <c r="BT105" s="133"/>
      <c r="BU105" s="133"/>
      <c r="BV105" s="133"/>
    </row>
    <row r="106" spans="63:74" x14ac:dyDescent="0.2">
      <c r="BK106" s="133"/>
      <c r="BL106" s="133"/>
      <c r="BM106" s="133"/>
      <c r="BN106" s="133"/>
      <c r="BO106" s="133"/>
      <c r="BP106" s="133"/>
      <c r="BQ106" s="133"/>
      <c r="BR106" s="133"/>
      <c r="BS106" s="133"/>
      <c r="BT106" s="133"/>
      <c r="BU106" s="133"/>
      <c r="BV106" s="133"/>
    </row>
    <row r="107" spans="63:74" x14ac:dyDescent="0.2">
      <c r="BK107" s="133"/>
      <c r="BL107" s="133"/>
      <c r="BM107" s="133"/>
      <c r="BN107" s="133"/>
      <c r="BO107" s="133"/>
      <c r="BP107" s="133"/>
      <c r="BQ107" s="133"/>
      <c r="BR107" s="133"/>
      <c r="BS107" s="133"/>
      <c r="BT107" s="133"/>
      <c r="BU107" s="133"/>
      <c r="BV107" s="133"/>
    </row>
    <row r="108" spans="63:74" x14ac:dyDescent="0.2">
      <c r="BK108" s="133"/>
      <c r="BL108" s="133"/>
      <c r="BM108" s="133"/>
      <c r="BN108" s="133"/>
      <c r="BO108" s="133"/>
      <c r="BP108" s="133"/>
      <c r="BQ108" s="133"/>
      <c r="BR108" s="133"/>
      <c r="BS108" s="133"/>
      <c r="BT108" s="133"/>
      <c r="BU108" s="133"/>
      <c r="BV108" s="133"/>
    </row>
    <row r="109" spans="63:74" x14ac:dyDescent="0.2">
      <c r="BK109" s="133"/>
      <c r="BL109" s="133"/>
      <c r="BM109" s="133"/>
      <c r="BN109" s="133"/>
      <c r="BO109" s="133"/>
      <c r="BP109" s="133"/>
      <c r="BQ109" s="133"/>
      <c r="BR109" s="133"/>
      <c r="BS109" s="133"/>
      <c r="BT109" s="133"/>
      <c r="BU109" s="133"/>
      <c r="BV109" s="133"/>
    </row>
    <row r="110" spans="63:74" x14ac:dyDescent="0.2">
      <c r="BK110" s="133"/>
      <c r="BL110" s="133"/>
      <c r="BM110" s="133"/>
      <c r="BN110" s="133"/>
      <c r="BO110" s="133"/>
      <c r="BP110" s="133"/>
      <c r="BQ110" s="133"/>
      <c r="BR110" s="133"/>
      <c r="BS110" s="133"/>
      <c r="BT110" s="133"/>
      <c r="BU110" s="133"/>
      <c r="BV110" s="133"/>
    </row>
    <row r="111" spans="63:74" x14ac:dyDescent="0.2">
      <c r="BK111" s="133"/>
      <c r="BL111" s="133"/>
      <c r="BM111" s="133"/>
      <c r="BN111" s="133"/>
      <c r="BO111" s="133"/>
      <c r="BP111" s="133"/>
      <c r="BQ111" s="133"/>
      <c r="BR111" s="133"/>
      <c r="BS111" s="133"/>
      <c r="BT111" s="133"/>
      <c r="BU111" s="133"/>
      <c r="BV111" s="133"/>
    </row>
    <row r="112" spans="63:74" x14ac:dyDescent="0.2">
      <c r="BK112" s="133"/>
      <c r="BL112" s="133"/>
      <c r="BM112" s="133"/>
      <c r="BN112" s="133"/>
      <c r="BO112" s="133"/>
      <c r="BP112" s="133"/>
      <c r="BQ112" s="133"/>
      <c r="BR112" s="133"/>
      <c r="BS112" s="133"/>
      <c r="BT112" s="133"/>
      <c r="BU112" s="133"/>
      <c r="BV112" s="133"/>
    </row>
    <row r="113" spans="63:74" x14ac:dyDescent="0.2">
      <c r="BK113" s="133"/>
      <c r="BL113" s="133"/>
      <c r="BM113" s="133"/>
      <c r="BN113" s="133"/>
      <c r="BO113" s="133"/>
      <c r="BP113" s="133"/>
      <c r="BQ113" s="133"/>
      <c r="BR113" s="133"/>
      <c r="BS113" s="133"/>
      <c r="BT113" s="133"/>
      <c r="BU113" s="133"/>
      <c r="BV113" s="133"/>
    </row>
    <row r="114" spans="63:74" x14ac:dyDescent="0.2">
      <c r="BK114" s="133"/>
      <c r="BL114" s="133"/>
      <c r="BM114" s="133"/>
      <c r="BN114" s="133"/>
      <c r="BO114" s="133"/>
      <c r="BP114" s="133"/>
      <c r="BQ114" s="133"/>
      <c r="BR114" s="133"/>
      <c r="BS114" s="133"/>
      <c r="BT114" s="133"/>
      <c r="BU114" s="133"/>
      <c r="BV114" s="133"/>
    </row>
    <row r="115" spans="63:74" x14ac:dyDescent="0.2">
      <c r="BK115" s="133"/>
      <c r="BL115" s="133"/>
      <c r="BM115" s="133"/>
      <c r="BN115" s="133"/>
      <c r="BO115" s="133"/>
      <c r="BP115" s="133"/>
      <c r="BQ115" s="133"/>
      <c r="BR115" s="133"/>
      <c r="BS115" s="133"/>
      <c r="BT115" s="133"/>
      <c r="BU115" s="133"/>
      <c r="BV115" s="133"/>
    </row>
    <row r="116" spans="63:74" x14ac:dyDescent="0.2">
      <c r="BK116" s="133"/>
      <c r="BL116" s="133"/>
      <c r="BM116" s="133"/>
      <c r="BN116" s="133"/>
      <c r="BO116" s="133"/>
      <c r="BP116" s="133"/>
      <c r="BQ116" s="133"/>
      <c r="BR116" s="133"/>
      <c r="BS116" s="133"/>
      <c r="BT116" s="133"/>
      <c r="BU116" s="133"/>
      <c r="BV116" s="133"/>
    </row>
    <row r="117" spans="63:74" x14ac:dyDescent="0.2">
      <c r="BK117" s="133"/>
      <c r="BL117" s="133"/>
      <c r="BM117" s="133"/>
      <c r="BN117" s="133"/>
      <c r="BO117" s="133"/>
      <c r="BP117" s="133"/>
      <c r="BQ117" s="133"/>
      <c r="BR117" s="133"/>
      <c r="BS117" s="133"/>
      <c r="BT117" s="133"/>
      <c r="BU117" s="133"/>
      <c r="BV117" s="133"/>
    </row>
    <row r="118" spans="63:74" x14ac:dyDescent="0.2">
      <c r="BK118" s="133"/>
      <c r="BL118" s="133"/>
      <c r="BM118" s="133"/>
      <c r="BN118" s="133"/>
      <c r="BO118" s="133"/>
      <c r="BP118" s="133"/>
      <c r="BQ118" s="133"/>
      <c r="BR118" s="133"/>
      <c r="BS118" s="133"/>
      <c r="BT118" s="133"/>
      <c r="BU118" s="133"/>
      <c r="BV118" s="133"/>
    </row>
    <row r="119" spans="63:74" x14ac:dyDescent="0.2">
      <c r="BK119" s="133"/>
      <c r="BL119" s="133"/>
      <c r="BM119" s="133"/>
      <c r="BN119" s="133"/>
      <c r="BO119" s="133"/>
      <c r="BP119" s="133"/>
      <c r="BQ119" s="133"/>
      <c r="BR119" s="133"/>
      <c r="BS119" s="133"/>
      <c r="BT119" s="133"/>
      <c r="BU119" s="133"/>
      <c r="BV119" s="133"/>
    </row>
    <row r="120" spans="63:74" x14ac:dyDescent="0.2">
      <c r="BK120" s="133"/>
      <c r="BL120" s="133"/>
      <c r="BM120" s="133"/>
      <c r="BN120" s="133"/>
      <c r="BO120" s="133"/>
      <c r="BP120" s="133"/>
      <c r="BQ120" s="133"/>
      <c r="BR120" s="133"/>
      <c r="BS120" s="133"/>
      <c r="BT120" s="133"/>
      <c r="BU120" s="133"/>
      <c r="BV120" s="133"/>
    </row>
    <row r="121" spans="63:74" x14ac:dyDescent="0.2">
      <c r="BK121" s="133"/>
      <c r="BL121" s="133"/>
      <c r="BM121" s="133"/>
      <c r="BN121" s="133"/>
      <c r="BO121" s="133"/>
      <c r="BP121" s="133"/>
      <c r="BQ121" s="133"/>
      <c r="BR121" s="133"/>
      <c r="BS121" s="133"/>
      <c r="BT121" s="133"/>
      <c r="BU121" s="133"/>
      <c r="BV121" s="133"/>
    </row>
    <row r="122" spans="63:74" x14ac:dyDescent="0.2">
      <c r="BK122" s="133"/>
      <c r="BL122" s="133"/>
      <c r="BM122" s="133"/>
      <c r="BN122" s="133"/>
      <c r="BO122" s="133"/>
      <c r="BP122" s="133"/>
      <c r="BQ122" s="133"/>
      <c r="BR122" s="133"/>
      <c r="BS122" s="133"/>
      <c r="BT122" s="133"/>
      <c r="BU122" s="133"/>
      <c r="BV122" s="133"/>
    </row>
    <row r="123" spans="63:74" x14ac:dyDescent="0.2">
      <c r="BK123" s="133"/>
      <c r="BL123" s="133"/>
      <c r="BM123" s="133"/>
      <c r="BN123" s="133"/>
      <c r="BO123" s="133"/>
      <c r="BP123" s="133"/>
      <c r="BQ123" s="133"/>
      <c r="BR123" s="133"/>
      <c r="BS123" s="133"/>
      <c r="BT123" s="133"/>
      <c r="BU123" s="133"/>
      <c r="BV123" s="133"/>
    </row>
    <row r="124" spans="63:74" x14ac:dyDescent="0.2">
      <c r="BK124" s="133"/>
      <c r="BL124" s="133"/>
      <c r="BM124" s="133"/>
      <c r="BN124" s="133"/>
      <c r="BO124" s="133"/>
      <c r="BP124" s="133"/>
      <c r="BQ124" s="133"/>
      <c r="BR124" s="133"/>
      <c r="BS124" s="133"/>
      <c r="BT124" s="133"/>
      <c r="BU124" s="133"/>
      <c r="BV124" s="133"/>
    </row>
    <row r="125" spans="63:74" x14ac:dyDescent="0.2">
      <c r="BK125" s="133"/>
      <c r="BL125" s="133"/>
      <c r="BM125" s="133"/>
      <c r="BN125" s="133"/>
      <c r="BO125" s="133"/>
      <c r="BP125" s="133"/>
      <c r="BQ125" s="133"/>
      <c r="BR125" s="133"/>
      <c r="BS125" s="133"/>
      <c r="BT125" s="133"/>
      <c r="BU125" s="133"/>
      <c r="BV125" s="133"/>
    </row>
    <row r="126" spans="63:74" x14ac:dyDescent="0.2">
      <c r="BK126" s="133"/>
      <c r="BL126" s="133"/>
      <c r="BM126" s="133"/>
      <c r="BN126" s="133"/>
      <c r="BO126" s="133"/>
      <c r="BP126" s="133"/>
      <c r="BQ126" s="133"/>
      <c r="BR126" s="133"/>
      <c r="BS126" s="133"/>
      <c r="BT126" s="133"/>
      <c r="BU126" s="133"/>
      <c r="BV126" s="133"/>
    </row>
    <row r="127" spans="63:74" x14ac:dyDescent="0.2">
      <c r="BK127" s="133"/>
      <c r="BL127" s="133"/>
      <c r="BM127" s="133"/>
      <c r="BN127" s="133"/>
      <c r="BO127" s="133"/>
      <c r="BP127" s="133"/>
      <c r="BQ127" s="133"/>
      <c r="BR127" s="133"/>
      <c r="BS127" s="133"/>
      <c r="BT127" s="133"/>
      <c r="BU127" s="133"/>
      <c r="BV127" s="133"/>
    </row>
    <row r="128" spans="63:74" x14ac:dyDescent="0.2">
      <c r="BK128" s="133"/>
      <c r="BL128" s="133"/>
      <c r="BM128" s="133"/>
      <c r="BN128" s="133"/>
      <c r="BO128" s="133"/>
      <c r="BP128" s="133"/>
      <c r="BQ128" s="133"/>
      <c r="BR128" s="133"/>
      <c r="BS128" s="133"/>
      <c r="BT128" s="133"/>
      <c r="BU128" s="133"/>
      <c r="BV128" s="133"/>
    </row>
    <row r="129" spans="63:74" x14ac:dyDescent="0.2">
      <c r="BK129" s="133"/>
      <c r="BL129" s="133"/>
      <c r="BM129" s="133"/>
      <c r="BN129" s="133"/>
      <c r="BO129" s="133"/>
      <c r="BP129" s="133"/>
      <c r="BQ129" s="133"/>
      <c r="BR129" s="133"/>
      <c r="BS129" s="133"/>
      <c r="BT129" s="133"/>
      <c r="BU129" s="133"/>
      <c r="BV129" s="133"/>
    </row>
    <row r="130" spans="63:74" x14ac:dyDescent="0.2">
      <c r="BK130" s="133"/>
      <c r="BL130" s="133"/>
      <c r="BM130" s="133"/>
      <c r="BN130" s="133"/>
      <c r="BO130" s="133"/>
      <c r="BP130" s="133"/>
      <c r="BQ130" s="133"/>
      <c r="BR130" s="133"/>
      <c r="BS130" s="133"/>
      <c r="BT130" s="133"/>
      <c r="BU130" s="133"/>
      <c r="BV130" s="133"/>
    </row>
    <row r="131" spans="63:74" x14ac:dyDescent="0.2">
      <c r="BK131" s="133"/>
      <c r="BL131" s="133"/>
      <c r="BM131" s="133"/>
      <c r="BN131" s="133"/>
      <c r="BO131" s="133"/>
      <c r="BP131" s="133"/>
      <c r="BQ131" s="133"/>
      <c r="BR131" s="133"/>
      <c r="BS131" s="133"/>
      <c r="BT131" s="133"/>
      <c r="BU131" s="133"/>
      <c r="BV131" s="133"/>
    </row>
    <row r="132" spans="63:74" x14ac:dyDescent="0.2">
      <c r="BK132" s="133"/>
      <c r="BL132" s="133"/>
      <c r="BM132" s="133"/>
      <c r="BN132" s="133"/>
      <c r="BO132" s="133"/>
      <c r="BP132" s="133"/>
      <c r="BQ132" s="133"/>
      <c r="BR132" s="133"/>
      <c r="BS132" s="133"/>
      <c r="BT132" s="133"/>
      <c r="BU132" s="133"/>
      <c r="BV132" s="133"/>
    </row>
    <row r="133" spans="63:74" x14ac:dyDescent="0.2">
      <c r="BK133" s="133"/>
      <c r="BL133" s="133"/>
      <c r="BM133" s="133"/>
      <c r="BN133" s="133"/>
      <c r="BO133" s="133"/>
      <c r="BP133" s="133"/>
      <c r="BQ133" s="133"/>
      <c r="BR133" s="133"/>
      <c r="BS133" s="133"/>
      <c r="BT133" s="133"/>
      <c r="BU133" s="133"/>
      <c r="BV133" s="133"/>
    </row>
    <row r="134" spans="63:74" x14ac:dyDescent="0.2">
      <c r="BK134" s="133"/>
      <c r="BL134" s="133"/>
      <c r="BM134" s="133"/>
      <c r="BN134" s="133"/>
      <c r="BO134" s="133"/>
      <c r="BP134" s="133"/>
      <c r="BQ134" s="133"/>
      <c r="BR134" s="133"/>
      <c r="BS134" s="133"/>
      <c r="BT134" s="133"/>
      <c r="BU134" s="133"/>
      <c r="BV134" s="133"/>
    </row>
    <row r="135" spans="63:74" x14ac:dyDescent="0.2">
      <c r="BK135" s="133"/>
      <c r="BL135" s="133"/>
      <c r="BM135" s="133"/>
      <c r="BN135" s="133"/>
      <c r="BO135" s="133"/>
      <c r="BP135" s="133"/>
      <c r="BQ135" s="133"/>
      <c r="BR135" s="133"/>
      <c r="BS135" s="133"/>
      <c r="BT135" s="133"/>
      <c r="BU135" s="133"/>
      <c r="BV135" s="133"/>
    </row>
    <row r="136" spans="63:74" x14ac:dyDescent="0.2">
      <c r="BK136" s="133"/>
      <c r="BL136" s="133"/>
      <c r="BM136" s="133"/>
      <c r="BN136" s="133"/>
      <c r="BO136" s="133"/>
      <c r="BP136" s="133"/>
      <c r="BQ136" s="133"/>
      <c r="BR136" s="133"/>
      <c r="BS136" s="133"/>
      <c r="BT136" s="133"/>
      <c r="BU136" s="133"/>
      <c r="BV136" s="133"/>
    </row>
    <row r="137" spans="63:74" x14ac:dyDescent="0.2">
      <c r="BK137" s="133"/>
      <c r="BL137" s="133"/>
      <c r="BM137" s="133"/>
      <c r="BN137" s="133"/>
      <c r="BO137" s="133"/>
      <c r="BP137" s="133"/>
      <c r="BQ137" s="133"/>
      <c r="BR137" s="133"/>
      <c r="BS137" s="133"/>
      <c r="BT137" s="133"/>
      <c r="BU137" s="133"/>
      <c r="BV137" s="133"/>
    </row>
    <row r="138" spans="63:74" x14ac:dyDescent="0.2">
      <c r="BK138" s="133"/>
      <c r="BL138" s="133"/>
      <c r="BM138" s="133"/>
      <c r="BN138" s="133"/>
      <c r="BO138" s="133"/>
      <c r="BP138" s="133"/>
      <c r="BQ138" s="133"/>
      <c r="BR138" s="133"/>
      <c r="BS138" s="133"/>
      <c r="BT138" s="133"/>
      <c r="BU138" s="133"/>
      <c r="BV138" s="133"/>
    </row>
    <row r="139" spans="63:74" x14ac:dyDescent="0.2">
      <c r="BK139" s="133"/>
      <c r="BL139" s="133"/>
      <c r="BM139" s="133"/>
      <c r="BN139" s="133"/>
      <c r="BO139" s="133"/>
      <c r="BP139" s="133"/>
      <c r="BQ139" s="133"/>
      <c r="BR139" s="133"/>
      <c r="BS139" s="133"/>
      <c r="BT139" s="133"/>
      <c r="BU139" s="133"/>
      <c r="BV139" s="133"/>
    </row>
    <row r="140" spans="63:74" x14ac:dyDescent="0.2">
      <c r="BK140" s="133"/>
      <c r="BL140" s="133"/>
      <c r="BM140" s="133"/>
      <c r="BN140" s="133"/>
      <c r="BO140" s="133"/>
      <c r="BP140" s="133"/>
      <c r="BQ140" s="133"/>
      <c r="BR140" s="133"/>
      <c r="BS140" s="133"/>
      <c r="BT140" s="133"/>
      <c r="BU140" s="133"/>
      <c r="BV140" s="133"/>
    </row>
    <row r="141" spans="63:74" x14ac:dyDescent="0.2">
      <c r="BK141" s="133"/>
      <c r="BL141" s="133"/>
      <c r="BM141" s="133"/>
      <c r="BN141" s="133"/>
      <c r="BO141" s="133"/>
      <c r="BP141" s="133"/>
      <c r="BQ141" s="133"/>
      <c r="BR141" s="133"/>
      <c r="BS141" s="133"/>
      <c r="BT141" s="133"/>
      <c r="BU141" s="133"/>
      <c r="BV141" s="133"/>
    </row>
    <row r="142" spans="63:74" x14ac:dyDescent="0.2">
      <c r="BK142" s="133"/>
      <c r="BL142" s="133"/>
      <c r="BM142" s="133"/>
      <c r="BN142" s="133"/>
      <c r="BO142" s="133"/>
      <c r="BP142" s="133"/>
      <c r="BQ142" s="133"/>
      <c r="BR142" s="133"/>
      <c r="BS142" s="133"/>
      <c r="BT142" s="133"/>
      <c r="BU142" s="133"/>
      <c r="BV142" s="133"/>
    </row>
    <row r="143" spans="63:74" x14ac:dyDescent="0.2">
      <c r="BK143" s="133"/>
      <c r="BL143" s="133"/>
      <c r="BM143" s="133"/>
      <c r="BN143" s="133"/>
      <c r="BO143" s="133"/>
      <c r="BP143" s="133"/>
      <c r="BQ143" s="133"/>
      <c r="BR143" s="133"/>
      <c r="BS143" s="133"/>
      <c r="BT143" s="133"/>
      <c r="BU143" s="133"/>
      <c r="BV143" s="133"/>
    </row>
  </sheetData>
  <mergeCells count="17">
    <mergeCell ref="A1:A2"/>
    <mergeCell ref="AM3:AX3"/>
    <mergeCell ref="AY3:BJ3"/>
    <mergeCell ref="BK3:BV3"/>
    <mergeCell ref="B1:AL1"/>
    <mergeCell ref="C3:N3"/>
    <mergeCell ref="O3:Z3"/>
    <mergeCell ref="AA3:AL3"/>
    <mergeCell ref="B63:Q63"/>
    <mergeCell ref="B64:Q64"/>
    <mergeCell ref="B60:Q60"/>
    <mergeCell ref="B62:Q62"/>
    <mergeCell ref="B56:Q56"/>
    <mergeCell ref="B58:Q58"/>
    <mergeCell ref="B59:Q59"/>
    <mergeCell ref="B57:Q57"/>
    <mergeCell ref="B61:R61"/>
  </mergeCells>
  <phoneticPr fontId="7" type="noConversion"/>
  <hyperlinks>
    <hyperlink ref="A1:A2" location="Contents!A1" display="Table of Contents" xr:uid="{00000000-0004-0000-1700-000000000000}"/>
  </hyperlinks>
  <pageMargins left="0.25" right="0.25" top="0.25" bottom="0.25" header="0.5" footer="0.5"/>
  <pageSetup scale="70" orientation="portrait" horizontalDpi="300" verticalDpi="300" r:id="rId1"/>
  <headerFooter alignWithMargins="0">
    <oddFooter>&amp;L&amp;"Courier,Bold"&amp;F&amp;C&amp;P&amp;R&amp;"Courier,Bold"&amp;D  &amp;T</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pageSetUpPr fitToPage="1"/>
  </sheetPr>
  <dimension ref="A1:BV146"/>
  <sheetViews>
    <sheetView zoomScaleNormal="100" workbookViewId="0">
      <pane xSplit="2" ySplit="4" topLeftCell="AO5" activePane="bottomRight" state="frozen"/>
      <selection activeCell="BI18" sqref="BI18"/>
      <selection pane="topRight" activeCell="BI18" sqref="BI18"/>
      <selection pane="bottomLeft" activeCell="BI18" sqref="BI18"/>
      <selection pane="bottomRight" activeCell="B1" sqref="B1:AL1"/>
    </sheetView>
  </sheetViews>
  <sheetFormatPr defaultColWidth="9.5703125" defaultRowHeight="12" x14ac:dyDescent="0.15"/>
  <cols>
    <col min="1" max="1" width="13.42578125" style="95" customWidth="1"/>
    <col min="2" max="2" width="36.42578125" style="95" customWidth="1"/>
    <col min="3" max="50" width="6.5703125" style="95" customWidth="1"/>
    <col min="51" max="55" width="6.5703125" style="843" customWidth="1"/>
    <col min="56" max="58" width="6.5703125" style="712" customWidth="1"/>
    <col min="59" max="61" width="6.5703125" style="843" customWidth="1"/>
    <col min="62" max="62" width="6.5703125" style="132" customWidth="1"/>
    <col min="63" max="74" width="6.5703125" style="95" customWidth="1"/>
    <col min="75" max="16384" width="9.5703125" style="95"/>
  </cols>
  <sheetData>
    <row r="1" spans="1:74" ht="13.35" customHeight="1" x14ac:dyDescent="0.2">
      <c r="A1" s="972" t="s">
        <v>477</v>
      </c>
      <c r="B1" s="1112" t="s">
        <v>744</v>
      </c>
      <c r="C1" s="1045"/>
      <c r="D1" s="1045"/>
      <c r="E1" s="1045"/>
      <c r="F1" s="1045"/>
      <c r="G1" s="1045"/>
      <c r="H1" s="1045"/>
      <c r="I1" s="1045"/>
      <c r="J1" s="1045"/>
      <c r="K1" s="1045"/>
      <c r="L1" s="1045"/>
      <c r="M1" s="1045"/>
      <c r="N1" s="1045"/>
      <c r="O1" s="1045"/>
      <c r="P1" s="1045"/>
      <c r="Q1" s="1045"/>
      <c r="R1" s="1045"/>
      <c r="S1" s="1045"/>
      <c r="T1" s="1045"/>
      <c r="U1" s="1045"/>
      <c r="V1" s="1045"/>
      <c r="W1" s="1045"/>
      <c r="X1" s="1045"/>
      <c r="Y1" s="1045"/>
      <c r="Z1" s="1045"/>
      <c r="AA1" s="1045"/>
      <c r="AB1" s="1045"/>
      <c r="AC1" s="1045"/>
      <c r="AD1" s="1045"/>
      <c r="AE1" s="1045"/>
      <c r="AF1" s="1045"/>
      <c r="AG1" s="1045"/>
      <c r="AH1" s="1045"/>
      <c r="AI1" s="1045"/>
      <c r="AJ1" s="1045"/>
      <c r="AK1" s="1045"/>
      <c r="AL1" s="1045"/>
    </row>
    <row r="2" spans="1:74" s="96" customFormat="1" ht="13.35" customHeight="1" x14ac:dyDescent="0.2">
      <c r="A2" s="973"/>
      <c r="B2" s="296" t="str">
        <f>"U.S. Energy Information Administration  |  Short-Term Energy Outlook  - "&amp;Dates!D1</f>
        <v>U.S. Energy Information Administration  |  Short-Term Energy Outlook  - July 2026</v>
      </c>
      <c r="C2" s="297"/>
      <c r="D2" s="297"/>
      <c r="E2" s="297"/>
      <c r="F2" s="297"/>
      <c r="G2" s="297"/>
      <c r="H2" s="297"/>
      <c r="I2" s="297"/>
      <c r="J2" s="297"/>
      <c r="K2" s="297"/>
      <c r="L2" s="297"/>
      <c r="M2" s="297"/>
      <c r="N2" s="297"/>
      <c r="O2" s="297"/>
      <c r="P2" s="297"/>
      <c r="Q2" s="297"/>
      <c r="R2" s="297"/>
      <c r="S2" s="297"/>
      <c r="T2" s="297"/>
      <c r="U2" s="297"/>
      <c r="V2" s="297"/>
      <c r="W2" s="297"/>
      <c r="X2" s="297"/>
      <c r="Y2" s="297"/>
      <c r="Z2" s="297"/>
      <c r="AA2" s="297"/>
      <c r="AB2" s="297"/>
      <c r="AC2" s="297"/>
      <c r="AD2" s="297"/>
      <c r="AE2" s="297"/>
      <c r="AF2" s="297"/>
      <c r="AG2" s="297"/>
      <c r="AH2" s="297"/>
      <c r="AI2" s="297"/>
      <c r="AJ2" s="297"/>
      <c r="AK2" s="297"/>
      <c r="AL2" s="297"/>
      <c r="AY2" s="844"/>
      <c r="AZ2" s="844"/>
      <c r="BA2" s="844"/>
      <c r="BB2" s="844"/>
      <c r="BC2" s="844"/>
      <c r="BD2" s="713"/>
      <c r="BE2" s="713"/>
      <c r="BF2" s="713"/>
      <c r="BG2" s="844"/>
      <c r="BH2" s="844"/>
      <c r="BI2" s="844"/>
      <c r="BJ2" s="199"/>
    </row>
    <row r="3" spans="1:74" s="7" customFormat="1" ht="12.75" x14ac:dyDescent="0.2">
      <c r="A3" s="316" t="s">
        <v>759</v>
      </c>
      <c r="B3" s="9"/>
      <c r="C3" s="976">
        <f>Dates!D3</f>
        <v>2022</v>
      </c>
      <c r="D3" s="977"/>
      <c r="E3" s="977"/>
      <c r="F3" s="977"/>
      <c r="G3" s="977"/>
      <c r="H3" s="977"/>
      <c r="I3" s="977"/>
      <c r="J3" s="977"/>
      <c r="K3" s="977"/>
      <c r="L3" s="977"/>
      <c r="M3" s="977"/>
      <c r="N3" s="978"/>
      <c r="O3" s="976">
        <f>C3+1</f>
        <v>2023</v>
      </c>
      <c r="P3" s="979"/>
      <c r="Q3" s="979"/>
      <c r="R3" s="979"/>
      <c r="S3" s="979"/>
      <c r="T3" s="979"/>
      <c r="U3" s="979"/>
      <c r="V3" s="979"/>
      <c r="W3" s="979"/>
      <c r="X3" s="977"/>
      <c r="Y3" s="977"/>
      <c r="Z3" s="978"/>
      <c r="AA3" s="980">
        <f>O3+1</f>
        <v>2024</v>
      </c>
      <c r="AB3" s="977"/>
      <c r="AC3" s="977"/>
      <c r="AD3" s="977"/>
      <c r="AE3" s="977"/>
      <c r="AF3" s="977"/>
      <c r="AG3" s="977"/>
      <c r="AH3" s="977"/>
      <c r="AI3" s="977"/>
      <c r="AJ3" s="977"/>
      <c r="AK3" s="977"/>
      <c r="AL3" s="978"/>
      <c r="AM3" s="980">
        <f>AA3+1</f>
        <v>2025</v>
      </c>
      <c r="AN3" s="977"/>
      <c r="AO3" s="977"/>
      <c r="AP3" s="977"/>
      <c r="AQ3" s="977"/>
      <c r="AR3" s="977"/>
      <c r="AS3" s="977"/>
      <c r="AT3" s="977"/>
      <c r="AU3" s="977"/>
      <c r="AV3" s="977"/>
      <c r="AW3" s="977"/>
      <c r="AX3" s="978"/>
      <c r="AY3" s="980">
        <f>AM3+1</f>
        <v>2026</v>
      </c>
      <c r="AZ3" s="981"/>
      <c r="BA3" s="981"/>
      <c r="BB3" s="981"/>
      <c r="BC3" s="981"/>
      <c r="BD3" s="981"/>
      <c r="BE3" s="981"/>
      <c r="BF3" s="981"/>
      <c r="BG3" s="981"/>
      <c r="BH3" s="981"/>
      <c r="BI3" s="981"/>
      <c r="BJ3" s="982"/>
      <c r="BK3" s="980">
        <f>AY3+1</f>
        <v>2027</v>
      </c>
      <c r="BL3" s="977"/>
      <c r="BM3" s="977"/>
      <c r="BN3" s="977"/>
      <c r="BO3" s="977"/>
      <c r="BP3" s="977"/>
      <c r="BQ3" s="977"/>
      <c r="BR3" s="977"/>
      <c r="BS3" s="977"/>
      <c r="BT3" s="977"/>
      <c r="BU3" s="977"/>
      <c r="BV3" s="978"/>
    </row>
    <row r="4" spans="1:74" s="7" customFormat="1" ht="11.25" x14ac:dyDescent="0.2">
      <c r="A4" s="322" t="str">
        <f>TEXT(Dates!$D$2,"dddd, mmmm d, yyyy")</f>
        <v>Wednesday, July 1, 2026</v>
      </c>
      <c r="B4" s="11"/>
      <c r="C4" s="12" t="s">
        <v>213</v>
      </c>
      <c r="D4" s="12" t="s">
        <v>214</v>
      </c>
      <c r="E4" s="12" t="s">
        <v>215</v>
      </c>
      <c r="F4" s="12" t="s">
        <v>216</v>
      </c>
      <c r="G4" s="12" t="s">
        <v>217</v>
      </c>
      <c r="H4" s="12" t="s">
        <v>218</v>
      </c>
      <c r="I4" s="12" t="s">
        <v>219</v>
      </c>
      <c r="J4" s="12" t="s">
        <v>220</v>
      </c>
      <c r="K4" s="12" t="s">
        <v>221</v>
      </c>
      <c r="L4" s="12" t="s">
        <v>222</v>
      </c>
      <c r="M4" s="12" t="s">
        <v>223</v>
      </c>
      <c r="N4" s="12" t="s">
        <v>224</v>
      </c>
      <c r="O4" s="12" t="s">
        <v>213</v>
      </c>
      <c r="P4" s="12" t="s">
        <v>214</v>
      </c>
      <c r="Q4" s="12" t="s">
        <v>215</v>
      </c>
      <c r="R4" s="12" t="s">
        <v>216</v>
      </c>
      <c r="S4" s="12" t="s">
        <v>217</v>
      </c>
      <c r="T4" s="12" t="s">
        <v>218</v>
      </c>
      <c r="U4" s="12" t="s">
        <v>219</v>
      </c>
      <c r="V4" s="12" t="s">
        <v>220</v>
      </c>
      <c r="W4" s="12" t="s">
        <v>221</v>
      </c>
      <c r="X4" s="12" t="s">
        <v>222</v>
      </c>
      <c r="Y4" s="12" t="s">
        <v>223</v>
      </c>
      <c r="Z4" s="12" t="s">
        <v>224</v>
      </c>
      <c r="AA4" s="12" t="s">
        <v>213</v>
      </c>
      <c r="AB4" s="12" t="s">
        <v>214</v>
      </c>
      <c r="AC4" s="12" t="s">
        <v>215</v>
      </c>
      <c r="AD4" s="12" t="s">
        <v>216</v>
      </c>
      <c r="AE4" s="12" t="s">
        <v>217</v>
      </c>
      <c r="AF4" s="12" t="s">
        <v>218</v>
      </c>
      <c r="AG4" s="12" t="s">
        <v>219</v>
      </c>
      <c r="AH4" s="12" t="s">
        <v>220</v>
      </c>
      <c r="AI4" s="12" t="s">
        <v>221</v>
      </c>
      <c r="AJ4" s="12" t="s">
        <v>222</v>
      </c>
      <c r="AK4" s="12" t="s">
        <v>223</v>
      </c>
      <c r="AL4" s="12" t="s">
        <v>224</v>
      </c>
      <c r="AM4" s="12" t="s">
        <v>213</v>
      </c>
      <c r="AN4" s="12" t="s">
        <v>214</v>
      </c>
      <c r="AO4" s="12" t="s">
        <v>215</v>
      </c>
      <c r="AP4" s="12" t="s">
        <v>216</v>
      </c>
      <c r="AQ4" s="12" t="s">
        <v>217</v>
      </c>
      <c r="AR4" s="12" t="s">
        <v>218</v>
      </c>
      <c r="AS4" s="12" t="s">
        <v>219</v>
      </c>
      <c r="AT4" s="12" t="s">
        <v>220</v>
      </c>
      <c r="AU4" s="12" t="s">
        <v>221</v>
      </c>
      <c r="AV4" s="12" t="s">
        <v>222</v>
      </c>
      <c r="AW4" s="12" t="s">
        <v>223</v>
      </c>
      <c r="AX4" s="12" t="s">
        <v>224</v>
      </c>
      <c r="AY4" s="630" t="s">
        <v>213</v>
      </c>
      <c r="AZ4" s="630" t="s">
        <v>214</v>
      </c>
      <c r="BA4" s="630" t="s">
        <v>215</v>
      </c>
      <c r="BB4" s="630" t="s">
        <v>216</v>
      </c>
      <c r="BC4" s="630" t="s">
        <v>217</v>
      </c>
      <c r="BD4" s="630" t="s">
        <v>218</v>
      </c>
      <c r="BE4" s="630" t="s">
        <v>219</v>
      </c>
      <c r="BF4" s="630" t="s">
        <v>220</v>
      </c>
      <c r="BG4" s="630" t="s">
        <v>221</v>
      </c>
      <c r="BH4" s="630" t="s">
        <v>222</v>
      </c>
      <c r="BI4" s="630" t="s">
        <v>223</v>
      </c>
      <c r="BJ4" s="12" t="s">
        <v>224</v>
      </c>
      <c r="BK4" s="12" t="s">
        <v>213</v>
      </c>
      <c r="BL4" s="12" t="s">
        <v>214</v>
      </c>
      <c r="BM4" s="12" t="s">
        <v>215</v>
      </c>
      <c r="BN4" s="12" t="s">
        <v>216</v>
      </c>
      <c r="BO4" s="12" t="s">
        <v>217</v>
      </c>
      <c r="BP4" s="12" t="s">
        <v>218</v>
      </c>
      <c r="BQ4" s="12" t="s">
        <v>219</v>
      </c>
      <c r="BR4" s="12" t="s">
        <v>220</v>
      </c>
      <c r="BS4" s="12" t="s">
        <v>221</v>
      </c>
      <c r="BT4" s="12" t="s">
        <v>222</v>
      </c>
      <c r="BU4" s="12" t="s">
        <v>223</v>
      </c>
      <c r="BV4" s="12" t="s">
        <v>224</v>
      </c>
    </row>
    <row r="5" spans="1:74" ht="11.1" customHeight="1" x14ac:dyDescent="0.2">
      <c r="A5" s="6"/>
      <c r="B5" s="97" t="s">
        <v>90</v>
      </c>
      <c r="C5" s="530"/>
      <c r="D5" s="530"/>
      <c r="E5" s="530"/>
      <c r="F5" s="530"/>
      <c r="G5" s="530"/>
      <c r="H5" s="530"/>
      <c r="I5" s="530"/>
      <c r="J5" s="530"/>
      <c r="K5" s="530"/>
      <c r="L5" s="530"/>
      <c r="M5" s="530"/>
      <c r="N5" s="530"/>
      <c r="O5" s="530"/>
      <c r="P5" s="530"/>
      <c r="Q5" s="530"/>
      <c r="R5" s="530"/>
      <c r="S5" s="530"/>
      <c r="T5" s="530"/>
      <c r="U5" s="530"/>
      <c r="V5" s="530"/>
      <c r="W5" s="530"/>
      <c r="X5" s="530"/>
      <c r="Y5" s="530"/>
      <c r="Z5" s="530"/>
      <c r="AA5" s="530"/>
      <c r="AB5" s="530"/>
      <c r="AC5" s="530"/>
      <c r="AD5" s="530"/>
      <c r="AE5" s="530"/>
      <c r="AF5" s="530"/>
      <c r="AG5" s="530"/>
      <c r="AH5" s="530"/>
      <c r="AI5" s="530"/>
      <c r="AJ5" s="530"/>
      <c r="AK5" s="530"/>
      <c r="AL5" s="530"/>
      <c r="AM5" s="530"/>
      <c r="AN5" s="530"/>
      <c r="AO5" s="530"/>
      <c r="AP5" s="530"/>
      <c r="AQ5" s="530"/>
      <c r="AR5" s="530"/>
      <c r="AS5" s="530"/>
      <c r="AT5" s="530"/>
      <c r="AU5" s="530"/>
      <c r="AV5" s="530"/>
      <c r="AW5" s="530"/>
      <c r="AX5" s="530"/>
      <c r="AY5" s="530"/>
      <c r="AZ5" s="941"/>
      <c r="BA5" s="941"/>
      <c r="BB5" s="950"/>
      <c r="BC5" s="941"/>
      <c r="BD5" s="968"/>
      <c r="BE5" s="869"/>
      <c r="BF5" s="869"/>
      <c r="BG5" s="869"/>
      <c r="BH5" s="869"/>
      <c r="BI5" s="869"/>
      <c r="BJ5" s="533"/>
      <c r="BK5" s="533"/>
      <c r="BL5" s="533"/>
      <c r="BM5" s="533"/>
      <c r="BN5" s="533"/>
      <c r="BO5" s="533"/>
      <c r="BP5" s="533"/>
      <c r="BQ5" s="533"/>
      <c r="BR5" s="533"/>
      <c r="BS5" s="533"/>
      <c r="BT5" s="533"/>
      <c r="BU5" s="533"/>
      <c r="BV5" s="533"/>
    </row>
    <row r="6" spans="1:74" ht="11.1" customHeight="1" x14ac:dyDescent="0.2">
      <c r="A6" s="6" t="s">
        <v>282</v>
      </c>
      <c r="B6" s="536" t="s">
        <v>1147</v>
      </c>
      <c r="C6" s="386">
        <v>914.11585088000004</v>
      </c>
      <c r="D6" s="386">
        <v>711.89321710000002</v>
      </c>
      <c r="E6" s="386">
        <v>524.57678324999995</v>
      </c>
      <c r="F6" s="386">
        <v>341.58065744999999</v>
      </c>
      <c r="G6" s="386">
        <v>122.25727241</v>
      </c>
      <c r="H6" s="386">
        <v>25.901892105999998</v>
      </c>
      <c r="I6" s="386">
        <v>3.6293388627000001</v>
      </c>
      <c r="J6" s="386">
        <v>5.8137647882000003</v>
      </c>
      <c r="K6" s="386">
        <v>44.428107937</v>
      </c>
      <c r="L6" s="386">
        <v>257.45060373000001</v>
      </c>
      <c r="M6" s="386">
        <v>511.03636972999999</v>
      </c>
      <c r="N6" s="386">
        <v>780.75006823000001</v>
      </c>
      <c r="O6" s="386">
        <v>714.88941227999999</v>
      </c>
      <c r="P6" s="386">
        <v>621.20274444999995</v>
      </c>
      <c r="Q6" s="386">
        <v>585.28674481999997</v>
      </c>
      <c r="R6" s="386">
        <v>297.31027644</v>
      </c>
      <c r="S6" s="386">
        <v>144.71554836999999</v>
      </c>
      <c r="T6" s="386">
        <v>42.917058607000001</v>
      </c>
      <c r="U6" s="386">
        <v>4.7347716228000003</v>
      </c>
      <c r="V6" s="386">
        <v>9.7153106406000003</v>
      </c>
      <c r="W6" s="386">
        <v>45.635457441</v>
      </c>
      <c r="X6" s="386">
        <v>206.57469596000001</v>
      </c>
      <c r="Y6" s="386">
        <v>504.64866369999999</v>
      </c>
      <c r="Z6" s="386">
        <v>624.01699600999996</v>
      </c>
      <c r="AA6" s="386">
        <v>840.79430055</v>
      </c>
      <c r="AB6" s="386">
        <v>575.84743762999994</v>
      </c>
      <c r="AC6" s="386">
        <v>489.43984014</v>
      </c>
      <c r="AD6" s="386">
        <v>281.14185309999999</v>
      </c>
      <c r="AE6" s="386">
        <v>113.80764044999999</v>
      </c>
      <c r="AF6" s="386">
        <v>19.583541867000001</v>
      </c>
      <c r="AG6" s="386">
        <v>4.0195693864999997</v>
      </c>
      <c r="AH6" s="386">
        <v>9.0910849652000003</v>
      </c>
      <c r="AI6" s="386">
        <v>37.343344125999998</v>
      </c>
      <c r="AJ6" s="386">
        <v>186.49301091999999</v>
      </c>
      <c r="AK6" s="386">
        <v>430.10002577</v>
      </c>
      <c r="AL6" s="386">
        <v>704.27032731999998</v>
      </c>
      <c r="AM6" s="386">
        <v>946.31910705999996</v>
      </c>
      <c r="AN6" s="386">
        <v>686.69109318999995</v>
      </c>
      <c r="AO6" s="386">
        <v>470.19263087000002</v>
      </c>
      <c r="AP6" s="386">
        <v>279.57217530000003</v>
      </c>
      <c r="AQ6" s="386">
        <v>136.35684849</v>
      </c>
      <c r="AR6" s="386">
        <v>19.847016446000001</v>
      </c>
      <c r="AS6" s="386">
        <v>4.1471426567999998</v>
      </c>
      <c r="AT6" s="386">
        <v>10.673573797</v>
      </c>
      <c r="AU6" s="386">
        <v>39.884376967999998</v>
      </c>
      <c r="AV6" s="386">
        <v>215.48831246</v>
      </c>
      <c r="AW6" s="386">
        <v>463.80182538000003</v>
      </c>
      <c r="AX6" s="386">
        <v>747.85252684</v>
      </c>
      <c r="AY6" s="386">
        <v>876.16002523999998</v>
      </c>
      <c r="AZ6" s="877">
        <v>653.10106227000006</v>
      </c>
      <c r="BA6" s="877">
        <v>401.81017808000001</v>
      </c>
      <c r="BB6" s="877">
        <v>238.57497612</v>
      </c>
      <c r="BC6" s="877">
        <v>139.73018870000001</v>
      </c>
      <c r="BD6" s="877">
        <v>19.756533765</v>
      </c>
      <c r="BE6" s="358">
        <v>6.8015303434999996</v>
      </c>
      <c r="BF6" s="358">
        <v>11.092743345000001</v>
      </c>
      <c r="BG6" s="358">
        <v>55.176993801999998</v>
      </c>
      <c r="BH6" s="358">
        <v>236.96407425000001</v>
      </c>
      <c r="BI6" s="358">
        <v>479.14238369999998</v>
      </c>
      <c r="BJ6" s="358">
        <v>714.03175544999999</v>
      </c>
      <c r="BK6" s="358">
        <v>791.28709558000003</v>
      </c>
      <c r="BL6" s="358">
        <v>644.41544557999998</v>
      </c>
      <c r="BM6" s="358">
        <v>525.79199168000002</v>
      </c>
      <c r="BN6" s="358">
        <v>297.86079504000003</v>
      </c>
      <c r="BO6" s="358">
        <v>134.36300765999999</v>
      </c>
      <c r="BP6" s="358">
        <v>30.796656332000001</v>
      </c>
      <c r="BQ6" s="358">
        <v>7.2069842268000004</v>
      </c>
      <c r="BR6" s="358">
        <v>11.062753102</v>
      </c>
      <c r="BS6" s="358">
        <v>54.985395179999998</v>
      </c>
      <c r="BT6" s="358">
        <v>236.00878215</v>
      </c>
      <c r="BU6" s="358">
        <v>477.18523782</v>
      </c>
      <c r="BV6" s="358">
        <v>711.07400071999996</v>
      </c>
    </row>
    <row r="7" spans="1:74" ht="11.1" customHeight="1" x14ac:dyDescent="0.2">
      <c r="A7" s="6" t="s">
        <v>42</v>
      </c>
      <c r="B7" s="758" t="s">
        <v>1001</v>
      </c>
      <c r="C7" s="386">
        <v>1302.8332127000001</v>
      </c>
      <c r="D7" s="386">
        <v>993.62573215999998</v>
      </c>
      <c r="E7" s="386">
        <v>840.82610921000003</v>
      </c>
      <c r="F7" s="386">
        <v>543.76703329999998</v>
      </c>
      <c r="G7" s="386">
        <v>186.81895363999999</v>
      </c>
      <c r="H7" s="386">
        <v>53.313839643000001</v>
      </c>
      <c r="I7" s="386">
        <v>2.9952189972999999</v>
      </c>
      <c r="J7" s="386">
        <v>3.4605077423999999</v>
      </c>
      <c r="K7" s="386">
        <v>108.01024042</v>
      </c>
      <c r="L7" s="386">
        <v>386.30016271</v>
      </c>
      <c r="M7" s="386">
        <v>613.49943017999999</v>
      </c>
      <c r="N7" s="386">
        <v>982.55737772999998</v>
      </c>
      <c r="O7" s="386">
        <v>925.58537387000001</v>
      </c>
      <c r="P7" s="386">
        <v>940.19358399999999</v>
      </c>
      <c r="Q7" s="386">
        <v>850.32885721000002</v>
      </c>
      <c r="R7" s="386">
        <v>467.92891680000002</v>
      </c>
      <c r="S7" s="386">
        <v>282.74799974000001</v>
      </c>
      <c r="T7" s="386">
        <v>69.103916960000006</v>
      </c>
      <c r="U7" s="386">
        <v>1.1579557711999999</v>
      </c>
      <c r="V7" s="386">
        <v>24.628594521</v>
      </c>
      <c r="W7" s="386">
        <v>65.566994909000002</v>
      </c>
      <c r="X7" s="386">
        <v>288.65432265999999</v>
      </c>
      <c r="Y7" s="386">
        <v>788.41146776999994</v>
      </c>
      <c r="Z7" s="386">
        <v>853.45779215000005</v>
      </c>
      <c r="AA7" s="386">
        <v>1087.7639849</v>
      </c>
      <c r="AB7" s="386">
        <v>915.36549548999994</v>
      </c>
      <c r="AC7" s="386">
        <v>762.28174275000003</v>
      </c>
      <c r="AD7" s="386">
        <v>543.66061711999998</v>
      </c>
      <c r="AE7" s="386">
        <v>191.32625569999999</v>
      </c>
      <c r="AF7" s="386">
        <v>17.138877818000001</v>
      </c>
      <c r="AG7" s="386">
        <v>0.62553883630999996</v>
      </c>
      <c r="AH7" s="386">
        <v>16.725113736000001</v>
      </c>
      <c r="AI7" s="386">
        <v>95.061071587000001</v>
      </c>
      <c r="AJ7" s="386">
        <v>380.89374018000001</v>
      </c>
      <c r="AK7" s="386">
        <v>607.01222224000003</v>
      </c>
      <c r="AL7" s="386">
        <v>1060.0096214</v>
      </c>
      <c r="AM7" s="386">
        <v>1247.6369202000001</v>
      </c>
      <c r="AN7" s="386">
        <v>1075.0511378000001</v>
      </c>
      <c r="AO7" s="386">
        <v>790.75308454000003</v>
      </c>
      <c r="AP7" s="386">
        <v>513.09946263999996</v>
      </c>
      <c r="AQ7" s="386">
        <v>228.96027337000001</v>
      </c>
      <c r="AR7" s="386">
        <v>25.642040128000001</v>
      </c>
      <c r="AS7" s="386">
        <v>1.6936430810000001</v>
      </c>
      <c r="AT7" s="386">
        <v>26.540197656</v>
      </c>
      <c r="AU7" s="386">
        <v>92.179926151999993</v>
      </c>
      <c r="AV7" s="386">
        <v>380.72459247</v>
      </c>
      <c r="AW7" s="386">
        <v>756.84521818999997</v>
      </c>
      <c r="AX7" s="386">
        <v>1173.1813639</v>
      </c>
      <c r="AY7" s="386">
        <v>1292.6061609999999</v>
      </c>
      <c r="AZ7" s="877">
        <v>1161.7784830000001</v>
      </c>
      <c r="BA7" s="877">
        <v>839.82656677</v>
      </c>
      <c r="BB7" s="877">
        <v>513.23955501</v>
      </c>
      <c r="BC7" s="877">
        <v>256.24764525000001</v>
      </c>
      <c r="BD7" s="877">
        <v>38.483664625000003</v>
      </c>
      <c r="BE7" s="358">
        <v>6.7261849402999996</v>
      </c>
      <c r="BF7" s="358">
        <v>17.350499945999999</v>
      </c>
      <c r="BG7" s="358">
        <v>104.80269701</v>
      </c>
      <c r="BH7" s="358">
        <v>400.04924449999999</v>
      </c>
      <c r="BI7" s="358">
        <v>670.19431755999994</v>
      </c>
      <c r="BJ7" s="358">
        <v>963.72836738000001</v>
      </c>
      <c r="BK7" s="358">
        <v>1124.8614308000001</v>
      </c>
      <c r="BL7" s="358">
        <v>964.02830657000004</v>
      </c>
      <c r="BM7" s="358">
        <v>852.21673967000004</v>
      </c>
      <c r="BN7" s="358">
        <v>523.32989758999997</v>
      </c>
      <c r="BO7" s="358">
        <v>246.65446114</v>
      </c>
      <c r="BP7" s="358">
        <v>47.514879231999998</v>
      </c>
      <c r="BQ7" s="358">
        <v>8.0277719429999994</v>
      </c>
      <c r="BR7" s="358">
        <v>17.306782805000001</v>
      </c>
      <c r="BS7" s="358">
        <v>104.48739166999999</v>
      </c>
      <c r="BT7" s="358">
        <v>398.72619300000002</v>
      </c>
      <c r="BU7" s="358">
        <v>667.93988407999996</v>
      </c>
      <c r="BV7" s="358">
        <v>960.47417511000003</v>
      </c>
    </row>
    <row r="8" spans="1:74" ht="11.1" customHeight="1" x14ac:dyDescent="0.2">
      <c r="A8" s="6" t="s">
        <v>43</v>
      </c>
      <c r="B8" s="758" t="s">
        <v>1002</v>
      </c>
      <c r="C8" s="386">
        <v>1242.2806759</v>
      </c>
      <c r="D8" s="386">
        <v>932.53877408999995</v>
      </c>
      <c r="E8" s="386">
        <v>758.35561323000002</v>
      </c>
      <c r="F8" s="386">
        <v>494.65055379</v>
      </c>
      <c r="G8" s="386">
        <v>145.74568611999999</v>
      </c>
      <c r="H8" s="386">
        <v>27.061136876999999</v>
      </c>
      <c r="I8" s="386">
        <v>1.7168175261</v>
      </c>
      <c r="J8" s="386">
        <v>3.4220830318000002</v>
      </c>
      <c r="K8" s="386">
        <v>67.347165191000002</v>
      </c>
      <c r="L8" s="386">
        <v>393.37230145000001</v>
      </c>
      <c r="M8" s="386">
        <v>588.38385447999997</v>
      </c>
      <c r="N8" s="386">
        <v>980.39113009000005</v>
      </c>
      <c r="O8" s="386">
        <v>843.05680001999997</v>
      </c>
      <c r="P8" s="386">
        <v>813.77148066999996</v>
      </c>
      <c r="Q8" s="386">
        <v>794.46310738</v>
      </c>
      <c r="R8" s="386">
        <v>367.26657602</v>
      </c>
      <c r="S8" s="386">
        <v>241.39693668999999</v>
      </c>
      <c r="T8" s="386">
        <v>44.023852570000003</v>
      </c>
      <c r="U8" s="386">
        <v>1.2462686449</v>
      </c>
      <c r="V8" s="386">
        <v>12.809023404</v>
      </c>
      <c r="W8" s="386">
        <v>57.234644178000003</v>
      </c>
      <c r="X8" s="386">
        <v>272.57730736000002</v>
      </c>
      <c r="Y8" s="386">
        <v>714.67941928000005</v>
      </c>
      <c r="Z8" s="386">
        <v>789.61880156999996</v>
      </c>
      <c r="AA8" s="386">
        <v>1021.6992931</v>
      </c>
      <c r="AB8" s="386">
        <v>831.82661469000004</v>
      </c>
      <c r="AC8" s="386">
        <v>671.09400567</v>
      </c>
      <c r="AD8" s="386">
        <v>430.61290656</v>
      </c>
      <c r="AE8" s="386">
        <v>128.30341462000001</v>
      </c>
      <c r="AF8" s="386">
        <v>9.0120479638000006</v>
      </c>
      <c r="AG8" s="386">
        <v>1.2464926680999999</v>
      </c>
      <c r="AH8" s="386">
        <v>7.6213750918000001</v>
      </c>
      <c r="AI8" s="386">
        <v>62.183621545000001</v>
      </c>
      <c r="AJ8" s="386">
        <v>306.03093225999999</v>
      </c>
      <c r="AK8" s="386">
        <v>551.60911999999996</v>
      </c>
      <c r="AL8" s="386">
        <v>999.24800837999999</v>
      </c>
      <c r="AM8" s="386">
        <v>1216.4243953</v>
      </c>
      <c r="AN8" s="386">
        <v>973.93308548000005</v>
      </c>
      <c r="AO8" s="386">
        <v>673.13466899000002</v>
      </c>
      <c r="AP8" s="386">
        <v>421.33072879999997</v>
      </c>
      <c r="AQ8" s="386">
        <v>191.57216185999999</v>
      </c>
      <c r="AR8" s="386">
        <v>9.5939127158000002</v>
      </c>
      <c r="AS8" s="386">
        <v>1E-10</v>
      </c>
      <c r="AT8" s="386">
        <v>16.229322460999999</v>
      </c>
      <c r="AU8" s="386">
        <v>55.412123669000003</v>
      </c>
      <c r="AV8" s="386">
        <v>339.53031562000001</v>
      </c>
      <c r="AW8" s="386">
        <v>687.84085345999995</v>
      </c>
      <c r="AX8" s="386">
        <v>1107.1653216</v>
      </c>
      <c r="AY8" s="386">
        <v>1240.8915581000001</v>
      </c>
      <c r="AZ8" s="877">
        <v>1074.2315791999999</v>
      </c>
      <c r="BA8" s="877">
        <v>701.92007708999995</v>
      </c>
      <c r="BB8" s="877">
        <v>377.40385887999997</v>
      </c>
      <c r="BC8" s="877">
        <v>213.54371062000001</v>
      </c>
      <c r="BD8" s="877">
        <v>19.696905515000001</v>
      </c>
      <c r="BE8" s="358">
        <v>3.5722654782999999</v>
      </c>
      <c r="BF8" s="358">
        <v>9.7518910448000007</v>
      </c>
      <c r="BG8" s="358">
        <v>71.855941831999999</v>
      </c>
      <c r="BH8" s="358">
        <v>342.67702037999999</v>
      </c>
      <c r="BI8" s="358">
        <v>620.16525578000005</v>
      </c>
      <c r="BJ8" s="358">
        <v>900.64322754</v>
      </c>
      <c r="BK8" s="358">
        <v>1051.2323386</v>
      </c>
      <c r="BL8" s="358">
        <v>895.96961952000004</v>
      </c>
      <c r="BM8" s="358">
        <v>774.48272831999998</v>
      </c>
      <c r="BN8" s="358">
        <v>442.34129363</v>
      </c>
      <c r="BO8" s="358">
        <v>187.86750916</v>
      </c>
      <c r="BP8" s="358">
        <v>23.591699534</v>
      </c>
      <c r="BQ8" s="358">
        <v>4.2497310186000004</v>
      </c>
      <c r="BR8" s="358">
        <v>9.7162826693</v>
      </c>
      <c r="BS8" s="358">
        <v>71.607072044999995</v>
      </c>
      <c r="BT8" s="358">
        <v>341.54054654999999</v>
      </c>
      <c r="BU8" s="358">
        <v>618.12265611999999</v>
      </c>
      <c r="BV8" s="358">
        <v>897.67699760000005</v>
      </c>
    </row>
    <row r="9" spans="1:74" ht="11.1" customHeight="1" x14ac:dyDescent="0.2">
      <c r="A9" s="6" t="s">
        <v>44</v>
      </c>
      <c r="B9" s="758" t="s">
        <v>1003</v>
      </c>
      <c r="C9" s="386">
        <v>1391.4709289</v>
      </c>
      <c r="D9" s="386">
        <v>1084.4220359999999</v>
      </c>
      <c r="E9" s="386">
        <v>791.00943671000005</v>
      </c>
      <c r="F9" s="386">
        <v>567.17016418000003</v>
      </c>
      <c r="G9" s="386">
        <v>159.44644821</v>
      </c>
      <c r="H9" s="386">
        <v>26.039835212</v>
      </c>
      <c r="I9" s="386">
        <v>3.4267470162999998</v>
      </c>
      <c r="J9" s="386">
        <v>13.617616686</v>
      </c>
      <c r="K9" s="386">
        <v>82.050259217999994</v>
      </c>
      <c r="L9" s="386">
        <v>425.39829472999998</v>
      </c>
      <c r="M9" s="386">
        <v>694.66636015999995</v>
      </c>
      <c r="N9" s="386">
        <v>1105.4559561000001</v>
      </c>
      <c r="O9" s="386">
        <v>998.50363273999994</v>
      </c>
      <c r="P9" s="386">
        <v>880.92645124000001</v>
      </c>
      <c r="Q9" s="386">
        <v>848.97743041000001</v>
      </c>
      <c r="R9" s="386">
        <v>441.64725735000002</v>
      </c>
      <c r="S9" s="386">
        <v>215.85363407</v>
      </c>
      <c r="T9" s="386">
        <v>43.475758034000002</v>
      </c>
      <c r="U9" s="386">
        <v>5.9578660214000001</v>
      </c>
      <c r="V9" s="386">
        <v>20.823483760999999</v>
      </c>
      <c r="W9" s="386">
        <v>67.203305583000002</v>
      </c>
      <c r="X9" s="386">
        <v>337.25173955999998</v>
      </c>
      <c r="Y9" s="386">
        <v>735.53284689999998</v>
      </c>
      <c r="Z9" s="386">
        <v>825.59601080000004</v>
      </c>
      <c r="AA9" s="386">
        <v>1192.485572</v>
      </c>
      <c r="AB9" s="386">
        <v>775.18006370000001</v>
      </c>
      <c r="AC9" s="386">
        <v>689.76431176999995</v>
      </c>
      <c r="AD9" s="386">
        <v>392.78324053</v>
      </c>
      <c r="AE9" s="386">
        <v>133.88789881</v>
      </c>
      <c r="AF9" s="386">
        <v>19.312488403</v>
      </c>
      <c r="AG9" s="386">
        <v>7.1066558050999999</v>
      </c>
      <c r="AH9" s="386">
        <v>13.145604468</v>
      </c>
      <c r="AI9" s="386">
        <v>47.437007792999999</v>
      </c>
      <c r="AJ9" s="386">
        <v>293.35040003</v>
      </c>
      <c r="AK9" s="386">
        <v>594.18147467999995</v>
      </c>
      <c r="AL9" s="386">
        <v>1030.3169648999999</v>
      </c>
      <c r="AM9" s="386">
        <v>1357.8778261</v>
      </c>
      <c r="AN9" s="386">
        <v>1076.2780987000001</v>
      </c>
      <c r="AO9" s="386">
        <v>676.71317065999995</v>
      </c>
      <c r="AP9" s="386">
        <v>456.32705206000003</v>
      </c>
      <c r="AQ9" s="386">
        <v>248.0718431</v>
      </c>
      <c r="AR9" s="386">
        <v>17.572422999</v>
      </c>
      <c r="AS9" s="386">
        <v>1.7642051969000001</v>
      </c>
      <c r="AT9" s="386">
        <v>21.250321111000002</v>
      </c>
      <c r="AU9" s="386">
        <v>64.049505651999993</v>
      </c>
      <c r="AV9" s="386">
        <v>304.82541801000002</v>
      </c>
      <c r="AW9" s="386">
        <v>741.59728139000003</v>
      </c>
      <c r="AX9" s="386">
        <v>1188.0329211999999</v>
      </c>
      <c r="AY9" s="386">
        <v>1367.6970824</v>
      </c>
      <c r="AZ9" s="877">
        <v>996.20145229000002</v>
      </c>
      <c r="BA9" s="877">
        <v>672.63485892000006</v>
      </c>
      <c r="BB9" s="877">
        <v>327.66306636000002</v>
      </c>
      <c r="BC9" s="877">
        <v>244.36344500999999</v>
      </c>
      <c r="BD9" s="877">
        <v>44.511022689000001</v>
      </c>
      <c r="BE9" s="358">
        <v>7.8700994265000004</v>
      </c>
      <c r="BF9" s="358">
        <v>19.104137398999999</v>
      </c>
      <c r="BG9" s="358">
        <v>91.894503529000005</v>
      </c>
      <c r="BH9" s="358">
        <v>377.21660730000002</v>
      </c>
      <c r="BI9" s="358">
        <v>704.51805557</v>
      </c>
      <c r="BJ9" s="358">
        <v>1028.5756804</v>
      </c>
      <c r="BK9" s="358">
        <v>1181.3456722000001</v>
      </c>
      <c r="BL9" s="358">
        <v>981.79424431999996</v>
      </c>
      <c r="BM9" s="358">
        <v>804.22839724000005</v>
      </c>
      <c r="BN9" s="358">
        <v>455.85109853</v>
      </c>
      <c r="BO9" s="358">
        <v>203.44216653000001</v>
      </c>
      <c r="BP9" s="358">
        <v>33.765393727999999</v>
      </c>
      <c r="BQ9" s="358">
        <v>8.2951599373999994</v>
      </c>
      <c r="BR9" s="358">
        <v>19.058425159999999</v>
      </c>
      <c r="BS9" s="358">
        <v>91.673147983999996</v>
      </c>
      <c r="BT9" s="358">
        <v>376.27185938999997</v>
      </c>
      <c r="BU9" s="358">
        <v>702.73954776999994</v>
      </c>
      <c r="BV9" s="358">
        <v>1025.9685798</v>
      </c>
    </row>
    <row r="10" spans="1:74" ht="11.1" customHeight="1" x14ac:dyDescent="0.2">
      <c r="A10" s="6" t="s">
        <v>45</v>
      </c>
      <c r="B10" s="758" t="s">
        <v>1004</v>
      </c>
      <c r="C10" s="386">
        <v>1442.0931335</v>
      </c>
      <c r="D10" s="386">
        <v>1194.3045516</v>
      </c>
      <c r="E10" s="386">
        <v>847.42847698000003</v>
      </c>
      <c r="F10" s="386">
        <v>577.66784634999999</v>
      </c>
      <c r="G10" s="386">
        <v>184.67933213000001</v>
      </c>
      <c r="H10" s="386">
        <v>29.606314397999999</v>
      </c>
      <c r="I10" s="386">
        <v>9.1610843668000008</v>
      </c>
      <c r="J10" s="386">
        <v>18.221836608</v>
      </c>
      <c r="K10" s="386">
        <v>83.963756468</v>
      </c>
      <c r="L10" s="386">
        <v>405.01951199000001</v>
      </c>
      <c r="M10" s="386">
        <v>825.18015731000003</v>
      </c>
      <c r="N10" s="386">
        <v>1288.9486532999999</v>
      </c>
      <c r="O10" s="386">
        <v>1182.8111320999999</v>
      </c>
      <c r="P10" s="386">
        <v>1031.1346747</v>
      </c>
      <c r="Q10" s="386">
        <v>955.87016454000002</v>
      </c>
      <c r="R10" s="386">
        <v>487.60446920999999</v>
      </c>
      <c r="S10" s="386">
        <v>144.6744947</v>
      </c>
      <c r="T10" s="386">
        <v>22.449127141000002</v>
      </c>
      <c r="U10" s="386">
        <v>17.118876643</v>
      </c>
      <c r="V10" s="386">
        <v>16.506739491000001</v>
      </c>
      <c r="W10" s="386">
        <v>57.842519641999999</v>
      </c>
      <c r="X10" s="386">
        <v>359.84632950000002</v>
      </c>
      <c r="Y10" s="386">
        <v>744.46152193</v>
      </c>
      <c r="Z10" s="386">
        <v>903.39572100999999</v>
      </c>
      <c r="AA10" s="386">
        <v>1340.7759051999999</v>
      </c>
      <c r="AB10" s="386">
        <v>760.47048357000006</v>
      </c>
      <c r="AC10" s="386">
        <v>737.80050920999997</v>
      </c>
      <c r="AD10" s="386">
        <v>398.19040226999999</v>
      </c>
      <c r="AE10" s="386">
        <v>164.17423592</v>
      </c>
      <c r="AF10" s="386">
        <v>35.173729672</v>
      </c>
      <c r="AG10" s="386">
        <v>12.200888791000001</v>
      </c>
      <c r="AH10" s="386">
        <v>21.548045521999999</v>
      </c>
      <c r="AI10" s="386">
        <v>54.103941497000001</v>
      </c>
      <c r="AJ10" s="386">
        <v>267.89547594999999</v>
      </c>
      <c r="AK10" s="386">
        <v>698.73363164</v>
      </c>
      <c r="AL10" s="386">
        <v>1082.5759986999999</v>
      </c>
      <c r="AM10" s="386">
        <v>1404.7328806</v>
      </c>
      <c r="AN10" s="386">
        <v>1197.4281524999999</v>
      </c>
      <c r="AO10" s="386">
        <v>668.05806190999999</v>
      </c>
      <c r="AP10" s="386">
        <v>435.99225565</v>
      </c>
      <c r="AQ10" s="386">
        <v>200.33990600999999</v>
      </c>
      <c r="AR10" s="386">
        <v>34.313322214999999</v>
      </c>
      <c r="AS10" s="386">
        <v>8.6290880654999995</v>
      </c>
      <c r="AT10" s="386">
        <v>23.537707080000001</v>
      </c>
      <c r="AU10" s="386">
        <v>66.793145046999996</v>
      </c>
      <c r="AV10" s="386">
        <v>271.42935761000001</v>
      </c>
      <c r="AW10" s="386">
        <v>704.30377959999998</v>
      </c>
      <c r="AX10" s="386">
        <v>1178.7326513</v>
      </c>
      <c r="AY10" s="386">
        <v>1355.0530747</v>
      </c>
      <c r="AZ10" s="877">
        <v>877.92048110999997</v>
      </c>
      <c r="BA10" s="877">
        <v>662.84929942999997</v>
      </c>
      <c r="BB10" s="877">
        <v>377.36929312000001</v>
      </c>
      <c r="BC10" s="877">
        <v>198.22272322000001</v>
      </c>
      <c r="BD10" s="877">
        <v>32.202046226999997</v>
      </c>
      <c r="BE10" s="358">
        <v>12.857946536</v>
      </c>
      <c r="BF10" s="358">
        <v>24.836476995999998</v>
      </c>
      <c r="BG10" s="358">
        <v>112.28255727</v>
      </c>
      <c r="BH10" s="358">
        <v>404.29410094999997</v>
      </c>
      <c r="BI10" s="358">
        <v>772.27673522999999</v>
      </c>
      <c r="BJ10" s="358">
        <v>1135.0916308000001</v>
      </c>
      <c r="BK10" s="358">
        <v>1272.8548331</v>
      </c>
      <c r="BL10" s="358">
        <v>1029.8484206999999</v>
      </c>
      <c r="BM10" s="358">
        <v>809.41905733999999</v>
      </c>
      <c r="BN10" s="358">
        <v>452.83622990999999</v>
      </c>
      <c r="BO10" s="358">
        <v>198.93786460999999</v>
      </c>
      <c r="BP10" s="358">
        <v>41.531899674999998</v>
      </c>
      <c r="BQ10" s="358">
        <v>14.188797723</v>
      </c>
      <c r="BR10" s="358">
        <v>24.809749853</v>
      </c>
      <c r="BS10" s="358">
        <v>112.13865538</v>
      </c>
      <c r="BT10" s="358">
        <v>403.67067127000001</v>
      </c>
      <c r="BU10" s="358">
        <v>770.97030481000002</v>
      </c>
      <c r="BV10" s="358">
        <v>1133.1159061000001</v>
      </c>
    </row>
    <row r="11" spans="1:74" ht="11.1" customHeight="1" x14ac:dyDescent="0.2">
      <c r="A11" s="6" t="s">
        <v>191</v>
      </c>
      <c r="B11" s="758" t="s">
        <v>1060</v>
      </c>
      <c r="C11" s="386">
        <v>643.91543064999996</v>
      </c>
      <c r="D11" s="386">
        <v>411.42867594000001</v>
      </c>
      <c r="E11" s="386">
        <v>285.49928496000001</v>
      </c>
      <c r="F11" s="386">
        <v>156.13623314</v>
      </c>
      <c r="G11" s="386">
        <v>30.838293579999998</v>
      </c>
      <c r="H11" s="386">
        <v>0.93792302633000002</v>
      </c>
      <c r="I11" s="386">
        <v>2.6130814286999999E-2</v>
      </c>
      <c r="J11" s="386">
        <v>5.2180594614E-2</v>
      </c>
      <c r="K11" s="386">
        <v>12.671653911</v>
      </c>
      <c r="L11" s="386">
        <v>176.04988839999999</v>
      </c>
      <c r="M11" s="386">
        <v>266.60395482000001</v>
      </c>
      <c r="N11" s="386">
        <v>534.73330620000002</v>
      </c>
      <c r="O11" s="386">
        <v>448.55592116999998</v>
      </c>
      <c r="P11" s="386">
        <v>306.56886771000001</v>
      </c>
      <c r="Q11" s="386">
        <v>300.52648268000002</v>
      </c>
      <c r="R11" s="386">
        <v>116.01872304</v>
      </c>
      <c r="S11" s="386">
        <v>64.894968512000005</v>
      </c>
      <c r="T11" s="386">
        <v>8.5187023367000005</v>
      </c>
      <c r="U11" s="386">
        <v>2.5709147182E-2</v>
      </c>
      <c r="V11" s="386">
        <v>0.15406657791</v>
      </c>
      <c r="W11" s="386">
        <v>9.3039233125000003</v>
      </c>
      <c r="X11" s="386">
        <v>110.01577525</v>
      </c>
      <c r="Y11" s="386">
        <v>324.63759563000002</v>
      </c>
      <c r="Z11" s="386">
        <v>452.38457799999998</v>
      </c>
      <c r="AA11" s="386">
        <v>572.84584696000002</v>
      </c>
      <c r="AB11" s="386">
        <v>403.92533155000001</v>
      </c>
      <c r="AC11" s="386">
        <v>269.52834607</v>
      </c>
      <c r="AD11" s="386">
        <v>110.88775379</v>
      </c>
      <c r="AE11" s="386">
        <v>24.040005991000001</v>
      </c>
      <c r="AF11" s="386">
        <v>0.61543961303000005</v>
      </c>
      <c r="AG11" s="386">
        <v>2.5351143053E-2</v>
      </c>
      <c r="AH11" s="386">
        <v>5.0659977387000003E-2</v>
      </c>
      <c r="AI11" s="386">
        <v>9.9748490044999993</v>
      </c>
      <c r="AJ11" s="386">
        <v>108.95102174</v>
      </c>
      <c r="AK11" s="386">
        <v>223.20501503</v>
      </c>
      <c r="AL11" s="386">
        <v>512.12368572000003</v>
      </c>
      <c r="AM11" s="386">
        <v>722.27377522999996</v>
      </c>
      <c r="AN11" s="386">
        <v>404.14216135999999</v>
      </c>
      <c r="AO11" s="386">
        <v>271.90342007999999</v>
      </c>
      <c r="AP11" s="386">
        <v>92.944168507000001</v>
      </c>
      <c r="AQ11" s="386">
        <v>37.896822600999997</v>
      </c>
      <c r="AR11" s="386">
        <v>0.51591844914999996</v>
      </c>
      <c r="AS11" s="386">
        <v>1E-10</v>
      </c>
      <c r="AT11" s="386">
        <v>1.0325347668</v>
      </c>
      <c r="AU11" s="386">
        <v>10.047090796999999</v>
      </c>
      <c r="AV11" s="386">
        <v>130.59497927999999</v>
      </c>
      <c r="AW11" s="386">
        <v>305.40485251000001</v>
      </c>
      <c r="AX11" s="386">
        <v>532.66084527999999</v>
      </c>
      <c r="AY11" s="386">
        <v>635.10544878999997</v>
      </c>
      <c r="AZ11" s="877">
        <v>502.84144094999999</v>
      </c>
      <c r="BA11" s="877">
        <v>219.72345967000001</v>
      </c>
      <c r="BB11" s="877">
        <v>76.468693286999994</v>
      </c>
      <c r="BC11" s="877">
        <v>46.745352969000002</v>
      </c>
      <c r="BD11" s="877">
        <v>1.7301223502</v>
      </c>
      <c r="BE11" s="358">
        <v>8.6958916546999998E-2</v>
      </c>
      <c r="BF11" s="358">
        <v>0.36150167749000001</v>
      </c>
      <c r="BG11" s="358">
        <v>11.917515792</v>
      </c>
      <c r="BH11" s="358">
        <v>118.43549786</v>
      </c>
      <c r="BI11" s="358">
        <v>295.26688983999998</v>
      </c>
      <c r="BJ11" s="358">
        <v>460.73075781</v>
      </c>
      <c r="BK11" s="358">
        <v>530.78824153999994</v>
      </c>
      <c r="BL11" s="358">
        <v>414.56226140000001</v>
      </c>
      <c r="BM11" s="358">
        <v>314.74519394999999</v>
      </c>
      <c r="BN11" s="358">
        <v>132.56736884</v>
      </c>
      <c r="BO11" s="358">
        <v>41.760386795000002</v>
      </c>
      <c r="BP11" s="358">
        <v>1.9850261184</v>
      </c>
      <c r="BQ11" s="358">
        <v>9.2376022754999995E-2</v>
      </c>
      <c r="BR11" s="358">
        <v>0.35837260045000002</v>
      </c>
      <c r="BS11" s="358">
        <v>11.840558585</v>
      </c>
      <c r="BT11" s="358">
        <v>117.75285198</v>
      </c>
      <c r="BU11" s="358">
        <v>293.51150165000001</v>
      </c>
      <c r="BV11" s="358">
        <v>457.87772336</v>
      </c>
    </row>
    <row r="12" spans="1:74" ht="11.1" customHeight="1" x14ac:dyDescent="0.2">
      <c r="A12" s="6" t="s">
        <v>46</v>
      </c>
      <c r="B12" s="758" t="s">
        <v>1006</v>
      </c>
      <c r="C12" s="386">
        <v>846.86864717000003</v>
      </c>
      <c r="D12" s="386">
        <v>591.04782685999999</v>
      </c>
      <c r="E12" s="386">
        <v>387.59378935000001</v>
      </c>
      <c r="F12" s="386">
        <v>217.07928774999999</v>
      </c>
      <c r="G12" s="386">
        <v>31.853915033</v>
      </c>
      <c r="H12" s="386">
        <v>0.69175301149000001</v>
      </c>
      <c r="I12" s="386">
        <v>1E-10</v>
      </c>
      <c r="J12" s="386">
        <v>1E-10</v>
      </c>
      <c r="K12" s="386">
        <v>22.617820556000002</v>
      </c>
      <c r="L12" s="386">
        <v>240.38389429</v>
      </c>
      <c r="M12" s="386">
        <v>429.08019328</v>
      </c>
      <c r="N12" s="386">
        <v>671.11951939999994</v>
      </c>
      <c r="O12" s="386">
        <v>577.55688143999998</v>
      </c>
      <c r="P12" s="386">
        <v>413.50630325999998</v>
      </c>
      <c r="Q12" s="386">
        <v>398.52676917999997</v>
      </c>
      <c r="R12" s="386">
        <v>187.21110786</v>
      </c>
      <c r="S12" s="386">
        <v>61.884969048999999</v>
      </c>
      <c r="T12" s="386">
        <v>6.9415322120000003</v>
      </c>
      <c r="U12" s="386">
        <v>1E-10</v>
      </c>
      <c r="V12" s="386">
        <v>1E-10</v>
      </c>
      <c r="W12" s="386">
        <v>13.759118527</v>
      </c>
      <c r="X12" s="386">
        <v>145.57933294</v>
      </c>
      <c r="Y12" s="386">
        <v>414.82857913999999</v>
      </c>
      <c r="Z12" s="386">
        <v>598.14319118000003</v>
      </c>
      <c r="AA12" s="386">
        <v>853.20827885999995</v>
      </c>
      <c r="AB12" s="386">
        <v>450.05269442999997</v>
      </c>
      <c r="AC12" s="386">
        <v>357.64486677999997</v>
      </c>
      <c r="AD12" s="386">
        <v>139.33552166000001</v>
      </c>
      <c r="AE12" s="386">
        <v>28.224708019000001</v>
      </c>
      <c r="AF12" s="386">
        <v>0.22976837297</v>
      </c>
      <c r="AG12" s="386">
        <v>1E-10</v>
      </c>
      <c r="AH12" s="386">
        <v>1E-10</v>
      </c>
      <c r="AI12" s="386">
        <v>10.759841499</v>
      </c>
      <c r="AJ12" s="386">
        <v>132.0058525</v>
      </c>
      <c r="AK12" s="386">
        <v>273.39828621999999</v>
      </c>
      <c r="AL12" s="386">
        <v>632.43500028999995</v>
      </c>
      <c r="AM12" s="386">
        <v>939.97925200999998</v>
      </c>
      <c r="AN12" s="386">
        <v>546.79427833</v>
      </c>
      <c r="AO12" s="386">
        <v>347.24256451999997</v>
      </c>
      <c r="AP12" s="386">
        <v>118.14522685999999</v>
      </c>
      <c r="AQ12" s="386">
        <v>56.953614922</v>
      </c>
      <c r="AR12" s="386">
        <v>1E-10</v>
      </c>
      <c r="AS12" s="386">
        <v>1E-10</v>
      </c>
      <c r="AT12" s="386">
        <v>1E-10</v>
      </c>
      <c r="AU12" s="386">
        <v>12.266850463999999</v>
      </c>
      <c r="AV12" s="386">
        <v>141.72448786999999</v>
      </c>
      <c r="AW12" s="386">
        <v>391.55296200999999</v>
      </c>
      <c r="AX12" s="386">
        <v>673.09642886999995</v>
      </c>
      <c r="AY12" s="386">
        <v>827.12209066000003</v>
      </c>
      <c r="AZ12" s="877">
        <v>561.26212681000004</v>
      </c>
      <c r="BA12" s="877">
        <v>246.52961464000001</v>
      </c>
      <c r="BB12" s="877">
        <v>78.658712527000006</v>
      </c>
      <c r="BC12" s="877">
        <v>58.844040681000003</v>
      </c>
      <c r="BD12" s="877">
        <v>1.0444649466</v>
      </c>
      <c r="BE12" s="358">
        <v>0</v>
      </c>
      <c r="BF12" s="358">
        <v>0.21281959991999999</v>
      </c>
      <c r="BG12" s="358">
        <v>18.772300519000002</v>
      </c>
      <c r="BH12" s="358">
        <v>164.51676904999999</v>
      </c>
      <c r="BI12" s="358">
        <v>414.25717436999997</v>
      </c>
      <c r="BJ12" s="358">
        <v>628.55550320999998</v>
      </c>
      <c r="BK12" s="358">
        <v>709.45625782000002</v>
      </c>
      <c r="BL12" s="358">
        <v>542.75570206999998</v>
      </c>
      <c r="BM12" s="358">
        <v>403.71429591999998</v>
      </c>
      <c r="BN12" s="358">
        <v>173.5133898</v>
      </c>
      <c r="BO12" s="358">
        <v>53.103521532999999</v>
      </c>
      <c r="BP12" s="358">
        <v>2.1533685076000002</v>
      </c>
      <c r="BQ12" s="358">
        <v>0</v>
      </c>
      <c r="BR12" s="358">
        <v>0.21177213328</v>
      </c>
      <c r="BS12" s="358">
        <v>18.701910239</v>
      </c>
      <c r="BT12" s="358">
        <v>163.82298023000001</v>
      </c>
      <c r="BU12" s="358">
        <v>412.39760905999998</v>
      </c>
      <c r="BV12" s="358">
        <v>625.68932145999997</v>
      </c>
    </row>
    <row r="13" spans="1:74" ht="11.1" customHeight="1" x14ac:dyDescent="0.2">
      <c r="A13" s="6" t="s">
        <v>47</v>
      </c>
      <c r="B13" s="758" t="s">
        <v>1007</v>
      </c>
      <c r="C13" s="386">
        <v>578.00204081000004</v>
      </c>
      <c r="D13" s="386">
        <v>498.28392321000001</v>
      </c>
      <c r="E13" s="386">
        <v>262.5517653</v>
      </c>
      <c r="F13" s="386">
        <v>51.957381615999999</v>
      </c>
      <c r="G13" s="386">
        <v>3.8456931417</v>
      </c>
      <c r="H13" s="386">
        <v>1E-10</v>
      </c>
      <c r="I13" s="386">
        <v>1E-10</v>
      </c>
      <c r="J13" s="386">
        <v>7.2774998500999999E-2</v>
      </c>
      <c r="K13" s="386">
        <v>1.6650892131999999</v>
      </c>
      <c r="L13" s="386">
        <v>66.195016186000004</v>
      </c>
      <c r="M13" s="386">
        <v>298.10444529</v>
      </c>
      <c r="N13" s="386">
        <v>438.55686508999997</v>
      </c>
      <c r="O13" s="386">
        <v>401.87842352000001</v>
      </c>
      <c r="P13" s="386">
        <v>329.55836667</v>
      </c>
      <c r="Q13" s="386">
        <v>199.65866668000001</v>
      </c>
      <c r="R13" s="386">
        <v>85.814557738999994</v>
      </c>
      <c r="S13" s="386">
        <v>5.6919437083000002</v>
      </c>
      <c r="T13" s="386">
        <v>7.2268223957E-2</v>
      </c>
      <c r="U13" s="386">
        <v>1E-10</v>
      </c>
      <c r="V13" s="386">
        <v>1E-10</v>
      </c>
      <c r="W13" s="386">
        <v>1.1732692916</v>
      </c>
      <c r="X13" s="386">
        <v>47.003832410999998</v>
      </c>
      <c r="Y13" s="386">
        <v>255.60796159</v>
      </c>
      <c r="Z13" s="386">
        <v>391.13310213</v>
      </c>
      <c r="AA13" s="386">
        <v>634.47727785999996</v>
      </c>
      <c r="AB13" s="386">
        <v>255.62230192999999</v>
      </c>
      <c r="AC13" s="386">
        <v>185.02567324</v>
      </c>
      <c r="AD13" s="386">
        <v>45.758744489999998</v>
      </c>
      <c r="AE13" s="386">
        <v>3.2978863212</v>
      </c>
      <c r="AF13" s="386">
        <v>1E-10</v>
      </c>
      <c r="AG13" s="386">
        <v>1E-10</v>
      </c>
      <c r="AH13" s="386">
        <v>1E-10</v>
      </c>
      <c r="AI13" s="386">
        <v>2.0703204844999998</v>
      </c>
      <c r="AJ13" s="386">
        <v>17.458311141999999</v>
      </c>
      <c r="AK13" s="386">
        <v>153.29578343</v>
      </c>
      <c r="AL13" s="386">
        <v>338.77367227000002</v>
      </c>
      <c r="AM13" s="386">
        <v>657.07558730999995</v>
      </c>
      <c r="AN13" s="386">
        <v>378.70372892</v>
      </c>
      <c r="AO13" s="386">
        <v>148.61587824</v>
      </c>
      <c r="AP13" s="386">
        <v>41.686315669000003</v>
      </c>
      <c r="AQ13" s="386">
        <v>10.743088591999999</v>
      </c>
      <c r="AR13" s="386">
        <v>1E-10</v>
      </c>
      <c r="AS13" s="386">
        <v>1E-10</v>
      </c>
      <c r="AT13" s="386">
        <v>7.1456256435999996E-2</v>
      </c>
      <c r="AU13" s="386">
        <v>1.8723961636999999</v>
      </c>
      <c r="AV13" s="386">
        <v>22.762926693000001</v>
      </c>
      <c r="AW13" s="386">
        <v>146.41653688</v>
      </c>
      <c r="AX13" s="386">
        <v>366.70095343999998</v>
      </c>
      <c r="AY13" s="386">
        <v>533.69038765000005</v>
      </c>
      <c r="AZ13" s="877">
        <v>233.31076689</v>
      </c>
      <c r="BA13" s="877">
        <v>97.882951188000007</v>
      </c>
      <c r="BB13" s="877">
        <v>25.692673147000001</v>
      </c>
      <c r="BC13" s="877">
        <v>7.5982441210999996</v>
      </c>
      <c r="BD13" s="877">
        <v>0</v>
      </c>
      <c r="BE13" s="358">
        <v>0</v>
      </c>
      <c r="BF13" s="358">
        <v>0.22025166445</v>
      </c>
      <c r="BG13" s="358">
        <v>4.4887703640999996</v>
      </c>
      <c r="BH13" s="358">
        <v>58.406855423000003</v>
      </c>
      <c r="BI13" s="358">
        <v>240.97692954999999</v>
      </c>
      <c r="BJ13" s="358">
        <v>433.56384512</v>
      </c>
      <c r="BK13" s="358">
        <v>483.64815621000002</v>
      </c>
      <c r="BL13" s="358">
        <v>341.28692086000001</v>
      </c>
      <c r="BM13" s="358">
        <v>218.62944401999999</v>
      </c>
      <c r="BN13" s="358">
        <v>71.161407394999998</v>
      </c>
      <c r="BO13" s="358">
        <v>9.6677062384999992</v>
      </c>
      <c r="BP13" s="358">
        <v>0.21887984867999999</v>
      </c>
      <c r="BQ13" s="358">
        <v>0</v>
      </c>
      <c r="BR13" s="358">
        <v>0.21874509894999999</v>
      </c>
      <c r="BS13" s="358">
        <v>4.4617298957999996</v>
      </c>
      <c r="BT13" s="358">
        <v>58.060885286000001</v>
      </c>
      <c r="BU13" s="358">
        <v>239.60119026999999</v>
      </c>
      <c r="BV13" s="358">
        <v>431.12173624000002</v>
      </c>
    </row>
    <row r="14" spans="1:74" ht="11.1" customHeight="1" x14ac:dyDescent="0.2">
      <c r="A14" s="6" t="s">
        <v>48</v>
      </c>
      <c r="B14" s="758" t="s">
        <v>1008</v>
      </c>
      <c r="C14" s="386">
        <v>887.79665652000006</v>
      </c>
      <c r="D14" s="386">
        <v>806.07525364000003</v>
      </c>
      <c r="E14" s="386">
        <v>608.43363295999995</v>
      </c>
      <c r="F14" s="386">
        <v>422.26157021</v>
      </c>
      <c r="G14" s="386">
        <v>240.50773932999999</v>
      </c>
      <c r="H14" s="386">
        <v>68.988876203999993</v>
      </c>
      <c r="I14" s="386">
        <v>6.8306095705000001</v>
      </c>
      <c r="J14" s="386">
        <v>11.421485981</v>
      </c>
      <c r="K14" s="386">
        <v>65.766690667999995</v>
      </c>
      <c r="L14" s="386">
        <v>311.35557119999999</v>
      </c>
      <c r="M14" s="386">
        <v>770.08893175000003</v>
      </c>
      <c r="N14" s="386">
        <v>926.60383431000002</v>
      </c>
      <c r="O14" s="386">
        <v>967.74305095</v>
      </c>
      <c r="P14" s="386">
        <v>830.99716237999996</v>
      </c>
      <c r="Q14" s="386">
        <v>778.76356224000006</v>
      </c>
      <c r="R14" s="386">
        <v>451.77739766000002</v>
      </c>
      <c r="S14" s="386">
        <v>184.32213326999999</v>
      </c>
      <c r="T14" s="386">
        <v>101.98610291</v>
      </c>
      <c r="U14" s="386">
        <v>10.773434722999999</v>
      </c>
      <c r="V14" s="386">
        <v>18.767799809</v>
      </c>
      <c r="W14" s="386">
        <v>99.340316169000005</v>
      </c>
      <c r="X14" s="386">
        <v>319.92155391</v>
      </c>
      <c r="Y14" s="386">
        <v>579.40287740999997</v>
      </c>
      <c r="Z14" s="386">
        <v>774.75208330999999</v>
      </c>
      <c r="AA14" s="386">
        <v>926.14009410000006</v>
      </c>
      <c r="AB14" s="386">
        <v>678.06726964999996</v>
      </c>
      <c r="AC14" s="386">
        <v>642.89655954</v>
      </c>
      <c r="AD14" s="386">
        <v>393.40524938999999</v>
      </c>
      <c r="AE14" s="386">
        <v>256.74748140000003</v>
      </c>
      <c r="AF14" s="386">
        <v>45.942300338999999</v>
      </c>
      <c r="AG14" s="386">
        <v>10.293631193</v>
      </c>
      <c r="AH14" s="386">
        <v>17.098301749000001</v>
      </c>
      <c r="AI14" s="386">
        <v>72.599632186999997</v>
      </c>
      <c r="AJ14" s="386">
        <v>229.01121769</v>
      </c>
      <c r="AK14" s="386">
        <v>680.57084832999999</v>
      </c>
      <c r="AL14" s="386">
        <v>730.21898754999995</v>
      </c>
      <c r="AM14" s="386">
        <v>1006.2951387000001</v>
      </c>
      <c r="AN14" s="386">
        <v>678.64805849000004</v>
      </c>
      <c r="AO14" s="386">
        <v>555.56754081999998</v>
      </c>
      <c r="AP14" s="386">
        <v>393.37088383999998</v>
      </c>
      <c r="AQ14" s="386">
        <v>203.59551046999999</v>
      </c>
      <c r="AR14" s="386">
        <v>55.427138823</v>
      </c>
      <c r="AS14" s="386">
        <v>10.657075394</v>
      </c>
      <c r="AT14" s="386">
        <v>16.681142117</v>
      </c>
      <c r="AU14" s="386">
        <v>88.180674006000004</v>
      </c>
      <c r="AV14" s="386">
        <v>310.78553563000003</v>
      </c>
      <c r="AW14" s="386">
        <v>483.03743186999998</v>
      </c>
      <c r="AX14" s="386">
        <v>643.60395787000004</v>
      </c>
      <c r="AY14" s="386">
        <v>799.12097071000005</v>
      </c>
      <c r="AZ14" s="877">
        <v>545.66643421000003</v>
      </c>
      <c r="BA14" s="877">
        <v>353.72192818000002</v>
      </c>
      <c r="BB14" s="877">
        <v>367.55025842999999</v>
      </c>
      <c r="BC14" s="877">
        <v>196.14363678999999</v>
      </c>
      <c r="BD14" s="877">
        <v>27.113307093</v>
      </c>
      <c r="BE14" s="358">
        <v>15.779360240999999</v>
      </c>
      <c r="BF14" s="358">
        <v>23.702312907</v>
      </c>
      <c r="BG14" s="358">
        <v>111.53711337</v>
      </c>
      <c r="BH14" s="358">
        <v>334.46462774000003</v>
      </c>
      <c r="BI14" s="358">
        <v>605.53763036999999</v>
      </c>
      <c r="BJ14" s="358">
        <v>866.14902107</v>
      </c>
      <c r="BK14" s="358">
        <v>853.08305198000005</v>
      </c>
      <c r="BL14" s="358">
        <v>695.88311008000005</v>
      </c>
      <c r="BM14" s="358">
        <v>573.60625950999997</v>
      </c>
      <c r="BN14" s="358">
        <v>399.02362531</v>
      </c>
      <c r="BO14" s="358">
        <v>218.58422870000001</v>
      </c>
      <c r="BP14" s="358">
        <v>78.321912373999993</v>
      </c>
      <c r="BQ14" s="358">
        <v>15.464596350000001</v>
      </c>
      <c r="BR14" s="358">
        <v>23.659098125</v>
      </c>
      <c r="BS14" s="358">
        <v>111.31672103</v>
      </c>
      <c r="BT14" s="358">
        <v>333.73472686000002</v>
      </c>
      <c r="BU14" s="358">
        <v>604.15996824000001</v>
      </c>
      <c r="BV14" s="358">
        <v>864.15654923</v>
      </c>
    </row>
    <row r="15" spans="1:74" ht="11.1" customHeight="1" x14ac:dyDescent="0.2">
      <c r="A15" s="6" t="s">
        <v>49</v>
      </c>
      <c r="B15" s="758" t="s">
        <v>1011</v>
      </c>
      <c r="C15" s="386">
        <v>548.50987935000001</v>
      </c>
      <c r="D15" s="386">
        <v>478.14823553999997</v>
      </c>
      <c r="E15" s="386">
        <v>401.09313250000002</v>
      </c>
      <c r="F15" s="386">
        <v>336.73788896999997</v>
      </c>
      <c r="G15" s="386">
        <v>212.45268228</v>
      </c>
      <c r="H15" s="386">
        <v>56.203564683000003</v>
      </c>
      <c r="I15" s="386">
        <v>10.475914738</v>
      </c>
      <c r="J15" s="386">
        <v>7.7107324008999996</v>
      </c>
      <c r="K15" s="386">
        <v>30.814839568</v>
      </c>
      <c r="L15" s="386">
        <v>139.97143366</v>
      </c>
      <c r="M15" s="386">
        <v>516.26422176000005</v>
      </c>
      <c r="N15" s="386">
        <v>626.56368758999997</v>
      </c>
      <c r="O15" s="386">
        <v>629.31604200000004</v>
      </c>
      <c r="P15" s="386">
        <v>590.90519479</v>
      </c>
      <c r="Q15" s="386">
        <v>606.59748123999998</v>
      </c>
      <c r="R15" s="386">
        <v>354.63660734000001</v>
      </c>
      <c r="S15" s="386">
        <v>190.49138453</v>
      </c>
      <c r="T15" s="386">
        <v>105.47346308</v>
      </c>
      <c r="U15" s="386">
        <v>11.031877894999999</v>
      </c>
      <c r="V15" s="386">
        <v>9.6651286994000003</v>
      </c>
      <c r="W15" s="386">
        <v>74.742534230999993</v>
      </c>
      <c r="X15" s="386">
        <v>172.10689518999999</v>
      </c>
      <c r="Y15" s="386">
        <v>383.19191602000001</v>
      </c>
      <c r="Z15" s="386">
        <v>478.94558232000003</v>
      </c>
      <c r="AA15" s="386">
        <v>576.52299934999996</v>
      </c>
      <c r="AB15" s="386">
        <v>499.79353693000002</v>
      </c>
      <c r="AC15" s="386">
        <v>491.38074121</v>
      </c>
      <c r="AD15" s="386">
        <v>348.12340083999999</v>
      </c>
      <c r="AE15" s="386">
        <v>208.92799661999999</v>
      </c>
      <c r="AF15" s="386">
        <v>57.187275458000002</v>
      </c>
      <c r="AG15" s="386">
        <v>7.9569340144999998</v>
      </c>
      <c r="AH15" s="386">
        <v>17.902647444999999</v>
      </c>
      <c r="AI15" s="386">
        <v>41.953982721000003</v>
      </c>
      <c r="AJ15" s="386">
        <v>144.58980897999999</v>
      </c>
      <c r="AK15" s="386">
        <v>455.98844501000002</v>
      </c>
      <c r="AL15" s="386">
        <v>483.79663441999998</v>
      </c>
      <c r="AM15" s="386">
        <v>591.81185151</v>
      </c>
      <c r="AN15" s="386">
        <v>466.26431821</v>
      </c>
      <c r="AO15" s="386">
        <v>475.91857771000002</v>
      </c>
      <c r="AP15" s="386">
        <v>319.87729108000002</v>
      </c>
      <c r="AQ15" s="386">
        <v>167.66743382999999</v>
      </c>
      <c r="AR15" s="386">
        <v>53.679457028000002</v>
      </c>
      <c r="AS15" s="386">
        <v>15.545122786</v>
      </c>
      <c r="AT15" s="386">
        <v>9.3004089589000003</v>
      </c>
      <c r="AU15" s="386">
        <v>36.588568002000002</v>
      </c>
      <c r="AV15" s="386">
        <v>216.03127703999999</v>
      </c>
      <c r="AW15" s="386">
        <v>339.88842855000001</v>
      </c>
      <c r="AX15" s="386">
        <v>444.60632906000001</v>
      </c>
      <c r="AY15" s="386">
        <v>485.52483816</v>
      </c>
      <c r="AZ15" s="877">
        <v>402.87899749000002</v>
      </c>
      <c r="BA15" s="877">
        <v>259.07927395000002</v>
      </c>
      <c r="BB15" s="877">
        <v>296.35160646000003</v>
      </c>
      <c r="BC15" s="877">
        <v>163.28669676999999</v>
      </c>
      <c r="BD15" s="877">
        <v>30.513410732000001</v>
      </c>
      <c r="BE15" s="358">
        <v>18.433488946000001</v>
      </c>
      <c r="BF15" s="358">
        <v>18.429133333999999</v>
      </c>
      <c r="BG15" s="358">
        <v>55.769915505</v>
      </c>
      <c r="BH15" s="358">
        <v>194.10045052000001</v>
      </c>
      <c r="BI15" s="358">
        <v>390.66109946</v>
      </c>
      <c r="BJ15" s="358">
        <v>561.97833518000004</v>
      </c>
      <c r="BK15" s="358">
        <v>540.47692110000003</v>
      </c>
      <c r="BL15" s="358">
        <v>459.47882813000001</v>
      </c>
      <c r="BM15" s="358">
        <v>423.84447275999997</v>
      </c>
      <c r="BN15" s="358">
        <v>315.57689615999999</v>
      </c>
      <c r="BO15" s="358">
        <v>185.34885134000001</v>
      </c>
      <c r="BP15" s="358">
        <v>75.001690238999998</v>
      </c>
      <c r="BQ15" s="358">
        <v>19.395822317</v>
      </c>
      <c r="BR15" s="358">
        <v>18.450597825999999</v>
      </c>
      <c r="BS15" s="358">
        <v>55.769330253</v>
      </c>
      <c r="BT15" s="358">
        <v>193.78731146000001</v>
      </c>
      <c r="BU15" s="358">
        <v>389.59435194999998</v>
      </c>
      <c r="BV15" s="358">
        <v>560.19576221</v>
      </c>
    </row>
    <row r="16" spans="1:74" ht="11.1" customHeight="1" x14ac:dyDescent="0.2">
      <c r="A16" s="6"/>
      <c r="B16" s="758"/>
      <c r="C16" s="386"/>
      <c r="D16" s="386"/>
      <c r="E16" s="386"/>
      <c r="F16" s="386"/>
      <c r="G16" s="386"/>
      <c r="H16" s="386"/>
      <c r="I16" s="386"/>
      <c r="J16" s="386"/>
      <c r="K16" s="386"/>
      <c r="L16" s="386"/>
      <c r="M16" s="386"/>
      <c r="N16" s="386"/>
      <c r="O16" s="386"/>
      <c r="P16" s="386"/>
      <c r="Q16" s="386"/>
      <c r="R16" s="386"/>
      <c r="S16" s="386"/>
      <c r="T16" s="386"/>
      <c r="U16" s="386"/>
      <c r="V16" s="386"/>
      <c r="W16" s="386"/>
      <c r="X16" s="386"/>
      <c r="Y16" s="386"/>
      <c r="Z16" s="386"/>
      <c r="AA16" s="386"/>
      <c r="AB16" s="386"/>
      <c r="AC16" s="386"/>
      <c r="AD16" s="386"/>
      <c r="AE16" s="386"/>
      <c r="AF16" s="386"/>
      <c r="AG16" s="386"/>
      <c r="AH16" s="386"/>
      <c r="AI16" s="386"/>
      <c r="AJ16" s="386"/>
      <c r="AK16" s="386"/>
      <c r="AL16" s="386"/>
      <c r="AM16" s="386"/>
      <c r="AN16" s="386"/>
      <c r="AO16" s="386"/>
      <c r="AP16" s="386"/>
      <c r="AQ16" s="386"/>
      <c r="AR16" s="386"/>
      <c r="AS16" s="386"/>
      <c r="AT16" s="386"/>
      <c r="AU16" s="386"/>
      <c r="AV16" s="386"/>
      <c r="AW16" s="386"/>
      <c r="AX16" s="386"/>
      <c r="AY16" s="386"/>
      <c r="AZ16" s="877"/>
      <c r="BA16" s="877"/>
      <c r="BB16" s="877"/>
      <c r="BC16" s="877"/>
      <c r="BD16" s="877"/>
      <c r="BE16" s="358"/>
      <c r="BF16" s="358"/>
      <c r="BG16" s="358"/>
      <c r="BH16" s="358"/>
      <c r="BI16" s="358"/>
      <c r="BJ16" s="358"/>
      <c r="BK16" s="358"/>
      <c r="BL16" s="358"/>
      <c r="BM16" s="358"/>
      <c r="BN16" s="358"/>
      <c r="BO16" s="358"/>
      <c r="BP16" s="358"/>
      <c r="BQ16" s="358"/>
      <c r="BR16" s="358"/>
      <c r="BS16" s="358"/>
      <c r="BT16" s="358"/>
      <c r="BU16" s="358"/>
      <c r="BV16" s="358"/>
    </row>
    <row r="17" spans="1:74" ht="11.1" customHeight="1" x14ac:dyDescent="0.2">
      <c r="A17" s="6"/>
      <c r="B17" s="97" t="s">
        <v>1400</v>
      </c>
      <c r="C17" s="531"/>
      <c r="D17" s="531"/>
      <c r="E17" s="531"/>
      <c r="F17" s="531"/>
      <c r="G17" s="531"/>
      <c r="H17" s="531"/>
      <c r="I17" s="531"/>
      <c r="J17" s="531"/>
      <c r="K17" s="531"/>
      <c r="L17" s="531"/>
      <c r="M17" s="531"/>
      <c r="N17" s="531"/>
      <c r="O17" s="531"/>
      <c r="P17" s="531"/>
      <c r="Q17" s="531"/>
      <c r="R17" s="531"/>
      <c r="S17" s="531"/>
      <c r="T17" s="531"/>
      <c r="U17" s="531"/>
      <c r="V17" s="531"/>
      <c r="W17" s="531"/>
      <c r="X17" s="531"/>
      <c r="Y17" s="531"/>
      <c r="Z17" s="531"/>
      <c r="AA17" s="531"/>
      <c r="AB17" s="531"/>
      <c r="AC17" s="531"/>
      <c r="AD17" s="531"/>
      <c r="AE17" s="531"/>
      <c r="AF17" s="531"/>
      <c r="AG17" s="531"/>
      <c r="AH17" s="531"/>
      <c r="AI17" s="531"/>
      <c r="AJ17" s="531"/>
      <c r="AK17" s="531"/>
      <c r="AL17" s="531"/>
      <c r="AM17" s="531"/>
      <c r="AN17" s="531"/>
      <c r="AO17" s="531"/>
      <c r="AP17" s="531"/>
      <c r="AQ17" s="531"/>
      <c r="AR17" s="531"/>
      <c r="AS17" s="531"/>
      <c r="AT17" s="531"/>
      <c r="AU17" s="531"/>
      <c r="AV17" s="531"/>
      <c r="AW17" s="531"/>
      <c r="AX17" s="531"/>
      <c r="AY17" s="531"/>
      <c r="AZ17" s="942"/>
      <c r="BA17" s="942"/>
      <c r="BB17" s="942"/>
      <c r="BC17" s="942"/>
      <c r="BD17" s="942"/>
      <c r="BE17" s="534"/>
      <c r="BF17" s="534"/>
      <c r="BG17" s="534"/>
      <c r="BH17" s="534"/>
      <c r="BI17" s="534"/>
      <c r="BJ17" s="534"/>
      <c r="BK17" s="534"/>
      <c r="BL17" s="534"/>
      <c r="BM17" s="534"/>
      <c r="BN17" s="534"/>
      <c r="BO17" s="534"/>
      <c r="BP17" s="534"/>
      <c r="BQ17" s="534"/>
      <c r="BR17" s="534"/>
      <c r="BS17" s="534"/>
      <c r="BT17" s="534"/>
      <c r="BU17" s="534"/>
      <c r="BV17" s="534"/>
    </row>
    <row r="18" spans="1:74" ht="11.1" customHeight="1" x14ac:dyDescent="0.2">
      <c r="A18" s="6" t="s">
        <v>79</v>
      </c>
      <c r="B18" s="536" t="s">
        <v>1147</v>
      </c>
      <c r="C18" s="386">
        <v>840.06175152000003</v>
      </c>
      <c r="D18" s="386">
        <v>700.58598502999996</v>
      </c>
      <c r="E18" s="386">
        <v>554.48332131999996</v>
      </c>
      <c r="F18" s="386">
        <v>319.32006976000002</v>
      </c>
      <c r="G18" s="386">
        <v>133.73134508000001</v>
      </c>
      <c r="H18" s="386">
        <v>25.331254851000001</v>
      </c>
      <c r="I18" s="386">
        <v>5.5177073194000004</v>
      </c>
      <c r="J18" s="386">
        <v>9.5867946384000007</v>
      </c>
      <c r="K18" s="386">
        <v>46.972515573000003</v>
      </c>
      <c r="L18" s="386">
        <v>229.64737291</v>
      </c>
      <c r="M18" s="386">
        <v>520.37088864999998</v>
      </c>
      <c r="N18" s="386">
        <v>721.98946807000004</v>
      </c>
      <c r="O18" s="386">
        <v>855.20742129999996</v>
      </c>
      <c r="P18" s="386">
        <v>708.85682313999996</v>
      </c>
      <c r="Q18" s="386">
        <v>568.82874518999995</v>
      </c>
      <c r="R18" s="386">
        <v>324.27902325000002</v>
      </c>
      <c r="S18" s="386">
        <v>136.08688215999999</v>
      </c>
      <c r="T18" s="386">
        <v>24.772425626</v>
      </c>
      <c r="U18" s="386">
        <v>5.3848423104999998</v>
      </c>
      <c r="V18" s="386">
        <v>9.3011331219999995</v>
      </c>
      <c r="W18" s="386">
        <v>45.338211555000001</v>
      </c>
      <c r="X18" s="386">
        <v>229.19088067999999</v>
      </c>
      <c r="Y18" s="386">
        <v>517.39198198999998</v>
      </c>
      <c r="Z18" s="386">
        <v>730.15872368999999</v>
      </c>
      <c r="AA18" s="386">
        <v>843.83420639999997</v>
      </c>
      <c r="AB18" s="386">
        <v>697.59632164000004</v>
      </c>
      <c r="AC18" s="386">
        <v>561.31024180999998</v>
      </c>
      <c r="AD18" s="386">
        <v>319.19684231000002</v>
      </c>
      <c r="AE18" s="386">
        <v>136.95459294</v>
      </c>
      <c r="AF18" s="386">
        <v>26.434933745999999</v>
      </c>
      <c r="AG18" s="386">
        <v>5.3412189298000001</v>
      </c>
      <c r="AH18" s="386">
        <v>9.1134948384999994</v>
      </c>
      <c r="AI18" s="386">
        <v>43.972656303999997</v>
      </c>
      <c r="AJ18" s="386">
        <v>224.09688346999999</v>
      </c>
      <c r="AK18" s="386">
        <v>510.58192345999998</v>
      </c>
      <c r="AL18" s="386">
        <v>709.54171011999995</v>
      </c>
      <c r="AM18" s="386">
        <v>830.76152506000005</v>
      </c>
      <c r="AN18" s="386">
        <v>675.16698946999998</v>
      </c>
      <c r="AO18" s="386">
        <v>541.84111069000005</v>
      </c>
      <c r="AP18" s="386">
        <v>314.77940632000002</v>
      </c>
      <c r="AQ18" s="386">
        <v>135.64634667999999</v>
      </c>
      <c r="AR18" s="386">
        <v>25.628409312999999</v>
      </c>
      <c r="AS18" s="386">
        <v>4.7572653921999999</v>
      </c>
      <c r="AT18" s="386">
        <v>8.7312896274000007</v>
      </c>
      <c r="AU18" s="386">
        <v>41.962028717000003</v>
      </c>
      <c r="AV18" s="386">
        <v>220.65560181000001</v>
      </c>
      <c r="AW18" s="386">
        <v>492.08709240000002</v>
      </c>
      <c r="AX18" s="386">
        <v>709.31045346999997</v>
      </c>
      <c r="AY18" s="386">
        <v>836.19708804000004</v>
      </c>
      <c r="AZ18" s="877">
        <v>656.92960060999997</v>
      </c>
      <c r="BA18" s="877">
        <v>530.32252429000005</v>
      </c>
      <c r="BB18" s="877">
        <v>312.69766165999999</v>
      </c>
      <c r="BC18" s="877">
        <v>137.41564421000001</v>
      </c>
      <c r="BD18" s="877">
        <v>25.184539561000001</v>
      </c>
      <c r="BE18" s="358">
        <v>4.5406409999999999</v>
      </c>
      <c r="BF18" s="358">
        <v>8.7088800000000006</v>
      </c>
      <c r="BG18" s="358">
        <v>42.769019999999998</v>
      </c>
      <c r="BH18" s="358">
        <v>219.41970000000001</v>
      </c>
      <c r="BI18" s="358">
        <v>493.87700000000001</v>
      </c>
      <c r="BJ18" s="358">
        <v>725.91340000000002</v>
      </c>
      <c r="BK18" s="358">
        <v>836.57399999999996</v>
      </c>
      <c r="BL18" s="358">
        <v>659.27829999999994</v>
      </c>
      <c r="BM18" s="358">
        <v>525.41409999999996</v>
      </c>
      <c r="BN18" s="358">
        <v>305.52850000000001</v>
      </c>
      <c r="BO18" s="358">
        <v>136.32769999999999</v>
      </c>
      <c r="BP18" s="358">
        <v>25.08728</v>
      </c>
      <c r="BQ18" s="358">
        <v>4.6555679999999997</v>
      </c>
      <c r="BR18" s="358">
        <v>9.1802960000000002</v>
      </c>
      <c r="BS18" s="358">
        <v>44.408560000000001</v>
      </c>
      <c r="BT18" s="358">
        <v>223.303</v>
      </c>
      <c r="BU18" s="358">
        <v>499.88690000000003</v>
      </c>
      <c r="BV18" s="358">
        <v>718.86800000000005</v>
      </c>
    </row>
    <row r="19" spans="1:74" ht="11.1" customHeight="1" x14ac:dyDescent="0.2">
      <c r="A19" s="6" t="s">
        <v>70</v>
      </c>
      <c r="B19" s="758" t="s">
        <v>1001</v>
      </c>
      <c r="C19" s="386">
        <v>1168.6436374</v>
      </c>
      <c r="D19" s="386">
        <v>1020.5370122</v>
      </c>
      <c r="E19" s="386">
        <v>910.68079398999998</v>
      </c>
      <c r="F19" s="386">
        <v>565.87193986</v>
      </c>
      <c r="G19" s="386">
        <v>239.65531562000001</v>
      </c>
      <c r="H19" s="386">
        <v>47.522572007999997</v>
      </c>
      <c r="I19" s="386">
        <v>4.5781775436999999</v>
      </c>
      <c r="J19" s="386">
        <v>13.824788313000001</v>
      </c>
      <c r="K19" s="386">
        <v>89.025420840999999</v>
      </c>
      <c r="L19" s="386">
        <v>371.47563122999998</v>
      </c>
      <c r="M19" s="386">
        <v>736.54483829000003</v>
      </c>
      <c r="N19" s="386">
        <v>994.72722012999998</v>
      </c>
      <c r="O19" s="386">
        <v>1190.9218883000001</v>
      </c>
      <c r="P19" s="386">
        <v>1030.891795</v>
      </c>
      <c r="Q19" s="386">
        <v>928.76871842000003</v>
      </c>
      <c r="R19" s="386">
        <v>571.21816507999995</v>
      </c>
      <c r="S19" s="386">
        <v>240.48604277999999</v>
      </c>
      <c r="T19" s="386">
        <v>47.005226299999997</v>
      </c>
      <c r="U19" s="386">
        <v>4.5830363767</v>
      </c>
      <c r="V19" s="386">
        <v>13.459235545</v>
      </c>
      <c r="W19" s="386">
        <v>87.867703887000005</v>
      </c>
      <c r="X19" s="386">
        <v>374.74618671000002</v>
      </c>
      <c r="Y19" s="386">
        <v>719.86606741000003</v>
      </c>
      <c r="Z19" s="386">
        <v>998.73687543000005</v>
      </c>
      <c r="AA19" s="386">
        <v>1166.530555</v>
      </c>
      <c r="AB19" s="386">
        <v>1022.2662144</v>
      </c>
      <c r="AC19" s="386">
        <v>921.71610225999996</v>
      </c>
      <c r="AD19" s="386">
        <v>561.43015543000001</v>
      </c>
      <c r="AE19" s="386">
        <v>244.33050850999999</v>
      </c>
      <c r="AF19" s="386">
        <v>50.334988242000001</v>
      </c>
      <c r="AG19" s="386">
        <v>4.5474200070000004</v>
      </c>
      <c r="AH19" s="386">
        <v>13.27032782</v>
      </c>
      <c r="AI19" s="386">
        <v>80.529707693000006</v>
      </c>
      <c r="AJ19" s="386">
        <v>363.88675265000001</v>
      </c>
      <c r="AK19" s="386">
        <v>720.18288221</v>
      </c>
      <c r="AL19" s="386">
        <v>972.80573927</v>
      </c>
      <c r="AM19" s="386">
        <v>1144.9753321999999</v>
      </c>
      <c r="AN19" s="386">
        <v>999.67199500000004</v>
      </c>
      <c r="AO19" s="386">
        <v>886.21125625000002</v>
      </c>
      <c r="AP19" s="386">
        <v>557.50768254000002</v>
      </c>
      <c r="AQ19" s="386">
        <v>238.02481146</v>
      </c>
      <c r="AR19" s="386">
        <v>47.431972733000002</v>
      </c>
      <c r="AS19" s="386">
        <v>4.1805068308999997</v>
      </c>
      <c r="AT19" s="386">
        <v>11.707469593000001</v>
      </c>
      <c r="AU19" s="386">
        <v>79.041333037000001</v>
      </c>
      <c r="AV19" s="386">
        <v>366.13880096000003</v>
      </c>
      <c r="AW19" s="386">
        <v>702.38414232000002</v>
      </c>
      <c r="AX19" s="386">
        <v>984.74614853000003</v>
      </c>
      <c r="AY19" s="386">
        <v>1136.1854346</v>
      </c>
      <c r="AZ19" s="877">
        <v>965.99352913999996</v>
      </c>
      <c r="BA19" s="877">
        <v>855.16279179000003</v>
      </c>
      <c r="BB19" s="877">
        <v>549.99104103000002</v>
      </c>
      <c r="BC19" s="877">
        <v>246.14236463</v>
      </c>
      <c r="BD19" s="877">
        <v>41.599103468999999</v>
      </c>
      <c r="BE19" s="358">
        <v>3.6337459999999999</v>
      </c>
      <c r="BF19" s="358">
        <v>13.562760000000001</v>
      </c>
      <c r="BG19" s="358">
        <v>83.971029999999999</v>
      </c>
      <c r="BH19" s="358">
        <v>358.37529999999998</v>
      </c>
      <c r="BI19" s="358">
        <v>717.12549999999999</v>
      </c>
      <c r="BJ19" s="358">
        <v>1029.5160000000001</v>
      </c>
      <c r="BK19" s="358">
        <v>1152.6869999999999</v>
      </c>
      <c r="BL19" s="358">
        <v>986.53560000000004</v>
      </c>
      <c r="BM19" s="358">
        <v>863.70579999999995</v>
      </c>
      <c r="BN19" s="358">
        <v>540.83579999999995</v>
      </c>
      <c r="BO19" s="358">
        <v>246.63069999999999</v>
      </c>
      <c r="BP19" s="358">
        <v>40.963059999999999</v>
      </c>
      <c r="BQ19" s="358">
        <v>3.9566430000000001</v>
      </c>
      <c r="BR19" s="358">
        <v>14.787240000000001</v>
      </c>
      <c r="BS19" s="358">
        <v>87.728729999999999</v>
      </c>
      <c r="BT19" s="358">
        <v>359.59570000000002</v>
      </c>
      <c r="BU19" s="358">
        <v>716.95360000000005</v>
      </c>
      <c r="BV19" s="358">
        <v>1020.607</v>
      </c>
    </row>
    <row r="20" spans="1:74" ht="11.1" customHeight="1" x14ac:dyDescent="0.2">
      <c r="A20" s="6" t="s">
        <v>71</v>
      </c>
      <c r="B20" s="758" t="s">
        <v>1002</v>
      </c>
      <c r="C20" s="386">
        <v>1109.8517996</v>
      </c>
      <c r="D20" s="386">
        <v>950.23111302999996</v>
      </c>
      <c r="E20" s="386">
        <v>821.03968841999995</v>
      </c>
      <c r="F20" s="386">
        <v>480.60303506999998</v>
      </c>
      <c r="G20" s="386">
        <v>177.99865191000001</v>
      </c>
      <c r="H20" s="386">
        <v>22.628609931</v>
      </c>
      <c r="I20" s="386">
        <v>2.1337264976000001</v>
      </c>
      <c r="J20" s="386">
        <v>8.5380017764999998</v>
      </c>
      <c r="K20" s="386">
        <v>59.466105382000002</v>
      </c>
      <c r="L20" s="386">
        <v>306.32982980999998</v>
      </c>
      <c r="M20" s="386">
        <v>689.62922945000003</v>
      </c>
      <c r="N20" s="386">
        <v>907.64355765000005</v>
      </c>
      <c r="O20" s="386">
        <v>1133.4027960999999</v>
      </c>
      <c r="P20" s="386">
        <v>962.10738603000004</v>
      </c>
      <c r="Q20" s="386">
        <v>843.23930685000005</v>
      </c>
      <c r="R20" s="386">
        <v>484.41415493</v>
      </c>
      <c r="S20" s="386">
        <v>181.72273085</v>
      </c>
      <c r="T20" s="386">
        <v>22.900905186999999</v>
      </c>
      <c r="U20" s="386">
        <v>2.257796194</v>
      </c>
      <c r="V20" s="386">
        <v>8.2524398437999995</v>
      </c>
      <c r="W20" s="386">
        <v>58.417285452999998</v>
      </c>
      <c r="X20" s="386">
        <v>313.28742770999997</v>
      </c>
      <c r="Y20" s="386">
        <v>672.92448820000004</v>
      </c>
      <c r="Z20" s="386">
        <v>920.67588419000003</v>
      </c>
      <c r="AA20" s="386">
        <v>1111.5176922000001</v>
      </c>
      <c r="AB20" s="386">
        <v>944.63269868999998</v>
      </c>
      <c r="AC20" s="386">
        <v>833.17372278000005</v>
      </c>
      <c r="AD20" s="386">
        <v>473.18909241</v>
      </c>
      <c r="AE20" s="386">
        <v>186.76596233000001</v>
      </c>
      <c r="AF20" s="386">
        <v>25.132708559000001</v>
      </c>
      <c r="AG20" s="386">
        <v>2.3039642819999999</v>
      </c>
      <c r="AH20" s="386">
        <v>7.8733941906</v>
      </c>
      <c r="AI20" s="386">
        <v>53.157926402999998</v>
      </c>
      <c r="AJ20" s="386">
        <v>309.09635364000002</v>
      </c>
      <c r="AK20" s="386">
        <v>669.73942081999996</v>
      </c>
      <c r="AL20" s="386">
        <v>899.50776599999995</v>
      </c>
      <c r="AM20" s="386">
        <v>1083.4047337</v>
      </c>
      <c r="AN20" s="386">
        <v>917.60272947999999</v>
      </c>
      <c r="AO20" s="386">
        <v>797.80924578999998</v>
      </c>
      <c r="AP20" s="386">
        <v>465.87104815999999</v>
      </c>
      <c r="AQ20" s="386">
        <v>181.76114437000001</v>
      </c>
      <c r="AR20" s="386">
        <v>24.097149192</v>
      </c>
      <c r="AS20" s="386">
        <v>1.7703874847000001</v>
      </c>
      <c r="AT20" s="386">
        <v>6.7361372916000004</v>
      </c>
      <c r="AU20" s="386">
        <v>52.091196828000001</v>
      </c>
      <c r="AV20" s="386">
        <v>308.69575765000002</v>
      </c>
      <c r="AW20" s="386">
        <v>649.33401421999997</v>
      </c>
      <c r="AX20" s="386">
        <v>909.95037765999996</v>
      </c>
      <c r="AY20" s="386">
        <v>1079.3214533</v>
      </c>
      <c r="AZ20" s="877">
        <v>883.37669472000005</v>
      </c>
      <c r="BA20" s="877">
        <v>765.08201545999998</v>
      </c>
      <c r="BB20" s="877">
        <v>460.01097639</v>
      </c>
      <c r="BC20" s="877">
        <v>191.02088602000001</v>
      </c>
      <c r="BD20" s="877">
        <v>22.134340092999999</v>
      </c>
      <c r="BE20" s="358">
        <v>1.3305849999999999</v>
      </c>
      <c r="BF20" s="358">
        <v>7.5614489999999996</v>
      </c>
      <c r="BG20" s="358">
        <v>55.029200000000003</v>
      </c>
      <c r="BH20" s="358">
        <v>303.63670000000002</v>
      </c>
      <c r="BI20" s="358">
        <v>665.2835</v>
      </c>
      <c r="BJ20" s="358">
        <v>958.32950000000005</v>
      </c>
      <c r="BK20" s="358">
        <v>1091.731</v>
      </c>
      <c r="BL20" s="358">
        <v>900.84230000000002</v>
      </c>
      <c r="BM20" s="358">
        <v>771.02179999999998</v>
      </c>
      <c r="BN20" s="358">
        <v>446.4513</v>
      </c>
      <c r="BO20" s="358">
        <v>191.20670000000001</v>
      </c>
      <c r="BP20" s="358">
        <v>21.990500000000001</v>
      </c>
      <c r="BQ20" s="358">
        <v>1.609445</v>
      </c>
      <c r="BR20" s="358">
        <v>8.4105310000000006</v>
      </c>
      <c r="BS20" s="358">
        <v>58.531489999999998</v>
      </c>
      <c r="BT20" s="358">
        <v>306.40730000000002</v>
      </c>
      <c r="BU20" s="358">
        <v>666.55439999999999</v>
      </c>
      <c r="BV20" s="358">
        <v>951.14490000000001</v>
      </c>
    </row>
    <row r="21" spans="1:74" ht="11.1" customHeight="1" x14ac:dyDescent="0.2">
      <c r="A21" s="6" t="s">
        <v>72</v>
      </c>
      <c r="B21" s="758" t="s">
        <v>1003</v>
      </c>
      <c r="C21" s="386">
        <v>1226.5932849999999</v>
      </c>
      <c r="D21" s="386">
        <v>1074.3520771999999</v>
      </c>
      <c r="E21" s="386">
        <v>832.01365018000001</v>
      </c>
      <c r="F21" s="386">
        <v>500.88692949</v>
      </c>
      <c r="G21" s="386">
        <v>196.50901339999999</v>
      </c>
      <c r="H21" s="386">
        <v>29.484588034000001</v>
      </c>
      <c r="I21" s="386">
        <v>7.1584232710000002</v>
      </c>
      <c r="J21" s="386">
        <v>16.894506790000001</v>
      </c>
      <c r="K21" s="386">
        <v>73.050172701999998</v>
      </c>
      <c r="L21" s="386">
        <v>369.81485041000002</v>
      </c>
      <c r="M21" s="386">
        <v>772.06323524000004</v>
      </c>
      <c r="N21" s="386">
        <v>1020.1090118</v>
      </c>
      <c r="O21" s="386">
        <v>1255.3535412000001</v>
      </c>
      <c r="P21" s="386">
        <v>1092.7024544999999</v>
      </c>
      <c r="Q21" s="386">
        <v>866.81334143000004</v>
      </c>
      <c r="R21" s="386">
        <v>510.87153925000001</v>
      </c>
      <c r="S21" s="386">
        <v>200.23050330999999</v>
      </c>
      <c r="T21" s="386">
        <v>29.860149718999999</v>
      </c>
      <c r="U21" s="386">
        <v>7.4675774745999997</v>
      </c>
      <c r="V21" s="386">
        <v>16.454478290000001</v>
      </c>
      <c r="W21" s="386">
        <v>69.259235468</v>
      </c>
      <c r="X21" s="386">
        <v>367.87958321000002</v>
      </c>
      <c r="Y21" s="386">
        <v>763.30946944000004</v>
      </c>
      <c r="Z21" s="386">
        <v>1037.5193982999999</v>
      </c>
      <c r="AA21" s="386">
        <v>1237.405941</v>
      </c>
      <c r="AB21" s="386">
        <v>1071.8087201999999</v>
      </c>
      <c r="AC21" s="386">
        <v>849.54653007000002</v>
      </c>
      <c r="AD21" s="386">
        <v>500.70267329000001</v>
      </c>
      <c r="AE21" s="386">
        <v>204.39490336</v>
      </c>
      <c r="AF21" s="386">
        <v>30.197952875999999</v>
      </c>
      <c r="AG21" s="386">
        <v>7.2149537792</v>
      </c>
      <c r="AH21" s="386">
        <v>16.380750107000001</v>
      </c>
      <c r="AI21" s="386">
        <v>67.152165052000001</v>
      </c>
      <c r="AJ21" s="386">
        <v>362.34810965999998</v>
      </c>
      <c r="AK21" s="386">
        <v>753.17177747999995</v>
      </c>
      <c r="AL21" s="386">
        <v>997.28168932000005</v>
      </c>
      <c r="AM21" s="386">
        <v>1204.7610150999999</v>
      </c>
      <c r="AN21" s="386">
        <v>1017.0522228999999</v>
      </c>
      <c r="AO21" s="386">
        <v>809.11682617999998</v>
      </c>
      <c r="AP21" s="386">
        <v>490.37213522000002</v>
      </c>
      <c r="AQ21" s="386">
        <v>197.34031787000001</v>
      </c>
      <c r="AR21" s="386">
        <v>29.484182813</v>
      </c>
      <c r="AS21" s="386">
        <v>4.9868870161999999</v>
      </c>
      <c r="AT21" s="386">
        <v>15.770225055999999</v>
      </c>
      <c r="AU21" s="386">
        <v>59.938221755000001</v>
      </c>
      <c r="AV21" s="386">
        <v>349.82999689000002</v>
      </c>
      <c r="AW21" s="386">
        <v>718.89429813000004</v>
      </c>
      <c r="AX21" s="386">
        <v>999.33496421999996</v>
      </c>
      <c r="AY21" s="386">
        <v>1207.1526825999999</v>
      </c>
      <c r="AZ21" s="877">
        <v>984.21768079000003</v>
      </c>
      <c r="BA21" s="877">
        <v>781.64474614999995</v>
      </c>
      <c r="BB21" s="877">
        <v>490.58191914999998</v>
      </c>
      <c r="BC21" s="877">
        <v>206.26403414999999</v>
      </c>
      <c r="BD21" s="877">
        <v>26.780713583000001</v>
      </c>
      <c r="BE21" s="358">
        <v>4.0018929999999999</v>
      </c>
      <c r="BF21" s="358">
        <v>15.460240000000001</v>
      </c>
      <c r="BG21" s="358">
        <v>62.4741</v>
      </c>
      <c r="BH21" s="358">
        <v>343.80739999999997</v>
      </c>
      <c r="BI21" s="358">
        <v>732.73230000000001</v>
      </c>
      <c r="BJ21" s="358">
        <v>1040.6569999999999</v>
      </c>
      <c r="BK21" s="358">
        <v>1219.7829999999999</v>
      </c>
      <c r="BL21" s="358">
        <v>988.11850000000004</v>
      </c>
      <c r="BM21" s="358">
        <v>781.96349999999995</v>
      </c>
      <c r="BN21" s="358">
        <v>472.75959999999998</v>
      </c>
      <c r="BO21" s="358">
        <v>208.5693</v>
      </c>
      <c r="BP21" s="358">
        <v>28.714169999999999</v>
      </c>
      <c r="BQ21" s="358">
        <v>4.5435090000000002</v>
      </c>
      <c r="BR21" s="358">
        <v>16.869700000000002</v>
      </c>
      <c r="BS21" s="358">
        <v>67.621080000000006</v>
      </c>
      <c r="BT21" s="358">
        <v>353.04109999999997</v>
      </c>
      <c r="BU21" s="358">
        <v>744.99959999999999</v>
      </c>
      <c r="BV21" s="358">
        <v>1026.9059999999999</v>
      </c>
    </row>
    <row r="22" spans="1:74" ht="11.1" customHeight="1" x14ac:dyDescent="0.2">
      <c r="A22" s="6" t="s">
        <v>73</v>
      </c>
      <c r="B22" s="758" t="s">
        <v>1004</v>
      </c>
      <c r="C22" s="386">
        <v>1279.8607972</v>
      </c>
      <c r="D22" s="386">
        <v>1134.9770366</v>
      </c>
      <c r="E22" s="386">
        <v>806.43724039000006</v>
      </c>
      <c r="F22" s="386">
        <v>490.79570171</v>
      </c>
      <c r="G22" s="386">
        <v>203.04673707000001</v>
      </c>
      <c r="H22" s="386">
        <v>32.033918665000002</v>
      </c>
      <c r="I22" s="386">
        <v>11.110044268999999</v>
      </c>
      <c r="J22" s="386">
        <v>24.278957063</v>
      </c>
      <c r="K22" s="386">
        <v>89.330784910000006</v>
      </c>
      <c r="L22" s="386">
        <v>420.46322072999999</v>
      </c>
      <c r="M22" s="386">
        <v>801.55687642999999</v>
      </c>
      <c r="N22" s="386">
        <v>1136.1248535</v>
      </c>
      <c r="O22" s="386">
        <v>1311.7675827</v>
      </c>
      <c r="P22" s="386">
        <v>1161.5652797</v>
      </c>
      <c r="Q22" s="386">
        <v>845.86583031999999</v>
      </c>
      <c r="R22" s="386">
        <v>512.70202577999999</v>
      </c>
      <c r="S22" s="386">
        <v>209.07914912999999</v>
      </c>
      <c r="T22" s="386">
        <v>32.509590955</v>
      </c>
      <c r="U22" s="386">
        <v>11.954122624</v>
      </c>
      <c r="V22" s="386">
        <v>23.881957022999998</v>
      </c>
      <c r="W22" s="386">
        <v>84.864549714000006</v>
      </c>
      <c r="X22" s="386">
        <v>412.92275408</v>
      </c>
      <c r="Y22" s="386">
        <v>808.37405701</v>
      </c>
      <c r="Z22" s="386">
        <v>1153.155299</v>
      </c>
      <c r="AA22" s="386">
        <v>1303.6222327</v>
      </c>
      <c r="AB22" s="386">
        <v>1154.9254335000001</v>
      </c>
      <c r="AC22" s="386">
        <v>836.54382962</v>
      </c>
      <c r="AD22" s="386">
        <v>498.49175531999998</v>
      </c>
      <c r="AE22" s="386">
        <v>200.86091163</v>
      </c>
      <c r="AF22" s="386">
        <v>29.970666653999999</v>
      </c>
      <c r="AG22" s="386">
        <v>12.190444944999999</v>
      </c>
      <c r="AH22" s="386">
        <v>23.663024866000001</v>
      </c>
      <c r="AI22" s="386">
        <v>83.916841078999994</v>
      </c>
      <c r="AJ22" s="386">
        <v>405.02530612999999</v>
      </c>
      <c r="AK22" s="386">
        <v>794.82821758</v>
      </c>
      <c r="AL22" s="386">
        <v>1102.9563453000001</v>
      </c>
      <c r="AM22" s="386">
        <v>1289.2185409000001</v>
      </c>
      <c r="AN22" s="386">
        <v>1096.1130467999999</v>
      </c>
      <c r="AO22" s="386">
        <v>807.14403636999998</v>
      </c>
      <c r="AP22" s="386">
        <v>487.04006464000003</v>
      </c>
      <c r="AQ22" s="386">
        <v>197.29711501</v>
      </c>
      <c r="AR22" s="386">
        <v>29.448203753000001</v>
      </c>
      <c r="AS22" s="386">
        <v>10.455504118</v>
      </c>
      <c r="AT22" s="386">
        <v>23.721667085</v>
      </c>
      <c r="AU22" s="386">
        <v>76.707177711</v>
      </c>
      <c r="AV22" s="386">
        <v>392.91246957999999</v>
      </c>
      <c r="AW22" s="386">
        <v>762.54993329000001</v>
      </c>
      <c r="AX22" s="386">
        <v>1100.9106803</v>
      </c>
      <c r="AY22" s="386">
        <v>1302.9551028999999</v>
      </c>
      <c r="AZ22" s="877">
        <v>1085.1739654</v>
      </c>
      <c r="BA22" s="877">
        <v>793.65874929999995</v>
      </c>
      <c r="BB22" s="877">
        <v>490.74955316</v>
      </c>
      <c r="BC22" s="877">
        <v>195.85371448000001</v>
      </c>
      <c r="BD22" s="877">
        <v>28.926110443999999</v>
      </c>
      <c r="BE22" s="358">
        <v>10.088340000000001</v>
      </c>
      <c r="BF22" s="358">
        <v>22.773289999999999</v>
      </c>
      <c r="BG22" s="358">
        <v>78.406940000000006</v>
      </c>
      <c r="BH22" s="358">
        <v>384.47559999999999</v>
      </c>
      <c r="BI22" s="358">
        <v>767.90869999999995</v>
      </c>
      <c r="BJ22" s="358">
        <v>1122.6410000000001</v>
      </c>
      <c r="BK22" s="358">
        <v>1307.951</v>
      </c>
      <c r="BL22" s="358">
        <v>1079.2180000000001</v>
      </c>
      <c r="BM22" s="358">
        <v>794.53</v>
      </c>
      <c r="BN22" s="358">
        <v>486.02159999999998</v>
      </c>
      <c r="BO22" s="358">
        <v>194.93</v>
      </c>
      <c r="BP22" s="358">
        <v>29.40203</v>
      </c>
      <c r="BQ22" s="358">
        <v>10.272069999999999</v>
      </c>
      <c r="BR22" s="358">
        <v>23.585339999999999</v>
      </c>
      <c r="BS22" s="358">
        <v>82.115960000000001</v>
      </c>
      <c r="BT22" s="358">
        <v>394.43259999999998</v>
      </c>
      <c r="BU22" s="358">
        <v>788.19939999999997</v>
      </c>
      <c r="BV22" s="358">
        <v>1110.3440000000001</v>
      </c>
    </row>
    <row r="23" spans="1:74" ht="11.1" customHeight="1" x14ac:dyDescent="0.2">
      <c r="A23" s="6" t="s">
        <v>74</v>
      </c>
      <c r="B23" s="758" t="s">
        <v>1060</v>
      </c>
      <c r="C23" s="386">
        <v>593.65580651000005</v>
      </c>
      <c r="D23" s="386">
        <v>445.20502826000001</v>
      </c>
      <c r="E23" s="386">
        <v>342.71794084999999</v>
      </c>
      <c r="F23" s="386">
        <v>145.64162031000001</v>
      </c>
      <c r="G23" s="386">
        <v>40.257952345</v>
      </c>
      <c r="H23" s="386">
        <v>1.4974853008</v>
      </c>
      <c r="I23" s="386">
        <v>9.2833469387999995E-2</v>
      </c>
      <c r="J23" s="386">
        <v>0.38998000018000001</v>
      </c>
      <c r="K23" s="386">
        <v>10.139460859</v>
      </c>
      <c r="L23" s="386">
        <v>105.1083878</v>
      </c>
      <c r="M23" s="386">
        <v>347.54983042999999</v>
      </c>
      <c r="N23" s="386">
        <v>453.95773223999998</v>
      </c>
      <c r="O23" s="386">
        <v>604.18798746000004</v>
      </c>
      <c r="P23" s="386">
        <v>445.66931454000002</v>
      </c>
      <c r="Q23" s="386">
        <v>352.80390096000002</v>
      </c>
      <c r="R23" s="386">
        <v>147.16673195999999</v>
      </c>
      <c r="S23" s="386">
        <v>41.407851635</v>
      </c>
      <c r="T23" s="386">
        <v>1.2767181997999999</v>
      </c>
      <c r="U23" s="386">
        <v>9.5446550807E-2</v>
      </c>
      <c r="V23" s="386">
        <v>0.37699709078999999</v>
      </c>
      <c r="W23" s="386">
        <v>9.8891342833000007</v>
      </c>
      <c r="X23" s="386">
        <v>108.63122783</v>
      </c>
      <c r="Y23" s="386">
        <v>332.46017870999998</v>
      </c>
      <c r="Z23" s="386">
        <v>463.68457747000002</v>
      </c>
      <c r="AA23" s="386">
        <v>598.43142044000001</v>
      </c>
      <c r="AB23" s="386">
        <v>425.72726177999999</v>
      </c>
      <c r="AC23" s="386">
        <v>332.32064251999998</v>
      </c>
      <c r="AD23" s="386">
        <v>143.73544881000001</v>
      </c>
      <c r="AE23" s="386">
        <v>41.882620301999999</v>
      </c>
      <c r="AF23" s="386">
        <v>2.0062113762</v>
      </c>
      <c r="AG23" s="386">
        <v>9.2009980581000003E-2</v>
      </c>
      <c r="AH23" s="386">
        <v>0.28465739025999998</v>
      </c>
      <c r="AI23" s="386">
        <v>8.9117345357000008</v>
      </c>
      <c r="AJ23" s="386">
        <v>107.18966460999999</v>
      </c>
      <c r="AK23" s="386">
        <v>326.42332549999998</v>
      </c>
      <c r="AL23" s="386">
        <v>461.22468705</v>
      </c>
      <c r="AM23" s="386">
        <v>579.69346704999998</v>
      </c>
      <c r="AN23" s="386">
        <v>416.76411466000002</v>
      </c>
      <c r="AO23" s="386">
        <v>313.12051123999998</v>
      </c>
      <c r="AP23" s="386">
        <v>139.09951429</v>
      </c>
      <c r="AQ23" s="386">
        <v>40.618406751000002</v>
      </c>
      <c r="AR23" s="386">
        <v>1.9999347566000001</v>
      </c>
      <c r="AS23" s="386">
        <v>3.5685091175000003E-2</v>
      </c>
      <c r="AT23" s="386">
        <v>0.14342546971</v>
      </c>
      <c r="AU23" s="386">
        <v>8.7656485877999994</v>
      </c>
      <c r="AV23" s="386">
        <v>106.29626355000001</v>
      </c>
      <c r="AW23" s="386">
        <v>304.62505907000002</v>
      </c>
      <c r="AX23" s="386">
        <v>464.54023339000003</v>
      </c>
      <c r="AY23" s="386">
        <v>587.37935814000002</v>
      </c>
      <c r="AZ23" s="877">
        <v>390.39741303</v>
      </c>
      <c r="BA23" s="877">
        <v>304.39652117000003</v>
      </c>
      <c r="BB23" s="877">
        <v>135.17688194999999</v>
      </c>
      <c r="BC23" s="877">
        <v>42.208110443000002</v>
      </c>
      <c r="BD23" s="877">
        <v>1.9772529665</v>
      </c>
      <c r="BE23" s="358">
        <v>2.9845300000000002E-2</v>
      </c>
      <c r="BF23" s="358">
        <v>0.20714920000000001</v>
      </c>
      <c r="BG23" s="358">
        <v>8.9919340000000005</v>
      </c>
      <c r="BH23" s="358">
        <v>104.98480000000001</v>
      </c>
      <c r="BI23" s="358">
        <v>311.38959999999997</v>
      </c>
      <c r="BJ23" s="358">
        <v>489.82139999999998</v>
      </c>
      <c r="BK23" s="358">
        <v>584.82100000000003</v>
      </c>
      <c r="BL23" s="358">
        <v>392.21019999999999</v>
      </c>
      <c r="BM23" s="358">
        <v>302.31560000000002</v>
      </c>
      <c r="BN23" s="358">
        <v>127.5712</v>
      </c>
      <c r="BO23" s="358">
        <v>41.023499999999999</v>
      </c>
      <c r="BP23" s="358">
        <v>2.062071</v>
      </c>
      <c r="BQ23" s="358">
        <v>3.5673200000000002E-2</v>
      </c>
      <c r="BR23" s="358">
        <v>0.2432994</v>
      </c>
      <c r="BS23" s="358">
        <v>9.9398440000000008</v>
      </c>
      <c r="BT23" s="358">
        <v>107.63549999999999</v>
      </c>
      <c r="BU23" s="358">
        <v>311.7835</v>
      </c>
      <c r="BV23" s="358">
        <v>487.79950000000002</v>
      </c>
    </row>
    <row r="24" spans="1:74" ht="11.1" customHeight="1" x14ac:dyDescent="0.2">
      <c r="A24" s="6" t="s">
        <v>75</v>
      </c>
      <c r="B24" s="758" t="s">
        <v>1006</v>
      </c>
      <c r="C24" s="386">
        <v>766.05017344999999</v>
      </c>
      <c r="D24" s="386">
        <v>581.78459913999995</v>
      </c>
      <c r="E24" s="386">
        <v>416.24986496000002</v>
      </c>
      <c r="F24" s="386">
        <v>190.96967587</v>
      </c>
      <c r="G24" s="386">
        <v>51.265570824999998</v>
      </c>
      <c r="H24" s="386">
        <v>1.5562878490000001</v>
      </c>
      <c r="I24" s="386">
        <v>7.0419343085999994E-2</v>
      </c>
      <c r="J24" s="386">
        <v>0.18725295136</v>
      </c>
      <c r="K24" s="386">
        <v>14.489260843</v>
      </c>
      <c r="L24" s="386">
        <v>148.67708669000001</v>
      </c>
      <c r="M24" s="386">
        <v>476.43895457999997</v>
      </c>
      <c r="N24" s="386">
        <v>603.61309294</v>
      </c>
      <c r="O24" s="386">
        <v>786.52868126999999</v>
      </c>
      <c r="P24" s="386">
        <v>589.09285034000004</v>
      </c>
      <c r="Q24" s="386">
        <v>434.99486352999998</v>
      </c>
      <c r="R24" s="386">
        <v>197.51300429</v>
      </c>
      <c r="S24" s="386">
        <v>52.250046470000001</v>
      </c>
      <c r="T24" s="386">
        <v>1.3915935036</v>
      </c>
      <c r="U24" s="386">
        <v>7.0419343085999994E-2</v>
      </c>
      <c r="V24" s="386">
        <v>0.18725295136</v>
      </c>
      <c r="W24" s="386">
        <v>14.119315541000001</v>
      </c>
      <c r="X24" s="386">
        <v>149.66592473</v>
      </c>
      <c r="Y24" s="386">
        <v>466.55644397999998</v>
      </c>
      <c r="Z24" s="386">
        <v>614.79943168</v>
      </c>
      <c r="AA24" s="386">
        <v>776.15958745</v>
      </c>
      <c r="AB24" s="386">
        <v>568.08503957999994</v>
      </c>
      <c r="AC24" s="386">
        <v>412.0282125</v>
      </c>
      <c r="AD24" s="386">
        <v>194.61519292</v>
      </c>
      <c r="AE24" s="386">
        <v>51.461487966999997</v>
      </c>
      <c r="AF24" s="386">
        <v>1.9446443339999999</v>
      </c>
      <c r="AG24" s="386">
        <v>7.0419343085999994E-2</v>
      </c>
      <c r="AH24" s="386">
        <v>0.18725295136</v>
      </c>
      <c r="AI24" s="386">
        <v>13.94072869</v>
      </c>
      <c r="AJ24" s="386">
        <v>147.23747427000001</v>
      </c>
      <c r="AK24" s="386">
        <v>453.61834838999999</v>
      </c>
      <c r="AL24" s="386">
        <v>604.49245105</v>
      </c>
      <c r="AM24" s="386">
        <v>759.92379151</v>
      </c>
      <c r="AN24" s="386">
        <v>544.04489497999998</v>
      </c>
      <c r="AO24" s="386">
        <v>391.28612442999997</v>
      </c>
      <c r="AP24" s="386">
        <v>190.33307285000001</v>
      </c>
      <c r="AQ24" s="386">
        <v>49.417835392000001</v>
      </c>
      <c r="AR24" s="386">
        <v>1.8971954313999999</v>
      </c>
      <c r="AS24" s="386">
        <v>1E-10</v>
      </c>
      <c r="AT24" s="386">
        <v>0.18725295136</v>
      </c>
      <c r="AU24" s="386">
        <v>13.299928851000001</v>
      </c>
      <c r="AV24" s="386">
        <v>144.26249774999999</v>
      </c>
      <c r="AW24" s="386">
        <v>418.37385469999998</v>
      </c>
      <c r="AX24" s="386">
        <v>605.00249573999997</v>
      </c>
      <c r="AY24" s="386">
        <v>770.33115128999998</v>
      </c>
      <c r="AZ24" s="877">
        <v>512.30521586999998</v>
      </c>
      <c r="BA24" s="877">
        <v>381.48571924999999</v>
      </c>
      <c r="BB24" s="877">
        <v>187.47213597999999</v>
      </c>
      <c r="BC24" s="877">
        <v>51.373522135999998</v>
      </c>
      <c r="BD24" s="877">
        <v>1.8268608891</v>
      </c>
      <c r="BE24" s="358">
        <v>0</v>
      </c>
      <c r="BF24" s="358">
        <v>7.0067900000000002E-2</v>
      </c>
      <c r="BG24" s="358">
        <v>13.20923</v>
      </c>
      <c r="BH24" s="358">
        <v>141.97329999999999</v>
      </c>
      <c r="BI24" s="358">
        <v>426.18099999999998</v>
      </c>
      <c r="BJ24" s="358">
        <v>632.1617</v>
      </c>
      <c r="BK24" s="358">
        <v>767.31899999999996</v>
      </c>
      <c r="BL24" s="358">
        <v>511.05430000000001</v>
      </c>
      <c r="BM24" s="358">
        <v>373.72390000000001</v>
      </c>
      <c r="BN24" s="358">
        <v>179.07130000000001</v>
      </c>
      <c r="BO24" s="358">
        <v>50.135559999999998</v>
      </c>
      <c r="BP24" s="358">
        <v>1.9079060000000001</v>
      </c>
      <c r="BQ24" s="358">
        <v>0</v>
      </c>
      <c r="BR24" s="358">
        <v>9.1349799999999995E-2</v>
      </c>
      <c r="BS24" s="358">
        <v>14.58352</v>
      </c>
      <c r="BT24" s="358">
        <v>149.5095</v>
      </c>
      <c r="BU24" s="358">
        <v>433.6816</v>
      </c>
      <c r="BV24" s="358">
        <v>627.80179999999996</v>
      </c>
    </row>
    <row r="25" spans="1:74" ht="11.1" customHeight="1" x14ac:dyDescent="0.2">
      <c r="A25" s="6" t="s">
        <v>76</v>
      </c>
      <c r="B25" s="758" t="s">
        <v>1007</v>
      </c>
      <c r="C25" s="386">
        <v>533.04623019999997</v>
      </c>
      <c r="D25" s="386">
        <v>389.24680520999999</v>
      </c>
      <c r="E25" s="386">
        <v>221.77184897000001</v>
      </c>
      <c r="F25" s="386">
        <v>81.334586896000005</v>
      </c>
      <c r="G25" s="386">
        <v>11.494111035</v>
      </c>
      <c r="H25" s="386">
        <v>7.7531431807999998E-2</v>
      </c>
      <c r="I25" s="386">
        <v>1.5399425159E-2</v>
      </c>
      <c r="J25" s="386">
        <v>0.17011543953</v>
      </c>
      <c r="K25" s="386">
        <v>2.5156961664000002</v>
      </c>
      <c r="L25" s="386">
        <v>57.79853585</v>
      </c>
      <c r="M25" s="386">
        <v>266.76399670000001</v>
      </c>
      <c r="N25" s="386">
        <v>428.62433127000003</v>
      </c>
      <c r="O25" s="386">
        <v>547.80188497999995</v>
      </c>
      <c r="P25" s="386">
        <v>404.68975320999999</v>
      </c>
      <c r="Q25" s="386">
        <v>235.75159095000001</v>
      </c>
      <c r="R25" s="386">
        <v>83.285945053999995</v>
      </c>
      <c r="S25" s="386">
        <v>11.638497045999999</v>
      </c>
      <c r="T25" s="386">
        <v>7.7531431807999998E-2</v>
      </c>
      <c r="U25" s="386">
        <v>1.5399425159E-2</v>
      </c>
      <c r="V25" s="386">
        <v>0.17739293937</v>
      </c>
      <c r="W25" s="386">
        <v>2.3960549199000001</v>
      </c>
      <c r="X25" s="386">
        <v>56.059491545</v>
      </c>
      <c r="Y25" s="386">
        <v>273.52939448000001</v>
      </c>
      <c r="Z25" s="386">
        <v>432.52624735000001</v>
      </c>
      <c r="AA25" s="386">
        <v>538.30039520000003</v>
      </c>
      <c r="AB25" s="386">
        <v>400.88093548000001</v>
      </c>
      <c r="AC25" s="386">
        <v>224.58281495</v>
      </c>
      <c r="AD25" s="386">
        <v>79.559568076999994</v>
      </c>
      <c r="AE25" s="386">
        <v>10.750488415</v>
      </c>
      <c r="AF25" s="386">
        <v>7.6962270971000002E-2</v>
      </c>
      <c r="AG25" s="386">
        <v>1.5399425159E-2</v>
      </c>
      <c r="AH25" s="386">
        <v>0.16183185856000001</v>
      </c>
      <c r="AI25" s="386">
        <v>2.3778772041999998</v>
      </c>
      <c r="AJ25" s="386">
        <v>54.139601382999999</v>
      </c>
      <c r="AK25" s="386">
        <v>264.36090562999999</v>
      </c>
      <c r="AL25" s="386">
        <v>411.94905399999999</v>
      </c>
      <c r="AM25" s="386">
        <v>536.75386126000001</v>
      </c>
      <c r="AN25" s="386">
        <v>378.60223867000002</v>
      </c>
      <c r="AO25" s="386">
        <v>208.02658851000001</v>
      </c>
      <c r="AP25" s="386">
        <v>76.040016088000002</v>
      </c>
      <c r="AQ25" s="386">
        <v>10.003610116000001</v>
      </c>
      <c r="AR25" s="386">
        <v>6.1548425905000002E-2</v>
      </c>
      <c r="AS25" s="386">
        <v>1E-10</v>
      </c>
      <c r="AT25" s="386">
        <v>0.15413935666</v>
      </c>
      <c r="AU25" s="386">
        <v>2.2153825468999999</v>
      </c>
      <c r="AV25" s="386">
        <v>52.223306069000003</v>
      </c>
      <c r="AW25" s="386">
        <v>240.76020108</v>
      </c>
      <c r="AX25" s="386">
        <v>403.78424401000001</v>
      </c>
      <c r="AY25" s="386">
        <v>540.22689296999999</v>
      </c>
      <c r="AZ25" s="877">
        <v>366.67377697000001</v>
      </c>
      <c r="BA25" s="877">
        <v>195.09995903000001</v>
      </c>
      <c r="BB25" s="877">
        <v>74.746075017999999</v>
      </c>
      <c r="BC25" s="877">
        <v>9.6297073352000009</v>
      </c>
      <c r="BD25" s="877">
        <v>6.1548425905000002E-2</v>
      </c>
      <c r="BE25" s="358">
        <v>0</v>
      </c>
      <c r="BF25" s="358">
        <v>0.1184523</v>
      </c>
      <c r="BG25" s="358">
        <v>2.2718280000000002</v>
      </c>
      <c r="BH25" s="358">
        <v>50.306660000000001</v>
      </c>
      <c r="BI25" s="358">
        <v>233.65700000000001</v>
      </c>
      <c r="BJ25" s="358">
        <v>404.81029999999998</v>
      </c>
      <c r="BK25" s="358">
        <v>537.16999999999996</v>
      </c>
      <c r="BL25" s="358">
        <v>358.96370000000002</v>
      </c>
      <c r="BM25" s="358">
        <v>186.9933</v>
      </c>
      <c r="BN25" s="358">
        <v>71.281779999999998</v>
      </c>
      <c r="BO25" s="358">
        <v>8.7376199999999997</v>
      </c>
      <c r="BP25" s="358">
        <v>6.1548400000000003E-2</v>
      </c>
      <c r="BQ25" s="358">
        <v>0</v>
      </c>
      <c r="BR25" s="358">
        <v>0.13292570000000001</v>
      </c>
      <c r="BS25" s="358">
        <v>2.5862210000000001</v>
      </c>
      <c r="BT25" s="358">
        <v>53.951230000000002</v>
      </c>
      <c r="BU25" s="358">
        <v>242.41470000000001</v>
      </c>
      <c r="BV25" s="358">
        <v>403.84769999999997</v>
      </c>
    </row>
    <row r="26" spans="1:74" ht="11.1" customHeight="1" x14ac:dyDescent="0.2">
      <c r="A26" s="6" t="s">
        <v>77</v>
      </c>
      <c r="B26" s="758" t="s">
        <v>1008</v>
      </c>
      <c r="C26" s="386">
        <v>875.18926463000003</v>
      </c>
      <c r="D26" s="386">
        <v>726.59198918000004</v>
      </c>
      <c r="E26" s="386">
        <v>571.17129691000002</v>
      </c>
      <c r="F26" s="386">
        <v>394.25895204</v>
      </c>
      <c r="G26" s="386">
        <v>227.01991179000001</v>
      </c>
      <c r="H26" s="386">
        <v>59.946840846000001</v>
      </c>
      <c r="I26" s="386">
        <v>11.637225056</v>
      </c>
      <c r="J26" s="386">
        <v>21.796805574</v>
      </c>
      <c r="K26" s="386">
        <v>97.557359941000001</v>
      </c>
      <c r="L26" s="386">
        <v>343.30585337000002</v>
      </c>
      <c r="M26" s="386">
        <v>584.08052924000003</v>
      </c>
      <c r="N26" s="386">
        <v>882.65925101000005</v>
      </c>
      <c r="O26" s="386">
        <v>882.55439044000002</v>
      </c>
      <c r="P26" s="386">
        <v>732.39676598000005</v>
      </c>
      <c r="Q26" s="386">
        <v>578.85192112000004</v>
      </c>
      <c r="R26" s="386">
        <v>403.68738497999999</v>
      </c>
      <c r="S26" s="386">
        <v>231.28536758999999</v>
      </c>
      <c r="T26" s="386">
        <v>61.542090541999997</v>
      </c>
      <c r="U26" s="386">
        <v>11.584071515</v>
      </c>
      <c r="V26" s="386">
        <v>21.570186748000001</v>
      </c>
      <c r="W26" s="386">
        <v>94.685682087000004</v>
      </c>
      <c r="X26" s="386">
        <v>340.04593326999998</v>
      </c>
      <c r="Y26" s="386">
        <v>607.72066982000001</v>
      </c>
      <c r="Z26" s="386">
        <v>885.78665779999994</v>
      </c>
      <c r="AA26" s="386">
        <v>877.70501249999995</v>
      </c>
      <c r="AB26" s="386">
        <v>734.82064858000001</v>
      </c>
      <c r="AC26" s="386">
        <v>597.66157639000005</v>
      </c>
      <c r="AD26" s="386">
        <v>403.10857774999999</v>
      </c>
      <c r="AE26" s="386">
        <v>228.04412904</v>
      </c>
      <c r="AF26" s="386">
        <v>66.097077940999995</v>
      </c>
      <c r="AG26" s="386">
        <v>11.615053286</v>
      </c>
      <c r="AH26" s="386">
        <v>21.806349773000001</v>
      </c>
      <c r="AI26" s="386">
        <v>94.790542853999995</v>
      </c>
      <c r="AJ26" s="386">
        <v>330.77836502999997</v>
      </c>
      <c r="AK26" s="386">
        <v>604.39517034000005</v>
      </c>
      <c r="AL26" s="386">
        <v>866.41003305000004</v>
      </c>
      <c r="AM26" s="386">
        <v>886.90727716000004</v>
      </c>
      <c r="AN26" s="386">
        <v>732.12949805999995</v>
      </c>
      <c r="AO26" s="386">
        <v>603.73920105000002</v>
      </c>
      <c r="AP26" s="386">
        <v>402.02799599999997</v>
      </c>
      <c r="AQ26" s="386">
        <v>232.00825997999999</v>
      </c>
      <c r="AR26" s="386">
        <v>62.080534868000001</v>
      </c>
      <c r="AS26" s="386">
        <v>11.521367435</v>
      </c>
      <c r="AT26" s="386">
        <v>19.804186152</v>
      </c>
      <c r="AU26" s="386">
        <v>92.028505217000003</v>
      </c>
      <c r="AV26" s="386">
        <v>326.42199779999999</v>
      </c>
      <c r="AW26" s="386">
        <v>607.13099961</v>
      </c>
      <c r="AX26" s="386">
        <v>855.80464382000002</v>
      </c>
      <c r="AY26" s="386">
        <v>905.74811108999995</v>
      </c>
      <c r="AZ26" s="877">
        <v>739.95768208000004</v>
      </c>
      <c r="BA26" s="877">
        <v>610.96717061000004</v>
      </c>
      <c r="BB26" s="877">
        <v>401.82299661000002</v>
      </c>
      <c r="BC26" s="877">
        <v>225.69834847999999</v>
      </c>
      <c r="BD26" s="877">
        <v>63.461185974000003</v>
      </c>
      <c r="BE26" s="358">
        <v>10.206429999999999</v>
      </c>
      <c r="BF26" s="358">
        <v>19.432649999999999</v>
      </c>
      <c r="BG26" s="358">
        <v>93.0642</v>
      </c>
      <c r="BH26" s="358">
        <v>332.80130000000003</v>
      </c>
      <c r="BI26" s="358">
        <v>586.78489999999999</v>
      </c>
      <c r="BJ26" s="358">
        <v>826.51819999999998</v>
      </c>
      <c r="BK26" s="358">
        <v>893.92399999999998</v>
      </c>
      <c r="BL26" s="358">
        <v>732.63589999999999</v>
      </c>
      <c r="BM26" s="358">
        <v>592.08389999999997</v>
      </c>
      <c r="BN26" s="358">
        <v>400.51029999999997</v>
      </c>
      <c r="BO26" s="358">
        <v>219.9581</v>
      </c>
      <c r="BP26" s="358">
        <v>61.95241</v>
      </c>
      <c r="BQ26" s="358">
        <v>10.31804</v>
      </c>
      <c r="BR26" s="358">
        <v>18.737220000000001</v>
      </c>
      <c r="BS26" s="358">
        <v>92.755430000000004</v>
      </c>
      <c r="BT26" s="358">
        <v>339.74270000000001</v>
      </c>
      <c r="BU26" s="358">
        <v>596.15700000000004</v>
      </c>
      <c r="BV26" s="358">
        <v>820.38099999999997</v>
      </c>
    </row>
    <row r="27" spans="1:74" ht="11.1" customHeight="1" x14ac:dyDescent="0.2">
      <c r="A27" s="6" t="s">
        <v>78</v>
      </c>
      <c r="B27" s="758" t="s">
        <v>1011</v>
      </c>
      <c r="C27" s="386">
        <v>545.46824437999999</v>
      </c>
      <c r="D27" s="386">
        <v>473.05348466999999</v>
      </c>
      <c r="E27" s="386">
        <v>438.32179617999998</v>
      </c>
      <c r="F27" s="386">
        <v>290.24704342000001</v>
      </c>
      <c r="G27" s="386">
        <v>177.45321798000001</v>
      </c>
      <c r="H27" s="386">
        <v>55.494080572000001</v>
      </c>
      <c r="I27" s="386">
        <v>14.650734038</v>
      </c>
      <c r="J27" s="386">
        <v>12.805546965</v>
      </c>
      <c r="K27" s="386">
        <v>51.330636228000003</v>
      </c>
      <c r="L27" s="386">
        <v>183.75089975</v>
      </c>
      <c r="M27" s="386">
        <v>373.52132404000002</v>
      </c>
      <c r="N27" s="386">
        <v>580.30200392999996</v>
      </c>
      <c r="O27" s="386">
        <v>545.79431903</v>
      </c>
      <c r="P27" s="386">
        <v>471.25972430000002</v>
      </c>
      <c r="Q27" s="386">
        <v>427.10288223999999</v>
      </c>
      <c r="R27" s="386">
        <v>291.89824141000003</v>
      </c>
      <c r="S27" s="386">
        <v>180.10586022999999</v>
      </c>
      <c r="T27" s="386">
        <v>51.21195273</v>
      </c>
      <c r="U27" s="386">
        <v>13.147808683999999</v>
      </c>
      <c r="V27" s="386">
        <v>12.125841866</v>
      </c>
      <c r="W27" s="386">
        <v>50.101133152999999</v>
      </c>
      <c r="X27" s="386">
        <v>179.63975274000001</v>
      </c>
      <c r="Y27" s="386">
        <v>387.86659309999999</v>
      </c>
      <c r="Z27" s="386">
        <v>580.8076575</v>
      </c>
      <c r="AA27" s="386">
        <v>544.09612489000006</v>
      </c>
      <c r="AB27" s="386">
        <v>478.31232162999999</v>
      </c>
      <c r="AC27" s="386">
        <v>448.45201446999999</v>
      </c>
      <c r="AD27" s="386">
        <v>298.45769130999997</v>
      </c>
      <c r="AE27" s="386">
        <v>183.39318652</v>
      </c>
      <c r="AF27" s="386">
        <v>56.652247825000003</v>
      </c>
      <c r="AG27" s="386">
        <v>13.015881579</v>
      </c>
      <c r="AH27" s="386">
        <v>11.648071669</v>
      </c>
      <c r="AI27" s="386">
        <v>52.021050330000001</v>
      </c>
      <c r="AJ27" s="386">
        <v>172.96029602999999</v>
      </c>
      <c r="AK27" s="386">
        <v>387.11134119000002</v>
      </c>
      <c r="AL27" s="386">
        <v>568.93830638999998</v>
      </c>
      <c r="AM27" s="386">
        <v>557.83338903000003</v>
      </c>
      <c r="AN27" s="386">
        <v>483.34117529999997</v>
      </c>
      <c r="AO27" s="386">
        <v>460.13648598999998</v>
      </c>
      <c r="AP27" s="386">
        <v>305.64993752999999</v>
      </c>
      <c r="AQ27" s="386">
        <v>191.117953</v>
      </c>
      <c r="AR27" s="386">
        <v>56.218617694000002</v>
      </c>
      <c r="AS27" s="386">
        <v>12.862698623</v>
      </c>
      <c r="AT27" s="386">
        <v>12.372920818000001</v>
      </c>
      <c r="AU27" s="386">
        <v>52.535606948000002</v>
      </c>
      <c r="AV27" s="386">
        <v>175.18874224999999</v>
      </c>
      <c r="AW27" s="386">
        <v>397.32412208</v>
      </c>
      <c r="AX27" s="386">
        <v>566.16571469999997</v>
      </c>
      <c r="AY27" s="386">
        <v>569.85666760000004</v>
      </c>
      <c r="AZ27" s="877">
        <v>496.47496145999997</v>
      </c>
      <c r="BA27" s="877">
        <v>479.26393766000001</v>
      </c>
      <c r="BB27" s="877">
        <v>308.18645785000001</v>
      </c>
      <c r="BC27" s="877">
        <v>187.04020697000001</v>
      </c>
      <c r="BD27" s="877">
        <v>58.969201632999997</v>
      </c>
      <c r="BE27" s="358">
        <v>13.704050000000001</v>
      </c>
      <c r="BF27" s="358">
        <v>12.02474</v>
      </c>
      <c r="BG27" s="358">
        <v>50.422319999999999</v>
      </c>
      <c r="BH27" s="358">
        <v>185.5849</v>
      </c>
      <c r="BI27" s="358">
        <v>384.1782</v>
      </c>
      <c r="BJ27" s="358">
        <v>548.57280000000003</v>
      </c>
      <c r="BK27" s="358">
        <v>561.35770000000002</v>
      </c>
      <c r="BL27" s="358">
        <v>502.54520000000002</v>
      </c>
      <c r="BM27" s="358">
        <v>465.56</v>
      </c>
      <c r="BN27" s="358">
        <v>313.53309999999999</v>
      </c>
      <c r="BO27" s="358">
        <v>185.2697</v>
      </c>
      <c r="BP27" s="358">
        <v>57.608930000000001</v>
      </c>
      <c r="BQ27" s="358">
        <v>13.563499999999999</v>
      </c>
      <c r="BR27" s="358">
        <v>12.69956</v>
      </c>
      <c r="BS27" s="358">
        <v>49.385080000000002</v>
      </c>
      <c r="BT27" s="358">
        <v>184.94450000000001</v>
      </c>
      <c r="BU27" s="358">
        <v>390.03199999999998</v>
      </c>
      <c r="BV27" s="358">
        <v>542.01639999999998</v>
      </c>
    </row>
    <row r="28" spans="1:74" ht="11.1" customHeight="1" x14ac:dyDescent="0.2">
      <c r="A28" s="6"/>
      <c r="B28" s="758"/>
      <c r="C28" s="386"/>
      <c r="D28" s="386"/>
      <c r="E28" s="386"/>
      <c r="F28" s="386"/>
      <c r="G28" s="386"/>
      <c r="H28" s="386"/>
      <c r="I28" s="386"/>
      <c r="J28" s="386"/>
      <c r="K28" s="386"/>
      <c r="L28" s="386"/>
      <c r="M28" s="386"/>
      <c r="N28" s="386"/>
      <c r="O28" s="386"/>
      <c r="P28" s="386"/>
      <c r="Q28" s="386"/>
      <c r="R28" s="386"/>
      <c r="S28" s="386"/>
      <c r="T28" s="386"/>
      <c r="U28" s="386"/>
      <c r="V28" s="386"/>
      <c r="W28" s="386"/>
      <c r="X28" s="386"/>
      <c r="Y28" s="386"/>
      <c r="Z28" s="386"/>
      <c r="AA28" s="386"/>
      <c r="AB28" s="386"/>
      <c r="AC28" s="386"/>
      <c r="AD28" s="386"/>
      <c r="AE28" s="386"/>
      <c r="AF28" s="386"/>
      <c r="AG28" s="386"/>
      <c r="AH28" s="386"/>
      <c r="AI28" s="386"/>
      <c r="AJ28" s="386"/>
      <c r="AK28" s="386"/>
      <c r="AL28" s="386"/>
      <c r="AM28" s="386"/>
      <c r="AN28" s="386"/>
      <c r="AO28" s="386"/>
      <c r="AP28" s="386"/>
      <c r="AQ28" s="386"/>
      <c r="AR28" s="386"/>
      <c r="AS28" s="386"/>
      <c r="AT28" s="386"/>
      <c r="AU28" s="386"/>
      <c r="AV28" s="386"/>
      <c r="AW28" s="386"/>
      <c r="AX28" s="386"/>
      <c r="AY28" s="386"/>
      <c r="AZ28" s="877"/>
      <c r="BA28" s="877"/>
      <c r="BB28" s="877"/>
      <c r="BC28" s="877"/>
      <c r="BD28" s="877"/>
      <c r="BE28" s="358"/>
      <c r="BF28" s="358"/>
      <c r="BG28" s="358"/>
      <c r="BH28" s="358"/>
      <c r="BI28" s="358"/>
      <c r="BJ28" s="358"/>
      <c r="BK28" s="358"/>
      <c r="BL28" s="358"/>
      <c r="BM28" s="358"/>
      <c r="BN28" s="358"/>
      <c r="BO28" s="358"/>
      <c r="BP28" s="358"/>
      <c r="BQ28" s="358"/>
      <c r="BR28" s="358"/>
      <c r="BS28" s="358"/>
      <c r="BT28" s="358"/>
      <c r="BU28" s="358"/>
      <c r="BV28" s="358"/>
    </row>
    <row r="29" spans="1:74" ht="11.1" customHeight="1" x14ac:dyDescent="0.2">
      <c r="A29" s="6"/>
      <c r="B29" s="97" t="s">
        <v>91</v>
      </c>
      <c r="C29" s="532"/>
      <c r="D29" s="532"/>
      <c r="E29" s="532"/>
      <c r="F29" s="532"/>
      <c r="G29" s="532"/>
      <c r="H29" s="532"/>
      <c r="I29" s="532"/>
      <c r="J29" s="532"/>
      <c r="K29" s="532"/>
      <c r="L29" s="532"/>
      <c r="M29" s="532"/>
      <c r="N29" s="532"/>
      <c r="O29" s="532"/>
      <c r="P29" s="532"/>
      <c r="Q29" s="532"/>
      <c r="R29" s="532"/>
      <c r="S29" s="532"/>
      <c r="T29" s="532"/>
      <c r="U29" s="532"/>
      <c r="V29" s="532"/>
      <c r="W29" s="532"/>
      <c r="X29" s="532"/>
      <c r="Y29" s="532"/>
      <c r="Z29" s="532"/>
      <c r="AA29" s="532"/>
      <c r="AB29" s="532"/>
      <c r="AC29" s="532"/>
      <c r="AD29" s="532"/>
      <c r="AE29" s="532"/>
      <c r="AF29" s="532"/>
      <c r="AG29" s="532"/>
      <c r="AH29" s="532"/>
      <c r="AI29" s="532"/>
      <c r="AJ29" s="532"/>
      <c r="AK29" s="532"/>
      <c r="AL29" s="532"/>
      <c r="AM29" s="532"/>
      <c r="AN29" s="532"/>
      <c r="AO29" s="532"/>
      <c r="AP29" s="532"/>
      <c r="AQ29" s="532"/>
      <c r="AR29" s="532"/>
      <c r="AS29" s="532"/>
      <c r="AT29" s="532"/>
      <c r="AU29" s="532"/>
      <c r="AV29" s="532"/>
      <c r="AW29" s="532"/>
      <c r="AX29" s="532"/>
      <c r="AY29" s="532"/>
      <c r="AZ29" s="943"/>
      <c r="BA29" s="943"/>
      <c r="BB29" s="943"/>
      <c r="BC29" s="943"/>
      <c r="BD29" s="943"/>
      <c r="BE29" s="535"/>
      <c r="BF29" s="535"/>
      <c r="BG29" s="535"/>
      <c r="BH29" s="535"/>
      <c r="BI29" s="535"/>
      <c r="BJ29" s="535"/>
      <c r="BK29" s="535"/>
      <c r="BL29" s="535"/>
      <c r="BM29" s="535"/>
      <c r="BN29" s="535"/>
      <c r="BO29" s="535"/>
      <c r="BP29" s="535"/>
      <c r="BQ29" s="535"/>
      <c r="BR29" s="535"/>
      <c r="BS29" s="535"/>
      <c r="BT29" s="535"/>
      <c r="BU29" s="535"/>
      <c r="BV29" s="535"/>
    </row>
    <row r="30" spans="1:74" ht="11.1" customHeight="1" x14ac:dyDescent="0.2">
      <c r="A30" s="6" t="s">
        <v>285</v>
      </c>
      <c r="B30" s="536" t="s">
        <v>1147</v>
      </c>
      <c r="C30" s="386">
        <v>8.4413980985000006</v>
      </c>
      <c r="D30" s="386">
        <v>11.292663558999999</v>
      </c>
      <c r="E30" s="386">
        <v>26.950889259</v>
      </c>
      <c r="F30" s="386">
        <v>48.840757412000002</v>
      </c>
      <c r="G30" s="386">
        <v>147.39661741</v>
      </c>
      <c r="H30" s="386">
        <v>269.90116042</v>
      </c>
      <c r="I30" s="386">
        <v>393.84815209999999</v>
      </c>
      <c r="J30" s="386">
        <v>358.94775189000001</v>
      </c>
      <c r="K30" s="386">
        <v>202.01563107000001</v>
      </c>
      <c r="L30" s="386">
        <v>55.213452666000002</v>
      </c>
      <c r="M30" s="386">
        <v>23.317420358</v>
      </c>
      <c r="N30" s="386">
        <v>10.873029600000001</v>
      </c>
      <c r="O30" s="386">
        <v>16.80555141</v>
      </c>
      <c r="P30" s="386">
        <v>19.863774762999999</v>
      </c>
      <c r="Q30" s="386">
        <v>31.594499441</v>
      </c>
      <c r="R30" s="386">
        <v>43.903217484999999</v>
      </c>
      <c r="S30" s="386">
        <v>109.45931378</v>
      </c>
      <c r="T30" s="386">
        <v>210.01572121999999</v>
      </c>
      <c r="U30" s="386">
        <v>390.28397287000001</v>
      </c>
      <c r="V30" s="386">
        <v>349.77433844000001</v>
      </c>
      <c r="W30" s="386">
        <v>203.64571389</v>
      </c>
      <c r="X30" s="386">
        <v>72.754646140000006</v>
      </c>
      <c r="Y30" s="386">
        <v>20.405635275000002</v>
      </c>
      <c r="Z30" s="386">
        <v>11.069526889</v>
      </c>
      <c r="AA30" s="386">
        <v>9.3704689843000004</v>
      </c>
      <c r="AB30" s="386">
        <v>12.76357239</v>
      </c>
      <c r="AC30" s="386">
        <v>31.19405617</v>
      </c>
      <c r="AD30" s="386">
        <v>46.423957842999997</v>
      </c>
      <c r="AE30" s="386">
        <v>157.16058131</v>
      </c>
      <c r="AF30" s="386">
        <v>292.01074775000001</v>
      </c>
      <c r="AG30" s="386">
        <v>390.51056918</v>
      </c>
      <c r="AH30" s="386">
        <v>341.88819240999999</v>
      </c>
      <c r="AI30" s="386">
        <v>210.07812496</v>
      </c>
      <c r="AJ30" s="386">
        <v>96.452197869000003</v>
      </c>
      <c r="AK30" s="386">
        <v>32.294829016000001</v>
      </c>
      <c r="AL30" s="386">
        <v>12.568334497</v>
      </c>
      <c r="AM30" s="386">
        <v>5.3332392469999998</v>
      </c>
      <c r="AN30" s="386">
        <v>17.040122606000001</v>
      </c>
      <c r="AO30" s="386">
        <v>31.422380846999999</v>
      </c>
      <c r="AP30" s="386">
        <v>57.799348737000003</v>
      </c>
      <c r="AQ30" s="386">
        <v>127.49849764</v>
      </c>
      <c r="AR30" s="386">
        <v>278.44870322000003</v>
      </c>
      <c r="AS30" s="386">
        <v>391.4039583</v>
      </c>
      <c r="AT30" s="386">
        <v>308.99513546999998</v>
      </c>
      <c r="AU30" s="386">
        <v>202.21533423</v>
      </c>
      <c r="AV30" s="386">
        <v>80.248686390000003</v>
      </c>
      <c r="AW30" s="386">
        <v>25.974713393999998</v>
      </c>
      <c r="AX30" s="386">
        <v>14.735878874999999</v>
      </c>
      <c r="AY30" s="386">
        <v>10.120418044999999</v>
      </c>
      <c r="AZ30" s="877">
        <v>13.729207031</v>
      </c>
      <c r="BA30" s="877">
        <v>59.831682526000002</v>
      </c>
      <c r="BB30" s="877">
        <v>65.698741803000004</v>
      </c>
      <c r="BC30" s="877">
        <v>118.32902664</v>
      </c>
      <c r="BD30" s="877">
        <v>270.72328313000003</v>
      </c>
      <c r="BE30" s="358">
        <v>361.74810540999999</v>
      </c>
      <c r="BF30" s="358">
        <v>369.04406189000002</v>
      </c>
      <c r="BG30" s="358">
        <v>208.13500083</v>
      </c>
      <c r="BH30" s="358">
        <v>72.862932310000005</v>
      </c>
      <c r="BI30" s="358">
        <v>21.955203192999999</v>
      </c>
      <c r="BJ30" s="358">
        <v>11.870613326000001</v>
      </c>
      <c r="BK30" s="358">
        <v>11.444992024999999</v>
      </c>
      <c r="BL30" s="358">
        <v>13.020580498999999</v>
      </c>
      <c r="BM30" s="358">
        <v>27.072342046999999</v>
      </c>
      <c r="BN30" s="358">
        <v>45.367767473000001</v>
      </c>
      <c r="BO30" s="358">
        <v>135.36131306999999</v>
      </c>
      <c r="BP30" s="358">
        <v>273.43920043999998</v>
      </c>
      <c r="BQ30" s="358">
        <v>403.56109329999998</v>
      </c>
      <c r="BR30" s="358">
        <v>371.71863438999998</v>
      </c>
      <c r="BS30" s="358">
        <v>209.68438302000001</v>
      </c>
      <c r="BT30" s="358">
        <v>73.438756900000001</v>
      </c>
      <c r="BU30" s="358">
        <v>22.128379890000001</v>
      </c>
      <c r="BV30" s="358">
        <v>11.958623503</v>
      </c>
    </row>
    <row r="31" spans="1:74" ht="11.1" customHeight="1" x14ac:dyDescent="0.2">
      <c r="A31" s="6" t="s">
        <v>26</v>
      </c>
      <c r="B31" s="758" t="s">
        <v>1001</v>
      </c>
      <c r="C31" s="386">
        <v>1E-10</v>
      </c>
      <c r="D31" s="386">
        <v>1E-10</v>
      </c>
      <c r="E31" s="386">
        <v>1E-10</v>
      </c>
      <c r="F31" s="386">
        <v>1E-10</v>
      </c>
      <c r="G31" s="386">
        <v>18.034032933999999</v>
      </c>
      <c r="H31" s="386">
        <v>62.911539972</v>
      </c>
      <c r="I31" s="386">
        <v>260.23764612999997</v>
      </c>
      <c r="J31" s="386">
        <v>273.10254292000002</v>
      </c>
      <c r="K31" s="386">
        <v>32.917810119999999</v>
      </c>
      <c r="L31" s="386">
        <v>1E-10</v>
      </c>
      <c r="M31" s="386">
        <v>1E-10</v>
      </c>
      <c r="N31" s="386">
        <v>1E-10</v>
      </c>
      <c r="O31" s="386">
        <v>1E-10</v>
      </c>
      <c r="P31" s="386">
        <v>1E-10</v>
      </c>
      <c r="Q31" s="386">
        <v>1E-10</v>
      </c>
      <c r="R31" s="386">
        <v>1E-10</v>
      </c>
      <c r="S31" s="386">
        <v>3.522798366</v>
      </c>
      <c r="T31" s="386">
        <v>47.159795355</v>
      </c>
      <c r="U31" s="386">
        <v>273.32424692000001</v>
      </c>
      <c r="V31" s="386">
        <v>133.99674171999999</v>
      </c>
      <c r="W31" s="386">
        <v>57.416224927000002</v>
      </c>
      <c r="X31" s="386">
        <v>5.4203586628</v>
      </c>
      <c r="Y31" s="386">
        <v>1E-10</v>
      </c>
      <c r="Z31" s="386">
        <v>1E-10</v>
      </c>
      <c r="AA31" s="386">
        <v>1E-10</v>
      </c>
      <c r="AB31" s="386">
        <v>1E-10</v>
      </c>
      <c r="AC31" s="386">
        <v>1E-10</v>
      </c>
      <c r="AD31" s="386">
        <v>1E-10</v>
      </c>
      <c r="AE31" s="386">
        <v>17.757669167</v>
      </c>
      <c r="AF31" s="386">
        <v>128.52304724000001</v>
      </c>
      <c r="AG31" s="386">
        <v>283.18382580999997</v>
      </c>
      <c r="AH31" s="386">
        <v>155.44571246000001</v>
      </c>
      <c r="AI31" s="386">
        <v>35.127829814000002</v>
      </c>
      <c r="AJ31" s="386">
        <v>1E-10</v>
      </c>
      <c r="AK31" s="386">
        <v>1E-10</v>
      </c>
      <c r="AL31" s="386">
        <v>1E-10</v>
      </c>
      <c r="AM31" s="386">
        <v>1E-10</v>
      </c>
      <c r="AN31" s="386">
        <v>1E-10</v>
      </c>
      <c r="AO31" s="386">
        <v>1E-10</v>
      </c>
      <c r="AP31" s="386">
        <v>1E-10</v>
      </c>
      <c r="AQ31" s="386">
        <v>10.268782559</v>
      </c>
      <c r="AR31" s="386">
        <v>108.46710964</v>
      </c>
      <c r="AS31" s="386">
        <v>273.01664204999997</v>
      </c>
      <c r="AT31" s="386">
        <v>118.00794602000001</v>
      </c>
      <c r="AU31" s="386">
        <v>39.22405079</v>
      </c>
      <c r="AV31" s="386">
        <v>1E-10</v>
      </c>
      <c r="AW31" s="386">
        <v>1E-10</v>
      </c>
      <c r="AX31" s="386">
        <v>1E-10</v>
      </c>
      <c r="AY31" s="386">
        <v>1E-10</v>
      </c>
      <c r="AZ31" s="877">
        <v>1E-10</v>
      </c>
      <c r="BA31" s="877">
        <v>1E-10</v>
      </c>
      <c r="BB31" s="877">
        <v>1E-10</v>
      </c>
      <c r="BC31" s="877">
        <v>6.5055791614</v>
      </c>
      <c r="BD31" s="877">
        <v>126.36905928</v>
      </c>
      <c r="BE31" s="358">
        <v>226.94388814000001</v>
      </c>
      <c r="BF31" s="358">
        <v>212.50949688</v>
      </c>
      <c r="BG31" s="358">
        <v>44.607999540999998</v>
      </c>
      <c r="BH31" s="358">
        <v>0.98948030932999997</v>
      </c>
      <c r="BI31" s="358">
        <v>0</v>
      </c>
      <c r="BJ31" s="358">
        <v>0</v>
      </c>
      <c r="BK31" s="358">
        <v>0</v>
      </c>
      <c r="BL31" s="358">
        <v>0</v>
      </c>
      <c r="BM31" s="358">
        <v>0</v>
      </c>
      <c r="BN31" s="358">
        <v>0</v>
      </c>
      <c r="BO31" s="358">
        <v>10.923934060000001</v>
      </c>
      <c r="BP31" s="358">
        <v>91.188005137000005</v>
      </c>
      <c r="BQ31" s="358">
        <v>265.07551446000002</v>
      </c>
      <c r="BR31" s="358">
        <v>214.92213901</v>
      </c>
      <c r="BS31" s="358">
        <v>45.100357793999997</v>
      </c>
      <c r="BT31" s="358">
        <v>1.0001197163</v>
      </c>
      <c r="BU31" s="358">
        <v>0</v>
      </c>
      <c r="BV31" s="358">
        <v>0</v>
      </c>
    </row>
    <row r="32" spans="1:74" ht="11.1" customHeight="1" x14ac:dyDescent="0.2">
      <c r="A32" s="6" t="s">
        <v>27</v>
      </c>
      <c r="B32" s="758" t="s">
        <v>1002</v>
      </c>
      <c r="C32" s="386">
        <v>1E-10</v>
      </c>
      <c r="D32" s="386">
        <v>1E-10</v>
      </c>
      <c r="E32" s="386">
        <v>1E-10</v>
      </c>
      <c r="F32" s="386">
        <v>1E-10</v>
      </c>
      <c r="G32" s="386">
        <v>39.921172888999997</v>
      </c>
      <c r="H32" s="386">
        <v>113.6227404</v>
      </c>
      <c r="I32" s="386">
        <v>310.87346015999998</v>
      </c>
      <c r="J32" s="386">
        <v>301.83138536000001</v>
      </c>
      <c r="K32" s="386">
        <v>71.579982134000005</v>
      </c>
      <c r="L32" s="386">
        <v>0.6659632311</v>
      </c>
      <c r="M32" s="386">
        <v>1E-10</v>
      </c>
      <c r="N32" s="386">
        <v>1E-10</v>
      </c>
      <c r="O32" s="386">
        <v>1E-10</v>
      </c>
      <c r="P32" s="386">
        <v>1E-10</v>
      </c>
      <c r="Q32" s="386">
        <v>1E-10</v>
      </c>
      <c r="R32" s="386">
        <v>0.44520417063000001</v>
      </c>
      <c r="S32" s="386">
        <v>12.271855187</v>
      </c>
      <c r="T32" s="386">
        <v>78.394870678000004</v>
      </c>
      <c r="U32" s="386">
        <v>308.37967593000002</v>
      </c>
      <c r="V32" s="386">
        <v>192.43863701000001</v>
      </c>
      <c r="W32" s="386">
        <v>82.580497962999999</v>
      </c>
      <c r="X32" s="386">
        <v>10.253474279000001</v>
      </c>
      <c r="Y32" s="386">
        <v>1E-10</v>
      </c>
      <c r="Z32" s="386">
        <v>1E-10</v>
      </c>
      <c r="AA32" s="386">
        <v>1E-10</v>
      </c>
      <c r="AB32" s="386">
        <v>1E-10</v>
      </c>
      <c r="AC32" s="386">
        <v>1E-10</v>
      </c>
      <c r="AD32" s="386">
        <v>1E-10</v>
      </c>
      <c r="AE32" s="386">
        <v>49.664861653999999</v>
      </c>
      <c r="AF32" s="386">
        <v>190.25790627999999</v>
      </c>
      <c r="AG32" s="386">
        <v>328.41171922000001</v>
      </c>
      <c r="AH32" s="386">
        <v>213.93796008000001</v>
      </c>
      <c r="AI32" s="386">
        <v>70.185070134</v>
      </c>
      <c r="AJ32" s="386">
        <v>6.8721871791</v>
      </c>
      <c r="AK32" s="386">
        <v>1E-10</v>
      </c>
      <c r="AL32" s="386">
        <v>1E-10</v>
      </c>
      <c r="AM32" s="386">
        <v>1E-10</v>
      </c>
      <c r="AN32" s="386">
        <v>1E-10</v>
      </c>
      <c r="AO32" s="386">
        <v>1E-10</v>
      </c>
      <c r="AP32" s="386">
        <v>1E-10</v>
      </c>
      <c r="AQ32" s="386">
        <v>24.161370495</v>
      </c>
      <c r="AR32" s="386">
        <v>168.87142943000001</v>
      </c>
      <c r="AS32" s="386">
        <v>349.88235801000002</v>
      </c>
      <c r="AT32" s="386">
        <v>157.70172500000001</v>
      </c>
      <c r="AU32" s="386">
        <v>84.876247432</v>
      </c>
      <c r="AV32" s="386">
        <v>3.4485742353000002</v>
      </c>
      <c r="AW32" s="386">
        <v>1E-10</v>
      </c>
      <c r="AX32" s="386">
        <v>1E-10</v>
      </c>
      <c r="AY32" s="386">
        <v>1E-10</v>
      </c>
      <c r="AZ32" s="877">
        <v>1E-10</v>
      </c>
      <c r="BA32" s="877">
        <v>1E-10</v>
      </c>
      <c r="BB32" s="877">
        <v>0.92083101171000004</v>
      </c>
      <c r="BC32" s="877">
        <v>19.643350404</v>
      </c>
      <c r="BD32" s="877">
        <v>170.84657364</v>
      </c>
      <c r="BE32" s="358">
        <v>275.14960759000002</v>
      </c>
      <c r="BF32" s="358">
        <v>263.35707020000001</v>
      </c>
      <c r="BG32" s="358">
        <v>83.451353929999996</v>
      </c>
      <c r="BH32" s="358">
        <v>5.1502979010000001</v>
      </c>
      <c r="BI32" s="358">
        <v>0</v>
      </c>
      <c r="BJ32" s="358">
        <v>0</v>
      </c>
      <c r="BK32" s="358">
        <v>0</v>
      </c>
      <c r="BL32" s="358">
        <v>0</v>
      </c>
      <c r="BM32" s="358">
        <v>0</v>
      </c>
      <c r="BN32" s="358">
        <v>0</v>
      </c>
      <c r="BO32" s="358">
        <v>34.214826131999999</v>
      </c>
      <c r="BP32" s="358">
        <v>152.99019719</v>
      </c>
      <c r="BQ32" s="358">
        <v>322.95136785</v>
      </c>
      <c r="BR32" s="358">
        <v>265.94603654000002</v>
      </c>
      <c r="BS32" s="358">
        <v>84.281175852000004</v>
      </c>
      <c r="BT32" s="358">
        <v>5.2026092830000001</v>
      </c>
      <c r="BU32" s="358">
        <v>0</v>
      </c>
      <c r="BV32" s="358">
        <v>0</v>
      </c>
    </row>
    <row r="33" spans="1:74" ht="11.1" customHeight="1" x14ac:dyDescent="0.2">
      <c r="A33" s="6" t="s">
        <v>28</v>
      </c>
      <c r="B33" s="758" t="s">
        <v>1003</v>
      </c>
      <c r="C33" s="386">
        <v>1E-10</v>
      </c>
      <c r="D33" s="386">
        <v>1E-10</v>
      </c>
      <c r="E33" s="386">
        <v>1.0563231567</v>
      </c>
      <c r="F33" s="386">
        <v>1E-10</v>
      </c>
      <c r="G33" s="386">
        <v>79.480375096000003</v>
      </c>
      <c r="H33" s="386">
        <v>177.33171056</v>
      </c>
      <c r="I33" s="386">
        <v>263.62436822000001</v>
      </c>
      <c r="J33" s="386">
        <v>218.87222983999999</v>
      </c>
      <c r="K33" s="386">
        <v>74.242193431999993</v>
      </c>
      <c r="L33" s="386">
        <v>1.6140561878999999</v>
      </c>
      <c r="M33" s="386">
        <v>1E-10</v>
      </c>
      <c r="N33" s="386">
        <v>1E-10</v>
      </c>
      <c r="O33" s="386">
        <v>1E-10</v>
      </c>
      <c r="P33" s="386">
        <v>1E-10</v>
      </c>
      <c r="Q33" s="386">
        <v>0.14538561323999999</v>
      </c>
      <c r="R33" s="386">
        <v>0.67938001329999997</v>
      </c>
      <c r="S33" s="386">
        <v>48.571345458000003</v>
      </c>
      <c r="T33" s="386">
        <v>129.89307375000001</v>
      </c>
      <c r="U33" s="386">
        <v>246.37210976</v>
      </c>
      <c r="V33" s="386">
        <v>188.28319766999999</v>
      </c>
      <c r="W33" s="386">
        <v>88.635432469999998</v>
      </c>
      <c r="X33" s="386">
        <v>9.9095824801999992</v>
      </c>
      <c r="Y33" s="386">
        <v>1E-10</v>
      </c>
      <c r="Z33" s="386">
        <v>1E-10</v>
      </c>
      <c r="AA33" s="386">
        <v>1E-10</v>
      </c>
      <c r="AB33" s="386">
        <v>1E-10</v>
      </c>
      <c r="AC33" s="386">
        <v>2.6736362797000002</v>
      </c>
      <c r="AD33" s="386">
        <v>3.4220192868999999</v>
      </c>
      <c r="AE33" s="386">
        <v>101.79393591</v>
      </c>
      <c r="AF33" s="386">
        <v>205.77951178999999</v>
      </c>
      <c r="AG33" s="386">
        <v>233.61421922</v>
      </c>
      <c r="AH33" s="386">
        <v>222.89458368000001</v>
      </c>
      <c r="AI33" s="386">
        <v>113.3190249</v>
      </c>
      <c r="AJ33" s="386">
        <v>15.487090715000001</v>
      </c>
      <c r="AK33" s="386">
        <v>1E-10</v>
      </c>
      <c r="AL33" s="386">
        <v>1E-10</v>
      </c>
      <c r="AM33" s="386">
        <v>1E-10</v>
      </c>
      <c r="AN33" s="386">
        <v>1E-10</v>
      </c>
      <c r="AO33" s="386">
        <v>3.0880464893999999</v>
      </c>
      <c r="AP33" s="386">
        <v>0.82580920165000005</v>
      </c>
      <c r="AQ33" s="386">
        <v>35.729189376000001</v>
      </c>
      <c r="AR33" s="386">
        <v>213.00976703000001</v>
      </c>
      <c r="AS33" s="386">
        <v>326.49519587999998</v>
      </c>
      <c r="AT33" s="386">
        <v>183.71880472999999</v>
      </c>
      <c r="AU33" s="386">
        <v>94.371719244999994</v>
      </c>
      <c r="AV33" s="386">
        <v>14.785326604</v>
      </c>
      <c r="AW33" s="386">
        <v>1E-10</v>
      </c>
      <c r="AX33" s="386">
        <v>1E-10</v>
      </c>
      <c r="AY33" s="386">
        <v>1E-10</v>
      </c>
      <c r="AZ33" s="877">
        <v>1E-10</v>
      </c>
      <c r="BA33" s="877">
        <v>4.8372758254999999</v>
      </c>
      <c r="BB33" s="877">
        <v>11.358446066999999</v>
      </c>
      <c r="BC33" s="877">
        <v>37.289997233999998</v>
      </c>
      <c r="BD33" s="877">
        <v>156.52519226999999</v>
      </c>
      <c r="BE33" s="358">
        <v>280.70884573000001</v>
      </c>
      <c r="BF33" s="358">
        <v>241.21095287</v>
      </c>
      <c r="BG33" s="358">
        <v>82.479443490999998</v>
      </c>
      <c r="BH33" s="358">
        <v>7.1585186471000002</v>
      </c>
      <c r="BI33" s="358">
        <v>0</v>
      </c>
      <c r="BJ33" s="358">
        <v>0</v>
      </c>
      <c r="BK33" s="358">
        <v>0</v>
      </c>
      <c r="BL33" s="358">
        <v>0</v>
      </c>
      <c r="BM33" s="358">
        <v>1.229993788</v>
      </c>
      <c r="BN33" s="358">
        <v>1.3953390896</v>
      </c>
      <c r="BO33" s="358">
        <v>66.350475184999993</v>
      </c>
      <c r="BP33" s="358">
        <v>184.85060179000001</v>
      </c>
      <c r="BQ33" s="358">
        <v>291.38723403</v>
      </c>
      <c r="BR33" s="358">
        <v>242.87135703999999</v>
      </c>
      <c r="BS33" s="358">
        <v>83.041013397</v>
      </c>
      <c r="BT33" s="358">
        <v>7.2067731877999996</v>
      </c>
      <c r="BU33" s="358">
        <v>0</v>
      </c>
      <c r="BV33" s="358">
        <v>0</v>
      </c>
    </row>
    <row r="34" spans="1:74" ht="11.1" customHeight="1" x14ac:dyDescent="0.2">
      <c r="A34" s="6" t="s">
        <v>29</v>
      </c>
      <c r="B34" s="758" t="s">
        <v>1004</v>
      </c>
      <c r="C34" s="386">
        <v>1E-10</v>
      </c>
      <c r="D34" s="386">
        <v>1E-10</v>
      </c>
      <c r="E34" s="386">
        <v>2.8051201292000001</v>
      </c>
      <c r="F34" s="386">
        <v>2.2075669478000002</v>
      </c>
      <c r="G34" s="386">
        <v>71.481205971999998</v>
      </c>
      <c r="H34" s="386">
        <v>232.12365657000001</v>
      </c>
      <c r="I34" s="386">
        <v>337.74328652999998</v>
      </c>
      <c r="J34" s="386">
        <v>275.53435932000002</v>
      </c>
      <c r="K34" s="386">
        <v>120.88403637</v>
      </c>
      <c r="L34" s="386">
        <v>7.4233679701000002</v>
      </c>
      <c r="M34" s="386">
        <v>1E-10</v>
      </c>
      <c r="N34" s="386">
        <v>1E-10</v>
      </c>
      <c r="O34" s="386">
        <v>1E-10</v>
      </c>
      <c r="P34" s="386">
        <v>1E-10</v>
      </c>
      <c r="Q34" s="386">
        <v>0.98871566063000005</v>
      </c>
      <c r="R34" s="386">
        <v>5.2515575789</v>
      </c>
      <c r="S34" s="386">
        <v>89.342211231999997</v>
      </c>
      <c r="T34" s="386">
        <v>226.05946947000001</v>
      </c>
      <c r="U34" s="386">
        <v>283.1206727</v>
      </c>
      <c r="V34" s="386">
        <v>280.40090599000001</v>
      </c>
      <c r="W34" s="386">
        <v>147.52843449</v>
      </c>
      <c r="X34" s="386">
        <v>13.914194127</v>
      </c>
      <c r="Y34" s="386">
        <v>1E-10</v>
      </c>
      <c r="Z34" s="386">
        <v>1E-10</v>
      </c>
      <c r="AA34" s="386">
        <v>1E-10</v>
      </c>
      <c r="AB34" s="386">
        <v>4.1253143258999998</v>
      </c>
      <c r="AC34" s="386">
        <v>6.9081455708000004</v>
      </c>
      <c r="AD34" s="386">
        <v>10.040755973</v>
      </c>
      <c r="AE34" s="386">
        <v>87.096114002999997</v>
      </c>
      <c r="AF34" s="386">
        <v>234.21380747000001</v>
      </c>
      <c r="AG34" s="386">
        <v>279.12587710999998</v>
      </c>
      <c r="AH34" s="386">
        <v>251.72908752999999</v>
      </c>
      <c r="AI34" s="386">
        <v>143.31616034999999</v>
      </c>
      <c r="AJ34" s="386">
        <v>31.272485572000001</v>
      </c>
      <c r="AK34" s="386">
        <v>1E-10</v>
      </c>
      <c r="AL34" s="386">
        <v>1E-10</v>
      </c>
      <c r="AM34" s="386">
        <v>1E-10</v>
      </c>
      <c r="AN34" s="386">
        <v>1E-10</v>
      </c>
      <c r="AO34" s="386">
        <v>11.09557987</v>
      </c>
      <c r="AP34" s="386">
        <v>7.1595496263999996</v>
      </c>
      <c r="AQ34" s="386">
        <v>53.077294449999997</v>
      </c>
      <c r="AR34" s="386">
        <v>220.88728989000001</v>
      </c>
      <c r="AS34" s="386">
        <v>336.84062782000001</v>
      </c>
      <c r="AT34" s="386">
        <v>235.66444247000001</v>
      </c>
      <c r="AU34" s="386">
        <v>136.40388035999999</v>
      </c>
      <c r="AV34" s="386">
        <v>31.527048214000001</v>
      </c>
      <c r="AW34" s="386">
        <v>0.28409744425</v>
      </c>
      <c r="AX34" s="386">
        <v>1E-10</v>
      </c>
      <c r="AY34" s="386">
        <v>1E-10</v>
      </c>
      <c r="AZ34" s="877">
        <v>0.98618968928999995</v>
      </c>
      <c r="BA34" s="877">
        <v>13.805417487</v>
      </c>
      <c r="BB34" s="877">
        <v>21.636364012000001</v>
      </c>
      <c r="BC34" s="877">
        <v>64.187886172999995</v>
      </c>
      <c r="BD34" s="877">
        <v>226.33887568</v>
      </c>
      <c r="BE34" s="358">
        <v>328.06616500000001</v>
      </c>
      <c r="BF34" s="358">
        <v>283.71478302999998</v>
      </c>
      <c r="BG34" s="358">
        <v>108.90231876999999</v>
      </c>
      <c r="BH34" s="358">
        <v>10.444250333999999</v>
      </c>
      <c r="BI34" s="358">
        <v>0.31598284931999998</v>
      </c>
      <c r="BJ34" s="358">
        <v>0</v>
      </c>
      <c r="BK34" s="358">
        <v>0</v>
      </c>
      <c r="BL34" s="358">
        <v>0.14732646579</v>
      </c>
      <c r="BM34" s="358">
        <v>4.5612892998000003</v>
      </c>
      <c r="BN34" s="358">
        <v>6.4632623023000004</v>
      </c>
      <c r="BO34" s="358">
        <v>72.350458664000001</v>
      </c>
      <c r="BP34" s="358">
        <v>220.54234932</v>
      </c>
      <c r="BQ34" s="358">
        <v>343.75507191000003</v>
      </c>
      <c r="BR34" s="358">
        <v>285.02112196000002</v>
      </c>
      <c r="BS34" s="358">
        <v>109.36723327</v>
      </c>
      <c r="BT34" s="358">
        <v>10.482809354</v>
      </c>
      <c r="BU34" s="358">
        <v>0.31732183873999997</v>
      </c>
      <c r="BV34" s="358">
        <v>0</v>
      </c>
    </row>
    <row r="35" spans="1:74" ht="11.1" customHeight="1" x14ac:dyDescent="0.2">
      <c r="A35" s="6" t="s">
        <v>190</v>
      </c>
      <c r="B35" s="758" t="s">
        <v>1060</v>
      </c>
      <c r="C35" s="386">
        <v>27.918711513000002</v>
      </c>
      <c r="D35" s="386">
        <v>45.252052540999998</v>
      </c>
      <c r="E35" s="386">
        <v>83.883328546000001</v>
      </c>
      <c r="F35" s="386">
        <v>97.863647177999994</v>
      </c>
      <c r="G35" s="386">
        <v>240.81011279000001</v>
      </c>
      <c r="H35" s="386">
        <v>375.88014973000003</v>
      </c>
      <c r="I35" s="386">
        <v>482.33308686999999</v>
      </c>
      <c r="J35" s="386">
        <v>440.51273128999998</v>
      </c>
      <c r="K35" s="386">
        <v>278.52792997</v>
      </c>
      <c r="L35" s="386">
        <v>107.00892904</v>
      </c>
      <c r="M35" s="386">
        <v>88.661584687000001</v>
      </c>
      <c r="N35" s="386">
        <v>37.609823878</v>
      </c>
      <c r="O35" s="386">
        <v>49.650821616999998</v>
      </c>
      <c r="P35" s="386">
        <v>69.356271093999993</v>
      </c>
      <c r="Q35" s="386">
        <v>83.853355915999998</v>
      </c>
      <c r="R35" s="386">
        <v>117.94518125</v>
      </c>
      <c r="S35" s="386">
        <v>175.86235271000001</v>
      </c>
      <c r="T35" s="386">
        <v>294.65618843999999</v>
      </c>
      <c r="U35" s="386">
        <v>488.43797522</v>
      </c>
      <c r="V35" s="386">
        <v>461.82319798999998</v>
      </c>
      <c r="W35" s="386">
        <v>291.06958641</v>
      </c>
      <c r="X35" s="386">
        <v>137.71791304000001</v>
      </c>
      <c r="Y35" s="386">
        <v>65.102885588999996</v>
      </c>
      <c r="Z35" s="386">
        <v>37.694214531999997</v>
      </c>
      <c r="AA35" s="386">
        <v>35.418146327000002</v>
      </c>
      <c r="AB35" s="386">
        <v>29.342630793000001</v>
      </c>
      <c r="AC35" s="386">
        <v>82.381549351999993</v>
      </c>
      <c r="AD35" s="386">
        <v>90.033814569</v>
      </c>
      <c r="AE35" s="386">
        <v>272.00241043</v>
      </c>
      <c r="AF35" s="386">
        <v>399.73895281</v>
      </c>
      <c r="AG35" s="386">
        <v>503.40340894000002</v>
      </c>
      <c r="AH35" s="386">
        <v>437.10901285</v>
      </c>
      <c r="AI35" s="386">
        <v>307.59522729999998</v>
      </c>
      <c r="AJ35" s="386">
        <v>147.28675473999999</v>
      </c>
      <c r="AK35" s="386">
        <v>84.671077530000005</v>
      </c>
      <c r="AL35" s="386">
        <v>35.89961194</v>
      </c>
      <c r="AM35" s="386">
        <v>17.209621732999999</v>
      </c>
      <c r="AN35" s="386">
        <v>58.400812414000001</v>
      </c>
      <c r="AO35" s="386">
        <v>59.200963524999999</v>
      </c>
      <c r="AP35" s="386">
        <v>123.88920473</v>
      </c>
      <c r="AQ35" s="386">
        <v>242.82196386999999</v>
      </c>
      <c r="AR35" s="386">
        <v>399.12134039</v>
      </c>
      <c r="AS35" s="386">
        <v>519.51159321</v>
      </c>
      <c r="AT35" s="386">
        <v>381.26543824999999</v>
      </c>
      <c r="AU35" s="386">
        <v>285.30804233999999</v>
      </c>
      <c r="AV35" s="386">
        <v>135.45565705999999</v>
      </c>
      <c r="AW35" s="386">
        <v>50.568260187</v>
      </c>
      <c r="AX35" s="386">
        <v>47.060894128999998</v>
      </c>
      <c r="AY35" s="386">
        <v>28.825526850999999</v>
      </c>
      <c r="AZ35" s="877">
        <v>21.585938417000001</v>
      </c>
      <c r="BA35" s="877">
        <v>97.830645325999996</v>
      </c>
      <c r="BB35" s="877">
        <v>122.7303347</v>
      </c>
      <c r="BC35" s="877">
        <v>226.59068329999999</v>
      </c>
      <c r="BD35" s="877">
        <v>387.59199257</v>
      </c>
      <c r="BE35" s="358">
        <v>460.54804773000001</v>
      </c>
      <c r="BF35" s="358">
        <v>471.95598933999997</v>
      </c>
      <c r="BG35" s="358">
        <v>318.93583109999997</v>
      </c>
      <c r="BH35" s="358">
        <v>153.58510050000001</v>
      </c>
      <c r="BI35" s="358">
        <v>63.993600792000002</v>
      </c>
      <c r="BJ35" s="358">
        <v>43.211326868</v>
      </c>
      <c r="BK35" s="358">
        <v>36.363051038999998</v>
      </c>
      <c r="BL35" s="358">
        <v>40.557981701000003</v>
      </c>
      <c r="BM35" s="358">
        <v>64.456292918000003</v>
      </c>
      <c r="BN35" s="358">
        <v>97.904591738999997</v>
      </c>
      <c r="BO35" s="358">
        <v>232.00465727</v>
      </c>
      <c r="BP35" s="358">
        <v>393.15732112000001</v>
      </c>
      <c r="BQ35" s="358">
        <v>506.97231714999998</v>
      </c>
      <c r="BR35" s="358">
        <v>474.69906316999999</v>
      </c>
      <c r="BS35" s="358">
        <v>320.80985425</v>
      </c>
      <c r="BT35" s="358">
        <v>154.49312359000001</v>
      </c>
      <c r="BU35" s="358">
        <v>64.372339277999998</v>
      </c>
      <c r="BV35" s="358">
        <v>43.470514256999998</v>
      </c>
    </row>
    <row r="36" spans="1:74" ht="11.1" customHeight="1" x14ac:dyDescent="0.2">
      <c r="A36" s="6" t="s">
        <v>30</v>
      </c>
      <c r="B36" s="758" t="s">
        <v>1006</v>
      </c>
      <c r="C36" s="386">
        <v>2.758515305</v>
      </c>
      <c r="D36" s="386">
        <v>3.0164542766000002</v>
      </c>
      <c r="E36" s="386">
        <v>22.307170759000002</v>
      </c>
      <c r="F36" s="386">
        <v>24.661728750000002</v>
      </c>
      <c r="G36" s="386">
        <v>205.92696813000001</v>
      </c>
      <c r="H36" s="386">
        <v>367.02875903</v>
      </c>
      <c r="I36" s="386">
        <v>480.04079359000002</v>
      </c>
      <c r="J36" s="386">
        <v>384.75225455999998</v>
      </c>
      <c r="K36" s="386">
        <v>200.11248004999999</v>
      </c>
      <c r="L36" s="386">
        <v>29.165897724000001</v>
      </c>
      <c r="M36" s="386">
        <v>4.6414113820000003</v>
      </c>
      <c r="N36" s="386">
        <v>3.0468888815000001</v>
      </c>
      <c r="O36" s="386">
        <v>19.114880028999998</v>
      </c>
      <c r="P36" s="386">
        <v>16.947053873000002</v>
      </c>
      <c r="Q36" s="386">
        <v>27.002121891000002</v>
      </c>
      <c r="R36" s="386">
        <v>29.796486966</v>
      </c>
      <c r="S36" s="386">
        <v>141.64824919</v>
      </c>
      <c r="T36" s="386">
        <v>270.45590213999998</v>
      </c>
      <c r="U36" s="386">
        <v>430.95735418999999</v>
      </c>
      <c r="V36" s="386">
        <v>418.68296642000001</v>
      </c>
      <c r="W36" s="386">
        <v>247.26278275999999</v>
      </c>
      <c r="X36" s="386">
        <v>65.482515934999995</v>
      </c>
      <c r="Y36" s="386">
        <v>4.4071555182999997</v>
      </c>
      <c r="Z36" s="386">
        <v>2.7771975485999998</v>
      </c>
      <c r="AA36" s="386">
        <v>2.3317879225999998</v>
      </c>
      <c r="AB36" s="386">
        <v>10.262429137</v>
      </c>
      <c r="AC36" s="386">
        <v>27.545380203000001</v>
      </c>
      <c r="AD36" s="386">
        <v>45.832959705999997</v>
      </c>
      <c r="AE36" s="386">
        <v>218.92686162999999</v>
      </c>
      <c r="AF36" s="386">
        <v>356.36659114000003</v>
      </c>
      <c r="AG36" s="386">
        <v>444.43426765999999</v>
      </c>
      <c r="AH36" s="386">
        <v>411.14312405999999</v>
      </c>
      <c r="AI36" s="386">
        <v>250.46036107</v>
      </c>
      <c r="AJ36" s="386">
        <v>78.633594091000006</v>
      </c>
      <c r="AK36" s="386">
        <v>27.114476807999999</v>
      </c>
      <c r="AL36" s="386">
        <v>2.916154379</v>
      </c>
      <c r="AM36" s="386">
        <v>1.1072468931999999</v>
      </c>
      <c r="AN36" s="386">
        <v>6.4228221957000002</v>
      </c>
      <c r="AO36" s="386">
        <v>30.737528398999999</v>
      </c>
      <c r="AP36" s="386">
        <v>65.452552992999998</v>
      </c>
      <c r="AQ36" s="386">
        <v>154.20288178000001</v>
      </c>
      <c r="AR36" s="386">
        <v>357.77381893</v>
      </c>
      <c r="AS36" s="386">
        <v>498.65708773</v>
      </c>
      <c r="AT36" s="386">
        <v>361.88432946</v>
      </c>
      <c r="AU36" s="386">
        <v>253.56264644999999</v>
      </c>
      <c r="AV36" s="386">
        <v>72.655127409000002</v>
      </c>
      <c r="AW36" s="386">
        <v>8.2120353656000002</v>
      </c>
      <c r="AX36" s="386">
        <v>2.2096222365</v>
      </c>
      <c r="AY36" s="386">
        <v>4.2368508104</v>
      </c>
      <c r="AZ36" s="877">
        <v>5.7807065133000002</v>
      </c>
      <c r="BA36" s="877">
        <v>63.294421333000003</v>
      </c>
      <c r="BB36" s="877">
        <v>88.624385828000001</v>
      </c>
      <c r="BC36" s="877">
        <v>137.89819548</v>
      </c>
      <c r="BD36" s="877">
        <v>339.86650630000003</v>
      </c>
      <c r="BE36" s="358">
        <v>430.45441786999999</v>
      </c>
      <c r="BF36" s="358">
        <v>430.01571379000001</v>
      </c>
      <c r="BG36" s="358">
        <v>248.43820205</v>
      </c>
      <c r="BH36" s="358">
        <v>59.589136244999999</v>
      </c>
      <c r="BI36" s="358">
        <v>5.5297750887000001</v>
      </c>
      <c r="BJ36" s="358">
        <v>3.2501028126999998</v>
      </c>
      <c r="BK36" s="358">
        <v>6.3355563199000002</v>
      </c>
      <c r="BL36" s="358">
        <v>4.9395031679999999</v>
      </c>
      <c r="BM36" s="358">
        <v>22.967575439000001</v>
      </c>
      <c r="BN36" s="358">
        <v>36.576837761</v>
      </c>
      <c r="BO36" s="358">
        <v>169.93690287999999</v>
      </c>
      <c r="BP36" s="358">
        <v>346.47674008000001</v>
      </c>
      <c r="BQ36" s="358">
        <v>462.86701596</v>
      </c>
      <c r="BR36" s="358">
        <v>431.91855012000002</v>
      </c>
      <c r="BS36" s="358">
        <v>249.49311195000001</v>
      </c>
      <c r="BT36" s="358">
        <v>59.818152611000002</v>
      </c>
      <c r="BU36" s="358">
        <v>5.5458942411000001</v>
      </c>
      <c r="BV36" s="358">
        <v>3.2606954228</v>
      </c>
    </row>
    <row r="37" spans="1:74" ht="11.1" customHeight="1" x14ac:dyDescent="0.2">
      <c r="A37" s="6" t="s">
        <v>31</v>
      </c>
      <c r="B37" s="758" t="s">
        <v>1007</v>
      </c>
      <c r="C37" s="386">
        <v>9.0794877484000001</v>
      </c>
      <c r="D37" s="386">
        <v>5.1480200946999997</v>
      </c>
      <c r="E37" s="386">
        <v>40.995141535000002</v>
      </c>
      <c r="F37" s="386">
        <v>157.59740418999999</v>
      </c>
      <c r="G37" s="386">
        <v>386.46001748999998</v>
      </c>
      <c r="H37" s="386">
        <v>554.31594187999997</v>
      </c>
      <c r="I37" s="386">
        <v>681.56487162999997</v>
      </c>
      <c r="J37" s="386">
        <v>582.89834588999997</v>
      </c>
      <c r="K37" s="386">
        <v>404.43696807999999</v>
      </c>
      <c r="L37" s="386">
        <v>130.81650309</v>
      </c>
      <c r="M37" s="386">
        <v>25.595620241999999</v>
      </c>
      <c r="N37" s="386">
        <v>13.234828731</v>
      </c>
      <c r="O37" s="386">
        <v>34.537755976</v>
      </c>
      <c r="P37" s="386">
        <v>27.294065841999998</v>
      </c>
      <c r="Q37" s="386">
        <v>87.848576184999999</v>
      </c>
      <c r="R37" s="386">
        <v>93.492179735999997</v>
      </c>
      <c r="S37" s="386">
        <v>290.57348832000002</v>
      </c>
      <c r="T37" s="386">
        <v>514.00031953999996</v>
      </c>
      <c r="U37" s="386">
        <v>647.94329354000001</v>
      </c>
      <c r="V37" s="386">
        <v>709.83597214999998</v>
      </c>
      <c r="W37" s="386">
        <v>509.40695550999999</v>
      </c>
      <c r="X37" s="386">
        <v>171.19890717999999</v>
      </c>
      <c r="Y37" s="386">
        <v>28.368037898000001</v>
      </c>
      <c r="Z37" s="386">
        <v>15.570714769</v>
      </c>
      <c r="AA37" s="386">
        <v>7.5216958110999999</v>
      </c>
      <c r="AB37" s="386">
        <v>37.426127845000003</v>
      </c>
      <c r="AC37" s="386">
        <v>80.702334668999995</v>
      </c>
      <c r="AD37" s="386">
        <v>151.79286501000001</v>
      </c>
      <c r="AE37" s="386">
        <v>372.89169075000001</v>
      </c>
      <c r="AF37" s="386">
        <v>527.04108836</v>
      </c>
      <c r="AG37" s="386">
        <v>553.38586886999997</v>
      </c>
      <c r="AH37" s="386">
        <v>631.14566984999999</v>
      </c>
      <c r="AI37" s="386">
        <v>401.88029031999997</v>
      </c>
      <c r="AJ37" s="386">
        <v>264.21458207000001</v>
      </c>
      <c r="AK37" s="386">
        <v>91.013338628</v>
      </c>
      <c r="AL37" s="386">
        <v>28.911102405000001</v>
      </c>
      <c r="AM37" s="386">
        <v>5.5335953881000002</v>
      </c>
      <c r="AN37" s="386">
        <v>19.314140433999999</v>
      </c>
      <c r="AO37" s="386">
        <v>106.6075841</v>
      </c>
      <c r="AP37" s="386">
        <v>169.28943106</v>
      </c>
      <c r="AQ37" s="386">
        <v>302.39983968000001</v>
      </c>
      <c r="AR37" s="386">
        <v>489.89593028000002</v>
      </c>
      <c r="AS37" s="386">
        <v>566.16587374000005</v>
      </c>
      <c r="AT37" s="386">
        <v>566.57613312000001</v>
      </c>
      <c r="AU37" s="386">
        <v>414.48712566</v>
      </c>
      <c r="AV37" s="386">
        <v>247.84154973</v>
      </c>
      <c r="AW37" s="386">
        <v>86.752286914999999</v>
      </c>
      <c r="AX37" s="386">
        <v>21.053123392</v>
      </c>
      <c r="AY37" s="386">
        <v>14.294807605000001</v>
      </c>
      <c r="AZ37" s="877">
        <v>48.634629642</v>
      </c>
      <c r="BA37" s="877">
        <v>152.59652321999999</v>
      </c>
      <c r="BB37" s="877">
        <v>190.69717163999999</v>
      </c>
      <c r="BC37" s="877">
        <v>266.02545147000001</v>
      </c>
      <c r="BD37" s="877">
        <v>511.02454204999998</v>
      </c>
      <c r="BE37" s="358">
        <v>569.35706981999999</v>
      </c>
      <c r="BF37" s="358">
        <v>626.63898662999998</v>
      </c>
      <c r="BG37" s="358">
        <v>415.55944168000002</v>
      </c>
      <c r="BH37" s="358">
        <v>164.80298397999999</v>
      </c>
      <c r="BI37" s="358">
        <v>41.230707656</v>
      </c>
      <c r="BJ37" s="358">
        <v>10.86827662</v>
      </c>
      <c r="BK37" s="358">
        <v>17.216974764</v>
      </c>
      <c r="BL37" s="358">
        <v>22.249692287999999</v>
      </c>
      <c r="BM37" s="358">
        <v>68.244753036999995</v>
      </c>
      <c r="BN37" s="358">
        <v>121.98615820000001</v>
      </c>
      <c r="BO37" s="358">
        <v>315.00431501000003</v>
      </c>
      <c r="BP37" s="358">
        <v>517.84963230999995</v>
      </c>
      <c r="BQ37" s="358">
        <v>633.33559236999997</v>
      </c>
      <c r="BR37" s="358">
        <v>629.58358309000005</v>
      </c>
      <c r="BS37" s="358">
        <v>417.54242015</v>
      </c>
      <c r="BT37" s="358">
        <v>165.64660542999999</v>
      </c>
      <c r="BU37" s="358">
        <v>41.455125029000001</v>
      </c>
      <c r="BV37" s="358">
        <v>10.922376566000001</v>
      </c>
    </row>
    <row r="38" spans="1:74" ht="11.1" customHeight="1" x14ac:dyDescent="0.2">
      <c r="A38" s="6" t="s">
        <v>33</v>
      </c>
      <c r="B38" s="758" t="s">
        <v>1008</v>
      </c>
      <c r="C38" s="386">
        <v>1E-10</v>
      </c>
      <c r="D38" s="386">
        <v>1.7295549685</v>
      </c>
      <c r="E38" s="386">
        <v>13.398171677000001</v>
      </c>
      <c r="F38" s="386">
        <v>52.177683793</v>
      </c>
      <c r="G38" s="386">
        <v>126.77292457</v>
      </c>
      <c r="H38" s="386">
        <v>290.06261991000002</v>
      </c>
      <c r="I38" s="386">
        <v>430.70218018999998</v>
      </c>
      <c r="J38" s="386">
        <v>357.77242122000001</v>
      </c>
      <c r="K38" s="386">
        <v>244.43551081000001</v>
      </c>
      <c r="L38" s="386">
        <v>66.590628869</v>
      </c>
      <c r="M38" s="386">
        <v>1.4425060911000001</v>
      </c>
      <c r="N38" s="386">
        <v>1E-10</v>
      </c>
      <c r="O38" s="386">
        <v>1E-10</v>
      </c>
      <c r="P38" s="386">
        <v>1E-10</v>
      </c>
      <c r="Q38" s="386">
        <v>3.1735668974000002</v>
      </c>
      <c r="R38" s="386">
        <v>40.267746209000002</v>
      </c>
      <c r="S38" s="386">
        <v>116.92820309</v>
      </c>
      <c r="T38" s="386">
        <v>193.87858324000001</v>
      </c>
      <c r="U38" s="386">
        <v>460.50238250000001</v>
      </c>
      <c r="V38" s="386">
        <v>362.58520553</v>
      </c>
      <c r="W38" s="386">
        <v>203.16575773</v>
      </c>
      <c r="X38" s="386">
        <v>85.681944267000006</v>
      </c>
      <c r="Y38" s="386">
        <v>13.034038398</v>
      </c>
      <c r="Z38" s="386">
        <v>1E-10</v>
      </c>
      <c r="AA38" s="386">
        <v>1E-10</v>
      </c>
      <c r="AB38" s="386">
        <v>2.3102239562000002</v>
      </c>
      <c r="AC38" s="386">
        <v>6.358304296</v>
      </c>
      <c r="AD38" s="386">
        <v>35.234711226000002</v>
      </c>
      <c r="AE38" s="386">
        <v>113.47747071000001</v>
      </c>
      <c r="AF38" s="386">
        <v>339.15309264000001</v>
      </c>
      <c r="AG38" s="386">
        <v>445.96685386000001</v>
      </c>
      <c r="AH38" s="386">
        <v>381.81576357</v>
      </c>
      <c r="AI38" s="386">
        <v>252.73663877999999</v>
      </c>
      <c r="AJ38" s="386">
        <v>123.10620934000001</v>
      </c>
      <c r="AK38" s="386">
        <v>2.8915498489</v>
      </c>
      <c r="AL38" s="386">
        <v>1.7351608287</v>
      </c>
      <c r="AM38" s="386">
        <v>1E-10</v>
      </c>
      <c r="AN38" s="386">
        <v>9.3852358290000009</v>
      </c>
      <c r="AO38" s="386">
        <v>13.686157869000001</v>
      </c>
      <c r="AP38" s="386">
        <v>42.612484860000002</v>
      </c>
      <c r="AQ38" s="386">
        <v>125.10658506999999</v>
      </c>
      <c r="AR38" s="386">
        <v>293.22167775000003</v>
      </c>
      <c r="AS38" s="386">
        <v>393.36458333000002</v>
      </c>
      <c r="AT38" s="386">
        <v>385.95007996999999</v>
      </c>
      <c r="AU38" s="386">
        <v>216.66242582999999</v>
      </c>
      <c r="AV38" s="386">
        <v>75.164860348000005</v>
      </c>
      <c r="AW38" s="386">
        <v>18.699288320000001</v>
      </c>
      <c r="AX38" s="386">
        <v>2.8949582104</v>
      </c>
      <c r="AY38" s="386">
        <v>2.6555367469000002</v>
      </c>
      <c r="AZ38" s="877">
        <v>14.154015825</v>
      </c>
      <c r="BA38" s="877">
        <v>80.766132272999997</v>
      </c>
      <c r="BB38" s="877">
        <v>58.049771548000002</v>
      </c>
      <c r="BC38" s="877">
        <v>131.47862731999999</v>
      </c>
      <c r="BD38" s="877">
        <v>289.43777096000002</v>
      </c>
      <c r="BE38" s="358">
        <v>373.02123503000001</v>
      </c>
      <c r="BF38" s="358">
        <v>380.92081209999998</v>
      </c>
      <c r="BG38" s="358">
        <v>220.96447287999999</v>
      </c>
      <c r="BH38" s="358">
        <v>73.901416987000005</v>
      </c>
      <c r="BI38" s="358">
        <v>10.378062609000001</v>
      </c>
      <c r="BJ38" s="358">
        <v>0</v>
      </c>
      <c r="BK38" s="358">
        <v>1.0791520442</v>
      </c>
      <c r="BL38" s="358">
        <v>3.8653033107999999</v>
      </c>
      <c r="BM38" s="358">
        <v>15.839468482999999</v>
      </c>
      <c r="BN38" s="358">
        <v>44.482580984999998</v>
      </c>
      <c r="BO38" s="358">
        <v>128.15500287</v>
      </c>
      <c r="BP38" s="358">
        <v>287.79376330999997</v>
      </c>
      <c r="BQ38" s="358">
        <v>433.15334200000001</v>
      </c>
      <c r="BR38" s="358">
        <v>382.94672734</v>
      </c>
      <c r="BS38" s="358">
        <v>222.06122755000001</v>
      </c>
      <c r="BT38" s="358">
        <v>74.260463896999994</v>
      </c>
      <c r="BU38" s="358">
        <v>10.430003920000001</v>
      </c>
      <c r="BV38" s="358">
        <v>0</v>
      </c>
    </row>
    <row r="39" spans="1:74" ht="11.1" customHeight="1" x14ac:dyDescent="0.2">
      <c r="A39" s="6" t="s">
        <v>34</v>
      </c>
      <c r="B39" s="758" t="s">
        <v>1011</v>
      </c>
      <c r="C39" s="386">
        <v>9.4186507338999998</v>
      </c>
      <c r="D39" s="386">
        <v>7.4560937166999999</v>
      </c>
      <c r="E39" s="386">
        <v>13.716242098</v>
      </c>
      <c r="F39" s="386">
        <v>23.403243335999999</v>
      </c>
      <c r="G39" s="386">
        <v>42.304212853999999</v>
      </c>
      <c r="H39" s="386">
        <v>145.94900845000001</v>
      </c>
      <c r="I39" s="386">
        <v>247.27525524000001</v>
      </c>
      <c r="J39" s="386">
        <v>297.30556101000002</v>
      </c>
      <c r="K39" s="386">
        <v>222.37303098000001</v>
      </c>
      <c r="L39" s="386">
        <v>59.229579303999998</v>
      </c>
      <c r="M39" s="386">
        <v>10.595938535</v>
      </c>
      <c r="N39" s="386">
        <v>8.6570466721999999</v>
      </c>
      <c r="O39" s="386">
        <v>7.7412549653999996</v>
      </c>
      <c r="P39" s="386">
        <v>8.2229300383999995</v>
      </c>
      <c r="Q39" s="386">
        <v>9.6446502767000002</v>
      </c>
      <c r="R39" s="386">
        <v>17.324297911999999</v>
      </c>
      <c r="S39" s="386">
        <v>33.851500088000002</v>
      </c>
      <c r="T39" s="386">
        <v>59.767260051999997</v>
      </c>
      <c r="U39" s="386">
        <v>279.16826685000001</v>
      </c>
      <c r="V39" s="386">
        <v>244.25432678000001</v>
      </c>
      <c r="W39" s="386">
        <v>93.523311827000001</v>
      </c>
      <c r="X39" s="386">
        <v>55.197303310000002</v>
      </c>
      <c r="Y39" s="386">
        <v>14.252652248</v>
      </c>
      <c r="Z39" s="386">
        <v>7.7889375383999999</v>
      </c>
      <c r="AA39" s="386">
        <v>6.5808320857</v>
      </c>
      <c r="AB39" s="386">
        <v>6.1766774066999997</v>
      </c>
      <c r="AC39" s="386">
        <v>7.5370854604000002</v>
      </c>
      <c r="AD39" s="386">
        <v>14.117195172000001</v>
      </c>
      <c r="AE39" s="386">
        <v>36.297543443999999</v>
      </c>
      <c r="AF39" s="386">
        <v>144.11917865999999</v>
      </c>
      <c r="AG39" s="386">
        <v>330.49787154000001</v>
      </c>
      <c r="AH39" s="386">
        <v>237.41379438999999</v>
      </c>
      <c r="AI39" s="386">
        <v>167.15713149999999</v>
      </c>
      <c r="AJ39" s="386">
        <v>85.848028358999997</v>
      </c>
      <c r="AK39" s="386">
        <v>9.8129863291999992</v>
      </c>
      <c r="AL39" s="386">
        <v>7.7580046568999999</v>
      </c>
      <c r="AM39" s="386">
        <v>6.5566365255000001</v>
      </c>
      <c r="AN39" s="386">
        <v>9.4967878871</v>
      </c>
      <c r="AO39" s="386">
        <v>10.695778837000001</v>
      </c>
      <c r="AP39" s="386">
        <v>19.594149250000001</v>
      </c>
      <c r="AQ39" s="386">
        <v>53.951434134000003</v>
      </c>
      <c r="AR39" s="386">
        <v>129.90794245999999</v>
      </c>
      <c r="AS39" s="386">
        <v>188.16690334</v>
      </c>
      <c r="AT39" s="386">
        <v>263.87839006000002</v>
      </c>
      <c r="AU39" s="386">
        <v>157.32532592999999</v>
      </c>
      <c r="AV39" s="386">
        <v>39.142225113000002</v>
      </c>
      <c r="AW39" s="386">
        <v>16.221132441000002</v>
      </c>
      <c r="AX39" s="386">
        <v>12.802172431000001</v>
      </c>
      <c r="AY39" s="386">
        <v>12.148111979999999</v>
      </c>
      <c r="AZ39" s="877">
        <v>10.006397387</v>
      </c>
      <c r="BA39" s="877">
        <v>55.081312670999999</v>
      </c>
      <c r="BB39" s="877">
        <v>20.616433406999999</v>
      </c>
      <c r="BC39" s="877">
        <v>46.301331693999998</v>
      </c>
      <c r="BD39" s="877">
        <v>126.01814037</v>
      </c>
      <c r="BE39" s="358">
        <v>224.02002375999999</v>
      </c>
      <c r="BF39" s="358">
        <v>271.66903492</v>
      </c>
      <c r="BG39" s="358">
        <v>169.33132363999999</v>
      </c>
      <c r="BH39" s="358">
        <v>54.135253528</v>
      </c>
      <c r="BI39" s="358">
        <v>14.804055930000001</v>
      </c>
      <c r="BJ39" s="358">
        <v>8.7518726043000008</v>
      </c>
      <c r="BK39" s="358">
        <v>8.1464138896999998</v>
      </c>
      <c r="BL39" s="358">
        <v>7.6224004510999999</v>
      </c>
      <c r="BM39" s="358">
        <v>12.491836444</v>
      </c>
      <c r="BN39" s="358">
        <v>20.856587307000002</v>
      </c>
      <c r="BO39" s="358">
        <v>53.655376490000002</v>
      </c>
      <c r="BP39" s="358">
        <v>127.71452488</v>
      </c>
      <c r="BQ39" s="358">
        <v>268.62725293</v>
      </c>
      <c r="BR39" s="358">
        <v>273.88494444999998</v>
      </c>
      <c r="BS39" s="358">
        <v>170.56293846</v>
      </c>
      <c r="BT39" s="358">
        <v>54.435777731000002</v>
      </c>
      <c r="BU39" s="358">
        <v>14.831418297000001</v>
      </c>
      <c r="BV39" s="358">
        <v>8.7471820965999996</v>
      </c>
    </row>
    <row r="40" spans="1:74" ht="11.1" customHeight="1" x14ac:dyDescent="0.2">
      <c r="A40" s="6"/>
      <c r="B40" s="758"/>
      <c r="C40" s="386"/>
      <c r="D40" s="386"/>
      <c r="E40" s="386"/>
      <c r="F40" s="386"/>
      <c r="G40" s="386"/>
      <c r="H40" s="386"/>
      <c r="I40" s="386"/>
      <c r="J40" s="386"/>
      <c r="K40" s="386"/>
      <c r="L40" s="386"/>
      <c r="M40" s="386"/>
      <c r="N40" s="386"/>
      <c r="O40" s="386"/>
      <c r="P40" s="386"/>
      <c r="Q40" s="386"/>
      <c r="R40" s="386"/>
      <c r="S40" s="386"/>
      <c r="T40" s="386"/>
      <c r="U40" s="386"/>
      <c r="V40" s="386"/>
      <c r="W40" s="386"/>
      <c r="X40" s="386"/>
      <c r="Y40" s="386"/>
      <c r="Z40" s="386"/>
      <c r="AA40" s="386"/>
      <c r="AB40" s="386"/>
      <c r="AC40" s="386"/>
      <c r="AD40" s="386"/>
      <c r="AE40" s="386"/>
      <c r="AF40" s="386"/>
      <c r="AG40" s="386"/>
      <c r="AH40" s="386"/>
      <c r="AI40" s="386"/>
      <c r="AJ40" s="386"/>
      <c r="AK40" s="386"/>
      <c r="AL40" s="386"/>
      <c r="AM40" s="386"/>
      <c r="AN40" s="386"/>
      <c r="AO40" s="386"/>
      <c r="AP40" s="386"/>
      <c r="AQ40" s="386"/>
      <c r="AR40" s="386"/>
      <c r="AS40" s="386"/>
      <c r="AT40" s="386"/>
      <c r="AU40" s="386"/>
      <c r="AV40" s="386"/>
      <c r="AW40" s="386"/>
      <c r="AX40" s="386"/>
      <c r="AY40" s="386"/>
      <c r="AZ40" s="877"/>
      <c r="BA40" s="877"/>
      <c r="BB40" s="877"/>
      <c r="BC40" s="877"/>
      <c r="BD40" s="877"/>
      <c r="BE40" s="358"/>
      <c r="BF40" s="358"/>
      <c r="BG40" s="358"/>
      <c r="BH40" s="358"/>
      <c r="BI40" s="358"/>
      <c r="BJ40" s="358"/>
      <c r="BK40" s="358"/>
      <c r="BL40" s="358"/>
      <c r="BM40" s="358"/>
      <c r="BN40" s="358"/>
      <c r="BO40" s="358"/>
      <c r="BP40" s="358"/>
      <c r="BQ40" s="358"/>
      <c r="BR40" s="358"/>
      <c r="BS40" s="358"/>
      <c r="BT40" s="358"/>
      <c r="BU40" s="358"/>
      <c r="BV40" s="358"/>
    </row>
    <row r="41" spans="1:74" ht="11.1" customHeight="1" x14ac:dyDescent="0.2">
      <c r="A41" s="6"/>
      <c r="B41" s="97" t="s">
        <v>1401</v>
      </c>
      <c r="C41" s="531"/>
      <c r="D41" s="531"/>
      <c r="E41" s="531"/>
      <c r="F41" s="531"/>
      <c r="G41" s="531"/>
      <c r="H41" s="531"/>
      <c r="I41" s="531"/>
      <c r="J41" s="531"/>
      <c r="K41" s="531"/>
      <c r="L41" s="531"/>
      <c r="M41" s="531"/>
      <c r="N41" s="531"/>
      <c r="O41" s="531"/>
      <c r="P41" s="531"/>
      <c r="Q41" s="531"/>
      <c r="R41" s="531"/>
      <c r="S41" s="531"/>
      <c r="T41" s="531"/>
      <c r="U41" s="531"/>
      <c r="V41" s="531"/>
      <c r="W41" s="531"/>
      <c r="X41" s="531"/>
      <c r="Y41" s="531"/>
      <c r="Z41" s="531"/>
      <c r="AA41" s="531"/>
      <c r="AB41" s="531"/>
      <c r="AC41" s="531"/>
      <c r="AD41" s="531"/>
      <c r="AE41" s="531"/>
      <c r="AF41" s="531"/>
      <c r="AG41" s="531"/>
      <c r="AH41" s="531"/>
      <c r="AI41" s="531"/>
      <c r="AJ41" s="531"/>
      <c r="AK41" s="531"/>
      <c r="AL41" s="531"/>
      <c r="AM41" s="531"/>
      <c r="AN41" s="531"/>
      <c r="AO41" s="531"/>
      <c r="AP41" s="531"/>
      <c r="AQ41" s="531"/>
      <c r="AR41" s="531"/>
      <c r="AS41" s="531"/>
      <c r="AT41" s="531"/>
      <c r="AU41" s="531"/>
      <c r="AV41" s="531"/>
      <c r="AW41" s="531"/>
      <c r="AX41" s="531"/>
      <c r="AY41" s="531"/>
      <c r="AZ41" s="942"/>
      <c r="BA41" s="942"/>
      <c r="BB41" s="942"/>
      <c r="BC41" s="942"/>
      <c r="BD41" s="942"/>
      <c r="BE41" s="534"/>
      <c r="BF41" s="534"/>
      <c r="BG41" s="534"/>
      <c r="BH41" s="534"/>
      <c r="BI41" s="534"/>
      <c r="BJ41" s="534"/>
      <c r="BK41" s="534"/>
      <c r="BL41" s="534"/>
      <c r="BM41" s="534"/>
      <c r="BN41" s="534"/>
      <c r="BO41" s="534"/>
      <c r="BP41" s="534"/>
      <c r="BQ41" s="534"/>
      <c r="BR41" s="534"/>
      <c r="BS41" s="534"/>
      <c r="BT41" s="534"/>
      <c r="BU41" s="534"/>
      <c r="BV41" s="534"/>
    </row>
    <row r="42" spans="1:74" ht="11.1" customHeight="1" x14ac:dyDescent="0.2">
      <c r="A42" s="6" t="s">
        <v>89</v>
      </c>
      <c r="B42" s="536" t="s">
        <v>1147</v>
      </c>
      <c r="C42" s="386">
        <v>10.797887802</v>
      </c>
      <c r="D42" s="386">
        <v>14.057178061</v>
      </c>
      <c r="E42" s="386">
        <v>27.996764338999999</v>
      </c>
      <c r="F42" s="386">
        <v>42.241300907000003</v>
      </c>
      <c r="G42" s="386">
        <v>120.23121006</v>
      </c>
      <c r="H42" s="386">
        <v>250.01684890999999</v>
      </c>
      <c r="I42" s="386">
        <v>361.53651029000002</v>
      </c>
      <c r="J42" s="386">
        <v>327.57094603000002</v>
      </c>
      <c r="K42" s="386">
        <v>201.05689856000001</v>
      </c>
      <c r="L42" s="386">
        <v>73.413631245000005</v>
      </c>
      <c r="M42" s="386">
        <v>20.757246649999999</v>
      </c>
      <c r="N42" s="386">
        <v>14.396910297</v>
      </c>
      <c r="O42" s="386">
        <v>10.447712612</v>
      </c>
      <c r="P42" s="386">
        <v>13.863610113</v>
      </c>
      <c r="Q42" s="386">
        <v>25.823437401</v>
      </c>
      <c r="R42" s="386">
        <v>42.271441060999997</v>
      </c>
      <c r="S42" s="386">
        <v>119.49225336000001</v>
      </c>
      <c r="T42" s="386">
        <v>253.70457847</v>
      </c>
      <c r="U42" s="386">
        <v>360.76367778999997</v>
      </c>
      <c r="V42" s="386">
        <v>330.63891238999997</v>
      </c>
      <c r="W42" s="386">
        <v>203.89457218000001</v>
      </c>
      <c r="X42" s="386">
        <v>73.417946049999998</v>
      </c>
      <c r="Y42" s="386">
        <v>21.705415120000001</v>
      </c>
      <c r="Z42" s="386">
        <v>14.345838819000001</v>
      </c>
      <c r="AA42" s="386">
        <v>10.645174322000001</v>
      </c>
      <c r="AB42" s="386">
        <v>14.775201791000001</v>
      </c>
      <c r="AC42" s="386">
        <v>27.886915739999999</v>
      </c>
      <c r="AD42" s="386">
        <v>43.257075622999999</v>
      </c>
      <c r="AE42" s="386">
        <v>120.49460188</v>
      </c>
      <c r="AF42" s="386">
        <v>250.28626015</v>
      </c>
      <c r="AG42" s="386">
        <v>365.94531002000002</v>
      </c>
      <c r="AH42" s="386">
        <v>336.79156257</v>
      </c>
      <c r="AI42" s="386">
        <v>206.56112912</v>
      </c>
      <c r="AJ42" s="386">
        <v>75.115691033000004</v>
      </c>
      <c r="AK42" s="386">
        <v>21.993247014000001</v>
      </c>
      <c r="AL42" s="386">
        <v>14.128791433</v>
      </c>
      <c r="AM42" s="386">
        <v>10.881915864</v>
      </c>
      <c r="AN42" s="386">
        <v>14.870880302</v>
      </c>
      <c r="AO42" s="386">
        <v>29.501437495000001</v>
      </c>
      <c r="AP42" s="386">
        <v>44.191090060000001</v>
      </c>
      <c r="AQ42" s="386">
        <v>124.93016267</v>
      </c>
      <c r="AR42" s="386">
        <v>255.26474623999999</v>
      </c>
      <c r="AS42" s="386">
        <v>374.92895993000002</v>
      </c>
      <c r="AT42" s="386">
        <v>341.82667964000001</v>
      </c>
      <c r="AU42" s="386">
        <v>209.35851070000001</v>
      </c>
      <c r="AV42" s="386">
        <v>77.377591887999998</v>
      </c>
      <c r="AW42" s="386">
        <v>24.125812494000002</v>
      </c>
      <c r="AX42" s="386">
        <v>14.366638821</v>
      </c>
      <c r="AY42" s="386">
        <v>10.504230511999999</v>
      </c>
      <c r="AZ42" s="877">
        <v>15.856354274999999</v>
      </c>
      <c r="BA42" s="877">
        <v>29.717498076999998</v>
      </c>
      <c r="BB42" s="877">
        <v>44.676717701000001</v>
      </c>
      <c r="BC42" s="877">
        <v>125.12211406999999</v>
      </c>
      <c r="BD42" s="877">
        <v>257.66522225</v>
      </c>
      <c r="BE42" s="358">
        <v>380.47120000000001</v>
      </c>
      <c r="BF42" s="358">
        <v>341.2346</v>
      </c>
      <c r="BG42" s="358">
        <v>207.29499999999999</v>
      </c>
      <c r="BH42" s="358">
        <v>77.759259999999998</v>
      </c>
      <c r="BI42" s="358">
        <v>23.771550000000001</v>
      </c>
      <c r="BJ42" s="358">
        <v>13.228160000000001</v>
      </c>
      <c r="BK42" s="358">
        <v>10.78281</v>
      </c>
      <c r="BL42" s="358">
        <v>16.123370000000001</v>
      </c>
      <c r="BM42" s="358">
        <v>32.208889999999997</v>
      </c>
      <c r="BN42" s="358">
        <v>47.037590000000002</v>
      </c>
      <c r="BO42" s="358">
        <v>127.2608</v>
      </c>
      <c r="BP42" s="358">
        <v>257.71879999999999</v>
      </c>
      <c r="BQ42" s="358">
        <v>378.31560000000002</v>
      </c>
      <c r="BR42" s="358">
        <v>341.97879999999998</v>
      </c>
      <c r="BS42" s="358">
        <v>206.22559999999999</v>
      </c>
      <c r="BT42" s="358">
        <v>76.460509999999999</v>
      </c>
      <c r="BU42" s="358">
        <v>23.435890000000001</v>
      </c>
      <c r="BV42" s="358">
        <v>12.77675</v>
      </c>
    </row>
    <row r="43" spans="1:74" ht="11.1" customHeight="1" x14ac:dyDescent="0.2">
      <c r="A43" s="6" t="s">
        <v>80</v>
      </c>
      <c r="B43" s="758" t="s">
        <v>1001</v>
      </c>
      <c r="C43" s="386">
        <v>1E-10</v>
      </c>
      <c r="D43" s="386">
        <v>1E-10</v>
      </c>
      <c r="E43" s="386">
        <v>1E-10</v>
      </c>
      <c r="F43" s="386">
        <v>1E-10</v>
      </c>
      <c r="G43" s="386">
        <v>11.697101093000001</v>
      </c>
      <c r="H43" s="386">
        <v>75.377583544000004</v>
      </c>
      <c r="I43" s="386">
        <v>233.62961136000001</v>
      </c>
      <c r="J43" s="386">
        <v>190.30803053</v>
      </c>
      <c r="K43" s="386">
        <v>47.917252326000003</v>
      </c>
      <c r="L43" s="386">
        <v>1.8993362249000001</v>
      </c>
      <c r="M43" s="386">
        <v>1E-10</v>
      </c>
      <c r="N43" s="386">
        <v>1E-10</v>
      </c>
      <c r="O43" s="386">
        <v>1E-10</v>
      </c>
      <c r="P43" s="386">
        <v>1E-10</v>
      </c>
      <c r="Q43" s="386">
        <v>1E-10</v>
      </c>
      <c r="R43" s="386">
        <v>1E-10</v>
      </c>
      <c r="S43" s="386">
        <v>11.404958932</v>
      </c>
      <c r="T43" s="386">
        <v>75.872176629999998</v>
      </c>
      <c r="U43" s="386">
        <v>235.09856980999999</v>
      </c>
      <c r="V43" s="386">
        <v>196.51605198999999</v>
      </c>
      <c r="W43" s="386">
        <v>48.49859043</v>
      </c>
      <c r="X43" s="386">
        <v>1.8502097333</v>
      </c>
      <c r="Y43" s="386">
        <v>1E-10</v>
      </c>
      <c r="Z43" s="386">
        <v>1E-10</v>
      </c>
      <c r="AA43" s="386">
        <v>1E-10</v>
      </c>
      <c r="AB43" s="386">
        <v>1E-10</v>
      </c>
      <c r="AC43" s="386">
        <v>1E-10</v>
      </c>
      <c r="AD43" s="386">
        <v>1E-10</v>
      </c>
      <c r="AE43" s="386">
        <v>10.921037465</v>
      </c>
      <c r="AF43" s="386">
        <v>71.817475931999994</v>
      </c>
      <c r="AG43" s="386">
        <v>232.09098413000001</v>
      </c>
      <c r="AH43" s="386">
        <v>197.60457858000001</v>
      </c>
      <c r="AI43" s="386">
        <v>52.519892693000003</v>
      </c>
      <c r="AJ43" s="386">
        <v>2.3922455994999998</v>
      </c>
      <c r="AK43" s="386">
        <v>1E-10</v>
      </c>
      <c r="AL43" s="386">
        <v>1E-10</v>
      </c>
      <c r="AM43" s="386">
        <v>1E-10</v>
      </c>
      <c r="AN43" s="386">
        <v>1E-10</v>
      </c>
      <c r="AO43" s="386">
        <v>1E-10</v>
      </c>
      <c r="AP43" s="386">
        <v>1E-10</v>
      </c>
      <c r="AQ43" s="386">
        <v>11.940697112000001</v>
      </c>
      <c r="AR43" s="386">
        <v>77.798850377999997</v>
      </c>
      <c r="AS43" s="386">
        <v>240.25149235000001</v>
      </c>
      <c r="AT43" s="386">
        <v>202.20660802</v>
      </c>
      <c r="AU43" s="386">
        <v>52.783040302000003</v>
      </c>
      <c r="AV43" s="386">
        <v>2.3435486199</v>
      </c>
      <c r="AW43" s="386">
        <v>1E-10</v>
      </c>
      <c r="AX43" s="386">
        <v>1E-10</v>
      </c>
      <c r="AY43" s="386">
        <v>1E-10</v>
      </c>
      <c r="AZ43" s="877">
        <v>1E-10</v>
      </c>
      <c r="BA43" s="877">
        <v>1E-10</v>
      </c>
      <c r="BB43" s="877">
        <v>1E-10</v>
      </c>
      <c r="BC43" s="877">
        <v>9.8835004402000006</v>
      </c>
      <c r="BD43" s="877">
        <v>84.686599049999998</v>
      </c>
      <c r="BE43" s="358">
        <v>248.16470000000001</v>
      </c>
      <c r="BF43" s="358">
        <v>193.46539999999999</v>
      </c>
      <c r="BG43" s="358">
        <v>48.039650000000002</v>
      </c>
      <c r="BH43" s="358">
        <v>2.3435489999999999</v>
      </c>
      <c r="BI43" s="358">
        <v>0</v>
      </c>
      <c r="BJ43" s="358">
        <v>0</v>
      </c>
      <c r="BK43" s="358">
        <v>0</v>
      </c>
      <c r="BL43" s="358">
        <v>0</v>
      </c>
      <c r="BM43" s="358">
        <v>0</v>
      </c>
      <c r="BN43" s="358">
        <v>0</v>
      </c>
      <c r="BO43" s="358">
        <v>9.8862260000000006</v>
      </c>
      <c r="BP43" s="358">
        <v>89.850269999999995</v>
      </c>
      <c r="BQ43" s="358">
        <v>246.7234</v>
      </c>
      <c r="BR43" s="358">
        <v>190.5831</v>
      </c>
      <c r="BS43" s="358">
        <v>46.342059999999996</v>
      </c>
      <c r="BT43" s="358">
        <v>2.4424969999999999</v>
      </c>
      <c r="BU43" s="358">
        <v>0</v>
      </c>
      <c r="BV43" s="358">
        <v>0</v>
      </c>
    </row>
    <row r="44" spans="1:74" ht="11.1" customHeight="1" x14ac:dyDescent="0.2">
      <c r="A44" s="6" t="s">
        <v>81</v>
      </c>
      <c r="B44" s="758" t="s">
        <v>1002</v>
      </c>
      <c r="C44" s="386">
        <v>1E-10</v>
      </c>
      <c r="D44" s="386">
        <v>1E-10</v>
      </c>
      <c r="E44" s="386">
        <v>0.19749571231999999</v>
      </c>
      <c r="F44" s="386">
        <v>0.26163668070000001</v>
      </c>
      <c r="G44" s="386">
        <v>34.171520915999999</v>
      </c>
      <c r="H44" s="386">
        <v>128.38315986999999</v>
      </c>
      <c r="I44" s="386">
        <v>292.71687939999998</v>
      </c>
      <c r="J44" s="386">
        <v>232.40031877000001</v>
      </c>
      <c r="K44" s="386">
        <v>86.638072680999997</v>
      </c>
      <c r="L44" s="386">
        <v>8.3723950328000001</v>
      </c>
      <c r="M44" s="386">
        <v>1E-10</v>
      </c>
      <c r="N44" s="386">
        <v>8.6425264347E-2</v>
      </c>
      <c r="O44" s="386">
        <v>1E-10</v>
      </c>
      <c r="P44" s="386">
        <v>1E-10</v>
      </c>
      <c r="Q44" s="386">
        <v>1E-10</v>
      </c>
      <c r="R44" s="386">
        <v>0.26163668070000001</v>
      </c>
      <c r="S44" s="386">
        <v>31.706990775000001</v>
      </c>
      <c r="T44" s="386">
        <v>128.16850844000001</v>
      </c>
      <c r="U44" s="386">
        <v>290.54951383999997</v>
      </c>
      <c r="V44" s="386">
        <v>238.73111818000001</v>
      </c>
      <c r="W44" s="386">
        <v>87.733026444999993</v>
      </c>
      <c r="X44" s="386">
        <v>7.9406453083999997</v>
      </c>
      <c r="Y44" s="386">
        <v>1E-10</v>
      </c>
      <c r="Z44" s="386">
        <v>8.6425264347E-2</v>
      </c>
      <c r="AA44" s="386">
        <v>1E-10</v>
      </c>
      <c r="AB44" s="386">
        <v>1E-10</v>
      </c>
      <c r="AC44" s="386">
        <v>1E-10</v>
      </c>
      <c r="AD44" s="386">
        <v>0.30615709776</v>
      </c>
      <c r="AE44" s="386">
        <v>30.683158878</v>
      </c>
      <c r="AF44" s="386">
        <v>122.66887948999999</v>
      </c>
      <c r="AG44" s="386">
        <v>288.67205501000001</v>
      </c>
      <c r="AH44" s="386">
        <v>242.01482136999999</v>
      </c>
      <c r="AI44" s="386">
        <v>92.321733707000007</v>
      </c>
      <c r="AJ44" s="386">
        <v>8.4228802254000001</v>
      </c>
      <c r="AK44" s="386">
        <v>1E-10</v>
      </c>
      <c r="AL44" s="386">
        <v>8.6425264347E-2</v>
      </c>
      <c r="AM44" s="386">
        <v>1E-10</v>
      </c>
      <c r="AN44" s="386">
        <v>1E-10</v>
      </c>
      <c r="AO44" s="386">
        <v>1E-10</v>
      </c>
      <c r="AP44" s="386">
        <v>0.30615709776</v>
      </c>
      <c r="AQ44" s="386">
        <v>33.043808018999997</v>
      </c>
      <c r="AR44" s="386">
        <v>128.52578671000001</v>
      </c>
      <c r="AS44" s="386">
        <v>299.46532092000001</v>
      </c>
      <c r="AT44" s="386">
        <v>248.33485227</v>
      </c>
      <c r="AU44" s="386">
        <v>92.779577208999996</v>
      </c>
      <c r="AV44" s="386">
        <v>8.5591222761000001</v>
      </c>
      <c r="AW44" s="386">
        <v>1E-10</v>
      </c>
      <c r="AX44" s="386">
        <v>8.6425264347E-2</v>
      </c>
      <c r="AY44" s="386">
        <v>1E-10</v>
      </c>
      <c r="AZ44" s="877">
        <v>1E-10</v>
      </c>
      <c r="BA44" s="877">
        <v>1E-10</v>
      </c>
      <c r="BB44" s="877">
        <v>0.30615709776</v>
      </c>
      <c r="BC44" s="877">
        <v>28.213199014000001</v>
      </c>
      <c r="BD44" s="877">
        <v>133.96685550000001</v>
      </c>
      <c r="BE44" s="358">
        <v>309.22059999999999</v>
      </c>
      <c r="BF44" s="358">
        <v>240.9324</v>
      </c>
      <c r="BG44" s="358">
        <v>87.574700000000007</v>
      </c>
      <c r="BH44" s="358">
        <v>8.8391800000000007</v>
      </c>
      <c r="BI44" s="358">
        <v>0</v>
      </c>
      <c r="BJ44" s="358">
        <v>0</v>
      </c>
      <c r="BK44" s="358">
        <v>0</v>
      </c>
      <c r="BL44" s="358">
        <v>0</v>
      </c>
      <c r="BM44" s="358">
        <v>0</v>
      </c>
      <c r="BN44" s="358">
        <v>0.39824019999999999</v>
      </c>
      <c r="BO44" s="358">
        <v>28.481210000000001</v>
      </c>
      <c r="BP44" s="358">
        <v>138.05529999999999</v>
      </c>
      <c r="BQ44" s="358">
        <v>305.60430000000002</v>
      </c>
      <c r="BR44" s="358">
        <v>235.9889</v>
      </c>
      <c r="BS44" s="358">
        <v>84.438010000000006</v>
      </c>
      <c r="BT44" s="358">
        <v>8.7974259999999997</v>
      </c>
      <c r="BU44" s="358">
        <v>0</v>
      </c>
      <c r="BV44" s="358">
        <v>0</v>
      </c>
    </row>
    <row r="45" spans="1:74" ht="11.1" customHeight="1" x14ac:dyDescent="0.2">
      <c r="A45" s="6" t="s">
        <v>82</v>
      </c>
      <c r="B45" s="758" t="s">
        <v>1003</v>
      </c>
      <c r="C45" s="386">
        <v>1E-10</v>
      </c>
      <c r="D45" s="386">
        <v>1E-10</v>
      </c>
      <c r="E45" s="386">
        <v>3.0261753555999999</v>
      </c>
      <c r="F45" s="386">
        <v>1.0704122768</v>
      </c>
      <c r="G45" s="386">
        <v>65.181406225000003</v>
      </c>
      <c r="H45" s="386">
        <v>171.40318948000001</v>
      </c>
      <c r="I45" s="386">
        <v>263.14923485999998</v>
      </c>
      <c r="J45" s="386">
        <v>214.72395366000001</v>
      </c>
      <c r="K45" s="386">
        <v>93.237146175999996</v>
      </c>
      <c r="L45" s="386">
        <v>9.2465997456999993</v>
      </c>
      <c r="M45" s="386">
        <v>1E-10</v>
      </c>
      <c r="N45" s="386">
        <v>0.19629946748999999</v>
      </c>
      <c r="O45" s="386">
        <v>1E-10</v>
      </c>
      <c r="P45" s="386">
        <v>1E-10</v>
      </c>
      <c r="Q45" s="386">
        <v>0.91176730270999995</v>
      </c>
      <c r="R45" s="386">
        <v>0.95933831605999997</v>
      </c>
      <c r="S45" s="386">
        <v>61.925347659000003</v>
      </c>
      <c r="T45" s="386">
        <v>171.00905287</v>
      </c>
      <c r="U45" s="386">
        <v>248.46275901999999</v>
      </c>
      <c r="V45" s="386">
        <v>216.57298269</v>
      </c>
      <c r="W45" s="386">
        <v>96.080602377000005</v>
      </c>
      <c r="X45" s="386">
        <v>9.3138538211000004</v>
      </c>
      <c r="Y45" s="386">
        <v>1E-10</v>
      </c>
      <c r="Z45" s="386">
        <v>0.19629946748999999</v>
      </c>
      <c r="AA45" s="386">
        <v>1E-10</v>
      </c>
      <c r="AB45" s="386">
        <v>1E-10</v>
      </c>
      <c r="AC45" s="386">
        <v>0.92630586403000004</v>
      </c>
      <c r="AD45" s="386">
        <v>1.0272763173999999</v>
      </c>
      <c r="AE45" s="386">
        <v>59.695369272000001</v>
      </c>
      <c r="AF45" s="386">
        <v>169.78792511</v>
      </c>
      <c r="AG45" s="386">
        <v>251.37829382999999</v>
      </c>
      <c r="AH45" s="386">
        <v>217.29587129999999</v>
      </c>
      <c r="AI45" s="386">
        <v>97.705443490999997</v>
      </c>
      <c r="AJ45" s="386">
        <v>9.7617245894</v>
      </c>
      <c r="AK45" s="386">
        <v>1E-10</v>
      </c>
      <c r="AL45" s="386">
        <v>0.19629946748999999</v>
      </c>
      <c r="AM45" s="386">
        <v>1E-10</v>
      </c>
      <c r="AN45" s="386">
        <v>1E-10</v>
      </c>
      <c r="AO45" s="386">
        <v>1.1936694919999999</v>
      </c>
      <c r="AP45" s="386">
        <v>1.3137340818000001</v>
      </c>
      <c r="AQ45" s="386">
        <v>64.516728419000003</v>
      </c>
      <c r="AR45" s="386">
        <v>172.79263709</v>
      </c>
      <c r="AS45" s="386">
        <v>261.45631859000002</v>
      </c>
      <c r="AT45" s="386">
        <v>219.87856819000001</v>
      </c>
      <c r="AU45" s="386">
        <v>104.43061139</v>
      </c>
      <c r="AV45" s="386">
        <v>11.044007375</v>
      </c>
      <c r="AW45" s="386">
        <v>1E-10</v>
      </c>
      <c r="AX45" s="386">
        <v>0.19629946748999999</v>
      </c>
      <c r="AY45" s="386">
        <v>1E-10</v>
      </c>
      <c r="AZ45" s="877">
        <v>1E-10</v>
      </c>
      <c r="BA45" s="877">
        <v>1.5024741409</v>
      </c>
      <c r="BB45" s="877">
        <v>1.3130240070000001</v>
      </c>
      <c r="BC45" s="877">
        <v>59.898767081999999</v>
      </c>
      <c r="BD45" s="877">
        <v>180.23949177</v>
      </c>
      <c r="BE45" s="358">
        <v>273.90980000000002</v>
      </c>
      <c r="BF45" s="358">
        <v>221.29490000000001</v>
      </c>
      <c r="BG45" s="358">
        <v>101.1262</v>
      </c>
      <c r="BH45" s="358">
        <v>11.801019999999999</v>
      </c>
      <c r="BI45" s="358">
        <v>0</v>
      </c>
      <c r="BJ45" s="358">
        <v>4.12912E-2</v>
      </c>
      <c r="BK45" s="358">
        <v>0</v>
      </c>
      <c r="BL45" s="358">
        <v>0</v>
      </c>
      <c r="BM45" s="358">
        <v>1.6392040000000001</v>
      </c>
      <c r="BN45" s="358">
        <v>2.3798029999999999</v>
      </c>
      <c r="BO45" s="358">
        <v>59.412779999999998</v>
      </c>
      <c r="BP45" s="358">
        <v>177.08920000000001</v>
      </c>
      <c r="BQ45" s="358">
        <v>274.30130000000003</v>
      </c>
      <c r="BR45" s="358">
        <v>215.7406</v>
      </c>
      <c r="BS45" s="358">
        <v>96.274789999999996</v>
      </c>
      <c r="BT45" s="358">
        <v>10.64162</v>
      </c>
      <c r="BU45" s="358">
        <v>0</v>
      </c>
      <c r="BV45" s="358">
        <v>4.12912E-2</v>
      </c>
    </row>
    <row r="46" spans="1:74" ht="11.1" customHeight="1" x14ac:dyDescent="0.2">
      <c r="A46" s="6" t="s">
        <v>83</v>
      </c>
      <c r="B46" s="758" t="s">
        <v>1004</v>
      </c>
      <c r="C46" s="386">
        <v>1E-10</v>
      </c>
      <c r="D46" s="386">
        <v>0.30383601869999999</v>
      </c>
      <c r="E46" s="386">
        <v>7.1751368374000002</v>
      </c>
      <c r="F46" s="386">
        <v>5.3804569749000004</v>
      </c>
      <c r="G46" s="386">
        <v>68.098042445000004</v>
      </c>
      <c r="H46" s="386">
        <v>225.23611514000001</v>
      </c>
      <c r="I46" s="386">
        <v>313.17205078000001</v>
      </c>
      <c r="J46" s="386">
        <v>242.70675582999999</v>
      </c>
      <c r="K46" s="386">
        <v>125.62457714</v>
      </c>
      <c r="L46" s="386">
        <v>10.968267511000001</v>
      </c>
      <c r="M46" s="386">
        <v>0.22646660334999999</v>
      </c>
      <c r="N46" s="386">
        <v>0.12746277345000001</v>
      </c>
      <c r="O46" s="386">
        <v>1E-10</v>
      </c>
      <c r="P46" s="386">
        <v>0.30383601869999999</v>
      </c>
      <c r="Q46" s="386">
        <v>3.7193751223999998</v>
      </c>
      <c r="R46" s="386">
        <v>4.1683071687000002</v>
      </c>
      <c r="S46" s="386">
        <v>62.958666545</v>
      </c>
      <c r="T46" s="386">
        <v>224.70131992</v>
      </c>
      <c r="U46" s="386">
        <v>299.44706488999998</v>
      </c>
      <c r="V46" s="386">
        <v>245.17656524</v>
      </c>
      <c r="W46" s="386">
        <v>129.77610340999999</v>
      </c>
      <c r="X46" s="386">
        <v>11.311364623999999</v>
      </c>
      <c r="Y46" s="386">
        <v>0.22646660334999999</v>
      </c>
      <c r="Z46" s="386">
        <v>0.12746277345000001</v>
      </c>
      <c r="AA46" s="386">
        <v>1E-10</v>
      </c>
      <c r="AB46" s="386">
        <v>0.30383601869999999</v>
      </c>
      <c r="AC46" s="386">
        <v>3.8182466884999999</v>
      </c>
      <c r="AD46" s="386">
        <v>4.6356689372000002</v>
      </c>
      <c r="AE46" s="386">
        <v>66.978973029000002</v>
      </c>
      <c r="AF46" s="386">
        <v>229.23363343</v>
      </c>
      <c r="AG46" s="386">
        <v>301.51849206000003</v>
      </c>
      <c r="AH46" s="386">
        <v>248.07792291000001</v>
      </c>
      <c r="AI46" s="386">
        <v>130.43275138999999</v>
      </c>
      <c r="AJ46" s="386">
        <v>12.038638432000001</v>
      </c>
      <c r="AK46" s="386">
        <v>0.22646660334999999</v>
      </c>
      <c r="AL46" s="386">
        <v>0.12746277345000001</v>
      </c>
      <c r="AM46" s="386">
        <v>1E-10</v>
      </c>
      <c r="AN46" s="386">
        <v>0.71636745128000001</v>
      </c>
      <c r="AO46" s="386">
        <v>4.5090612455999999</v>
      </c>
      <c r="AP46" s="386">
        <v>5.2848569932</v>
      </c>
      <c r="AQ46" s="386">
        <v>69.192599373999997</v>
      </c>
      <c r="AR46" s="386">
        <v>233.26709063999999</v>
      </c>
      <c r="AS46" s="386">
        <v>309.50925845</v>
      </c>
      <c r="AT46" s="386">
        <v>247.13870408</v>
      </c>
      <c r="AU46" s="386">
        <v>136.97130849999999</v>
      </c>
      <c r="AV46" s="386">
        <v>13.994437712</v>
      </c>
      <c r="AW46" s="386">
        <v>0.22646660334999999</v>
      </c>
      <c r="AX46" s="386">
        <v>0.12746277345000001</v>
      </c>
      <c r="AY46" s="386">
        <v>1E-10</v>
      </c>
      <c r="AZ46" s="877">
        <v>0.71636745128000001</v>
      </c>
      <c r="BA46" s="877">
        <v>5.3304085475000003</v>
      </c>
      <c r="BB46" s="877">
        <v>5.1545134137000002</v>
      </c>
      <c r="BC46" s="877">
        <v>68.959827833999995</v>
      </c>
      <c r="BD46" s="877">
        <v>235.1056566</v>
      </c>
      <c r="BE46" s="358">
        <v>314.29379999999998</v>
      </c>
      <c r="BF46" s="358">
        <v>250.50919999999999</v>
      </c>
      <c r="BG46" s="358">
        <v>133.7936</v>
      </c>
      <c r="BH46" s="358">
        <v>15.884600000000001</v>
      </c>
      <c r="BI46" s="358">
        <v>0.2548763</v>
      </c>
      <c r="BJ46" s="358">
        <v>0.12746279999999999</v>
      </c>
      <c r="BK46" s="358">
        <v>0</v>
      </c>
      <c r="BL46" s="358">
        <v>0.80734910000000004</v>
      </c>
      <c r="BM46" s="358">
        <v>5.7562280000000001</v>
      </c>
      <c r="BN46" s="358">
        <v>6.539434</v>
      </c>
      <c r="BO46" s="358">
        <v>70.499790000000004</v>
      </c>
      <c r="BP46" s="358">
        <v>231.40129999999999</v>
      </c>
      <c r="BQ46" s="358">
        <v>316.51080000000002</v>
      </c>
      <c r="BR46" s="358">
        <v>252.04230000000001</v>
      </c>
      <c r="BS46" s="358">
        <v>130.8751</v>
      </c>
      <c r="BT46" s="358">
        <v>14.099600000000001</v>
      </c>
      <c r="BU46" s="358">
        <v>8.8484099999999996E-2</v>
      </c>
      <c r="BV46" s="358">
        <v>0.12746279999999999</v>
      </c>
    </row>
    <row r="47" spans="1:74" ht="11.1" customHeight="1" x14ac:dyDescent="0.2">
      <c r="A47" s="6" t="s">
        <v>84</v>
      </c>
      <c r="B47" s="758" t="s">
        <v>1060</v>
      </c>
      <c r="C47" s="386">
        <v>34.138511115999997</v>
      </c>
      <c r="D47" s="386">
        <v>46.390703039999998</v>
      </c>
      <c r="E47" s="386">
        <v>65.591726270999999</v>
      </c>
      <c r="F47" s="386">
        <v>96.780488949000002</v>
      </c>
      <c r="G47" s="386">
        <v>215.82680790000001</v>
      </c>
      <c r="H47" s="386">
        <v>354.14103496000001</v>
      </c>
      <c r="I47" s="386">
        <v>460.44504001000001</v>
      </c>
      <c r="J47" s="386">
        <v>423.93687886999999</v>
      </c>
      <c r="K47" s="386">
        <v>303.74434749</v>
      </c>
      <c r="L47" s="386">
        <v>156.74646849000001</v>
      </c>
      <c r="M47" s="386">
        <v>59.993160472</v>
      </c>
      <c r="N47" s="386">
        <v>51.136814958000002</v>
      </c>
      <c r="O47" s="386">
        <v>33.861614109000001</v>
      </c>
      <c r="P47" s="386">
        <v>46.305033883999997</v>
      </c>
      <c r="Q47" s="386">
        <v>63.397226531000001</v>
      </c>
      <c r="R47" s="386">
        <v>97.913666164999995</v>
      </c>
      <c r="S47" s="386">
        <v>215.18196047000001</v>
      </c>
      <c r="T47" s="386">
        <v>361.55126011999999</v>
      </c>
      <c r="U47" s="386">
        <v>458.93509925000001</v>
      </c>
      <c r="V47" s="386">
        <v>427.95775106999997</v>
      </c>
      <c r="W47" s="386">
        <v>305.67234235000001</v>
      </c>
      <c r="X47" s="386">
        <v>155.27491803000001</v>
      </c>
      <c r="Y47" s="386">
        <v>66.072315325999995</v>
      </c>
      <c r="Z47" s="386">
        <v>51.036060290000002</v>
      </c>
      <c r="AA47" s="386">
        <v>33.136158213999998</v>
      </c>
      <c r="AB47" s="386">
        <v>49.748938776999999</v>
      </c>
      <c r="AC47" s="386">
        <v>70.201669197000001</v>
      </c>
      <c r="AD47" s="386">
        <v>100.62403797</v>
      </c>
      <c r="AE47" s="386">
        <v>217.28669905999999</v>
      </c>
      <c r="AF47" s="386">
        <v>356.15702692999997</v>
      </c>
      <c r="AG47" s="386">
        <v>466.24929102999999</v>
      </c>
      <c r="AH47" s="386">
        <v>437.05141813</v>
      </c>
      <c r="AI47" s="386">
        <v>309.20110720000002</v>
      </c>
      <c r="AJ47" s="386">
        <v>155.68017871999999</v>
      </c>
      <c r="AK47" s="386">
        <v>66.021815754000002</v>
      </c>
      <c r="AL47" s="386">
        <v>49.036303793999998</v>
      </c>
      <c r="AM47" s="386">
        <v>34.680421883000001</v>
      </c>
      <c r="AN47" s="386">
        <v>48.273514055</v>
      </c>
      <c r="AO47" s="386">
        <v>74.242606213000002</v>
      </c>
      <c r="AP47" s="386">
        <v>101.43006908</v>
      </c>
      <c r="AQ47" s="386">
        <v>223.62157295</v>
      </c>
      <c r="AR47" s="386">
        <v>361.08545050999999</v>
      </c>
      <c r="AS47" s="386">
        <v>476.60692254000003</v>
      </c>
      <c r="AT47" s="386">
        <v>442.64579113999997</v>
      </c>
      <c r="AU47" s="386">
        <v>312.01348073999998</v>
      </c>
      <c r="AV47" s="386">
        <v>157.81310181000001</v>
      </c>
      <c r="AW47" s="386">
        <v>71.414966687000003</v>
      </c>
      <c r="AX47" s="386">
        <v>49.025546790999996</v>
      </c>
      <c r="AY47" s="386">
        <v>33.077973192000002</v>
      </c>
      <c r="AZ47" s="877">
        <v>52.263397732000001</v>
      </c>
      <c r="BA47" s="877">
        <v>71.787483269999996</v>
      </c>
      <c r="BB47" s="877">
        <v>100.82308082</v>
      </c>
      <c r="BC47" s="877">
        <v>223.77313397</v>
      </c>
      <c r="BD47" s="877">
        <v>361.62256217999999</v>
      </c>
      <c r="BE47" s="358">
        <v>483.0077</v>
      </c>
      <c r="BF47" s="358">
        <v>439.76609999999999</v>
      </c>
      <c r="BG47" s="358">
        <v>311.08019999999999</v>
      </c>
      <c r="BH47" s="358">
        <v>157.95519999999999</v>
      </c>
      <c r="BI47" s="358">
        <v>66.228219999999993</v>
      </c>
      <c r="BJ47" s="358">
        <v>43.758450000000003</v>
      </c>
      <c r="BK47" s="358">
        <v>33.530360000000002</v>
      </c>
      <c r="BL47" s="358">
        <v>52.10989</v>
      </c>
      <c r="BM47" s="358">
        <v>72.734560000000002</v>
      </c>
      <c r="BN47" s="358">
        <v>104.4546</v>
      </c>
      <c r="BO47" s="358">
        <v>227.99700000000001</v>
      </c>
      <c r="BP47" s="358">
        <v>362.53739999999999</v>
      </c>
      <c r="BQ47" s="358">
        <v>478.19940000000003</v>
      </c>
      <c r="BR47" s="358">
        <v>438.61110000000002</v>
      </c>
      <c r="BS47" s="358">
        <v>307.81630000000001</v>
      </c>
      <c r="BT47" s="358">
        <v>157.76130000000001</v>
      </c>
      <c r="BU47" s="358">
        <v>67.084450000000004</v>
      </c>
      <c r="BV47" s="358">
        <v>41.594740000000002</v>
      </c>
    </row>
    <row r="48" spans="1:74" ht="11.1" customHeight="1" x14ac:dyDescent="0.2">
      <c r="A48" s="6" t="s">
        <v>85</v>
      </c>
      <c r="B48" s="758" t="s">
        <v>1006</v>
      </c>
      <c r="C48" s="386">
        <v>7.1064224926000001</v>
      </c>
      <c r="D48" s="386">
        <v>7.2543443578</v>
      </c>
      <c r="E48" s="386">
        <v>29.257796328000001</v>
      </c>
      <c r="F48" s="386">
        <v>33.139582412999999</v>
      </c>
      <c r="G48" s="386">
        <v>161.82585648</v>
      </c>
      <c r="H48" s="386">
        <v>322.16240749999997</v>
      </c>
      <c r="I48" s="386">
        <v>420.45070634000001</v>
      </c>
      <c r="J48" s="386">
        <v>381.47351719</v>
      </c>
      <c r="K48" s="386">
        <v>254.54528235000001</v>
      </c>
      <c r="L48" s="386">
        <v>70.597607151999995</v>
      </c>
      <c r="M48" s="386">
        <v>5.3219556898000002</v>
      </c>
      <c r="N48" s="386">
        <v>7.4958698409000002</v>
      </c>
      <c r="O48" s="386">
        <v>6.1312158586000001</v>
      </c>
      <c r="P48" s="386">
        <v>6.8869421836000004</v>
      </c>
      <c r="Q48" s="386">
        <v>22.717923494000001</v>
      </c>
      <c r="R48" s="386">
        <v>31.075579464</v>
      </c>
      <c r="S48" s="386">
        <v>159.99783858000001</v>
      </c>
      <c r="T48" s="386">
        <v>328.83245957999998</v>
      </c>
      <c r="U48" s="386">
        <v>418.79573851999999</v>
      </c>
      <c r="V48" s="386">
        <v>383.99325095</v>
      </c>
      <c r="W48" s="386">
        <v>255.68258997000001</v>
      </c>
      <c r="X48" s="386">
        <v>70.455420580999998</v>
      </c>
      <c r="Y48" s="386">
        <v>5.6705318443000001</v>
      </c>
      <c r="Z48" s="386">
        <v>7.1539558760000004</v>
      </c>
      <c r="AA48" s="386">
        <v>7.1222861084</v>
      </c>
      <c r="AB48" s="386">
        <v>8.3506334253999999</v>
      </c>
      <c r="AC48" s="386">
        <v>25.187160077000001</v>
      </c>
      <c r="AD48" s="386">
        <v>32.050519373</v>
      </c>
      <c r="AE48" s="386">
        <v>162.88444082999999</v>
      </c>
      <c r="AF48" s="386">
        <v>324.03162311</v>
      </c>
      <c r="AG48" s="386">
        <v>428.06551390999999</v>
      </c>
      <c r="AH48" s="386">
        <v>391.71992233999998</v>
      </c>
      <c r="AI48" s="386">
        <v>256.91031117</v>
      </c>
      <c r="AJ48" s="386">
        <v>71.535017085999996</v>
      </c>
      <c r="AK48" s="386">
        <v>5.9700245497999997</v>
      </c>
      <c r="AL48" s="386">
        <v>7.2645644865000003</v>
      </c>
      <c r="AM48" s="386">
        <v>7.3295536834000004</v>
      </c>
      <c r="AN48" s="386">
        <v>9.2357224603999999</v>
      </c>
      <c r="AO48" s="386">
        <v>27.482332652</v>
      </c>
      <c r="AP48" s="386">
        <v>34.018980259000003</v>
      </c>
      <c r="AQ48" s="386">
        <v>170.05906415999999</v>
      </c>
      <c r="AR48" s="386">
        <v>326.81581274000001</v>
      </c>
      <c r="AS48" s="386">
        <v>441.81144657999999</v>
      </c>
      <c r="AT48" s="386">
        <v>395.31544597999999</v>
      </c>
      <c r="AU48" s="386">
        <v>258.34398668</v>
      </c>
      <c r="AV48" s="386">
        <v>73.345435836999997</v>
      </c>
      <c r="AW48" s="386">
        <v>8.6397706764999995</v>
      </c>
      <c r="AX48" s="386">
        <v>7.1752696192999998</v>
      </c>
      <c r="AY48" s="386">
        <v>7.1845102991000003</v>
      </c>
      <c r="AZ48" s="877">
        <v>9.8780046800000001</v>
      </c>
      <c r="BA48" s="877">
        <v>28.479183619000001</v>
      </c>
      <c r="BB48" s="877">
        <v>35.348444843000003</v>
      </c>
      <c r="BC48" s="877">
        <v>168.01292882999999</v>
      </c>
      <c r="BD48" s="877">
        <v>327.33544870999998</v>
      </c>
      <c r="BE48" s="358">
        <v>447.43389999999999</v>
      </c>
      <c r="BF48" s="358">
        <v>397.64150000000001</v>
      </c>
      <c r="BG48" s="358">
        <v>260.20800000000003</v>
      </c>
      <c r="BH48" s="358">
        <v>74.733959999999996</v>
      </c>
      <c r="BI48" s="358">
        <v>7.8800280000000003</v>
      </c>
      <c r="BJ48" s="358">
        <v>5.0265269999999997</v>
      </c>
      <c r="BK48" s="358">
        <v>7.3947409999999998</v>
      </c>
      <c r="BL48" s="358">
        <v>10.112439999999999</v>
      </c>
      <c r="BM48" s="358">
        <v>31.201740000000001</v>
      </c>
      <c r="BN48" s="358">
        <v>40.492579999999997</v>
      </c>
      <c r="BO48" s="358">
        <v>169.41630000000001</v>
      </c>
      <c r="BP48" s="358">
        <v>324.21710000000002</v>
      </c>
      <c r="BQ48" s="358">
        <v>443.24900000000002</v>
      </c>
      <c r="BR48" s="358">
        <v>394.63670000000002</v>
      </c>
      <c r="BS48" s="358">
        <v>252.98179999999999</v>
      </c>
      <c r="BT48" s="358">
        <v>69.349689999999995</v>
      </c>
      <c r="BU48" s="358">
        <v>7.242947</v>
      </c>
      <c r="BV48" s="358">
        <v>4.9625170000000001</v>
      </c>
    </row>
    <row r="49" spans="1:74" ht="11.1" customHeight="1" x14ac:dyDescent="0.2">
      <c r="A49" s="6" t="s">
        <v>86</v>
      </c>
      <c r="B49" s="758" t="s">
        <v>1007</v>
      </c>
      <c r="C49" s="386">
        <v>16.175155213</v>
      </c>
      <c r="D49" s="386">
        <v>22.502454222000001</v>
      </c>
      <c r="E49" s="386">
        <v>74.133995851999998</v>
      </c>
      <c r="F49" s="386">
        <v>107.93704098000001</v>
      </c>
      <c r="G49" s="386">
        <v>272.80363401</v>
      </c>
      <c r="H49" s="386">
        <v>471.58180083000002</v>
      </c>
      <c r="I49" s="386">
        <v>567.19708097</v>
      </c>
      <c r="J49" s="386">
        <v>563.94757263999998</v>
      </c>
      <c r="K49" s="386">
        <v>405.84885502999998</v>
      </c>
      <c r="L49" s="386">
        <v>165.22638676</v>
      </c>
      <c r="M49" s="386">
        <v>39.560691384000002</v>
      </c>
      <c r="N49" s="386">
        <v>18.803965038000001</v>
      </c>
      <c r="O49" s="386">
        <v>14.253280873</v>
      </c>
      <c r="P49" s="386">
        <v>20.838837568999999</v>
      </c>
      <c r="Q49" s="386">
        <v>65.823582275000007</v>
      </c>
      <c r="R49" s="386">
        <v>105.89708147</v>
      </c>
      <c r="S49" s="386">
        <v>277.33372480000003</v>
      </c>
      <c r="T49" s="386">
        <v>477.51487206000002</v>
      </c>
      <c r="U49" s="386">
        <v>576.48764011000003</v>
      </c>
      <c r="V49" s="386">
        <v>564.37426579999999</v>
      </c>
      <c r="W49" s="386">
        <v>408.58541251999998</v>
      </c>
      <c r="X49" s="386">
        <v>166.20235081999999</v>
      </c>
      <c r="Y49" s="386">
        <v>37.952875562000003</v>
      </c>
      <c r="Z49" s="386">
        <v>18.361077486999999</v>
      </c>
      <c r="AA49" s="386">
        <v>15.928603719</v>
      </c>
      <c r="AB49" s="386">
        <v>21.333254112999999</v>
      </c>
      <c r="AC49" s="386">
        <v>71.243572263999994</v>
      </c>
      <c r="AD49" s="386">
        <v>108.86718027000001</v>
      </c>
      <c r="AE49" s="386">
        <v>283.53733262999998</v>
      </c>
      <c r="AF49" s="386">
        <v>479.97758883</v>
      </c>
      <c r="AG49" s="386">
        <v>589.37781407</v>
      </c>
      <c r="AH49" s="386">
        <v>579.05519107999999</v>
      </c>
      <c r="AI49" s="386">
        <v>416.12323107999998</v>
      </c>
      <c r="AJ49" s="386">
        <v>168.85676441000001</v>
      </c>
      <c r="AK49" s="386">
        <v>39.323723944999998</v>
      </c>
      <c r="AL49" s="386">
        <v>19.540992600999999</v>
      </c>
      <c r="AM49" s="386">
        <v>16.200049179000001</v>
      </c>
      <c r="AN49" s="386">
        <v>24.242137325000002</v>
      </c>
      <c r="AO49" s="386">
        <v>77.186481255999993</v>
      </c>
      <c r="AP49" s="386">
        <v>114.41456235</v>
      </c>
      <c r="AQ49" s="386">
        <v>298.22784367000003</v>
      </c>
      <c r="AR49" s="386">
        <v>487.00873313</v>
      </c>
      <c r="AS49" s="386">
        <v>594.47234763999995</v>
      </c>
      <c r="AT49" s="386">
        <v>586.45321949000004</v>
      </c>
      <c r="AU49" s="386">
        <v>418.23376502999997</v>
      </c>
      <c r="AV49" s="386">
        <v>175.65519180000001</v>
      </c>
      <c r="AW49" s="386">
        <v>47.403668185999997</v>
      </c>
      <c r="AX49" s="386">
        <v>21.031164693000001</v>
      </c>
      <c r="AY49" s="386">
        <v>16.221560597</v>
      </c>
      <c r="AZ49" s="877">
        <v>25.60936972</v>
      </c>
      <c r="BA49" s="877">
        <v>83.922441026000001</v>
      </c>
      <c r="BB49" s="877">
        <v>117.20604566999999</v>
      </c>
      <c r="BC49" s="877">
        <v>302.4375253</v>
      </c>
      <c r="BD49" s="877">
        <v>490.73259000000002</v>
      </c>
      <c r="BE49" s="358">
        <v>592.46889999999996</v>
      </c>
      <c r="BF49" s="358">
        <v>586.96469999999999</v>
      </c>
      <c r="BG49" s="358">
        <v>417.25009999999997</v>
      </c>
      <c r="BH49" s="358">
        <v>181.5642</v>
      </c>
      <c r="BI49" s="358">
        <v>50.924120000000002</v>
      </c>
      <c r="BJ49" s="358">
        <v>20.600380000000001</v>
      </c>
      <c r="BK49" s="358">
        <v>16.70729</v>
      </c>
      <c r="BL49" s="358">
        <v>27.924579999999999</v>
      </c>
      <c r="BM49" s="358">
        <v>90.574449999999999</v>
      </c>
      <c r="BN49" s="358">
        <v>124.0878</v>
      </c>
      <c r="BO49" s="358">
        <v>305.24130000000002</v>
      </c>
      <c r="BP49" s="358">
        <v>494.33069999999998</v>
      </c>
      <c r="BQ49" s="358">
        <v>587.41330000000005</v>
      </c>
      <c r="BR49" s="358">
        <v>594.88400000000001</v>
      </c>
      <c r="BS49" s="358">
        <v>415.8218</v>
      </c>
      <c r="BT49" s="358">
        <v>174.7954</v>
      </c>
      <c r="BU49" s="358">
        <v>47.055549999999997</v>
      </c>
      <c r="BV49" s="358">
        <v>20.011980000000001</v>
      </c>
    </row>
    <row r="50" spans="1:74" ht="11.1" customHeight="1" x14ac:dyDescent="0.2">
      <c r="A50" s="6" t="s">
        <v>87</v>
      </c>
      <c r="B50" s="758" t="s">
        <v>1008</v>
      </c>
      <c r="C50" s="386">
        <v>1.1028674257</v>
      </c>
      <c r="D50" s="386">
        <v>4.3546735532999996</v>
      </c>
      <c r="E50" s="386">
        <v>18.146399450000001</v>
      </c>
      <c r="F50" s="386">
        <v>50.485737514</v>
      </c>
      <c r="G50" s="386">
        <v>114.16841327</v>
      </c>
      <c r="H50" s="386">
        <v>298.52966406000002</v>
      </c>
      <c r="I50" s="386">
        <v>396.85878208999998</v>
      </c>
      <c r="J50" s="386">
        <v>348.72588266999998</v>
      </c>
      <c r="K50" s="386">
        <v>208.02547666000001</v>
      </c>
      <c r="L50" s="386">
        <v>71.780103580000002</v>
      </c>
      <c r="M50" s="386">
        <v>13.446080942</v>
      </c>
      <c r="N50" s="386">
        <v>0.11442005409</v>
      </c>
      <c r="O50" s="386">
        <v>0.95424799289999995</v>
      </c>
      <c r="P50" s="386">
        <v>4.2970054528999997</v>
      </c>
      <c r="Q50" s="386">
        <v>18.433242441000001</v>
      </c>
      <c r="R50" s="386">
        <v>50.471151921000001</v>
      </c>
      <c r="S50" s="386">
        <v>112.50280621</v>
      </c>
      <c r="T50" s="386">
        <v>296.87665487999999</v>
      </c>
      <c r="U50" s="386">
        <v>400.91163205999999</v>
      </c>
      <c r="V50" s="386">
        <v>347.02473751000002</v>
      </c>
      <c r="W50" s="386">
        <v>211.62393212000001</v>
      </c>
      <c r="X50" s="386">
        <v>70.876891293</v>
      </c>
      <c r="Y50" s="386">
        <v>12.058727263</v>
      </c>
      <c r="Z50" s="386">
        <v>0.11442005409</v>
      </c>
      <c r="AA50" s="386">
        <v>0.95424799289999995</v>
      </c>
      <c r="AB50" s="386">
        <v>4.2970054528999997</v>
      </c>
      <c r="AC50" s="386">
        <v>16.459823401000001</v>
      </c>
      <c r="AD50" s="386">
        <v>49.747554076</v>
      </c>
      <c r="AE50" s="386">
        <v>111.87418028</v>
      </c>
      <c r="AF50" s="386">
        <v>285.23750394000001</v>
      </c>
      <c r="AG50" s="386">
        <v>407.79995006000001</v>
      </c>
      <c r="AH50" s="386">
        <v>349.39100982000002</v>
      </c>
      <c r="AI50" s="386">
        <v>213.31204187</v>
      </c>
      <c r="AJ50" s="386">
        <v>75.479307921</v>
      </c>
      <c r="AK50" s="386">
        <v>12.393915331000001</v>
      </c>
      <c r="AL50" s="386">
        <v>0.11442005409</v>
      </c>
      <c r="AM50" s="386">
        <v>0.64694727175</v>
      </c>
      <c r="AN50" s="386">
        <v>3.7819824687999999</v>
      </c>
      <c r="AO50" s="386">
        <v>15.017759680999999</v>
      </c>
      <c r="AP50" s="386">
        <v>48.513637899999999</v>
      </c>
      <c r="AQ50" s="386">
        <v>111.23223425</v>
      </c>
      <c r="AR50" s="386">
        <v>291.95086803999999</v>
      </c>
      <c r="AS50" s="386">
        <v>413.10156179000001</v>
      </c>
      <c r="AT50" s="386">
        <v>360.26357565000001</v>
      </c>
      <c r="AU50" s="386">
        <v>217.96461156999999</v>
      </c>
      <c r="AV50" s="386">
        <v>79.201208843000003</v>
      </c>
      <c r="AW50" s="386">
        <v>11.793954756</v>
      </c>
      <c r="AX50" s="386">
        <v>0.28793613693999998</v>
      </c>
      <c r="AY50" s="386">
        <v>0.45465920746999999</v>
      </c>
      <c r="AZ50" s="877">
        <v>3.6314823410999999</v>
      </c>
      <c r="BA50" s="877">
        <v>13.160464005</v>
      </c>
      <c r="BB50" s="877">
        <v>48.717847145999997</v>
      </c>
      <c r="BC50" s="877">
        <v>116.17563146000001</v>
      </c>
      <c r="BD50" s="877">
        <v>289.84766502999997</v>
      </c>
      <c r="BE50" s="358">
        <v>419.79140000000001</v>
      </c>
      <c r="BF50" s="358">
        <v>362.59620000000001</v>
      </c>
      <c r="BG50" s="358">
        <v>216.4342</v>
      </c>
      <c r="BH50" s="358">
        <v>78.303690000000003</v>
      </c>
      <c r="BI50" s="358">
        <v>13.37726</v>
      </c>
      <c r="BJ50" s="358">
        <v>0.57743199999999995</v>
      </c>
      <c r="BK50" s="358">
        <v>0.72021290000000004</v>
      </c>
      <c r="BL50" s="358">
        <v>4.0232150000000004</v>
      </c>
      <c r="BM50" s="358">
        <v>18.826450000000001</v>
      </c>
      <c r="BN50" s="358">
        <v>50.283149999999999</v>
      </c>
      <c r="BO50" s="358">
        <v>120.2617</v>
      </c>
      <c r="BP50" s="358">
        <v>285.6087</v>
      </c>
      <c r="BQ50" s="358">
        <v>416.24119999999999</v>
      </c>
      <c r="BR50" s="358">
        <v>370.04910000000001</v>
      </c>
      <c r="BS50" s="358">
        <v>221.13929999999999</v>
      </c>
      <c r="BT50" s="358">
        <v>75.777199999999993</v>
      </c>
      <c r="BU50" s="358">
        <v>13.032780000000001</v>
      </c>
      <c r="BV50" s="358">
        <v>0.57743199999999995</v>
      </c>
    </row>
    <row r="51" spans="1:74" ht="11.1" customHeight="1" x14ac:dyDescent="0.2">
      <c r="A51" s="6" t="s">
        <v>88</v>
      </c>
      <c r="B51" s="759" t="s">
        <v>1011</v>
      </c>
      <c r="C51" s="387">
        <v>9.9434921895000006</v>
      </c>
      <c r="D51" s="387">
        <v>8.6629651239999994</v>
      </c>
      <c r="E51" s="387">
        <v>12.657044941000001</v>
      </c>
      <c r="F51" s="387">
        <v>23.788783833</v>
      </c>
      <c r="G51" s="387">
        <v>47.133437719</v>
      </c>
      <c r="H51" s="387">
        <v>136.68787892</v>
      </c>
      <c r="I51" s="387">
        <v>248.36020479000001</v>
      </c>
      <c r="J51" s="387">
        <v>254.19791031</v>
      </c>
      <c r="K51" s="387">
        <v>161.63657304</v>
      </c>
      <c r="L51" s="387">
        <v>59.288153661999999</v>
      </c>
      <c r="M51" s="387">
        <v>16.933038343</v>
      </c>
      <c r="N51" s="387">
        <v>9.1832455581999994</v>
      </c>
      <c r="O51" s="387">
        <v>9.7935299061999999</v>
      </c>
      <c r="P51" s="387">
        <v>8.7194904046000001</v>
      </c>
      <c r="Q51" s="387">
        <v>13.192983668</v>
      </c>
      <c r="R51" s="387">
        <v>24.290433864000001</v>
      </c>
      <c r="S51" s="387">
        <v>46.296108988</v>
      </c>
      <c r="T51" s="387">
        <v>142.06571602</v>
      </c>
      <c r="U51" s="387">
        <v>254.87416458000001</v>
      </c>
      <c r="V51" s="387">
        <v>255.81799616999999</v>
      </c>
      <c r="W51" s="387">
        <v>164.88622615</v>
      </c>
      <c r="X51" s="387">
        <v>59.832116953000003</v>
      </c>
      <c r="Y51" s="387">
        <v>16.591048654000002</v>
      </c>
      <c r="Z51" s="387">
        <v>9.1995177803000008</v>
      </c>
      <c r="AA51" s="387">
        <v>9.8978373541</v>
      </c>
      <c r="AB51" s="387">
        <v>8.8357381806999999</v>
      </c>
      <c r="AC51" s="387">
        <v>12.876758924000001</v>
      </c>
      <c r="AD51" s="387">
        <v>23.501047367999998</v>
      </c>
      <c r="AE51" s="387">
        <v>43.933426543000003</v>
      </c>
      <c r="AF51" s="387">
        <v>134.51105113</v>
      </c>
      <c r="AG51" s="387">
        <v>257.77924335</v>
      </c>
      <c r="AH51" s="387">
        <v>259.38370510999999</v>
      </c>
      <c r="AI51" s="387">
        <v>160.57261510999999</v>
      </c>
      <c r="AJ51" s="387">
        <v>62.681008962999996</v>
      </c>
      <c r="AK51" s="387">
        <v>16.663304727</v>
      </c>
      <c r="AL51" s="387">
        <v>9.0924222573000009</v>
      </c>
      <c r="AM51" s="387">
        <v>9.1433591624999995</v>
      </c>
      <c r="AN51" s="387">
        <v>8.4797002257000003</v>
      </c>
      <c r="AO51" s="387">
        <v>12.071499553000001</v>
      </c>
      <c r="AP51" s="387">
        <v>22.318445636</v>
      </c>
      <c r="AQ51" s="387">
        <v>40.41862725</v>
      </c>
      <c r="AR51" s="387">
        <v>136.18930001000001</v>
      </c>
      <c r="AS51" s="387">
        <v>263.36056724000002</v>
      </c>
      <c r="AT51" s="387">
        <v>260.31705972999998</v>
      </c>
      <c r="AU51" s="387">
        <v>158.37275277000001</v>
      </c>
      <c r="AV51" s="387">
        <v>62.740818988000001</v>
      </c>
      <c r="AW51" s="387">
        <v>15.763667323</v>
      </c>
      <c r="AX51" s="387">
        <v>9.1107649343000006</v>
      </c>
      <c r="AY51" s="387">
        <v>8.7688414799000007</v>
      </c>
      <c r="AZ51" s="879">
        <v>8.1426096424000001</v>
      </c>
      <c r="BA51" s="879">
        <v>10.456522784000001</v>
      </c>
      <c r="BB51" s="879">
        <v>22.003883228999999</v>
      </c>
      <c r="BC51" s="879">
        <v>43.038973493999997</v>
      </c>
      <c r="BD51" s="879">
        <v>131.63279126</v>
      </c>
      <c r="BE51" s="360">
        <v>260.34840000000003</v>
      </c>
      <c r="BF51" s="360">
        <v>260.63850000000002</v>
      </c>
      <c r="BG51" s="360">
        <v>154.80269999999999</v>
      </c>
      <c r="BH51" s="360">
        <v>57.011270000000003</v>
      </c>
      <c r="BI51" s="360">
        <v>16.14649</v>
      </c>
      <c r="BJ51" s="360">
        <v>9.331277</v>
      </c>
      <c r="BK51" s="360">
        <v>9.1917659999999994</v>
      </c>
      <c r="BL51" s="360">
        <v>7.6279310000000002</v>
      </c>
      <c r="BM51" s="360">
        <v>14.686030000000001</v>
      </c>
      <c r="BN51" s="360">
        <v>21.367190000000001</v>
      </c>
      <c r="BO51" s="360">
        <v>43.97157</v>
      </c>
      <c r="BP51" s="360">
        <v>127.67019999999999</v>
      </c>
      <c r="BQ51" s="360">
        <v>259.20030000000003</v>
      </c>
      <c r="BR51" s="360">
        <v>264.50130000000001</v>
      </c>
      <c r="BS51" s="360">
        <v>159.50460000000001</v>
      </c>
      <c r="BT51" s="360">
        <v>57.698410000000003</v>
      </c>
      <c r="BU51" s="360">
        <v>15.895799999999999</v>
      </c>
      <c r="BV51" s="360">
        <v>9.3905580000000004</v>
      </c>
    </row>
    <row r="52" spans="1:74" s="291" customFormat="1" ht="12" customHeight="1" x14ac:dyDescent="0.25">
      <c r="A52" s="293"/>
      <c r="B52" s="773" t="s">
        <v>808</v>
      </c>
      <c r="C52" s="773"/>
      <c r="D52" s="773"/>
      <c r="E52" s="773"/>
      <c r="F52" s="773"/>
      <c r="G52" s="773"/>
      <c r="H52" s="774"/>
      <c r="I52" s="773"/>
      <c r="J52" s="773"/>
      <c r="K52" s="773"/>
      <c r="L52" s="773"/>
      <c r="M52" s="773"/>
      <c r="N52" s="773"/>
      <c r="O52" s="773"/>
      <c r="P52" s="773"/>
      <c r="Q52" s="773"/>
      <c r="R52" s="775"/>
      <c r="S52" s="301"/>
      <c r="T52" s="301"/>
      <c r="U52" s="301"/>
      <c r="V52" s="301"/>
      <c r="W52" s="301"/>
      <c r="X52" s="301"/>
      <c r="Y52" s="301"/>
      <c r="Z52" s="301"/>
      <c r="AA52" s="301"/>
      <c r="AB52" s="301"/>
      <c r="AC52" s="302"/>
      <c r="AD52" s="302"/>
      <c r="AE52" s="302"/>
      <c r="AF52" s="302"/>
      <c r="AG52" s="302"/>
      <c r="AH52" s="302"/>
      <c r="AI52" s="302"/>
      <c r="AJ52" s="302"/>
      <c r="AK52" s="302"/>
      <c r="AL52" s="302"/>
      <c r="AM52" s="302"/>
      <c r="AN52" s="302"/>
      <c r="AO52" s="302"/>
      <c r="AP52" s="302"/>
      <c r="AQ52" s="302"/>
      <c r="AR52" s="302"/>
      <c r="AS52" s="302"/>
      <c r="AT52" s="302"/>
      <c r="AU52" s="302"/>
      <c r="AV52" s="302"/>
      <c r="AW52" s="302"/>
      <c r="AX52" s="302"/>
      <c r="AY52" s="693"/>
      <c r="AZ52" s="693"/>
      <c r="BA52" s="693"/>
      <c r="BB52" s="693"/>
      <c r="BC52" s="693"/>
      <c r="BD52" s="693"/>
      <c r="BE52" s="693"/>
      <c r="BF52" s="693"/>
      <c r="BG52" s="693"/>
      <c r="BH52" s="693"/>
      <c r="BI52" s="693"/>
      <c r="BJ52" s="302"/>
      <c r="BK52" s="302"/>
      <c r="BL52" s="302"/>
      <c r="BM52" s="302"/>
      <c r="BN52" s="302"/>
      <c r="BO52" s="302"/>
      <c r="BP52" s="302"/>
      <c r="BQ52" s="302"/>
      <c r="BR52" s="302"/>
      <c r="BS52" s="302"/>
      <c r="BT52" s="302"/>
      <c r="BU52" s="302"/>
      <c r="BV52" s="302"/>
    </row>
    <row r="53" spans="1:74" s="191" customFormat="1" ht="12" customHeight="1" x14ac:dyDescent="0.2">
      <c r="A53" s="189"/>
      <c r="B53" s="988" t="str">
        <f>Dates!$G$2</f>
        <v>EIA completed modeling and analysis for this report on Wednesday, July 1, 2026.</v>
      </c>
      <c r="C53" s="975"/>
      <c r="D53" s="975"/>
      <c r="E53" s="975"/>
      <c r="F53" s="975"/>
      <c r="G53" s="975"/>
      <c r="H53" s="975"/>
      <c r="I53" s="975"/>
      <c r="J53" s="975"/>
      <c r="K53" s="975"/>
      <c r="L53" s="975"/>
      <c r="M53" s="975"/>
      <c r="N53" s="975"/>
      <c r="O53" s="975"/>
      <c r="P53" s="975"/>
      <c r="Q53" s="975"/>
      <c r="R53" s="776"/>
      <c r="AY53" s="845"/>
      <c r="AZ53" s="845"/>
      <c r="BA53" s="845"/>
      <c r="BB53" s="845"/>
      <c r="BC53" s="714"/>
      <c r="BD53" s="714"/>
      <c r="BE53" s="714"/>
      <c r="BF53" s="714"/>
      <c r="BG53" s="845"/>
      <c r="BH53" s="845"/>
      <c r="BI53" s="845"/>
      <c r="BJ53" s="200"/>
    </row>
    <row r="54" spans="1:74" s="191" customFormat="1" ht="12" customHeight="1" x14ac:dyDescent="0.2">
      <c r="A54" s="189"/>
      <c r="B54" s="983" t="s">
        <v>481</v>
      </c>
      <c r="C54" s="984"/>
      <c r="D54" s="984"/>
      <c r="E54" s="984"/>
      <c r="F54" s="984"/>
      <c r="G54" s="984"/>
      <c r="H54" s="984"/>
      <c r="I54" s="984"/>
      <c r="J54" s="984"/>
      <c r="K54" s="984"/>
      <c r="L54" s="984"/>
      <c r="M54" s="984"/>
      <c r="N54" s="984"/>
      <c r="O54" s="984"/>
      <c r="P54" s="984"/>
      <c r="Q54" s="984"/>
      <c r="R54" s="95"/>
      <c r="AY54" s="845"/>
      <c r="AZ54" s="845"/>
      <c r="BA54" s="845"/>
      <c r="BB54" s="845"/>
      <c r="BC54" s="714"/>
      <c r="BD54" s="714"/>
      <c r="BE54" s="714"/>
      <c r="BF54" s="714"/>
      <c r="BG54" s="845"/>
      <c r="BH54" s="845"/>
      <c r="BI54" s="845"/>
      <c r="BJ54" s="200"/>
    </row>
    <row r="55" spans="1:74" s="191" customFormat="1" ht="12" customHeight="1" x14ac:dyDescent="0.2">
      <c r="A55" s="192"/>
      <c r="B55" s="997" t="s">
        <v>1402</v>
      </c>
      <c r="C55" s="984"/>
      <c r="D55" s="984"/>
      <c r="E55" s="984"/>
      <c r="F55" s="984"/>
      <c r="G55" s="984"/>
      <c r="H55" s="984"/>
      <c r="I55" s="984"/>
      <c r="J55" s="984"/>
      <c r="K55" s="984"/>
      <c r="L55" s="984"/>
      <c r="M55" s="984"/>
      <c r="N55" s="984"/>
      <c r="O55" s="984"/>
      <c r="P55" s="984"/>
      <c r="Q55" s="984"/>
      <c r="R55" s="95"/>
      <c r="AY55" s="845"/>
      <c r="AZ55" s="845"/>
      <c r="BA55" s="845"/>
      <c r="BB55" s="845"/>
      <c r="BC55" s="845"/>
      <c r="BD55" s="714"/>
      <c r="BE55" s="714"/>
      <c r="BF55" s="714"/>
      <c r="BG55" s="845"/>
      <c r="BH55" s="845"/>
      <c r="BI55" s="845"/>
      <c r="BJ55" s="200"/>
    </row>
    <row r="56" spans="1:74" s="191" customFormat="1" ht="12.75" x14ac:dyDescent="0.2">
      <c r="A56" s="192"/>
      <c r="B56" s="777" t="s">
        <v>746</v>
      </c>
      <c r="C56" s="809"/>
      <c r="D56" s="809"/>
      <c r="E56" s="809"/>
      <c r="F56" s="809"/>
      <c r="G56" s="809"/>
      <c r="H56" s="809"/>
      <c r="I56" s="809"/>
      <c r="J56" s="809"/>
      <c r="K56" s="809"/>
      <c r="L56" s="809"/>
      <c r="M56" s="809"/>
      <c r="N56" s="809"/>
      <c r="O56" s="809"/>
      <c r="P56" s="809"/>
      <c r="Q56" s="310"/>
      <c r="R56" s="95"/>
      <c r="AY56" s="845"/>
      <c r="AZ56" s="845"/>
      <c r="BA56" s="845"/>
      <c r="BB56" s="845"/>
      <c r="BC56" s="845"/>
      <c r="BD56" s="714"/>
      <c r="BE56" s="714"/>
      <c r="BF56" s="714"/>
      <c r="BG56" s="845"/>
      <c r="BH56" s="845"/>
      <c r="BI56" s="845"/>
      <c r="BJ56" s="200"/>
    </row>
    <row r="57" spans="1:74" s="191" customFormat="1" ht="12" customHeight="1" x14ac:dyDescent="0.2">
      <c r="A57" s="192"/>
      <c r="B57" s="992" t="s">
        <v>92</v>
      </c>
      <c r="C57" s="993"/>
      <c r="D57" s="993"/>
      <c r="E57" s="993"/>
      <c r="F57" s="993"/>
      <c r="G57" s="993"/>
      <c r="H57" s="993"/>
      <c r="I57" s="993"/>
      <c r="J57" s="993"/>
      <c r="K57" s="993"/>
      <c r="L57" s="993"/>
      <c r="M57" s="993"/>
      <c r="N57" s="993"/>
      <c r="O57" s="993"/>
      <c r="P57" s="993"/>
      <c r="Q57" s="994"/>
      <c r="R57" s="95"/>
      <c r="AY57" s="845"/>
      <c r="AZ57" s="845"/>
      <c r="BA57" s="845"/>
      <c r="BB57" s="845"/>
      <c r="BC57" s="845"/>
      <c r="BD57" s="714"/>
      <c r="BE57" s="714"/>
      <c r="BF57" s="714"/>
      <c r="BG57" s="845"/>
      <c r="BH57" s="845"/>
      <c r="BI57" s="845"/>
      <c r="BJ57" s="200"/>
    </row>
    <row r="58" spans="1:74" s="191" customFormat="1" ht="12" customHeight="1" x14ac:dyDescent="0.2">
      <c r="A58" s="192"/>
      <c r="B58" s="992" t="s">
        <v>196</v>
      </c>
      <c r="C58" s="993"/>
      <c r="D58" s="993"/>
      <c r="E58" s="993"/>
      <c r="F58" s="993"/>
      <c r="G58" s="993"/>
      <c r="H58" s="993"/>
      <c r="I58" s="993"/>
      <c r="J58" s="993"/>
      <c r="K58" s="993"/>
      <c r="L58" s="993"/>
      <c r="M58" s="993"/>
      <c r="N58" s="993"/>
      <c r="O58" s="993"/>
      <c r="P58" s="993"/>
      <c r="Q58" s="994"/>
      <c r="R58" s="95"/>
      <c r="AY58" s="845"/>
      <c r="AZ58" s="845"/>
      <c r="BA58" s="845"/>
      <c r="BB58" s="845"/>
      <c r="BC58" s="845"/>
      <c r="BD58" s="714"/>
      <c r="BE58" s="714"/>
      <c r="BF58" s="714"/>
      <c r="BG58" s="845"/>
      <c r="BH58" s="845"/>
      <c r="BI58" s="845"/>
      <c r="BJ58" s="200"/>
    </row>
    <row r="59" spans="1:74" s="191" customFormat="1" ht="12" customHeight="1" x14ac:dyDescent="0.2">
      <c r="A59" s="192"/>
      <c r="B59" s="992" t="s">
        <v>93</v>
      </c>
      <c r="C59" s="993"/>
      <c r="D59" s="993"/>
      <c r="E59" s="993"/>
      <c r="F59" s="993"/>
      <c r="G59" s="993"/>
      <c r="H59" s="993"/>
      <c r="I59" s="993"/>
      <c r="J59" s="993"/>
      <c r="K59" s="993"/>
      <c r="L59" s="993"/>
      <c r="M59" s="993"/>
      <c r="N59" s="993"/>
      <c r="O59" s="993"/>
      <c r="P59" s="993"/>
      <c r="Q59" s="994"/>
      <c r="R59" s="95"/>
      <c r="AY59" s="845"/>
      <c r="AZ59" s="845"/>
      <c r="BA59" s="845"/>
      <c r="BB59" s="845"/>
      <c r="BC59" s="845"/>
      <c r="BD59" s="714"/>
      <c r="BE59" s="714"/>
      <c r="BF59" s="714"/>
      <c r="BG59" s="845"/>
      <c r="BH59" s="845"/>
      <c r="BI59" s="845"/>
      <c r="BJ59" s="200"/>
    </row>
    <row r="60" spans="1:74" s="191" customFormat="1" ht="12" customHeight="1" x14ac:dyDescent="0.2">
      <c r="A60" s="158"/>
      <c r="B60" s="989" t="s">
        <v>821</v>
      </c>
      <c r="C60" s="989"/>
      <c r="D60" s="989"/>
      <c r="E60" s="989"/>
      <c r="F60" s="989"/>
      <c r="G60" s="989"/>
      <c r="H60" s="989"/>
      <c r="I60" s="989"/>
      <c r="J60" s="989"/>
      <c r="K60" s="989"/>
      <c r="L60" s="989"/>
      <c r="M60" s="989"/>
      <c r="N60" s="989"/>
      <c r="O60" s="989"/>
      <c r="P60" s="989"/>
      <c r="Q60" s="989"/>
      <c r="R60" s="989"/>
      <c r="AY60" s="845"/>
      <c r="AZ60" s="845"/>
      <c r="BA60" s="845"/>
      <c r="BB60" s="845"/>
      <c r="BC60" s="845"/>
      <c r="BD60" s="714"/>
      <c r="BE60" s="714"/>
      <c r="BF60" s="714"/>
      <c r="BG60" s="845"/>
      <c r="BH60" s="845"/>
      <c r="BI60" s="845"/>
      <c r="BJ60" s="200"/>
    </row>
    <row r="61" spans="1:74" ht="12.75" x14ac:dyDescent="0.2">
      <c r="A61" s="158"/>
      <c r="B61" s="992" t="s">
        <v>1552</v>
      </c>
      <c r="C61" s="993"/>
      <c r="D61" s="993"/>
      <c r="E61" s="993"/>
      <c r="F61" s="993"/>
      <c r="G61" s="993"/>
      <c r="H61" s="993"/>
      <c r="I61" s="993"/>
      <c r="J61" s="993"/>
      <c r="K61" s="993"/>
      <c r="L61" s="993"/>
      <c r="M61" s="993"/>
      <c r="N61" s="993"/>
      <c r="O61" s="993"/>
      <c r="P61" s="993"/>
      <c r="Q61" s="994"/>
      <c r="BK61" s="132"/>
      <c r="BL61" s="132"/>
      <c r="BM61" s="132"/>
      <c r="BN61" s="132"/>
      <c r="BO61" s="132"/>
      <c r="BP61" s="132"/>
      <c r="BQ61" s="132"/>
      <c r="BR61" s="132"/>
      <c r="BS61" s="132"/>
      <c r="BT61" s="132"/>
      <c r="BU61" s="132"/>
      <c r="BV61" s="132"/>
    </row>
    <row r="62" spans="1:74" ht="12.75" x14ac:dyDescent="0.2">
      <c r="A62" s="158"/>
      <c r="B62" s="999" t="s">
        <v>1444</v>
      </c>
      <c r="C62" s="994"/>
      <c r="D62" s="994"/>
      <c r="E62" s="994"/>
      <c r="F62" s="994"/>
      <c r="G62" s="994"/>
      <c r="H62" s="994"/>
      <c r="I62" s="994"/>
      <c r="J62" s="994"/>
      <c r="K62" s="994"/>
      <c r="L62" s="994"/>
      <c r="M62" s="994"/>
      <c r="N62" s="994"/>
      <c r="O62" s="994"/>
      <c r="P62" s="994"/>
      <c r="Q62" s="994"/>
      <c r="BK62" s="132"/>
      <c r="BL62" s="132"/>
      <c r="BM62" s="132"/>
      <c r="BN62" s="132"/>
      <c r="BO62" s="132"/>
      <c r="BP62" s="132"/>
      <c r="BQ62" s="132"/>
      <c r="BR62" s="132"/>
      <c r="BS62" s="132"/>
      <c r="BT62" s="132"/>
      <c r="BU62" s="132"/>
      <c r="BV62" s="132"/>
    </row>
    <row r="63" spans="1:74" x14ac:dyDescent="0.15">
      <c r="BK63" s="132"/>
      <c r="BL63" s="132"/>
      <c r="BM63" s="132"/>
      <c r="BN63" s="132"/>
      <c r="BO63" s="132"/>
      <c r="BP63" s="132"/>
      <c r="BQ63" s="132"/>
      <c r="BR63" s="132"/>
      <c r="BS63" s="132"/>
      <c r="BT63" s="132"/>
      <c r="BU63" s="132"/>
      <c r="BV63" s="132"/>
    </row>
    <row r="64" spans="1:74" x14ac:dyDescent="0.15">
      <c r="BK64" s="132"/>
      <c r="BL64" s="132"/>
      <c r="BM64" s="132"/>
      <c r="BN64" s="132"/>
      <c r="BO64" s="132"/>
      <c r="BP64" s="132"/>
      <c r="BQ64" s="132"/>
      <c r="BR64" s="132"/>
      <c r="BS64" s="132"/>
      <c r="BT64" s="132"/>
      <c r="BU64" s="132"/>
      <c r="BV64" s="132"/>
    </row>
    <row r="65" spans="63:74" x14ac:dyDescent="0.15">
      <c r="BK65" s="132"/>
      <c r="BL65" s="132"/>
      <c r="BM65" s="132"/>
      <c r="BN65" s="132"/>
      <c r="BO65" s="132"/>
      <c r="BP65" s="132"/>
      <c r="BQ65" s="132"/>
      <c r="BR65" s="132"/>
      <c r="BS65" s="132"/>
      <c r="BT65" s="132"/>
      <c r="BU65" s="132"/>
      <c r="BV65" s="132"/>
    </row>
    <row r="66" spans="63:74" x14ac:dyDescent="0.15">
      <c r="BK66" s="132"/>
      <c r="BL66" s="132"/>
      <c r="BM66" s="132"/>
      <c r="BN66" s="132"/>
      <c r="BO66" s="132"/>
      <c r="BP66" s="132"/>
      <c r="BQ66" s="132"/>
      <c r="BR66" s="132"/>
      <c r="BS66" s="132"/>
      <c r="BT66" s="132"/>
      <c r="BU66" s="132"/>
      <c r="BV66" s="132"/>
    </row>
    <row r="67" spans="63:74" x14ac:dyDescent="0.15">
      <c r="BK67" s="132"/>
      <c r="BL67" s="132"/>
      <c r="BM67" s="132"/>
      <c r="BN67" s="132"/>
      <c r="BO67" s="132"/>
      <c r="BP67" s="132"/>
      <c r="BQ67" s="132"/>
      <c r="BR67" s="132"/>
      <c r="BS67" s="132"/>
      <c r="BT67" s="132"/>
      <c r="BU67" s="132"/>
      <c r="BV67" s="132"/>
    </row>
    <row r="68" spans="63:74" x14ac:dyDescent="0.15">
      <c r="BK68" s="132"/>
      <c r="BL68" s="132"/>
      <c r="BM68" s="132"/>
      <c r="BN68" s="132"/>
      <c r="BO68" s="132"/>
      <c r="BP68" s="132"/>
      <c r="BQ68" s="132"/>
      <c r="BR68" s="132"/>
      <c r="BS68" s="132"/>
      <c r="BT68" s="132"/>
      <c r="BU68" s="132"/>
      <c r="BV68" s="132"/>
    </row>
    <row r="69" spans="63:74" x14ac:dyDescent="0.15">
      <c r="BK69" s="132"/>
      <c r="BL69" s="132"/>
      <c r="BM69" s="132"/>
      <c r="BN69" s="132"/>
      <c r="BO69" s="132"/>
      <c r="BP69" s="132"/>
      <c r="BQ69" s="132"/>
      <c r="BR69" s="132"/>
      <c r="BS69" s="132"/>
      <c r="BT69" s="132"/>
      <c r="BU69" s="132"/>
      <c r="BV69" s="132"/>
    </row>
    <row r="70" spans="63:74" x14ac:dyDescent="0.15">
      <c r="BK70" s="132"/>
      <c r="BL70" s="132"/>
      <c r="BM70" s="132"/>
      <c r="BN70" s="132"/>
      <c r="BO70" s="132"/>
      <c r="BP70" s="132"/>
      <c r="BQ70" s="132"/>
      <c r="BR70" s="132"/>
      <c r="BS70" s="132"/>
      <c r="BT70" s="132"/>
      <c r="BU70" s="132"/>
      <c r="BV70" s="132"/>
    </row>
    <row r="71" spans="63:74" x14ac:dyDescent="0.15">
      <c r="BK71" s="132"/>
      <c r="BL71" s="132"/>
      <c r="BM71" s="132"/>
      <c r="BN71" s="132"/>
      <c r="BO71" s="132"/>
      <c r="BP71" s="132"/>
      <c r="BQ71" s="132"/>
      <c r="BR71" s="132"/>
      <c r="BS71" s="132"/>
      <c r="BT71" s="132"/>
      <c r="BU71" s="132"/>
      <c r="BV71" s="132"/>
    </row>
    <row r="72" spans="63:74" x14ac:dyDescent="0.15">
      <c r="BK72" s="132"/>
      <c r="BL72" s="132"/>
      <c r="BM72" s="132"/>
      <c r="BN72" s="132"/>
      <c r="BO72" s="132"/>
      <c r="BP72" s="132"/>
      <c r="BQ72" s="132"/>
      <c r="BR72" s="132"/>
      <c r="BS72" s="132"/>
      <c r="BT72" s="132"/>
      <c r="BU72" s="132"/>
      <c r="BV72" s="132"/>
    </row>
    <row r="73" spans="63:74" x14ac:dyDescent="0.15">
      <c r="BK73" s="132"/>
      <c r="BL73" s="132"/>
      <c r="BM73" s="132"/>
      <c r="BN73" s="132"/>
      <c r="BO73" s="132"/>
      <c r="BP73" s="132"/>
      <c r="BQ73" s="132"/>
      <c r="BR73" s="132"/>
      <c r="BS73" s="132"/>
      <c r="BT73" s="132"/>
      <c r="BU73" s="132"/>
      <c r="BV73" s="132"/>
    </row>
    <row r="74" spans="63:74" x14ac:dyDescent="0.15">
      <c r="BK74" s="132"/>
      <c r="BL74" s="132"/>
      <c r="BM74" s="132"/>
      <c r="BN74" s="132"/>
      <c r="BO74" s="132"/>
      <c r="BP74" s="132"/>
      <c r="BQ74" s="132"/>
      <c r="BR74" s="132"/>
      <c r="BS74" s="132"/>
      <c r="BT74" s="132"/>
      <c r="BU74" s="132"/>
      <c r="BV74" s="132"/>
    </row>
    <row r="75" spans="63:74" x14ac:dyDescent="0.15">
      <c r="BK75" s="132"/>
      <c r="BL75" s="132"/>
      <c r="BM75" s="132"/>
      <c r="BN75" s="132"/>
      <c r="BO75" s="132"/>
      <c r="BP75" s="132"/>
      <c r="BQ75" s="132"/>
      <c r="BR75" s="132"/>
      <c r="BS75" s="132"/>
      <c r="BT75" s="132"/>
      <c r="BU75" s="132"/>
      <c r="BV75" s="132"/>
    </row>
    <row r="76" spans="63:74" x14ac:dyDescent="0.15">
      <c r="BK76" s="132"/>
      <c r="BL76" s="132"/>
      <c r="BM76" s="132"/>
      <c r="BN76" s="132"/>
      <c r="BO76" s="132"/>
      <c r="BP76" s="132"/>
      <c r="BQ76" s="132"/>
      <c r="BR76" s="132"/>
      <c r="BS76" s="132"/>
      <c r="BT76" s="132"/>
      <c r="BU76" s="132"/>
      <c r="BV76" s="132"/>
    </row>
    <row r="77" spans="63:74" x14ac:dyDescent="0.15">
      <c r="BK77" s="132"/>
      <c r="BL77" s="132"/>
      <c r="BM77" s="132"/>
      <c r="BN77" s="132"/>
      <c r="BO77" s="132"/>
      <c r="BP77" s="132"/>
      <c r="BQ77" s="132"/>
      <c r="BR77" s="132"/>
      <c r="BS77" s="132"/>
      <c r="BT77" s="132"/>
      <c r="BU77" s="132"/>
      <c r="BV77" s="132"/>
    </row>
    <row r="78" spans="63:74" x14ac:dyDescent="0.15">
      <c r="BK78" s="132"/>
      <c r="BL78" s="132"/>
      <c r="BM78" s="132"/>
      <c r="BN78" s="132"/>
      <c r="BO78" s="132"/>
      <c r="BP78" s="132"/>
      <c r="BQ78" s="132"/>
      <c r="BR78" s="132"/>
      <c r="BS78" s="132"/>
      <c r="BT78" s="132"/>
      <c r="BU78" s="132"/>
      <c r="BV78" s="132"/>
    </row>
    <row r="79" spans="63:74" x14ac:dyDescent="0.15">
      <c r="BK79" s="132"/>
      <c r="BL79" s="132"/>
      <c r="BM79" s="132"/>
      <c r="BN79" s="132"/>
      <c r="BO79" s="132"/>
      <c r="BP79" s="132"/>
      <c r="BQ79" s="132"/>
      <c r="BR79" s="132"/>
      <c r="BS79" s="132"/>
      <c r="BT79" s="132"/>
      <c r="BU79" s="132"/>
      <c r="BV79" s="132"/>
    </row>
    <row r="80" spans="63:74" x14ac:dyDescent="0.15">
      <c r="BK80" s="132"/>
      <c r="BL80" s="132"/>
      <c r="BM80" s="132"/>
      <c r="BN80" s="132"/>
      <c r="BO80" s="132"/>
      <c r="BP80" s="132"/>
      <c r="BQ80" s="132"/>
      <c r="BR80" s="132"/>
      <c r="BS80" s="132"/>
      <c r="BT80" s="132"/>
      <c r="BU80" s="132"/>
      <c r="BV80" s="132"/>
    </row>
    <row r="81" spans="63:74" x14ac:dyDescent="0.15">
      <c r="BK81" s="132"/>
      <c r="BL81" s="132"/>
      <c r="BM81" s="132"/>
      <c r="BN81" s="132"/>
      <c r="BO81" s="132"/>
      <c r="BP81" s="132"/>
      <c r="BQ81" s="132"/>
      <c r="BR81" s="132"/>
      <c r="BS81" s="132"/>
      <c r="BT81" s="132"/>
      <c r="BU81" s="132"/>
      <c r="BV81" s="132"/>
    </row>
    <row r="82" spans="63:74" x14ac:dyDescent="0.15">
      <c r="BK82" s="132"/>
      <c r="BL82" s="132"/>
      <c r="BM82" s="132"/>
      <c r="BN82" s="132"/>
      <c r="BO82" s="132"/>
      <c r="BP82" s="132"/>
      <c r="BQ82" s="132"/>
      <c r="BR82" s="132"/>
      <c r="BS82" s="132"/>
      <c r="BT82" s="132"/>
      <c r="BU82" s="132"/>
      <c r="BV82" s="132"/>
    </row>
    <row r="83" spans="63:74" x14ac:dyDescent="0.15">
      <c r="BK83" s="132"/>
      <c r="BL83" s="132"/>
      <c r="BM83" s="132"/>
      <c r="BN83" s="132"/>
      <c r="BO83" s="132"/>
      <c r="BP83" s="132"/>
      <c r="BQ83" s="132"/>
      <c r="BR83" s="132"/>
      <c r="BS83" s="132"/>
      <c r="BT83" s="132"/>
      <c r="BU83" s="132"/>
      <c r="BV83" s="132"/>
    </row>
    <row r="84" spans="63:74" x14ac:dyDescent="0.15">
      <c r="BK84" s="132"/>
      <c r="BL84" s="132"/>
      <c r="BM84" s="132"/>
      <c r="BN84" s="132"/>
      <c r="BO84" s="132"/>
      <c r="BP84" s="132"/>
      <c r="BQ84" s="132"/>
      <c r="BR84" s="132"/>
      <c r="BS84" s="132"/>
      <c r="BT84" s="132"/>
      <c r="BU84" s="132"/>
      <c r="BV84" s="132"/>
    </row>
    <row r="85" spans="63:74" x14ac:dyDescent="0.15">
      <c r="BK85" s="132"/>
      <c r="BL85" s="132"/>
      <c r="BM85" s="132"/>
      <c r="BN85" s="132"/>
      <c r="BO85" s="132"/>
      <c r="BP85" s="132"/>
      <c r="BQ85" s="132"/>
      <c r="BR85" s="132"/>
      <c r="BS85" s="132"/>
      <c r="BT85" s="132"/>
      <c r="BU85" s="132"/>
      <c r="BV85" s="132"/>
    </row>
    <row r="86" spans="63:74" x14ac:dyDescent="0.15">
      <c r="BK86" s="132"/>
      <c r="BL86" s="132"/>
      <c r="BM86" s="132"/>
      <c r="BN86" s="132"/>
      <c r="BO86" s="132"/>
      <c r="BP86" s="132"/>
      <c r="BQ86" s="132"/>
      <c r="BR86" s="132"/>
      <c r="BS86" s="132"/>
      <c r="BT86" s="132"/>
      <c r="BU86" s="132"/>
      <c r="BV86" s="132"/>
    </row>
    <row r="87" spans="63:74" x14ac:dyDescent="0.15">
      <c r="BK87" s="132"/>
      <c r="BL87" s="132"/>
      <c r="BM87" s="132"/>
      <c r="BN87" s="132"/>
      <c r="BO87" s="132"/>
      <c r="BP87" s="132"/>
      <c r="BQ87" s="132"/>
      <c r="BR87" s="132"/>
      <c r="BS87" s="132"/>
      <c r="BT87" s="132"/>
      <c r="BU87" s="132"/>
      <c r="BV87" s="132"/>
    </row>
    <row r="88" spans="63:74" x14ac:dyDescent="0.15">
      <c r="BK88" s="132"/>
      <c r="BL88" s="132"/>
      <c r="BM88" s="132"/>
      <c r="BN88" s="132"/>
      <c r="BO88" s="132"/>
      <c r="BP88" s="132"/>
      <c r="BQ88" s="132"/>
      <c r="BR88" s="132"/>
      <c r="BS88" s="132"/>
      <c r="BT88" s="132"/>
      <c r="BU88" s="132"/>
      <c r="BV88" s="132"/>
    </row>
    <row r="89" spans="63:74" x14ac:dyDescent="0.15">
      <c r="BK89" s="132"/>
      <c r="BL89" s="132"/>
      <c r="BM89" s="132"/>
      <c r="BN89" s="132"/>
      <c r="BO89" s="132"/>
      <c r="BP89" s="132"/>
      <c r="BQ89" s="132"/>
      <c r="BR89" s="132"/>
      <c r="BS89" s="132"/>
      <c r="BT89" s="132"/>
      <c r="BU89" s="132"/>
      <c r="BV89" s="132"/>
    </row>
    <row r="90" spans="63:74" x14ac:dyDescent="0.15">
      <c r="BK90" s="132"/>
      <c r="BL90" s="132"/>
      <c r="BM90" s="132"/>
      <c r="BN90" s="132"/>
      <c r="BO90" s="132"/>
      <c r="BP90" s="132"/>
      <c r="BQ90" s="132"/>
      <c r="BR90" s="132"/>
      <c r="BS90" s="132"/>
      <c r="BT90" s="132"/>
      <c r="BU90" s="132"/>
      <c r="BV90" s="132"/>
    </row>
    <row r="91" spans="63:74" x14ac:dyDescent="0.15">
      <c r="BK91" s="132"/>
      <c r="BL91" s="132"/>
      <c r="BM91" s="132"/>
      <c r="BN91" s="132"/>
      <c r="BO91" s="132"/>
      <c r="BP91" s="132"/>
      <c r="BQ91" s="132"/>
      <c r="BR91" s="132"/>
      <c r="BS91" s="132"/>
      <c r="BT91" s="132"/>
      <c r="BU91" s="132"/>
      <c r="BV91" s="132"/>
    </row>
    <row r="92" spans="63:74" x14ac:dyDescent="0.15">
      <c r="BK92" s="132"/>
      <c r="BL92" s="132"/>
      <c r="BM92" s="132"/>
      <c r="BN92" s="132"/>
      <c r="BO92" s="132"/>
      <c r="BP92" s="132"/>
      <c r="BQ92" s="132"/>
      <c r="BR92" s="132"/>
      <c r="BS92" s="132"/>
      <c r="BT92" s="132"/>
      <c r="BU92" s="132"/>
      <c r="BV92" s="132"/>
    </row>
    <row r="93" spans="63:74" x14ac:dyDescent="0.15">
      <c r="BK93" s="132"/>
      <c r="BL93" s="132"/>
      <c r="BM93" s="132"/>
      <c r="BN93" s="132"/>
      <c r="BO93" s="132"/>
      <c r="BP93" s="132"/>
      <c r="BQ93" s="132"/>
      <c r="BR93" s="132"/>
      <c r="BS93" s="132"/>
      <c r="BT93" s="132"/>
      <c r="BU93" s="132"/>
      <c r="BV93" s="132"/>
    </row>
    <row r="94" spans="63:74" x14ac:dyDescent="0.15">
      <c r="BK94" s="132"/>
      <c r="BL94" s="132"/>
      <c r="BM94" s="132"/>
      <c r="BN94" s="132"/>
      <c r="BO94" s="132"/>
      <c r="BP94" s="132"/>
      <c r="BQ94" s="132"/>
      <c r="BR94" s="132"/>
      <c r="BS94" s="132"/>
      <c r="BT94" s="132"/>
      <c r="BU94" s="132"/>
      <c r="BV94" s="132"/>
    </row>
    <row r="95" spans="63:74" x14ac:dyDescent="0.15">
      <c r="BK95" s="132"/>
      <c r="BL95" s="132"/>
      <c r="BM95" s="132"/>
      <c r="BN95" s="132"/>
      <c r="BO95" s="132"/>
      <c r="BP95" s="132"/>
      <c r="BQ95" s="132"/>
      <c r="BR95" s="132"/>
      <c r="BS95" s="132"/>
      <c r="BT95" s="132"/>
      <c r="BU95" s="132"/>
      <c r="BV95" s="132"/>
    </row>
    <row r="96" spans="63:74" x14ac:dyDescent="0.15">
      <c r="BK96" s="132"/>
      <c r="BL96" s="132"/>
      <c r="BM96" s="132"/>
      <c r="BN96" s="132"/>
      <c r="BO96" s="132"/>
      <c r="BP96" s="132"/>
      <c r="BQ96" s="132"/>
      <c r="BR96" s="132"/>
      <c r="BS96" s="132"/>
      <c r="BT96" s="132"/>
      <c r="BU96" s="132"/>
      <c r="BV96" s="132"/>
    </row>
    <row r="97" spans="63:74" x14ac:dyDescent="0.15">
      <c r="BK97" s="132"/>
      <c r="BL97" s="132"/>
      <c r="BM97" s="132"/>
      <c r="BN97" s="132"/>
      <c r="BO97" s="132"/>
      <c r="BP97" s="132"/>
      <c r="BQ97" s="132"/>
      <c r="BR97" s="132"/>
      <c r="BS97" s="132"/>
      <c r="BT97" s="132"/>
      <c r="BU97" s="132"/>
      <c r="BV97" s="132"/>
    </row>
    <row r="98" spans="63:74" x14ac:dyDescent="0.15">
      <c r="BK98" s="132"/>
      <c r="BL98" s="132"/>
      <c r="BM98" s="132"/>
      <c r="BN98" s="132"/>
      <c r="BO98" s="132"/>
      <c r="BP98" s="132"/>
      <c r="BQ98" s="132"/>
      <c r="BR98" s="132"/>
      <c r="BS98" s="132"/>
      <c r="BT98" s="132"/>
      <c r="BU98" s="132"/>
      <c r="BV98" s="132"/>
    </row>
    <row r="99" spans="63:74" x14ac:dyDescent="0.15">
      <c r="BK99" s="132"/>
      <c r="BL99" s="132"/>
      <c r="BM99" s="132"/>
      <c r="BN99" s="132"/>
      <c r="BO99" s="132"/>
      <c r="BP99" s="132"/>
      <c r="BQ99" s="132"/>
      <c r="BR99" s="132"/>
      <c r="BS99" s="132"/>
      <c r="BT99" s="132"/>
      <c r="BU99" s="132"/>
      <c r="BV99" s="132"/>
    </row>
    <row r="100" spans="63:74" x14ac:dyDescent="0.15">
      <c r="BK100" s="132"/>
      <c r="BL100" s="132"/>
      <c r="BM100" s="132"/>
      <c r="BN100" s="132"/>
      <c r="BO100" s="132"/>
      <c r="BP100" s="132"/>
      <c r="BQ100" s="132"/>
      <c r="BR100" s="132"/>
      <c r="BS100" s="132"/>
      <c r="BT100" s="132"/>
      <c r="BU100" s="132"/>
      <c r="BV100" s="132"/>
    </row>
    <row r="101" spans="63:74" x14ac:dyDescent="0.15">
      <c r="BK101" s="132"/>
      <c r="BL101" s="132"/>
      <c r="BM101" s="132"/>
      <c r="BN101" s="132"/>
      <c r="BO101" s="132"/>
      <c r="BP101" s="132"/>
      <c r="BQ101" s="132"/>
      <c r="BR101" s="132"/>
      <c r="BS101" s="132"/>
      <c r="BT101" s="132"/>
      <c r="BU101" s="132"/>
      <c r="BV101" s="132"/>
    </row>
    <row r="102" spans="63:74" x14ac:dyDescent="0.15">
      <c r="BK102" s="132"/>
      <c r="BL102" s="132"/>
      <c r="BM102" s="132"/>
      <c r="BN102" s="132"/>
      <c r="BO102" s="132"/>
      <c r="BP102" s="132"/>
      <c r="BQ102" s="132"/>
      <c r="BR102" s="132"/>
      <c r="BS102" s="132"/>
      <c r="BT102" s="132"/>
      <c r="BU102" s="132"/>
      <c r="BV102" s="132"/>
    </row>
    <row r="103" spans="63:74" x14ac:dyDescent="0.15">
      <c r="BK103" s="132"/>
      <c r="BL103" s="132"/>
      <c r="BM103" s="132"/>
      <c r="BN103" s="132"/>
      <c r="BO103" s="132"/>
      <c r="BP103" s="132"/>
      <c r="BQ103" s="132"/>
      <c r="BR103" s="132"/>
      <c r="BS103" s="132"/>
      <c r="BT103" s="132"/>
      <c r="BU103" s="132"/>
      <c r="BV103" s="132"/>
    </row>
    <row r="104" spans="63:74" x14ac:dyDescent="0.15">
      <c r="BK104" s="132"/>
      <c r="BL104" s="132"/>
      <c r="BM104" s="132"/>
      <c r="BN104" s="132"/>
      <c r="BO104" s="132"/>
      <c r="BP104" s="132"/>
      <c r="BQ104" s="132"/>
      <c r="BR104" s="132"/>
      <c r="BS104" s="132"/>
      <c r="BT104" s="132"/>
      <c r="BU104" s="132"/>
      <c r="BV104" s="132"/>
    </row>
    <row r="105" spans="63:74" x14ac:dyDescent="0.15">
      <c r="BK105" s="132"/>
      <c r="BL105" s="132"/>
      <c r="BM105" s="132"/>
      <c r="BN105" s="132"/>
      <c r="BO105" s="132"/>
      <c r="BP105" s="132"/>
      <c r="BQ105" s="132"/>
      <c r="BR105" s="132"/>
      <c r="BS105" s="132"/>
      <c r="BT105" s="132"/>
      <c r="BU105" s="132"/>
      <c r="BV105" s="132"/>
    </row>
    <row r="106" spans="63:74" x14ac:dyDescent="0.15">
      <c r="BK106" s="132"/>
      <c r="BL106" s="132"/>
      <c r="BM106" s="132"/>
      <c r="BN106" s="132"/>
      <c r="BO106" s="132"/>
      <c r="BP106" s="132"/>
      <c r="BQ106" s="132"/>
      <c r="BR106" s="132"/>
      <c r="BS106" s="132"/>
      <c r="BT106" s="132"/>
      <c r="BU106" s="132"/>
      <c r="BV106" s="132"/>
    </row>
    <row r="107" spans="63:74" x14ac:dyDescent="0.15">
      <c r="BK107" s="132"/>
      <c r="BL107" s="132"/>
      <c r="BM107" s="132"/>
      <c r="BN107" s="132"/>
      <c r="BO107" s="132"/>
      <c r="BP107" s="132"/>
      <c r="BQ107" s="132"/>
      <c r="BR107" s="132"/>
      <c r="BS107" s="132"/>
      <c r="BT107" s="132"/>
      <c r="BU107" s="132"/>
      <c r="BV107" s="132"/>
    </row>
    <row r="108" spans="63:74" x14ac:dyDescent="0.15">
      <c r="BK108" s="132"/>
      <c r="BL108" s="132"/>
      <c r="BM108" s="132"/>
      <c r="BN108" s="132"/>
      <c r="BO108" s="132"/>
      <c r="BP108" s="132"/>
      <c r="BQ108" s="132"/>
      <c r="BR108" s="132"/>
      <c r="BS108" s="132"/>
      <c r="BT108" s="132"/>
      <c r="BU108" s="132"/>
      <c r="BV108" s="132"/>
    </row>
    <row r="109" spans="63:74" x14ac:dyDescent="0.15">
      <c r="BK109" s="132"/>
      <c r="BL109" s="132"/>
      <c r="BM109" s="132"/>
      <c r="BN109" s="132"/>
      <c r="BO109" s="132"/>
      <c r="BP109" s="132"/>
      <c r="BQ109" s="132"/>
      <c r="BR109" s="132"/>
      <c r="BS109" s="132"/>
      <c r="BT109" s="132"/>
      <c r="BU109" s="132"/>
      <c r="BV109" s="132"/>
    </row>
    <row r="110" spans="63:74" x14ac:dyDescent="0.15">
      <c r="BK110" s="132"/>
      <c r="BL110" s="132"/>
      <c r="BM110" s="132"/>
      <c r="BN110" s="132"/>
      <c r="BO110" s="132"/>
      <c r="BP110" s="132"/>
      <c r="BQ110" s="132"/>
      <c r="BR110" s="132"/>
      <c r="BS110" s="132"/>
      <c r="BT110" s="132"/>
      <c r="BU110" s="132"/>
      <c r="BV110" s="132"/>
    </row>
    <row r="111" spans="63:74" x14ac:dyDescent="0.15">
      <c r="BK111" s="132"/>
      <c r="BL111" s="132"/>
      <c r="BM111" s="132"/>
      <c r="BN111" s="132"/>
      <c r="BO111" s="132"/>
      <c r="BP111" s="132"/>
      <c r="BQ111" s="132"/>
      <c r="BR111" s="132"/>
      <c r="BS111" s="132"/>
      <c r="BT111" s="132"/>
      <c r="BU111" s="132"/>
      <c r="BV111" s="132"/>
    </row>
    <row r="112" spans="63:74" x14ac:dyDescent="0.15">
      <c r="BK112" s="132"/>
      <c r="BL112" s="132"/>
      <c r="BM112" s="132"/>
      <c r="BN112" s="132"/>
      <c r="BO112" s="132"/>
      <c r="BP112" s="132"/>
      <c r="BQ112" s="132"/>
      <c r="BR112" s="132"/>
      <c r="BS112" s="132"/>
      <c r="BT112" s="132"/>
      <c r="BU112" s="132"/>
      <c r="BV112" s="132"/>
    </row>
    <row r="113" spans="63:74" x14ac:dyDescent="0.15">
      <c r="BK113" s="132"/>
      <c r="BL113" s="132"/>
      <c r="BM113" s="132"/>
      <c r="BN113" s="132"/>
      <c r="BO113" s="132"/>
      <c r="BP113" s="132"/>
      <c r="BQ113" s="132"/>
      <c r="BR113" s="132"/>
      <c r="BS113" s="132"/>
      <c r="BT113" s="132"/>
      <c r="BU113" s="132"/>
      <c r="BV113" s="132"/>
    </row>
    <row r="114" spans="63:74" x14ac:dyDescent="0.15">
      <c r="BK114" s="132"/>
      <c r="BL114" s="132"/>
      <c r="BM114" s="132"/>
      <c r="BN114" s="132"/>
      <c r="BO114" s="132"/>
      <c r="BP114" s="132"/>
      <c r="BQ114" s="132"/>
      <c r="BR114" s="132"/>
      <c r="BS114" s="132"/>
      <c r="BT114" s="132"/>
      <c r="BU114" s="132"/>
      <c r="BV114" s="132"/>
    </row>
    <row r="115" spans="63:74" x14ac:dyDescent="0.15">
      <c r="BK115" s="132"/>
      <c r="BL115" s="132"/>
      <c r="BM115" s="132"/>
      <c r="BN115" s="132"/>
      <c r="BO115" s="132"/>
      <c r="BP115" s="132"/>
      <c r="BQ115" s="132"/>
      <c r="BR115" s="132"/>
      <c r="BS115" s="132"/>
      <c r="BT115" s="132"/>
      <c r="BU115" s="132"/>
      <c r="BV115" s="132"/>
    </row>
    <row r="116" spans="63:74" x14ac:dyDescent="0.15">
      <c r="BK116" s="132"/>
      <c r="BL116" s="132"/>
      <c r="BM116" s="132"/>
      <c r="BN116" s="132"/>
      <c r="BO116" s="132"/>
      <c r="BP116" s="132"/>
      <c r="BQ116" s="132"/>
      <c r="BR116" s="132"/>
      <c r="BS116" s="132"/>
      <c r="BT116" s="132"/>
      <c r="BU116" s="132"/>
      <c r="BV116" s="132"/>
    </row>
    <row r="117" spans="63:74" x14ac:dyDescent="0.15">
      <c r="BK117" s="132"/>
      <c r="BL117" s="132"/>
      <c r="BM117" s="132"/>
      <c r="BN117" s="132"/>
      <c r="BO117" s="132"/>
      <c r="BP117" s="132"/>
      <c r="BQ117" s="132"/>
      <c r="BR117" s="132"/>
      <c r="BS117" s="132"/>
      <c r="BT117" s="132"/>
      <c r="BU117" s="132"/>
      <c r="BV117" s="132"/>
    </row>
    <row r="118" spans="63:74" x14ac:dyDescent="0.15">
      <c r="BK118" s="132"/>
      <c r="BL118" s="132"/>
      <c r="BM118" s="132"/>
      <c r="BN118" s="132"/>
      <c r="BO118" s="132"/>
      <c r="BP118" s="132"/>
      <c r="BQ118" s="132"/>
      <c r="BR118" s="132"/>
      <c r="BS118" s="132"/>
      <c r="BT118" s="132"/>
      <c r="BU118" s="132"/>
      <c r="BV118" s="132"/>
    </row>
    <row r="119" spans="63:74" x14ac:dyDescent="0.15">
      <c r="BK119" s="132"/>
      <c r="BL119" s="132"/>
      <c r="BM119" s="132"/>
      <c r="BN119" s="132"/>
      <c r="BO119" s="132"/>
      <c r="BP119" s="132"/>
      <c r="BQ119" s="132"/>
      <c r="BR119" s="132"/>
      <c r="BS119" s="132"/>
      <c r="BT119" s="132"/>
      <c r="BU119" s="132"/>
      <c r="BV119" s="132"/>
    </row>
    <row r="120" spans="63:74" x14ac:dyDescent="0.15">
      <c r="BK120" s="132"/>
      <c r="BL120" s="132"/>
      <c r="BM120" s="132"/>
      <c r="BN120" s="132"/>
      <c r="BO120" s="132"/>
      <c r="BP120" s="132"/>
      <c r="BQ120" s="132"/>
      <c r="BR120" s="132"/>
      <c r="BS120" s="132"/>
      <c r="BT120" s="132"/>
      <c r="BU120" s="132"/>
      <c r="BV120" s="132"/>
    </row>
    <row r="121" spans="63:74" x14ac:dyDescent="0.15">
      <c r="BK121" s="132"/>
      <c r="BL121" s="132"/>
      <c r="BM121" s="132"/>
      <c r="BN121" s="132"/>
      <c r="BO121" s="132"/>
      <c r="BP121" s="132"/>
      <c r="BQ121" s="132"/>
      <c r="BR121" s="132"/>
      <c r="BS121" s="132"/>
      <c r="BT121" s="132"/>
      <c r="BU121" s="132"/>
      <c r="BV121" s="132"/>
    </row>
    <row r="122" spans="63:74" x14ac:dyDescent="0.15">
      <c r="BK122" s="132"/>
      <c r="BL122" s="132"/>
      <c r="BM122" s="132"/>
      <c r="BN122" s="132"/>
      <c r="BO122" s="132"/>
      <c r="BP122" s="132"/>
      <c r="BQ122" s="132"/>
      <c r="BR122" s="132"/>
      <c r="BS122" s="132"/>
      <c r="BT122" s="132"/>
      <c r="BU122" s="132"/>
      <c r="BV122" s="132"/>
    </row>
    <row r="123" spans="63:74" x14ac:dyDescent="0.15">
      <c r="BK123" s="132"/>
      <c r="BL123" s="132"/>
      <c r="BM123" s="132"/>
      <c r="BN123" s="132"/>
      <c r="BO123" s="132"/>
      <c r="BP123" s="132"/>
      <c r="BQ123" s="132"/>
      <c r="BR123" s="132"/>
      <c r="BS123" s="132"/>
      <c r="BT123" s="132"/>
      <c r="BU123" s="132"/>
      <c r="BV123" s="132"/>
    </row>
    <row r="124" spans="63:74" x14ac:dyDescent="0.15">
      <c r="BK124" s="132"/>
      <c r="BL124" s="132"/>
      <c r="BM124" s="132"/>
      <c r="BN124" s="132"/>
      <c r="BO124" s="132"/>
      <c r="BP124" s="132"/>
      <c r="BQ124" s="132"/>
      <c r="BR124" s="132"/>
      <c r="BS124" s="132"/>
      <c r="BT124" s="132"/>
      <c r="BU124" s="132"/>
      <c r="BV124" s="132"/>
    </row>
    <row r="125" spans="63:74" x14ac:dyDescent="0.15">
      <c r="BK125" s="132"/>
      <c r="BL125" s="132"/>
      <c r="BM125" s="132"/>
      <c r="BN125" s="132"/>
      <c r="BO125" s="132"/>
      <c r="BP125" s="132"/>
      <c r="BQ125" s="132"/>
      <c r="BR125" s="132"/>
      <c r="BS125" s="132"/>
      <c r="BT125" s="132"/>
      <c r="BU125" s="132"/>
      <c r="BV125" s="132"/>
    </row>
    <row r="126" spans="63:74" x14ac:dyDescent="0.15">
      <c r="BK126" s="132"/>
      <c r="BL126" s="132"/>
      <c r="BM126" s="132"/>
      <c r="BN126" s="132"/>
      <c r="BO126" s="132"/>
      <c r="BP126" s="132"/>
      <c r="BQ126" s="132"/>
      <c r="BR126" s="132"/>
      <c r="BS126" s="132"/>
      <c r="BT126" s="132"/>
      <c r="BU126" s="132"/>
      <c r="BV126" s="132"/>
    </row>
    <row r="127" spans="63:74" x14ac:dyDescent="0.15">
      <c r="BK127" s="132"/>
      <c r="BL127" s="132"/>
      <c r="BM127" s="132"/>
      <c r="BN127" s="132"/>
      <c r="BO127" s="132"/>
      <c r="BP127" s="132"/>
      <c r="BQ127" s="132"/>
      <c r="BR127" s="132"/>
      <c r="BS127" s="132"/>
      <c r="BT127" s="132"/>
      <c r="BU127" s="132"/>
      <c r="BV127" s="132"/>
    </row>
    <row r="128" spans="63:74" x14ac:dyDescent="0.15">
      <c r="BK128" s="132"/>
      <c r="BL128" s="132"/>
      <c r="BM128" s="132"/>
      <c r="BN128" s="132"/>
      <c r="BO128" s="132"/>
      <c r="BP128" s="132"/>
      <c r="BQ128" s="132"/>
      <c r="BR128" s="132"/>
      <c r="BS128" s="132"/>
      <c r="BT128" s="132"/>
      <c r="BU128" s="132"/>
      <c r="BV128" s="132"/>
    </row>
    <row r="129" spans="63:74" x14ac:dyDescent="0.15">
      <c r="BK129" s="132"/>
      <c r="BL129" s="132"/>
      <c r="BM129" s="132"/>
      <c r="BN129" s="132"/>
      <c r="BO129" s="132"/>
      <c r="BP129" s="132"/>
      <c r="BQ129" s="132"/>
      <c r="BR129" s="132"/>
      <c r="BS129" s="132"/>
      <c r="BT129" s="132"/>
      <c r="BU129" s="132"/>
      <c r="BV129" s="132"/>
    </row>
    <row r="130" spans="63:74" x14ac:dyDescent="0.15">
      <c r="BK130" s="132"/>
      <c r="BL130" s="132"/>
      <c r="BM130" s="132"/>
      <c r="BN130" s="132"/>
      <c r="BO130" s="132"/>
      <c r="BP130" s="132"/>
      <c r="BQ130" s="132"/>
      <c r="BR130" s="132"/>
      <c r="BS130" s="132"/>
      <c r="BT130" s="132"/>
      <c r="BU130" s="132"/>
      <c r="BV130" s="132"/>
    </row>
    <row r="131" spans="63:74" x14ac:dyDescent="0.15">
      <c r="BK131" s="132"/>
      <c r="BL131" s="132"/>
      <c r="BM131" s="132"/>
      <c r="BN131" s="132"/>
      <c r="BO131" s="132"/>
      <c r="BP131" s="132"/>
      <c r="BQ131" s="132"/>
      <c r="BR131" s="132"/>
      <c r="BS131" s="132"/>
      <c r="BT131" s="132"/>
      <c r="BU131" s="132"/>
      <c r="BV131" s="132"/>
    </row>
    <row r="132" spans="63:74" x14ac:dyDescent="0.15">
      <c r="BK132" s="132"/>
      <c r="BL132" s="132"/>
      <c r="BM132" s="132"/>
      <c r="BN132" s="132"/>
      <c r="BO132" s="132"/>
      <c r="BP132" s="132"/>
      <c r="BQ132" s="132"/>
      <c r="BR132" s="132"/>
      <c r="BS132" s="132"/>
      <c r="BT132" s="132"/>
      <c r="BU132" s="132"/>
      <c r="BV132" s="132"/>
    </row>
    <row r="133" spans="63:74" x14ac:dyDescent="0.15">
      <c r="BK133" s="132"/>
      <c r="BL133" s="132"/>
      <c r="BM133" s="132"/>
      <c r="BN133" s="132"/>
      <c r="BO133" s="132"/>
      <c r="BP133" s="132"/>
      <c r="BQ133" s="132"/>
      <c r="BR133" s="132"/>
      <c r="BS133" s="132"/>
      <c r="BT133" s="132"/>
      <c r="BU133" s="132"/>
      <c r="BV133" s="132"/>
    </row>
    <row r="134" spans="63:74" x14ac:dyDescent="0.15">
      <c r="BK134" s="132"/>
      <c r="BL134" s="132"/>
      <c r="BM134" s="132"/>
      <c r="BN134" s="132"/>
      <c r="BO134" s="132"/>
      <c r="BP134" s="132"/>
      <c r="BQ134" s="132"/>
      <c r="BR134" s="132"/>
      <c r="BS134" s="132"/>
      <c r="BT134" s="132"/>
      <c r="BU134" s="132"/>
      <c r="BV134" s="132"/>
    </row>
    <row r="135" spans="63:74" x14ac:dyDescent="0.15">
      <c r="BK135" s="132"/>
      <c r="BL135" s="132"/>
      <c r="BM135" s="132"/>
      <c r="BN135" s="132"/>
      <c r="BO135" s="132"/>
      <c r="BP135" s="132"/>
      <c r="BQ135" s="132"/>
      <c r="BR135" s="132"/>
      <c r="BS135" s="132"/>
      <c r="BT135" s="132"/>
      <c r="BU135" s="132"/>
      <c r="BV135" s="132"/>
    </row>
    <row r="136" spans="63:74" x14ac:dyDescent="0.15">
      <c r="BK136" s="132"/>
      <c r="BL136" s="132"/>
      <c r="BM136" s="132"/>
      <c r="BN136" s="132"/>
      <c r="BO136" s="132"/>
      <c r="BP136" s="132"/>
      <c r="BQ136" s="132"/>
      <c r="BR136" s="132"/>
      <c r="BS136" s="132"/>
      <c r="BT136" s="132"/>
      <c r="BU136" s="132"/>
      <c r="BV136" s="132"/>
    </row>
    <row r="137" spans="63:74" x14ac:dyDescent="0.15">
      <c r="BK137" s="132"/>
      <c r="BL137" s="132"/>
      <c r="BM137" s="132"/>
      <c r="BN137" s="132"/>
      <c r="BO137" s="132"/>
      <c r="BP137" s="132"/>
      <c r="BQ137" s="132"/>
      <c r="BR137" s="132"/>
      <c r="BS137" s="132"/>
      <c r="BT137" s="132"/>
      <c r="BU137" s="132"/>
      <c r="BV137" s="132"/>
    </row>
    <row r="138" spans="63:74" x14ac:dyDescent="0.15">
      <c r="BK138" s="132"/>
      <c r="BL138" s="132"/>
      <c r="BM138" s="132"/>
      <c r="BN138" s="132"/>
      <c r="BO138" s="132"/>
      <c r="BP138" s="132"/>
      <c r="BQ138" s="132"/>
      <c r="BR138" s="132"/>
      <c r="BS138" s="132"/>
      <c r="BT138" s="132"/>
      <c r="BU138" s="132"/>
      <c r="BV138" s="132"/>
    </row>
    <row r="139" spans="63:74" x14ac:dyDescent="0.15">
      <c r="BK139" s="132"/>
      <c r="BL139" s="132"/>
      <c r="BM139" s="132"/>
      <c r="BN139" s="132"/>
      <c r="BO139" s="132"/>
      <c r="BP139" s="132"/>
      <c r="BQ139" s="132"/>
      <c r="BR139" s="132"/>
      <c r="BS139" s="132"/>
      <c r="BT139" s="132"/>
      <c r="BU139" s="132"/>
      <c r="BV139" s="132"/>
    </row>
    <row r="140" spans="63:74" x14ac:dyDescent="0.15">
      <c r="BK140" s="132"/>
      <c r="BL140" s="132"/>
      <c r="BM140" s="132"/>
      <c r="BN140" s="132"/>
      <c r="BO140" s="132"/>
      <c r="BP140" s="132"/>
      <c r="BQ140" s="132"/>
      <c r="BR140" s="132"/>
      <c r="BS140" s="132"/>
      <c r="BT140" s="132"/>
      <c r="BU140" s="132"/>
      <c r="BV140" s="132"/>
    </row>
    <row r="141" spans="63:74" x14ac:dyDescent="0.15">
      <c r="BK141" s="132"/>
      <c r="BL141" s="132"/>
      <c r="BM141" s="132"/>
      <c r="BN141" s="132"/>
      <c r="BO141" s="132"/>
      <c r="BP141" s="132"/>
      <c r="BQ141" s="132"/>
      <c r="BR141" s="132"/>
      <c r="BS141" s="132"/>
      <c r="BT141" s="132"/>
      <c r="BU141" s="132"/>
      <c r="BV141" s="132"/>
    </row>
    <row r="142" spans="63:74" x14ac:dyDescent="0.15">
      <c r="BK142" s="132"/>
      <c r="BL142" s="132"/>
      <c r="BM142" s="132"/>
      <c r="BN142" s="132"/>
      <c r="BO142" s="132"/>
      <c r="BP142" s="132"/>
      <c r="BQ142" s="132"/>
      <c r="BR142" s="132"/>
      <c r="BS142" s="132"/>
      <c r="BT142" s="132"/>
      <c r="BU142" s="132"/>
      <c r="BV142" s="132"/>
    </row>
    <row r="143" spans="63:74" x14ac:dyDescent="0.15">
      <c r="BK143" s="132"/>
      <c r="BL143" s="132"/>
      <c r="BM143" s="132"/>
      <c r="BN143" s="132"/>
      <c r="BO143" s="132"/>
      <c r="BP143" s="132"/>
      <c r="BQ143" s="132"/>
      <c r="BR143" s="132"/>
      <c r="BS143" s="132"/>
      <c r="BT143" s="132"/>
      <c r="BU143" s="132"/>
      <c r="BV143" s="132"/>
    </row>
    <row r="144" spans="63:74" x14ac:dyDescent="0.15">
      <c r="BK144" s="132"/>
      <c r="BL144" s="132"/>
      <c r="BM144" s="132"/>
      <c r="BN144" s="132"/>
      <c r="BO144" s="132"/>
      <c r="BP144" s="132"/>
      <c r="BQ144" s="132"/>
      <c r="BR144" s="132"/>
      <c r="BS144" s="132"/>
      <c r="BT144" s="132"/>
      <c r="BU144" s="132"/>
      <c r="BV144" s="132"/>
    </row>
    <row r="145" spans="63:74" x14ac:dyDescent="0.15">
      <c r="BK145" s="132"/>
      <c r="BL145" s="132"/>
      <c r="BM145" s="132"/>
      <c r="BN145" s="132"/>
      <c r="BO145" s="132"/>
      <c r="BP145" s="132"/>
      <c r="BQ145" s="132"/>
      <c r="BR145" s="132"/>
      <c r="BS145" s="132"/>
      <c r="BT145" s="132"/>
      <c r="BU145" s="132"/>
      <c r="BV145" s="132"/>
    </row>
    <row r="146" spans="63:74" x14ac:dyDescent="0.15">
      <c r="BK146" s="132"/>
      <c r="BL146" s="132"/>
      <c r="BM146" s="132"/>
      <c r="BN146" s="132"/>
      <c r="BO146" s="132"/>
      <c r="BP146" s="132"/>
      <c r="BQ146" s="132"/>
      <c r="BR146" s="132"/>
      <c r="BS146" s="132"/>
      <c r="BT146" s="132"/>
      <c r="BU146" s="132"/>
      <c r="BV146" s="132"/>
    </row>
  </sheetData>
  <mergeCells count="17">
    <mergeCell ref="A1:A2"/>
    <mergeCell ref="B53:Q53"/>
    <mergeCell ref="B55:Q55"/>
    <mergeCell ref="B57:Q57"/>
    <mergeCell ref="B58:Q58"/>
    <mergeCell ref="B54:Q54"/>
    <mergeCell ref="B1:AL1"/>
    <mergeCell ref="C3:N3"/>
    <mergeCell ref="O3:Z3"/>
    <mergeCell ref="AA3:AL3"/>
    <mergeCell ref="BK3:BV3"/>
    <mergeCell ref="B60:R60"/>
    <mergeCell ref="B59:Q59"/>
    <mergeCell ref="B61:Q61"/>
    <mergeCell ref="B62:Q62"/>
    <mergeCell ref="AM3:AX3"/>
    <mergeCell ref="AY3:BJ3"/>
  </mergeCells>
  <phoneticPr fontId="4" type="noConversion"/>
  <hyperlinks>
    <hyperlink ref="A1:A2" location="Contents!A1" display="Table of Contents" xr:uid="{00000000-0004-0000-1800-000000000000}"/>
  </hyperlinks>
  <pageMargins left="0.25" right="0.25" top="0.25" bottom="0.25" header="0.5" footer="0.5"/>
  <pageSetup scale="86" orientation="portrait" horizontalDpi="4294967293"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7C6956-34F6-4DC7-8584-591C09D57490}">
  <sheetPr transitionEvaluation="1" transitionEntry="1">
    <pageSetUpPr fitToPage="1"/>
  </sheetPr>
  <dimension ref="A1:BV188"/>
  <sheetViews>
    <sheetView showGridLines="0" zoomScaleNormal="100" workbookViewId="0">
      <pane xSplit="2" ySplit="4" topLeftCell="AP72" activePane="bottomRight" state="frozen"/>
      <selection activeCell="BF63" sqref="BF63"/>
      <selection pane="topRight" activeCell="BF63" sqref="BF63"/>
      <selection pane="bottomLeft" activeCell="BF63" sqref="BF63"/>
      <selection pane="bottomRight" activeCell="BD5" sqref="BD5:BD91"/>
    </sheetView>
  </sheetViews>
  <sheetFormatPr defaultColWidth="9.5703125" defaultRowHeight="11.25" x14ac:dyDescent="0.2"/>
  <cols>
    <col min="1" max="1" width="10.5703125" style="59" customWidth="1"/>
    <col min="2" max="2" width="33.5703125" style="59" customWidth="1"/>
    <col min="3" max="50" width="6.5703125" style="59" customWidth="1"/>
    <col min="51" max="55" width="6.5703125" style="831" customWidth="1"/>
    <col min="56" max="56" width="7.7109375" style="675" bestFit="1" customWidth="1"/>
    <col min="57" max="58" width="6.5703125" style="675" customWidth="1"/>
    <col min="59" max="61" width="6.5703125" style="831" customWidth="1"/>
    <col min="62" max="62" width="6.5703125" style="137" customWidth="1"/>
    <col min="63" max="74" width="6.5703125" style="59" customWidth="1"/>
    <col min="75" max="16384" width="9.5703125" style="59"/>
  </cols>
  <sheetData>
    <row r="1" spans="1:74" ht="13.35" customHeight="1" x14ac:dyDescent="0.2">
      <c r="A1" s="972" t="s">
        <v>477</v>
      </c>
      <c r="B1" s="1074" t="s">
        <v>1220</v>
      </c>
      <c r="C1" s="975"/>
      <c r="D1" s="975"/>
      <c r="E1" s="975"/>
      <c r="F1" s="975"/>
      <c r="G1" s="975"/>
      <c r="H1" s="975"/>
      <c r="I1" s="975"/>
      <c r="J1" s="975"/>
      <c r="K1" s="975"/>
      <c r="L1" s="975"/>
      <c r="M1" s="975"/>
      <c r="N1" s="975"/>
      <c r="O1" s="975"/>
      <c r="P1" s="975"/>
      <c r="Q1" s="975"/>
      <c r="R1" s="975"/>
      <c r="S1" s="975"/>
      <c r="T1" s="975"/>
      <c r="U1" s="975"/>
      <c r="V1" s="975"/>
      <c r="W1" s="975"/>
      <c r="X1" s="975"/>
      <c r="Y1" s="975"/>
      <c r="Z1" s="975"/>
      <c r="AA1" s="975"/>
      <c r="AB1" s="975"/>
      <c r="AC1" s="975"/>
      <c r="AD1" s="975"/>
      <c r="AE1" s="975"/>
      <c r="AF1" s="975"/>
      <c r="AG1" s="975"/>
      <c r="AH1" s="975"/>
      <c r="AI1" s="975"/>
      <c r="AJ1" s="975"/>
      <c r="AK1" s="975"/>
      <c r="AL1" s="975"/>
    </row>
    <row r="2" spans="1:74" s="55" customFormat="1" ht="13.35" customHeight="1" x14ac:dyDescent="0.2">
      <c r="A2" s="973"/>
      <c r="B2" s="222" t="str">
        <f>"U.S. Energy Information Administration  |  Short-Term Energy Outlook  - "&amp;Dates!D1</f>
        <v>U.S. Energy Information Administration  |  Short-Term Energy Outlook  - July 2026</v>
      </c>
      <c r="C2" s="223"/>
      <c r="D2" s="223"/>
      <c r="E2" s="223"/>
      <c r="F2" s="223"/>
      <c r="G2" s="223"/>
      <c r="H2" s="223"/>
      <c r="I2" s="223"/>
      <c r="J2" s="223"/>
      <c r="K2" s="223"/>
      <c r="L2" s="223"/>
      <c r="M2" s="223"/>
      <c r="N2" s="223"/>
      <c r="O2" s="223"/>
      <c r="P2" s="223"/>
      <c r="Q2" s="223"/>
      <c r="R2" s="223"/>
      <c r="S2" s="223"/>
      <c r="T2" s="223"/>
      <c r="U2" s="223"/>
      <c r="V2" s="223"/>
      <c r="W2" s="223"/>
      <c r="X2" s="223"/>
      <c r="Y2" s="223"/>
      <c r="Z2" s="223"/>
      <c r="AA2" s="223"/>
      <c r="AB2" s="223"/>
      <c r="AC2" s="223"/>
      <c r="AD2" s="223"/>
      <c r="AE2" s="223"/>
      <c r="AF2" s="223"/>
      <c r="AG2" s="223"/>
      <c r="AH2" s="223"/>
      <c r="AI2" s="223"/>
      <c r="AJ2" s="223"/>
      <c r="AK2" s="223"/>
      <c r="AL2" s="223"/>
      <c r="AY2" s="830"/>
      <c r="AZ2" s="830"/>
      <c r="BA2" s="830"/>
      <c r="BB2" s="830"/>
      <c r="BC2" s="830"/>
      <c r="BD2" s="672"/>
      <c r="BE2" s="672"/>
      <c r="BF2" s="672"/>
      <c r="BG2" s="830"/>
      <c r="BH2" s="830"/>
      <c r="BI2" s="830"/>
      <c r="BJ2" s="141"/>
    </row>
    <row r="3" spans="1:74" s="7" customFormat="1" ht="12.75" x14ac:dyDescent="0.2">
      <c r="A3" s="316" t="s">
        <v>759</v>
      </c>
      <c r="B3" s="9"/>
      <c r="C3" s="976">
        <f>Dates!D3</f>
        <v>2022</v>
      </c>
      <c r="D3" s="977"/>
      <c r="E3" s="977"/>
      <c r="F3" s="977"/>
      <c r="G3" s="977"/>
      <c r="H3" s="977"/>
      <c r="I3" s="977"/>
      <c r="J3" s="977"/>
      <c r="K3" s="977"/>
      <c r="L3" s="977"/>
      <c r="M3" s="977"/>
      <c r="N3" s="978"/>
      <c r="O3" s="976">
        <f>C3+1</f>
        <v>2023</v>
      </c>
      <c r="P3" s="979"/>
      <c r="Q3" s="979"/>
      <c r="R3" s="979"/>
      <c r="S3" s="979"/>
      <c r="T3" s="979"/>
      <c r="U3" s="979"/>
      <c r="V3" s="979"/>
      <c r="W3" s="979"/>
      <c r="X3" s="977"/>
      <c r="Y3" s="977"/>
      <c r="Z3" s="978"/>
      <c r="AA3" s="980">
        <f>O3+1</f>
        <v>2024</v>
      </c>
      <c r="AB3" s="977"/>
      <c r="AC3" s="977"/>
      <c r="AD3" s="977"/>
      <c r="AE3" s="977"/>
      <c r="AF3" s="977"/>
      <c r="AG3" s="977"/>
      <c r="AH3" s="977"/>
      <c r="AI3" s="977"/>
      <c r="AJ3" s="977"/>
      <c r="AK3" s="977"/>
      <c r="AL3" s="978"/>
      <c r="AM3" s="980">
        <f>AA3+1</f>
        <v>2025</v>
      </c>
      <c r="AN3" s="977"/>
      <c r="AO3" s="977"/>
      <c r="AP3" s="977"/>
      <c r="AQ3" s="977"/>
      <c r="AR3" s="977"/>
      <c r="AS3" s="977"/>
      <c r="AT3" s="977"/>
      <c r="AU3" s="977"/>
      <c r="AV3" s="977"/>
      <c r="AW3" s="977"/>
      <c r="AX3" s="978"/>
      <c r="AY3" s="980">
        <f>AM3+1</f>
        <v>2026</v>
      </c>
      <c r="AZ3" s="981"/>
      <c r="BA3" s="981"/>
      <c r="BB3" s="981"/>
      <c r="BC3" s="981"/>
      <c r="BD3" s="981"/>
      <c r="BE3" s="981"/>
      <c r="BF3" s="981"/>
      <c r="BG3" s="981"/>
      <c r="BH3" s="981"/>
      <c r="BI3" s="981"/>
      <c r="BJ3" s="982"/>
      <c r="BK3" s="980">
        <f>AY3+1</f>
        <v>2027</v>
      </c>
      <c r="BL3" s="977"/>
      <c r="BM3" s="977"/>
      <c r="BN3" s="977"/>
      <c r="BO3" s="977"/>
      <c r="BP3" s="977"/>
      <c r="BQ3" s="977"/>
      <c r="BR3" s="977"/>
      <c r="BS3" s="977"/>
      <c r="BT3" s="977"/>
      <c r="BU3" s="977"/>
      <c r="BV3" s="978"/>
    </row>
    <row r="4" spans="1:74" s="7" customFormat="1" x14ac:dyDescent="0.2">
      <c r="A4" s="322" t="str">
        <f>TEXT(Dates!$D$2,"dddd, mmmm d, yyyy")</f>
        <v>Wednesday, July 1, 2026</v>
      </c>
      <c r="B4" s="11"/>
      <c r="C4" s="12" t="s">
        <v>213</v>
      </c>
      <c r="D4" s="12" t="s">
        <v>214</v>
      </c>
      <c r="E4" s="12" t="s">
        <v>215</v>
      </c>
      <c r="F4" s="12" t="s">
        <v>216</v>
      </c>
      <c r="G4" s="12" t="s">
        <v>217</v>
      </c>
      <c r="H4" s="12" t="s">
        <v>218</v>
      </c>
      <c r="I4" s="12" t="s">
        <v>219</v>
      </c>
      <c r="J4" s="12" t="s">
        <v>220</v>
      </c>
      <c r="K4" s="12" t="s">
        <v>221</v>
      </c>
      <c r="L4" s="12" t="s">
        <v>222</v>
      </c>
      <c r="M4" s="12" t="s">
        <v>223</v>
      </c>
      <c r="N4" s="12" t="s">
        <v>224</v>
      </c>
      <c r="O4" s="12" t="s">
        <v>213</v>
      </c>
      <c r="P4" s="12" t="s">
        <v>214</v>
      </c>
      <c r="Q4" s="12" t="s">
        <v>215</v>
      </c>
      <c r="R4" s="12" t="s">
        <v>216</v>
      </c>
      <c r="S4" s="12" t="s">
        <v>217</v>
      </c>
      <c r="T4" s="12" t="s">
        <v>218</v>
      </c>
      <c r="U4" s="12" t="s">
        <v>219</v>
      </c>
      <c r="V4" s="12" t="s">
        <v>220</v>
      </c>
      <c r="W4" s="12" t="s">
        <v>221</v>
      </c>
      <c r="X4" s="12" t="s">
        <v>222</v>
      </c>
      <c r="Y4" s="12" t="s">
        <v>223</v>
      </c>
      <c r="Z4" s="12" t="s">
        <v>224</v>
      </c>
      <c r="AA4" s="12" t="s">
        <v>213</v>
      </c>
      <c r="AB4" s="12" t="s">
        <v>214</v>
      </c>
      <c r="AC4" s="12" t="s">
        <v>215</v>
      </c>
      <c r="AD4" s="12" t="s">
        <v>216</v>
      </c>
      <c r="AE4" s="12" t="s">
        <v>217</v>
      </c>
      <c r="AF4" s="12" t="s">
        <v>218</v>
      </c>
      <c r="AG4" s="12" t="s">
        <v>219</v>
      </c>
      <c r="AH4" s="12" t="s">
        <v>220</v>
      </c>
      <c r="AI4" s="12" t="s">
        <v>221</v>
      </c>
      <c r="AJ4" s="12" t="s">
        <v>222</v>
      </c>
      <c r="AK4" s="12" t="s">
        <v>223</v>
      </c>
      <c r="AL4" s="12" t="s">
        <v>224</v>
      </c>
      <c r="AM4" s="12" t="s">
        <v>213</v>
      </c>
      <c r="AN4" s="12" t="s">
        <v>214</v>
      </c>
      <c r="AO4" s="12" t="s">
        <v>215</v>
      </c>
      <c r="AP4" s="12" t="s">
        <v>216</v>
      </c>
      <c r="AQ4" s="12" t="s">
        <v>217</v>
      </c>
      <c r="AR4" s="12" t="s">
        <v>218</v>
      </c>
      <c r="AS4" s="12" t="s">
        <v>219</v>
      </c>
      <c r="AT4" s="12" t="s">
        <v>220</v>
      </c>
      <c r="AU4" s="12" t="s">
        <v>221</v>
      </c>
      <c r="AV4" s="12" t="s">
        <v>222</v>
      </c>
      <c r="AW4" s="12" t="s">
        <v>223</v>
      </c>
      <c r="AX4" s="12" t="s">
        <v>224</v>
      </c>
      <c r="AY4" s="630" t="s">
        <v>213</v>
      </c>
      <c r="AZ4" s="630" t="s">
        <v>214</v>
      </c>
      <c r="BA4" s="630" t="s">
        <v>215</v>
      </c>
      <c r="BB4" s="630" t="s">
        <v>216</v>
      </c>
      <c r="BC4" s="630" t="s">
        <v>217</v>
      </c>
      <c r="BD4" s="630" t="s">
        <v>218</v>
      </c>
      <c r="BE4" s="630" t="s">
        <v>219</v>
      </c>
      <c r="BF4" s="630" t="s">
        <v>220</v>
      </c>
      <c r="BG4" s="630" t="s">
        <v>221</v>
      </c>
      <c r="BH4" s="630" t="s">
        <v>222</v>
      </c>
      <c r="BI4" s="630" t="s">
        <v>223</v>
      </c>
      <c r="BJ4" s="12" t="s">
        <v>224</v>
      </c>
      <c r="BK4" s="12" t="s">
        <v>213</v>
      </c>
      <c r="BL4" s="12" t="s">
        <v>214</v>
      </c>
      <c r="BM4" s="12" t="s">
        <v>215</v>
      </c>
      <c r="BN4" s="12" t="s">
        <v>216</v>
      </c>
      <c r="BO4" s="12" t="s">
        <v>217</v>
      </c>
      <c r="BP4" s="12" t="s">
        <v>218</v>
      </c>
      <c r="BQ4" s="12" t="s">
        <v>219</v>
      </c>
      <c r="BR4" s="12" t="s">
        <v>220</v>
      </c>
      <c r="BS4" s="12" t="s">
        <v>221</v>
      </c>
      <c r="BT4" s="12" t="s">
        <v>222</v>
      </c>
      <c r="BU4" s="12" t="s">
        <v>223</v>
      </c>
      <c r="BV4" s="12" t="s">
        <v>224</v>
      </c>
    </row>
    <row r="5" spans="1:74" ht="11.1" customHeight="1" x14ac:dyDescent="0.2">
      <c r="A5" s="36"/>
      <c r="B5" s="37" t="s">
        <v>1221</v>
      </c>
      <c r="C5" s="465"/>
      <c r="D5" s="465"/>
      <c r="E5" s="465"/>
      <c r="F5" s="465"/>
      <c r="G5" s="465"/>
      <c r="H5" s="465"/>
      <c r="I5" s="465"/>
      <c r="J5" s="465"/>
      <c r="K5" s="465"/>
      <c r="L5" s="465"/>
      <c r="M5" s="465"/>
      <c r="N5" s="465"/>
      <c r="O5" s="465"/>
      <c r="P5" s="465"/>
      <c r="Q5" s="465"/>
      <c r="R5" s="465"/>
      <c r="S5" s="465"/>
      <c r="T5" s="465"/>
      <c r="U5" s="465"/>
      <c r="V5" s="465"/>
      <c r="W5" s="465"/>
      <c r="X5" s="465"/>
      <c r="Y5" s="465"/>
      <c r="Z5" s="465"/>
      <c r="AA5" s="465"/>
      <c r="AB5" s="465"/>
      <c r="AC5" s="465"/>
      <c r="AD5" s="465"/>
      <c r="AE5" s="465"/>
      <c r="AF5" s="465"/>
      <c r="AG5" s="465"/>
      <c r="AH5" s="465"/>
      <c r="AI5" s="465"/>
      <c r="AJ5" s="465"/>
      <c r="AK5" s="465"/>
      <c r="AL5" s="465"/>
      <c r="AM5" s="465"/>
      <c r="AN5" s="465"/>
      <c r="AO5" s="465"/>
      <c r="AP5" s="465"/>
      <c r="AQ5" s="465"/>
      <c r="AR5" s="465"/>
      <c r="AS5" s="465"/>
      <c r="AT5" s="465"/>
      <c r="AU5" s="465"/>
      <c r="AV5" s="465"/>
      <c r="AW5" s="465"/>
      <c r="AX5" s="465"/>
      <c r="AY5" s="465"/>
      <c r="AZ5" s="944"/>
      <c r="BA5" s="944"/>
      <c r="BB5" s="944"/>
      <c r="BC5" s="944"/>
      <c r="BD5" s="944"/>
      <c r="BE5" s="463"/>
      <c r="BF5" s="463"/>
      <c r="BG5" s="463"/>
      <c r="BH5" s="463"/>
      <c r="BI5" s="463"/>
      <c r="BJ5" s="463"/>
      <c r="BK5" s="463"/>
      <c r="BL5" s="463"/>
      <c r="BM5" s="463"/>
      <c r="BN5" s="463"/>
      <c r="BO5" s="463"/>
      <c r="BP5" s="463"/>
      <c r="BQ5" s="463"/>
      <c r="BR5" s="463"/>
      <c r="BS5" s="463"/>
      <c r="BT5" s="463"/>
      <c r="BU5" s="463"/>
      <c r="BV5" s="463"/>
    </row>
    <row r="6" spans="1:74" ht="11.1" customHeight="1" x14ac:dyDescent="0.2">
      <c r="A6" s="267" t="s">
        <v>1222</v>
      </c>
      <c r="B6" s="554" t="s">
        <v>1073</v>
      </c>
      <c r="C6" s="347">
        <v>42.75</v>
      </c>
      <c r="D6" s="347">
        <v>46.5</v>
      </c>
      <c r="E6" s="347">
        <v>47.5</v>
      </c>
      <c r="F6" s="347">
        <v>48.8</v>
      </c>
      <c r="G6" s="347">
        <v>51</v>
      </c>
      <c r="H6" s="347">
        <v>51</v>
      </c>
      <c r="I6" s="347">
        <v>48.8</v>
      </c>
      <c r="J6" s="347">
        <v>47.25</v>
      </c>
      <c r="K6" s="347">
        <v>47.4</v>
      </c>
      <c r="L6" s="347">
        <v>52.25</v>
      </c>
      <c r="M6" s="347">
        <v>52.25</v>
      </c>
      <c r="N6" s="347">
        <v>52</v>
      </c>
      <c r="O6" s="347">
        <v>52</v>
      </c>
      <c r="P6" s="347">
        <v>51.25</v>
      </c>
      <c r="Q6" s="347">
        <v>50.8</v>
      </c>
      <c r="R6" s="347">
        <v>51.5</v>
      </c>
      <c r="S6" s="347">
        <v>50</v>
      </c>
      <c r="T6" s="347">
        <v>48.4</v>
      </c>
      <c r="U6" s="347">
        <v>47.5</v>
      </c>
      <c r="V6" s="347">
        <v>42.5</v>
      </c>
      <c r="W6" s="347">
        <v>40</v>
      </c>
      <c r="X6" s="347">
        <v>39</v>
      </c>
      <c r="Y6" s="347">
        <v>39.75</v>
      </c>
      <c r="Z6" s="347">
        <v>40.6</v>
      </c>
      <c r="AA6" s="347">
        <v>41</v>
      </c>
      <c r="AB6" s="347">
        <v>43.25</v>
      </c>
      <c r="AC6" s="347">
        <v>43</v>
      </c>
      <c r="AD6" s="347">
        <v>41.25</v>
      </c>
      <c r="AE6" s="347">
        <v>39</v>
      </c>
      <c r="AF6" s="347">
        <v>36</v>
      </c>
      <c r="AG6" s="347">
        <v>36.5</v>
      </c>
      <c r="AH6" s="347">
        <v>35</v>
      </c>
      <c r="AI6" s="347">
        <v>33</v>
      </c>
      <c r="AJ6" s="347">
        <v>32.5</v>
      </c>
      <c r="AK6" s="347">
        <v>34.4</v>
      </c>
      <c r="AL6" s="347">
        <v>34.25</v>
      </c>
      <c r="AM6" s="347">
        <v>34</v>
      </c>
      <c r="AN6" s="347">
        <v>34.5</v>
      </c>
      <c r="AO6" s="347">
        <v>35</v>
      </c>
      <c r="AP6" s="347">
        <v>36.75</v>
      </c>
      <c r="AQ6" s="347">
        <v>35.799999999999997</v>
      </c>
      <c r="AR6" s="347">
        <v>36</v>
      </c>
      <c r="AS6" s="347">
        <v>35.25</v>
      </c>
      <c r="AT6" s="347">
        <v>36</v>
      </c>
      <c r="AU6" s="347">
        <v>37</v>
      </c>
      <c r="AV6" s="347">
        <v>37</v>
      </c>
      <c r="AW6" s="347">
        <v>37.5</v>
      </c>
      <c r="AX6" s="347">
        <v>38.75</v>
      </c>
      <c r="AY6" s="347">
        <v>39</v>
      </c>
      <c r="AZ6" s="347">
        <v>39.75</v>
      </c>
      <c r="BA6" s="347">
        <v>38.5</v>
      </c>
      <c r="BB6" s="347">
        <v>37</v>
      </c>
      <c r="BC6" s="347">
        <v>36.4</v>
      </c>
      <c r="BD6" s="347">
        <v>36</v>
      </c>
      <c r="BE6" s="947">
        <v>0</v>
      </c>
      <c r="BF6" s="947">
        <v>0</v>
      </c>
      <c r="BG6" s="947">
        <v>0</v>
      </c>
      <c r="BH6" s="947">
        <v>0</v>
      </c>
      <c r="BI6" s="947">
        <v>0</v>
      </c>
      <c r="BJ6" s="947">
        <v>0</v>
      </c>
      <c r="BK6" s="947">
        <v>0</v>
      </c>
      <c r="BL6" s="947">
        <v>0</v>
      </c>
      <c r="BM6" s="947">
        <v>0</v>
      </c>
      <c r="BN6" s="947">
        <v>0</v>
      </c>
      <c r="BO6" s="947">
        <v>0</v>
      </c>
      <c r="BP6" s="947">
        <v>0</v>
      </c>
      <c r="BQ6" s="947">
        <v>0</v>
      </c>
      <c r="BR6" s="947">
        <v>0</v>
      </c>
      <c r="BS6" s="947">
        <v>0</v>
      </c>
      <c r="BT6" s="947">
        <v>0</v>
      </c>
      <c r="BU6" s="947">
        <v>0</v>
      </c>
      <c r="BV6" s="947">
        <v>0</v>
      </c>
    </row>
    <row r="7" spans="1:74" ht="11.1" customHeight="1" x14ac:dyDescent="0.2">
      <c r="A7" s="267" t="s">
        <v>1223</v>
      </c>
      <c r="B7" s="554" t="s">
        <v>1075</v>
      </c>
      <c r="C7" s="347">
        <v>27</v>
      </c>
      <c r="D7" s="347">
        <v>33.25</v>
      </c>
      <c r="E7" s="347">
        <v>33.75</v>
      </c>
      <c r="F7" s="347">
        <v>34.799999999999997</v>
      </c>
      <c r="G7" s="347">
        <v>37.75</v>
      </c>
      <c r="H7" s="347">
        <v>38</v>
      </c>
      <c r="I7" s="347">
        <v>38</v>
      </c>
      <c r="J7" s="347">
        <v>39</v>
      </c>
      <c r="K7" s="347">
        <v>40</v>
      </c>
      <c r="L7" s="347">
        <v>39.25</v>
      </c>
      <c r="M7" s="347">
        <v>40.5</v>
      </c>
      <c r="N7" s="347">
        <v>40.799999999999997</v>
      </c>
      <c r="O7" s="347">
        <v>41</v>
      </c>
      <c r="P7" s="347">
        <v>41</v>
      </c>
      <c r="Q7" s="347">
        <v>41</v>
      </c>
      <c r="R7" s="347">
        <v>39.75</v>
      </c>
      <c r="S7" s="347">
        <v>37.25</v>
      </c>
      <c r="T7" s="347">
        <v>35.4</v>
      </c>
      <c r="U7" s="347">
        <v>34.75</v>
      </c>
      <c r="V7" s="347">
        <v>34</v>
      </c>
      <c r="W7" s="347">
        <v>32.4</v>
      </c>
      <c r="X7" s="347">
        <v>32.75</v>
      </c>
      <c r="Y7" s="347">
        <v>32.5</v>
      </c>
      <c r="Z7" s="347">
        <v>32.4</v>
      </c>
      <c r="AA7" s="347">
        <v>33.5</v>
      </c>
      <c r="AB7" s="347">
        <v>34</v>
      </c>
      <c r="AC7" s="347">
        <v>34</v>
      </c>
      <c r="AD7" s="347">
        <v>34</v>
      </c>
      <c r="AE7" s="347">
        <v>34</v>
      </c>
      <c r="AF7" s="347">
        <v>34.5</v>
      </c>
      <c r="AG7" s="347">
        <v>35.25</v>
      </c>
      <c r="AH7" s="347">
        <v>35.200000000000003</v>
      </c>
      <c r="AI7" s="347">
        <v>34</v>
      </c>
      <c r="AJ7" s="347">
        <v>34</v>
      </c>
      <c r="AK7" s="347">
        <v>35</v>
      </c>
      <c r="AL7" s="347">
        <v>36.25</v>
      </c>
      <c r="AM7" s="347">
        <v>34.799999999999997</v>
      </c>
      <c r="AN7" s="347">
        <v>33.25</v>
      </c>
      <c r="AO7" s="347">
        <v>33.25</v>
      </c>
      <c r="AP7" s="347">
        <v>33</v>
      </c>
      <c r="AQ7" s="347">
        <v>32.200000000000003</v>
      </c>
      <c r="AR7" s="347">
        <v>31</v>
      </c>
      <c r="AS7" s="347">
        <v>31</v>
      </c>
      <c r="AT7" s="347">
        <v>30.4</v>
      </c>
      <c r="AU7" s="347">
        <v>29</v>
      </c>
      <c r="AV7" s="347">
        <v>29.8</v>
      </c>
      <c r="AW7" s="347">
        <v>29.25</v>
      </c>
      <c r="AX7" s="347">
        <v>29</v>
      </c>
      <c r="AY7" s="347">
        <v>28.4</v>
      </c>
      <c r="AZ7" s="347">
        <v>28.25</v>
      </c>
      <c r="BA7" s="347">
        <v>28</v>
      </c>
      <c r="BB7" s="347">
        <v>28.25</v>
      </c>
      <c r="BC7" s="347">
        <v>28</v>
      </c>
      <c r="BD7" s="347">
        <v>28</v>
      </c>
      <c r="BE7" s="947">
        <v>0</v>
      </c>
      <c r="BF7" s="947">
        <v>0</v>
      </c>
      <c r="BG7" s="947">
        <v>0</v>
      </c>
      <c r="BH7" s="947">
        <v>0</v>
      </c>
      <c r="BI7" s="947">
        <v>0</v>
      </c>
      <c r="BJ7" s="947">
        <v>0</v>
      </c>
      <c r="BK7" s="947">
        <v>0</v>
      </c>
      <c r="BL7" s="947">
        <v>0</v>
      </c>
      <c r="BM7" s="947">
        <v>0</v>
      </c>
      <c r="BN7" s="947">
        <v>0</v>
      </c>
      <c r="BO7" s="947">
        <v>0</v>
      </c>
      <c r="BP7" s="947">
        <v>0</v>
      </c>
      <c r="BQ7" s="947">
        <v>0</v>
      </c>
      <c r="BR7" s="947">
        <v>0</v>
      </c>
      <c r="BS7" s="947">
        <v>0</v>
      </c>
      <c r="BT7" s="947">
        <v>0</v>
      </c>
      <c r="BU7" s="947">
        <v>0</v>
      </c>
      <c r="BV7" s="947">
        <v>0</v>
      </c>
    </row>
    <row r="8" spans="1:74" ht="11.1" customHeight="1" x14ac:dyDescent="0.2">
      <c r="A8" s="267" t="s">
        <v>1224</v>
      </c>
      <c r="B8" s="554" t="s">
        <v>1077</v>
      </c>
      <c r="C8" s="347">
        <v>50.75</v>
      </c>
      <c r="D8" s="347">
        <v>56.75</v>
      </c>
      <c r="E8" s="347">
        <v>61.25</v>
      </c>
      <c r="F8" s="347">
        <v>65.599999999999994</v>
      </c>
      <c r="G8" s="347">
        <v>69.5</v>
      </c>
      <c r="H8" s="347">
        <v>73.25</v>
      </c>
      <c r="I8" s="347">
        <v>75.400000000000006</v>
      </c>
      <c r="J8" s="347">
        <v>77.5</v>
      </c>
      <c r="K8" s="347">
        <v>76</v>
      </c>
      <c r="L8" s="347">
        <v>75.75</v>
      </c>
      <c r="M8" s="347">
        <v>75.75</v>
      </c>
      <c r="N8" s="347">
        <v>76.2</v>
      </c>
      <c r="O8" s="347">
        <v>78</v>
      </c>
      <c r="P8" s="347">
        <v>78.25</v>
      </c>
      <c r="Q8" s="347">
        <v>77.400000000000006</v>
      </c>
      <c r="R8" s="347">
        <v>73.25</v>
      </c>
      <c r="S8" s="347">
        <v>65.75</v>
      </c>
      <c r="T8" s="347">
        <v>60.6</v>
      </c>
      <c r="U8" s="347">
        <v>58.25</v>
      </c>
      <c r="V8" s="347">
        <v>54.75</v>
      </c>
      <c r="W8" s="347">
        <v>53.2</v>
      </c>
      <c r="X8" s="347">
        <v>55.25</v>
      </c>
      <c r="Y8" s="347">
        <v>55</v>
      </c>
      <c r="Z8" s="347">
        <v>55.2</v>
      </c>
      <c r="AA8" s="347">
        <v>57</v>
      </c>
      <c r="AB8" s="347">
        <v>56.25</v>
      </c>
      <c r="AC8" s="347">
        <v>58.2</v>
      </c>
      <c r="AD8" s="347">
        <v>59.25</v>
      </c>
      <c r="AE8" s="347">
        <v>55.2</v>
      </c>
      <c r="AF8" s="347">
        <v>53.75</v>
      </c>
      <c r="AG8" s="347">
        <v>52</v>
      </c>
      <c r="AH8" s="347">
        <v>52.2</v>
      </c>
      <c r="AI8" s="347">
        <v>51.75</v>
      </c>
      <c r="AJ8" s="347">
        <v>51.75</v>
      </c>
      <c r="AK8" s="347">
        <v>51.6</v>
      </c>
      <c r="AL8" s="347">
        <v>51.25</v>
      </c>
      <c r="AM8" s="347">
        <v>49.4</v>
      </c>
      <c r="AN8" s="347">
        <v>52.5</v>
      </c>
      <c r="AO8" s="347">
        <v>53</v>
      </c>
      <c r="AP8" s="347">
        <v>52.75</v>
      </c>
      <c r="AQ8" s="347">
        <v>51.4</v>
      </c>
      <c r="AR8" s="347">
        <v>49</v>
      </c>
      <c r="AS8" s="347">
        <v>49.5</v>
      </c>
      <c r="AT8" s="347">
        <v>48.8</v>
      </c>
      <c r="AU8" s="347">
        <v>51.5</v>
      </c>
      <c r="AV8" s="347">
        <v>54.4</v>
      </c>
      <c r="AW8" s="347">
        <v>51</v>
      </c>
      <c r="AX8" s="347">
        <v>49</v>
      </c>
      <c r="AY8" s="347">
        <v>47.4</v>
      </c>
      <c r="AZ8" s="347">
        <v>48</v>
      </c>
      <c r="BA8" s="347">
        <v>49.75</v>
      </c>
      <c r="BB8" s="347">
        <v>49.5</v>
      </c>
      <c r="BC8" s="347">
        <v>51</v>
      </c>
      <c r="BD8" s="347">
        <v>53.75</v>
      </c>
      <c r="BE8" s="947">
        <v>0</v>
      </c>
      <c r="BF8" s="947">
        <v>0</v>
      </c>
      <c r="BG8" s="947">
        <v>0</v>
      </c>
      <c r="BH8" s="947">
        <v>0</v>
      </c>
      <c r="BI8" s="947">
        <v>0</v>
      </c>
      <c r="BJ8" s="947">
        <v>0</v>
      </c>
      <c r="BK8" s="947">
        <v>0</v>
      </c>
      <c r="BL8" s="947">
        <v>0</v>
      </c>
      <c r="BM8" s="947">
        <v>0</v>
      </c>
      <c r="BN8" s="947">
        <v>0</v>
      </c>
      <c r="BO8" s="947">
        <v>0</v>
      </c>
      <c r="BP8" s="947">
        <v>0</v>
      </c>
      <c r="BQ8" s="947">
        <v>0</v>
      </c>
      <c r="BR8" s="947">
        <v>0</v>
      </c>
      <c r="BS8" s="947">
        <v>0</v>
      </c>
      <c r="BT8" s="947">
        <v>0</v>
      </c>
      <c r="BU8" s="947">
        <v>0</v>
      </c>
      <c r="BV8" s="947">
        <v>0</v>
      </c>
    </row>
    <row r="9" spans="1:74" ht="11.1" customHeight="1" x14ac:dyDescent="0.2">
      <c r="A9" s="267" t="s">
        <v>1225</v>
      </c>
      <c r="B9" s="554" t="s">
        <v>1079</v>
      </c>
      <c r="C9" s="347">
        <v>56</v>
      </c>
      <c r="D9" s="347">
        <v>59.75</v>
      </c>
      <c r="E9" s="347">
        <v>68</v>
      </c>
      <c r="F9" s="347">
        <v>69.599999999999994</v>
      </c>
      <c r="G9" s="347">
        <v>70.75</v>
      </c>
      <c r="H9" s="347">
        <v>71.5</v>
      </c>
      <c r="I9" s="347">
        <v>72.2</v>
      </c>
      <c r="J9" s="347">
        <v>73.25</v>
      </c>
      <c r="K9" s="347">
        <v>75</v>
      </c>
      <c r="L9" s="347">
        <v>74</v>
      </c>
      <c r="M9" s="347">
        <v>72.75</v>
      </c>
      <c r="N9" s="347">
        <v>73.2</v>
      </c>
      <c r="O9" s="347">
        <v>71.75</v>
      </c>
      <c r="P9" s="347">
        <v>72.5</v>
      </c>
      <c r="Q9" s="347">
        <v>72.400000000000006</v>
      </c>
      <c r="R9" s="347">
        <v>70.25</v>
      </c>
      <c r="S9" s="347">
        <v>64.25</v>
      </c>
      <c r="T9" s="347">
        <v>55.6</v>
      </c>
      <c r="U9" s="347">
        <v>50.75</v>
      </c>
      <c r="V9" s="347">
        <v>50</v>
      </c>
      <c r="W9" s="347">
        <v>47.2</v>
      </c>
      <c r="X9" s="347">
        <v>45.25</v>
      </c>
      <c r="Y9" s="347">
        <v>44</v>
      </c>
      <c r="Z9" s="347">
        <v>47.6</v>
      </c>
      <c r="AA9" s="347">
        <v>46</v>
      </c>
      <c r="AB9" s="347">
        <v>44.5</v>
      </c>
      <c r="AC9" s="347">
        <v>39.6</v>
      </c>
      <c r="AD9" s="347">
        <v>35</v>
      </c>
      <c r="AE9" s="347">
        <v>36</v>
      </c>
      <c r="AF9" s="347">
        <v>36.75</v>
      </c>
      <c r="AG9" s="347">
        <v>36.5</v>
      </c>
      <c r="AH9" s="347">
        <v>34</v>
      </c>
      <c r="AI9" s="347">
        <v>33</v>
      </c>
      <c r="AJ9" s="347">
        <v>33.5</v>
      </c>
      <c r="AK9" s="347">
        <v>32.4</v>
      </c>
      <c r="AL9" s="347">
        <v>31.75</v>
      </c>
      <c r="AM9" s="347">
        <v>30.8</v>
      </c>
      <c r="AN9" s="347">
        <v>32.25</v>
      </c>
      <c r="AO9" s="347">
        <v>31.25</v>
      </c>
      <c r="AP9" s="347">
        <v>33.75</v>
      </c>
      <c r="AQ9" s="347">
        <v>36</v>
      </c>
      <c r="AR9" s="347">
        <v>38.5</v>
      </c>
      <c r="AS9" s="347">
        <v>41.5</v>
      </c>
      <c r="AT9" s="347">
        <v>44.8</v>
      </c>
      <c r="AU9" s="347">
        <v>45.75</v>
      </c>
      <c r="AV9" s="347">
        <v>45</v>
      </c>
      <c r="AW9" s="347">
        <v>45</v>
      </c>
      <c r="AX9" s="347">
        <v>48</v>
      </c>
      <c r="AY9" s="347">
        <v>47.4</v>
      </c>
      <c r="AZ9" s="347">
        <v>54.75</v>
      </c>
      <c r="BA9" s="347">
        <v>56</v>
      </c>
      <c r="BB9" s="347">
        <v>57.75</v>
      </c>
      <c r="BC9" s="347">
        <v>59</v>
      </c>
      <c r="BD9" s="347">
        <v>59.25</v>
      </c>
      <c r="BE9" s="947">
        <v>0</v>
      </c>
      <c r="BF9" s="947">
        <v>0</v>
      </c>
      <c r="BG9" s="947">
        <v>0</v>
      </c>
      <c r="BH9" s="947">
        <v>0</v>
      </c>
      <c r="BI9" s="947">
        <v>0</v>
      </c>
      <c r="BJ9" s="947">
        <v>0</v>
      </c>
      <c r="BK9" s="947">
        <v>0</v>
      </c>
      <c r="BL9" s="947">
        <v>0</v>
      </c>
      <c r="BM9" s="947">
        <v>0</v>
      </c>
      <c r="BN9" s="947">
        <v>0</v>
      </c>
      <c r="BO9" s="947">
        <v>0</v>
      </c>
      <c r="BP9" s="947">
        <v>0</v>
      </c>
      <c r="BQ9" s="947">
        <v>0</v>
      </c>
      <c r="BR9" s="947">
        <v>0</v>
      </c>
      <c r="BS9" s="947">
        <v>0</v>
      </c>
      <c r="BT9" s="947">
        <v>0</v>
      </c>
      <c r="BU9" s="947">
        <v>0</v>
      </c>
      <c r="BV9" s="947">
        <v>0</v>
      </c>
    </row>
    <row r="10" spans="1:74" ht="11.1" customHeight="1" x14ac:dyDescent="0.2">
      <c r="A10" s="267" t="s">
        <v>1226</v>
      </c>
      <c r="B10" s="554" t="s">
        <v>1081</v>
      </c>
      <c r="C10" s="347">
        <v>292</v>
      </c>
      <c r="D10" s="347">
        <v>301.75</v>
      </c>
      <c r="E10" s="347">
        <v>313.25</v>
      </c>
      <c r="F10" s="347">
        <v>329.6</v>
      </c>
      <c r="G10" s="347">
        <v>336.75</v>
      </c>
      <c r="H10" s="347">
        <v>344</v>
      </c>
      <c r="I10" s="347">
        <v>348.8</v>
      </c>
      <c r="J10" s="347">
        <v>346.25</v>
      </c>
      <c r="K10" s="347">
        <v>342.6</v>
      </c>
      <c r="L10" s="347">
        <v>345.75</v>
      </c>
      <c r="M10" s="347">
        <v>349</v>
      </c>
      <c r="N10" s="347">
        <v>350</v>
      </c>
      <c r="O10" s="347">
        <v>354.5</v>
      </c>
      <c r="P10" s="347">
        <v>352.75</v>
      </c>
      <c r="Q10" s="347">
        <v>349.4</v>
      </c>
      <c r="R10" s="347">
        <v>355.5</v>
      </c>
      <c r="S10" s="347">
        <v>349.25</v>
      </c>
      <c r="T10" s="347">
        <v>341.6</v>
      </c>
      <c r="U10" s="347">
        <v>334.5</v>
      </c>
      <c r="V10" s="347">
        <v>324.25</v>
      </c>
      <c r="W10" s="347">
        <v>318</v>
      </c>
      <c r="X10" s="347">
        <v>311.25</v>
      </c>
      <c r="Y10" s="347">
        <v>310.5</v>
      </c>
      <c r="Z10" s="347">
        <v>310.60000000000002</v>
      </c>
      <c r="AA10" s="347">
        <v>309.25</v>
      </c>
      <c r="AB10" s="347">
        <v>312.5</v>
      </c>
      <c r="AC10" s="347">
        <v>315</v>
      </c>
      <c r="AD10" s="347">
        <v>317</v>
      </c>
      <c r="AE10" s="347">
        <v>312.8</v>
      </c>
      <c r="AF10" s="347">
        <v>308</v>
      </c>
      <c r="AG10" s="347">
        <v>304.75</v>
      </c>
      <c r="AH10" s="347">
        <v>304.2</v>
      </c>
      <c r="AI10" s="347">
        <v>306.25</v>
      </c>
      <c r="AJ10" s="347">
        <v>304</v>
      </c>
      <c r="AK10" s="347">
        <v>303</v>
      </c>
      <c r="AL10" s="347">
        <v>304</v>
      </c>
      <c r="AM10" s="347">
        <v>302.60000000000002</v>
      </c>
      <c r="AN10" s="347">
        <v>304</v>
      </c>
      <c r="AO10" s="347">
        <v>300.5</v>
      </c>
      <c r="AP10" s="347">
        <v>290.25</v>
      </c>
      <c r="AQ10" s="347">
        <v>282.2</v>
      </c>
      <c r="AR10" s="347">
        <v>272.25</v>
      </c>
      <c r="AS10" s="347">
        <v>263.25</v>
      </c>
      <c r="AT10" s="347">
        <v>256</v>
      </c>
      <c r="AU10" s="347">
        <v>253.75</v>
      </c>
      <c r="AV10" s="347">
        <v>250.6</v>
      </c>
      <c r="AW10" s="347">
        <v>252.25</v>
      </c>
      <c r="AX10" s="347">
        <v>248.25</v>
      </c>
      <c r="AY10" s="347">
        <v>244.2</v>
      </c>
      <c r="AZ10" s="347">
        <v>239.5</v>
      </c>
      <c r="BA10" s="347">
        <v>241.5</v>
      </c>
      <c r="BB10" s="347">
        <v>242</v>
      </c>
      <c r="BC10" s="347">
        <v>246.8</v>
      </c>
      <c r="BD10" s="347">
        <v>256.75</v>
      </c>
      <c r="BE10" s="947">
        <v>0</v>
      </c>
      <c r="BF10" s="947">
        <v>0</v>
      </c>
      <c r="BG10" s="947">
        <v>0</v>
      </c>
      <c r="BH10" s="947">
        <v>0</v>
      </c>
      <c r="BI10" s="947">
        <v>0</v>
      </c>
      <c r="BJ10" s="947">
        <v>0</v>
      </c>
      <c r="BK10" s="947">
        <v>0</v>
      </c>
      <c r="BL10" s="947">
        <v>0</v>
      </c>
      <c r="BM10" s="947">
        <v>0</v>
      </c>
      <c r="BN10" s="947">
        <v>0</v>
      </c>
      <c r="BO10" s="947">
        <v>0</v>
      </c>
      <c r="BP10" s="947">
        <v>0</v>
      </c>
      <c r="BQ10" s="947">
        <v>0</v>
      </c>
      <c r="BR10" s="947">
        <v>0</v>
      </c>
      <c r="BS10" s="947">
        <v>0</v>
      </c>
      <c r="BT10" s="947">
        <v>0</v>
      </c>
      <c r="BU10" s="947">
        <v>0</v>
      </c>
      <c r="BV10" s="947">
        <v>0</v>
      </c>
    </row>
    <row r="11" spans="1:74" ht="11.1" customHeight="1" x14ac:dyDescent="0.2">
      <c r="A11" s="267" t="s">
        <v>1227</v>
      </c>
      <c r="B11" s="554" t="s">
        <v>1543</v>
      </c>
      <c r="C11" s="347">
        <v>109.5</v>
      </c>
      <c r="D11" s="347">
        <v>115.5</v>
      </c>
      <c r="E11" s="347">
        <v>116.75</v>
      </c>
      <c r="F11" s="347">
        <v>120</v>
      </c>
      <c r="G11" s="347">
        <v>129.25</v>
      </c>
      <c r="H11" s="347">
        <v>137</v>
      </c>
      <c r="I11" s="347">
        <v>149.19999999999999</v>
      </c>
      <c r="J11" s="347">
        <v>153.75</v>
      </c>
      <c r="K11" s="347">
        <v>157.4</v>
      </c>
      <c r="L11" s="347">
        <v>158.75</v>
      </c>
      <c r="M11" s="347">
        <v>163.25</v>
      </c>
      <c r="N11" s="347">
        <v>162.6</v>
      </c>
      <c r="O11" s="347">
        <v>151.5</v>
      </c>
      <c r="P11" s="347">
        <v>139.5</v>
      </c>
      <c r="Q11" s="347">
        <v>137.19999999999999</v>
      </c>
      <c r="R11" s="347">
        <v>134.5</v>
      </c>
      <c r="S11" s="347">
        <v>132.5</v>
      </c>
      <c r="T11" s="347">
        <v>118.6</v>
      </c>
      <c r="U11" s="347">
        <v>118.75</v>
      </c>
      <c r="V11" s="347">
        <v>115.5</v>
      </c>
      <c r="W11" s="347">
        <v>114.6</v>
      </c>
      <c r="X11" s="347">
        <v>109.5</v>
      </c>
      <c r="Y11" s="347">
        <v>110.5</v>
      </c>
      <c r="Z11" s="347">
        <v>109.6</v>
      </c>
      <c r="AA11" s="347">
        <v>105.75</v>
      </c>
      <c r="AB11" s="347">
        <v>105.25</v>
      </c>
      <c r="AC11" s="347">
        <v>102</v>
      </c>
      <c r="AD11" s="347">
        <v>100.5</v>
      </c>
      <c r="AE11" s="347">
        <v>98</v>
      </c>
      <c r="AF11" s="347">
        <v>91</v>
      </c>
      <c r="AG11" s="347">
        <v>91.5</v>
      </c>
      <c r="AH11" s="347">
        <v>98.4</v>
      </c>
      <c r="AI11" s="347">
        <v>100</v>
      </c>
      <c r="AJ11" s="347">
        <v>104.5</v>
      </c>
      <c r="AK11" s="347">
        <v>104</v>
      </c>
      <c r="AL11" s="347">
        <v>108.25</v>
      </c>
      <c r="AM11" s="347">
        <v>107.8</v>
      </c>
      <c r="AN11" s="347">
        <v>110.5</v>
      </c>
      <c r="AO11" s="347">
        <v>116.25</v>
      </c>
      <c r="AP11" s="347">
        <v>117.5</v>
      </c>
      <c r="AQ11" s="347">
        <v>115.8</v>
      </c>
      <c r="AR11" s="347">
        <v>107.5</v>
      </c>
      <c r="AS11" s="347">
        <v>100</v>
      </c>
      <c r="AT11" s="347">
        <v>104.4</v>
      </c>
      <c r="AU11" s="347">
        <v>106</v>
      </c>
      <c r="AV11" s="347">
        <v>112.6</v>
      </c>
      <c r="AW11" s="347">
        <v>112.5</v>
      </c>
      <c r="AX11" s="347">
        <v>114.25</v>
      </c>
      <c r="AY11" s="347">
        <v>121.6</v>
      </c>
      <c r="AZ11" s="347">
        <v>121</v>
      </c>
      <c r="BA11" s="347">
        <v>114.75</v>
      </c>
      <c r="BB11" s="347">
        <v>108.5</v>
      </c>
      <c r="BC11" s="347">
        <v>111.2</v>
      </c>
      <c r="BD11" s="347">
        <v>112.25</v>
      </c>
      <c r="BE11" s="947">
        <v>0</v>
      </c>
      <c r="BF11" s="947">
        <v>0</v>
      </c>
      <c r="BG11" s="947">
        <v>0</v>
      </c>
      <c r="BH11" s="947">
        <v>0</v>
      </c>
      <c r="BI11" s="947">
        <v>0</v>
      </c>
      <c r="BJ11" s="947">
        <v>0</v>
      </c>
      <c r="BK11" s="947">
        <v>0</v>
      </c>
      <c r="BL11" s="947">
        <v>0</v>
      </c>
      <c r="BM11" s="947">
        <v>0</v>
      </c>
      <c r="BN11" s="947">
        <v>0</v>
      </c>
      <c r="BO11" s="947">
        <v>0</v>
      </c>
      <c r="BP11" s="947">
        <v>0</v>
      </c>
      <c r="BQ11" s="947">
        <v>0</v>
      </c>
      <c r="BR11" s="947">
        <v>0</v>
      </c>
      <c r="BS11" s="947">
        <v>0</v>
      </c>
      <c r="BT11" s="947">
        <v>0</v>
      </c>
      <c r="BU11" s="947">
        <v>0</v>
      </c>
      <c r="BV11" s="947">
        <v>0</v>
      </c>
    </row>
    <row r="12" spans="1:74" ht="11.1" customHeight="1" x14ac:dyDescent="0.2">
      <c r="A12" s="267"/>
      <c r="B12" s="271"/>
      <c r="C12" s="624"/>
      <c r="D12" s="624"/>
      <c r="E12" s="624"/>
      <c r="F12" s="624"/>
      <c r="G12" s="624"/>
      <c r="H12" s="624"/>
      <c r="I12" s="624"/>
      <c r="J12" s="624"/>
      <c r="K12" s="624"/>
      <c r="L12" s="624"/>
      <c r="M12" s="624"/>
      <c r="N12" s="624"/>
      <c r="O12" s="624"/>
      <c r="P12" s="624"/>
      <c r="Q12" s="624"/>
      <c r="R12" s="624"/>
      <c r="S12" s="624"/>
      <c r="T12" s="624"/>
      <c r="U12" s="624"/>
      <c r="V12" s="624"/>
      <c r="W12" s="624"/>
      <c r="X12" s="624"/>
      <c r="Y12" s="624"/>
      <c r="Z12" s="624"/>
      <c r="AA12" s="624"/>
      <c r="AB12" s="624"/>
      <c r="AC12" s="624"/>
      <c r="AD12" s="624"/>
      <c r="AE12" s="624"/>
      <c r="AF12" s="624"/>
      <c r="AG12" s="624"/>
      <c r="AH12" s="624"/>
      <c r="AI12" s="624"/>
      <c r="AJ12" s="624"/>
      <c r="AK12" s="624"/>
      <c r="AL12" s="624"/>
      <c r="AM12" s="624"/>
      <c r="AN12" s="624"/>
      <c r="AO12" s="624"/>
      <c r="AP12" s="624"/>
      <c r="AQ12" s="624"/>
      <c r="AR12" s="624"/>
      <c r="AS12" s="624"/>
      <c r="AT12" s="624"/>
      <c r="AU12" s="624"/>
      <c r="AV12" s="624"/>
      <c r="AW12" s="624"/>
      <c r="AX12" s="624"/>
      <c r="AY12" s="624"/>
      <c r="AZ12" s="624"/>
      <c r="BA12" s="872"/>
      <c r="BB12" s="872"/>
      <c r="BC12" s="872"/>
      <c r="BD12" s="872"/>
      <c r="BE12" s="353"/>
      <c r="BF12" s="353"/>
      <c r="BG12" s="353"/>
      <c r="BH12" s="353"/>
      <c r="BI12" s="353"/>
      <c r="BJ12" s="353"/>
      <c r="BK12" s="353"/>
      <c r="BL12" s="353"/>
      <c r="BM12" s="353"/>
      <c r="BN12" s="353"/>
      <c r="BO12" s="353"/>
      <c r="BP12" s="353"/>
      <c r="BQ12" s="353"/>
      <c r="BR12" s="353"/>
      <c r="BS12" s="353"/>
      <c r="BT12" s="353"/>
      <c r="BU12" s="353"/>
      <c r="BV12" s="353"/>
    </row>
    <row r="13" spans="1:74" ht="11.1" customHeight="1" x14ac:dyDescent="0.2">
      <c r="A13" s="267"/>
      <c r="B13" s="37" t="s">
        <v>1228</v>
      </c>
      <c r="C13" s="624"/>
      <c r="D13" s="624"/>
      <c r="E13" s="624"/>
      <c r="F13" s="624"/>
      <c r="G13" s="624"/>
      <c r="H13" s="624"/>
      <c r="I13" s="624"/>
      <c r="J13" s="624"/>
      <c r="K13" s="624"/>
      <c r="L13" s="624"/>
      <c r="M13" s="624"/>
      <c r="N13" s="624"/>
      <c r="O13" s="624"/>
      <c r="P13" s="624"/>
      <c r="Q13" s="624"/>
      <c r="R13" s="624"/>
      <c r="S13" s="624"/>
      <c r="T13" s="624"/>
      <c r="U13" s="624"/>
      <c r="V13" s="624"/>
      <c r="W13" s="624"/>
      <c r="X13" s="624"/>
      <c r="Y13" s="624"/>
      <c r="Z13" s="624"/>
      <c r="AA13" s="624"/>
      <c r="AB13" s="624"/>
      <c r="AC13" s="624"/>
      <c r="AD13" s="624"/>
      <c r="AE13" s="624"/>
      <c r="AF13" s="624"/>
      <c r="AG13" s="624"/>
      <c r="AH13" s="624"/>
      <c r="AI13" s="624"/>
      <c r="AJ13" s="624"/>
      <c r="AK13" s="624"/>
      <c r="AL13" s="624"/>
      <c r="AM13" s="624"/>
      <c r="AN13" s="624"/>
      <c r="AO13" s="624"/>
      <c r="AP13" s="624"/>
      <c r="AQ13" s="624"/>
      <c r="AR13" s="624"/>
      <c r="AS13" s="624"/>
      <c r="AT13" s="624"/>
      <c r="AU13" s="624"/>
      <c r="AV13" s="624"/>
      <c r="AW13" s="624"/>
      <c r="AX13" s="624"/>
      <c r="AY13" s="624"/>
      <c r="AZ13" s="624"/>
      <c r="BA13" s="872"/>
      <c r="BB13" s="872"/>
      <c r="BC13" s="872"/>
      <c r="BD13" s="872"/>
      <c r="BE13" s="353"/>
      <c r="BF13" s="353"/>
      <c r="BG13" s="353"/>
      <c r="BH13" s="353"/>
      <c r="BI13" s="353"/>
      <c r="BJ13" s="353"/>
      <c r="BK13" s="353"/>
      <c r="BL13" s="353"/>
      <c r="BM13" s="353"/>
      <c r="BN13" s="353"/>
      <c r="BO13" s="353"/>
      <c r="BP13" s="353"/>
      <c r="BQ13" s="353"/>
      <c r="BR13" s="353"/>
      <c r="BS13" s="353"/>
      <c r="BT13" s="353"/>
      <c r="BU13" s="353"/>
      <c r="BV13" s="353"/>
    </row>
    <row r="14" spans="1:74" ht="11.1" customHeight="1" x14ac:dyDescent="0.2">
      <c r="A14" s="267" t="s">
        <v>1229</v>
      </c>
      <c r="B14" s="554" t="s">
        <v>1073</v>
      </c>
      <c r="C14" s="347">
        <v>77</v>
      </c>
      <c r="D14" s="347">
        <v>85</v>
      </c>
      <c r="E14" s="347">
        <v>87</v>
      </c>
      <c r="F14" s="347">
        <v>89</v>
      </c>
      <c r="G14" s="347">
        <v>94</v>
      </c>
      <c r="H14" s="347">
        <v>94</v>
      </c>
      <c r="I14" s="347">
        <v>89</v>
      </c>
      <c r="J14" s="347">
        <v>88</v>
      </c>
      <c r="K14" s="347">
        <v>86</v>
      </c>
      <c r="L14" s="347">
        <v>97</v>
      </c>
      <c r="M14" s="347">
        <v>96</v>
      </c>
      <c r="N14" s="347">
        <v>95</v>
      </c>
      <c r="O14" s="347">
        <v>96</v>
      </c>
      <c r="P14" s="347">
        <v>95</v>
      </c>
      <c r="Q14" s="347">
        <v>94</v>
      </c>
      <c r="R14" s="347">
        <v>96</v>
      </c>
      <c r="S14" s="347">
        <v>94</v>
      </c>
      <c r="T14" s="347">
        <v>90</v>
      </c>
      <c r="U14" s="347">
        <v>89</v>
      </c>
      <c r="V14" s="347">
        <v>80</v>
      </c>
      <c r="W14" s="347">
        <v>73</v>
      </c>
      <c r="X14" s="347">
        <v>71</v>
      </c>
      <c r="Y14" s="347">
        <v>73</v>
      </c>
      <c r="Z14" s="347">
        <v>75</v>
      </c>
      <c r="AA14" s="347">
        <v>76</v>
      </c>
      <c r="AB14" s="347">
        <v>81</v>
      </c>
      <c r="AC14" s="347">
        <v>81</v>
      </c>
      <c r="AD14" s="347">
        <v>76</v>
      </c>
      <c r="AE14" s="347">
        <v>73</v>
      </c>
      <c r="AF14" s="347">
        <v>68</v>
      </c>
      <c r="AG14" s="347">
        <v>69</v>
      </c>
      <c r="AH14" s="347">
        <v>64</v>
      </c>
      <c r="AI14" s="347">
        <v>61</v>
      </c>
      <c r="AJ14" s="347">
        <v>60</v>
      </c>
      <c r="AK14" s="347">
        <v>63</v>
      </c>
      <c r="AL14" s="347">
        <v>62</v>
      </c>
      <c r="AM14" s="347">
        <v>62</v>
      </c>
      <c r="AN14" s="347">
        <v>63</v>
      </c>
      <c r="AO14" s="347">
        <v>64</v>
      </c>
      <c r="AP14" s="347">
        <v>68</v>
      </c>
      <c r="AQ14" s="347">
        <v>65</v>
      </c>
      <c r="AR14" s="347">
        <v>67</v>
      </c>
      <c r="AS14" s="347">
        <v>65</v>
      </c>
      <c r="AT14" s="347">
        <v>67</v>
      </c>
      <c r="AU14" s="347">
        <v>68</v>
      </c>
      <c r="AV14" s="347">
        <v>68</v>
      </c>
      <c r="AW14" s="347">
        <v>69</v>
      </c>
      <c r="AX14" s="347">
        <v>71</v>
      </c>
      <c r="AY14" s="347">
        <v>71</v>
      </c>
      <c r="AZ14" s="347">
        <v>73</v>
      </c>
      <c r="BA14" s="347">
        <v>71</v>
      </c>
      <c r="BB14" s="347">
        <v>69</v>
      </c>
      <c r="BC14" s="347">
        <v>68</v>
      </c>
      <c r="BD14" s="347">
        <v>67</v>
      </c>
      <c r="BE14" s="947">
        <v>0</v>
      </c>
      <c r="BF14" s="947">
        <v>0</v>
      </c>
      <c r="BG14" s="947">
        <v>0</v>
      </c>
      <c r="BH14" s="947">
        <v>0</v>
      </c>
      <c r="BI14" s="947">
        <v>0</v>
      </c>
      <c r="BJ14" s="947">
        <v>0</v>
      </c>
      <c r="BK14" s="947">
        <v>0</v>
      </c>
      <c r="BL14" s="947">
        <v>0</v>
      </c>
      <c r="BM14" s="947">
        <v>0</v>
      </c>
      <c r="BN14" s="947">
        <v>0</v>
      </c>
      <c r="BO14" s="947">
        <v>0</v>
      </c>
      <c r="BP14" s="947">
        <v>0</v>
      </c>
      <c r="BQ14" s="947">
        <v>0</v>
      </c>
      <c r="BR14" s="947">
        <v>0</v>
      </c>
      <c r="BS14" s="947">
        <v>0</v>
      </c>
      <c r="BT14" s="947">
        <v>0</v>
      </c>
      <c r="BU14" s="947">
        <v>0</v>
      </c>
      <c r="BV14" s="947">
        <v>0</v>
      </c>
    </row>
    <row r="15" spans="1:74" s="539" customFormat="1" ht="11.1" customHeight="1" x14ac:dyDescent="0.2">
      <c r="A15" s="267" t="s">
        <v>1230</v>
      </c>
      <c r="B15" s="554" t="s">
        <v>1075</v>
      </c>
      <c r="C15" s="347">
        <v>53</v>
      </c>
      <c r="D15" s="347">
        <v>65</v>
      </c>
      <c r="E15" s="347">
        <v>67</v>
      </c>
      <c r="F15" s="347">
        <v>58</v>
      </c>
      <c r="G15" s="347">
        <v>75</v>
      </c>
      <c r="H15" s="347">
        <v>75</v>
      </c>
      <c r="I15" s="347">
        <v>75</v>
      </c>
      <c r="J15" s="347">
        <v>76</v>
      </c>
      <c r="K15" s="347">
        <v>78</v>
      </c>
      <c r="L15" s="347">
        <v>77</v>
      </c>
      <c r="M15" s="347">
        <v>80</v>
      </c>
      <c r="N15" s="347">
        <v>81</v>
      </c>
      <c r="O15" s="347">
        <v>81</v>
      </c>
      <c r="P15" s="347">
        <v>81</v>
      </c>
      <c r="Q15" s="347">
        <v>81</v>
      </c>
      <c r="R15" s="347">
        <v>80</v>
      </c>
      <c r="S15" s="347">
        <v>74</v>
      </c>
      <c r="T15" s="347">
        <v>70</v>
      </c>
      <c r="U15" s="347">
        <v>70</v>
      </c>
      <c r="V15" s="347">
        <v>68</v>
      </c>
      <c r="W15" s="347">
        <v>65</v>
      </c>
      <c r="X15" s="347">
        <v>66</v>
      </c>
      <c r="Y15" s="347">
        <v>66</v>
      </c>
      <c r="Z15" s="347">
        <v>66</v>
      </c>
      <c r="AA15" s="347">
        <v>68</v>
      </c>
      <c r="AB15" s="347">
        <v>69</v>
      </c>
      <c r="AC15" s="347">
        <v>69</v>
      </c>
      <c r="AD15" s="347">
        <v>69</v>
      </c>
      <c r="AE15" s="347">
        <v>69</v>
      </c>
      <c r="AF15" s="347">
        <v>70</v>
      </c>
      <c r="AG15" s="347">
        <v>72</v>
      </c>
      <c r="AH15" s="347">
        <v>72</v>
      </c>
      <c r="AI15" s="347">
        <v>69</v>
      </c>
      <c r="AJ15" s="347">
        <v>69</v>
      </c>
      <c r="AK15" s="347">
        <v>71</v>
      </c>
      <c r="AL15" s="347">
        <v>74</v>
      </c>
      <c r="AM15" s="347">
        <v>71</v>
      </c>
      <c r="AN15" s="347">
        <v>68</v>
      </c>
      <c r="AO15" s="347">
        <v>68</v>
      </c>
      <c r="AP15" s="347">
        <v>68</v>
      </c>
      <c r="AQ15" s="347">
        <v>66</v>
      </c>
      <c r="AR15" s="347">
        <v>64</v>
      </c>
      <c r="AS15" s="347">
        <v>64</v>
      </c>
      <c r="AT15" s="347">
        <v>63</v>
      </c>
      <c r="AU15" s="347">
        <v>60</v>
      </c>
      <c r="AV15" s="347">
        <v>63</v>
      </c>
      <c r="AW15" s="347">
        <v>62</v>
      </c>
      <c r="AX15" s="347">
        <v>62</v>
      </c>
      <c r="AY15" s="347">
        <v>60</v>
      </c>
      <c r="AZ15" s="347">
        <v>60</v>
      </c>
      <c r="BA15" s="347">
        <v>60</v>
      </c>
      <c r="BB15" s="347">
        <v>60</v>
      </c>
      <c r="BC15" s="347">
        <v>60</v>
      </c>
      <c r="BD15" s="347">
        <v>60</v>
      </c>
      <c r="BE15" s="947">
        <v>0</v>
      </c>
      <c r="BF15" s="947">
        <v>0</v>
      </c>
      <c r="BG15" s="947">
        <v>0</v>
      </c>
      <c r="BH15" s="947">
        <v>0</v>
      </c>
      <c r="BI15" s="947">
        <v>0</v>
      </c>
      <c r="BJ15" s="947">
        <v>0</v>
      </c>
      <c r="BK15" s="947">
        <v>0</v>
      </c>
      <c r="BL15" s="947">
        <v>0</v>
      </c>
      <c r="BM15" s="947">
        <v>0</v>
      </c>
      <c r="BN15" s="947">
        <v>0</v>
      </c>
      <c r="BO15" s="947">
        <v>0</v>
      </c>
      <c r="BP15" s="947">
        <v>0</v>
      </c>
      <c r="BQ15" s="947">
        <v>0</v>
      </c>
      <c r="BR15" s="947">
        <v>0</v>
      </c>
      <c r="BS15" s="947">
        <v>0</v>
      </c>
      <c r="BT15" s="947">
        <v>0</v>
      </c>
      <c r="BU15" s="947">
        <v>0</v>
      </c>
      <c r="BV15" s="947">
        <v>0</v>
      </c>
    </row>
    <row r="16" spans="1:74" ht="11.1" customHeight="1" x14ac:dyDescent="0.2">
      <c r="A16" s="267" t="s">
        <v>1231</v>
      </c>
      <c r="B16" s="554" t="s">
        <v>1077</v>
      </c>
      <c r="C16" s="347">
        <v>82</v>
      </c>
      <c r="D16" s="347">
        <v>92</v>
      </c>
      <c r="E16" s="347">
        <v>101</v>
      </c>
      <c r="F16" s="347">
        <v>106</v>
      </c>
      <c r="G16" s="347">
        <v>110</v>
      </c>
      <c r="H16" s="347">
        <v>114</v>
      </c>
      <c r="I16" s="347">
        <v>117</v>
      </c>
      <c r="J16" s="347">
        <v>117</v>
      </c>
      <c r="K16" s="347">
        <v>118</v>
      </c>
      <c r="L16" s="347">
        <v>118</v>
      </c>
      <c r="M16" s="347">
        <v>125</v>
      </c>
      <c r="N16" s="347">
        <v>122</v>
      </c>
      <c r="O16" s="347">
        <v>121</v>
      </c>
      <c r="P16" s="347">
        <v>118</v>
      </c>
      <c r="Q16" s="347">
        <v>117</v>
      </c>
      <c r="R16" s="347">
        <v>114</v>
      </c>
      <c r="S16" s="347">
        <v>106</v>
      </c>
      <c r="T16" s="347">
        <v>104</v>
      </c>
      <c r="U16" s="347">
        <v>100</v>
      </c>
      <c r="V16" s="347">
        <v>93</v>
      </c>
      <c r="W16" s="347">
        <v>93</v>
      </c>
      <c r="X16" s="347">
        <v>93</v>
      </c>
      <c r="Y16" s="347">
        <v>94</v>
      </c>
      <c r="Z16" s="347">
        <v>96</v>
      </c>
      <c r="AA16" s="347">
        <v>98</v>
      </c>
      <c r="AB16" s="347">
        <v>97</v>
      </c>
      <c r="AC16" s="347">
        <v>101</v>
      </c>
      <c r="AD16" s="347">
        <v>102</v>
      </c>
      <c r="AE16" s="347">
        <v>100</v>
      </c>
      <c r="AF16" s="347">
        <v>100</v>
      </c>
      <c r="AG16" s="347">
        <v>97</v>
      </c>
      <c r="AH16" s="347">
        <v>98</v>
      </c>
      <c r="AI16" s="347">
        <v>101</v>
      </c>
      <c r="AJ16" s="347">
        <v>102</v>
      </c>
      <c r="AK16" s="347">
        <v>104</v>
      </c>
      <c r="AL16" s="347">
        <v>104</v>
      </c>
      <c r="AM16" s="347">
        <v>101</v>
      </c>
      <c r="AN16" s="347">
        <v>106</v>
      </c>
      <c r="AO16" s="347">
        <v>107</v>
      </c>
      <c r="AP16" s="347">
        <v>107</v>
      </c>
      <c r="AQ16" s="347">
        <v>105</v>
      </c>
      <c r="AR16" s="347">
        <v>100</v>
      </c>
      <c r="AS16" s="347">
        <v>102</v>
      </c>
      <c r="AT16" s="347">
        <v>101</v>
      </c>
      <c r="AU16" s="347">
        <v>106</v>
      </c>
      <c r="AV16" s="347">
        <v>113</v>
      </c>
      <c r="AW16" s="347">
        <v>107</v>
      </c>
      <c r="AX16" s="347">
        <v>105</v>
      </c>
      <c r="AY16" s="347">
        <v>101</v>
      </c>
      <c r="AZ16" s="347">
        <v>102</v>
      </c>
      <c r="BA16" s="347">
        <v>106</v>
      </c>
      <c r="BB16" s="347">
        <v>106</v>
      </c>
      <c r="BC16" s="347">
        <v>109</v>
      </c>
      <c r="BD16" s="347">
        <v>115</v>
      </c>
      <c r="BE16" s="947">
        <v>0</v>
      </c>
      <c r="BF16" s="947">
        <v>0</v>
      </c>
      <c r="BG16" s="947">
        <v>0</v>
      </c>
      <c r="BH16" s="947">
        <v>0</v>
      </c>
      <c r="BI16" s="947">
        <v>0</v>
      </c>
      <c r="BJ16" s="947">
        <v>0</v>
      </c>
      <c r="BK16" s="947">
        <v>0</v>
      </c>
      <c r="BL16" s="947">
        <v>0</v>
      </c>
      <c r="BM16" s="947">
        <v>0</v>
      </c>
      <c r="BN16" s="947">
        <v>0</v>
      </c>
      <c r="BO16" s="947">
        <v>0</v>
      </c>
      <c r="BP16" s="947">
        <v>0</v>
      </c>
      <c r="BQ16" s="947">
        <v>0</v>
      </c>
      <c r="BR16" s="947">
        <v>0</v>
      </c>
      <c r="BS16" s="947">
        <v>0</v>
      </c>
      <c r="BT16" s="947">
        <v>0</v>
      </c>
      <c r="BU16" s="947">
        <v>0</v>
      </c>
      <c r="BV16" s="947">
        <v>0</v>
      </c>
    </row>
    <row r="17" spans="1:74" ht="11.1" customHeight="1" x14ac:dyDescent="0.2">
      <c r="A17" s="267" t="s">
        <v>1232</v>
      </c>
      <c r="B17" s="554" t="s">
        <v>1079</v>
      </c>
      <c r="C17" s="347">
        <v>55</v>
      </c>
      <c r="D17" s="347">
        <v>59</v>
      </c>
      <c r="E17" s="347">
        <v>68</v>
      </c>
      <c r="F17" s="347">
        <v>70</v>
      </c>
      <c r="G17" s="347">
        <v>72</v>
      </c>
      <c r="H17" s="347">
        <v>72</v>
      </c>
      <c r="I17" s="347">
        <v>73</v>
      </c>
      <c r="J17" s="347">
        <v>74</v>
      </c>
      <c r="K17" s="347">
        <v>76</v>
      </c>
      <c r="L17" s="347">
        <v>75</v>
      </c>
      <c r="M17" s="347">
        <v>73</v>
      </c>
      <c r="N17" s="347">
        <v>74</v>
      </c>
      <c r="O17" s="347">
        <v>73</v>
      </c>
      <c r="P17" s="347">
        <v>74</v>
      </c>
      <c r="Q17" s="347">
        <v>74</v>
      </c>
      <c r="R17" s="347">
        <v>71</v>
      </c>
      <c r="S17" s="347">
        <v>65</v>
      </c>
      <c r="T17" s="347">
        <v>56</v>
      </c>
      <c r="U17" s="347">
        <v>51</v>
      </c>
      <c r="V17" s="347">
        <v>50</v>
      </c>
      <c r="W17" s="347">
        <v>47</v>
      </c>
      <c r="X17" s="347">
        <v>45</v>
      </c>
      <c r="Y17" s="347">
        <v>43</v>
      </c>
      <c r="Z17" s="347">
        <v>45</v>
      </c>
      <c r="AA17" s="347">
        <v>44</v>
      </c>
      <c r="AB17" s="347">
        <v>42</v>
      </c>
      <c r="AC17" s="347">
        <v>38</v>
      </c>
      <c r="AD17" s="347">
        <v>34</v>
      </c>
      <c r="AE17" s="347">
        <v>34</v>
      </c>
      <c r="AF17" s="347">
        <v>35</v>
      </c>
      <c r="AG17" s="347">
        <v>35</v>
      </c>
      <c r="AH17" s="347">
        <v>33</v>
      </c>
      <c r="AI17" s="347">
        <v>31</v>
      </c>
      <c r="AJ17" s="347">
        <v>31</v>
      </c>
      <c r="AK17" s="347">
        <v>31</v>
      </c>
      <c r="AL17" s="347">
        <v>31</v>
      </c>
      <c r="AM17" s="347">
        <v>30</v>
      </c>
      <c r="AN17" s="347">
        <v>31</v>
      </c>
      <c r="AO17" s="347">
        <v>30</v>
      </c>
      <c r="AP17" s="347">
        <v>32</v>
      </c>
      <c r="AQ17" s="347">
        <v>34</v>
      </c>
      <c r="AR17" s="347">
        <v>36</v>
      </c>
      <c r="AS17" s="347">
        <v>38</v>
      </c>
      <c r="AT17" s="347">
        <v>41</v>
      </c>
      <c r="AU17" s="347">
        <v>42</v>
      </c>
      <c r="AV17" s="347">
        <v>42</v>
      </c>
      <c r="AW17" s="347">
        <v>42</v>
      </c>
      <c r="AX17" s="347">
        <v>45</v>
      </c>
      <c r="AY17" s="347">
        <v>44</v>
      </c>
      <c r="AZ17" s="347">
        <v>50</v>
      </c>
      <c r="BA17" s="347">
        <v>51</v>
      </c>
      <c r="BB17" s="347">
        <v>53</v>
      </c>
      <c r="BC17" s="347">
        <v>54</v>
      </c>
      <c r="BD17" s="347">
        <v>54</v>
      </c>
      <c r="BE17" s="947">
        <v>0</v>
      </c>
      <c r="BF17" s="947">
        <v>0</v>
      </c>
      <c r="BG17" s="947">
        <v>0</v>
      </c>
      <c r="BH17" s="947">
        <v>0</v>
      </c>
      <c r="BI17" s="947">
        <v>0</v>
      </c>
      <c r="BJ17" s="947">
        <v>0</v>
      </c>
      <c r="BK17" s="947">
        <v>0</v>
      </c>
      <c r="BL17" s="947">
        <v>0</v>
      </c>
      <c r="BM17" s="947">
        <v>0</v>
      </c>
      <c r="BN17" s="947">
        <v>0</v>
      </c>
      <c r="BO17" s="947">
        <v>0</v>
      </c>
      <c r="BP17" s="947">
        <v>0</v>
      </c>
      <c r="BQ17" s="947">
        <v>0</v>
      </c>
      <c r="BR17" s="947">
        <v>0</v>
      </c>
      <c r="BS17" s="947">
        <v>0</v>
      </c>
      <c r="BT17" s="947">
        <v>0</v>
      </c>
      <c r="BU17" s="947">
        <v>0</v>
      </c>
      <c r="BV17" s="947">
        <v>0</v>
      </c>
    </row>
    <row r="18" spans="1:74" ht="11.1" customHeight="1" x14ac:dyDescent="0.2">
      <c r="A18" s="267" t="s">
        <v>1233</v>
      </c>
      <c r="B18" s="554" t="s">
        <v>1081</v>
      </c>
      <c r="C18" s="347">
        <v>401</v>
      </c>
      <c r="D18" s="347">
        <v>417</v>
      </c>
      <c r="E18" s="347">
        <v>435</v>
      </c>
      <c r="F18" s="347">
        <v>465</v>
      </c>
      <c r="G18" s="347">
        <v>477</v>
      </c>
      <c r="H18" s="347">
        <v>487</v>
      </c>
      <c r="I18" s="347">
        <v>503</v>
      </c>
      <c r="J18" s="347">
        <v>497</v>
      </c>
      <c r="K18" s="347">
        <v>503</v>
      </c>
      <c r="L18" s="347">
        <v>508</v>
      </c>
      <c r="M18" s="347">
        <v>515</v>
      </c>
      <c r="N18" s="347">
        <v>521</v>
      </c>
      <c r="O18" s="347">
        <v>525</v>
      </c>
      <c r="P18" s="347">
        <v>525</v>
      </c>
      <c r="Q18" s="347">
        <v>521</v>
      </c>
      <c r="R18" s="347">
        <v>529</v>
      </c>
      <c r="S18" s="347">
        <v>521</v>
      </c>
      <c r="T18" s="347">
        <v>513</v>
      </c>
      <c r="U18" s="347">
        <v>501</v>
      </c>
      <c r="V18" s="347">
        <v>486</v>
      </c>
      <c r="W18" s="347">
        <v>476</v>
      </c>
      <c r="X18" s="347">
        <v>465</v>
      </c>
      <c r="Y18" s="347">
        <v>468</v>
      </c>
      <c r="Z18" s="347">
        <v>468</v>
      </c>
      <c r="AA18" s="347">
        <v>467</v>
      </c>
      <c r="AB18" s="347">
        <v>472</v>
      </c>
      <c r="AC18" s="347">
        <v>476</v>
      </c>
      <c r="AD18" s="347">
        <v>477</v>
      </c>
      <c r="AE18" s="347">
        <v>473</v>
      </c>
      <c r="AF18" s="347">
        <v>467</v>
      </c>
      <c r="AG18" s="347">
        <v>463</v>
      </c>
      <c r="AH18" s="347">
        <v>464</v>
      </c>
      <c r="AI18" s="347">
        <v>468</v>
      </c>
      <c r="AJ18" s="347">
        <v>468</v>
      </c>
      <c r="AK18" s="347">
        <v>469</v>
      </c>
      <c r="AL18" s="347">
        <v>472</v>
      </c>
      <c r="AM18" s="347">
        <v>473</v>
      </c>
      <c r="AN18" s="347">
        <v>479</v>
      </c>
      <c r="AO18" s="347">
        <v>487</v>
      </c>
      <c r="AP18" s="347">
        <v>475</v>
      </c>
      <c r="AQ18" s="347">
        <v>472</v>
      </c>
      <c r="AR18" s="347">
        <v>457</v>
      </c>
      <c r="AS18" s="347">
        <v>444</v>
      </c>
      <c r="AT18" s="347">
        <v>436</v>
      </c>
      <c r="AU18" s="347">
        <v>434</v>
      </c>
      <c r="AV18" s="347">
        <v>439</v>
      </c>
      <c r="AW18" s="347">
        <v>444</v>
      </c>
      <c r="AX18" s="347">
        <v>444</v>
      </c>
      <c r="AY18" s="347">
        <v>440</v>
      </c>
      <c r="AZ18" s="347">
        <v>436</v>
      </c>
      <c r="BA18" s="347">
        <v>442</v>
      </c>
      <c r="BB18" s="347">
        <v>444</v>
      </c>
      <c r="BC18" s="347">
        <v>457</v>
      </c>
      <c r="BD18" s="347">
        <v>477</v>
      </c>
      <c r="BE18" s="947">
        <v>0</v>
      </c>
      <c r="BF18" s="947">
        <v>0</v>
      </c>
      <c r="BG18" s="947">
        <v>0</v>
      </c>
      <c r="BH18" s="947">
        <v>0</v>
      </c>
      <c r="BI18" s="947">
        <v>0</v>
      </c>
      <c r="BJ18" s="947">
        <v>0</v>
      </c>
      <c r="BK18" s="947">
        <v>0</v>
      </c>
      <c r="BL18" s="947">
        <v>0</v>
      </c>
      <c r="BM18" s="947">
        <v>0</v>
      </c>
      <c r="BN18" s="947">
        <v>0</v>
      </c>
      <c r="BO18" s="947">
        <v>0</v>
      </c>
      <c r="BP18" s="947">
        <v>0</v>
      </c>
      <c r="BQ18" s="947">
        <v>0</v>
      </c>
      <c r="BR18" s="947">
        <v>0</v>
      </c>
      <c r="BS18" s="947">
        <v>0</v>
      </c>
      <c r="BT18" s="947">
        <v>0</v>
      </c>
      <c r="BU18" s="947">
        <v>0</v>
      </c>
      <c r="BV18" s="947">
        <v>0</v>
      </c>
    </row>
    <row r="19" spans="1:74" ht="11.1" customHeight="1" x14ac:dyDescent="0.2">
      <c r="A19" s="267" t="s">
        <v>1234</v>
      </c>
      <c r="B19" s="554" t="s">
        <v>1543</v>
      </c>
      <c r="C19" s="347">
        <v>215</v>
      </c>
      <c r="D19" s="347">
        <v>227</v>
      </c>
      <c r="E19" s="347">
        <v>231</v>
      </c>
      <c r="F19" s="347">
        <v>240</v>
      </c>
      <c r="G19" s="347">
        <v>257</v>
      </c>
      <c r="H19" s="347">
        <v>276</v>
      </c>
      <c r="I19" s="347">
        <v>301</v>
      </c>
      <c r="J19" s="347">
        <v>315</v>
      </c>
      <c r="K19" s="347">
        <v>323</v>
      </c>
      <c r="L19" s="347">
        <v>327</v>
      </c>
      <c r="M19" s="347">
        <v>335</v>
      </c>
      <c r="N19" s="347">
        <v>331</v>
      </c>
      <c r="O19" s="347">
        <v>296</v>
      </c>
      <c r="P19" s="347">
        <v>266</v>
      </c>
      <c r="Q19" s="347">
        <v>265</v>
      </c>
      <c r="R19" s="347">
        <v>266</v>
      </c>
      <c r="S19" s="347">
        <v>265</v>
      </c>
      <c r="T19" s="347">
        <v>242</v>
      </c>
      <c r="U19" s="347">
        <v>243</v>
      </c>
      <c r="V19" s="347">
        <v>241</v>
      </c>
      <c r="W19" s="347">
        <v>239</v>
      </c>
      <c r="X19" s="347">
        <v>227</v>
      </c>
      <c r="Y19" s="347">
        <v>224</v>
      </c>
      <c r="Z19" s="347">
        <v>219</v>
      </c>
      <c r="AA19" s="347">
        <v>208</v>
      </c>
      <c r="AB19" s="347">
        <v>206</v>
      </c>
      <c r="AC19" s="347">
        <v>199</v>
      </c>
      <c r="AD19" s="347">
        <v>195</v>
      </c>
      <c r="AE19" s="347">
        <v>188</v>
      </c>
      <c r="AF19" s="347">
        <v>179</v>
      </c>
      <c r="AG19" s="347">
        <v>182</v>
      </c>
      <c r="AH19" s="347">
        <v>193</v>
      </c>
      <c r="AI19" s="347">
        <v>191</v>
      </c>
      <c r="AJ19" s="347">
        <v>199</v>
      </c>
      <c r="AK19" s="347">
        <v>198</v>
      </c>
      <c r="AL19" s="347">
        <v>200</v>
      </c>
      <c r="AM19" s="347">
        <v>200</v>
      </c>
      <c r="AN19" s="347">
        <v>203</v>
      </c>
      <c r="AO19" s="347">
        <v>210</v>
      </c>
      <c r="AP19" s="347">
        <v>212</v>
      </c>
      <c r="AQ19" s="347">
        <v>207</v>
      </c>
      <c r="AR19" s="347">
        <v>195</v>
      </c>
      <c r="AS19" s="347">
        <v>180</v>
      </c>
      <c r="AT19" s="347">
        <v>189</v>
      </c>
      <c r="AU19" s="347">
        <v>195</v>
      </c>
      <c r="AV19" s="347">
        <v>209</v>
      </c>
      <c r="AW19" s="347">
        <v>210</v>
      </c>
      <c r="AX19" s="347">
        <v>217</v>
      </c>
      <c r="AY19" s="347">
        <v>229</v>
      </c>
      <c r="AZ19" s="347">
        <v>233</v>
      </c>
      <c r="BA19" s="347">
        <v>221</v>
      </c>
      <c r="BB19" s="347">
        <v>214</v>
      </c>
      <c r="BC19" s="347">
        <v>216</v>
      </c>
      <c r="BD19" s="347">
        <v>221</v>
      </c>
      <c r="BE19" s="947">
        <v>0</v>
      </c>
      <c r="BF19" s="947">
        <v>0</v>
      </c>
      <c r="BG19" s="947">
        <v>0</v>
      </c>
      <c r="BH19" s="947">
        <v>0</v>
      </c>
      <c r="BI19" s="947">
        <v>0</v>
      </c>
      <c r="BJ19" s="947">
        <v>0</v>
      </c>
      <c r="BK19" s="947">
        <v>0</v>
      </c>
      <c r="BL19" s="947">
        <v>0</v>
      </c>
      <c r="BM19" s="947">
        <v>0</v>
      </c>
      <c r="BN19" s="947">
        <v>0</v>
      </c>
      <c r="BO19" s="947">
        <v>0</v>
      </c>
      <c r="BP19" s="947">
        <v>0</v>
      </c>
      <c r="BQ19" s="947">
        <v>0</v>
      </c>
      <c r="BR19" s="947">
        <v>0</v>
      </c>
      <c r="BS19" s="947">
        <v>0</v>
      </c>
      <c r="BT19" s="947">
        <v>0</v>
      </c>
      <c r="BU19" s="947">
        <v>0</v>
      </c>
      <c r="BV19" s="947">
        <v>0</v>
      </c>
    </row>
    <row r="20" spans="1:74" ht="11.1" customHeight="1" x14ac:dyDescent="0.2">
      <c r="A20" s="267"/>
      <c r="B20" s="620"/>
      <c r="C20" s="386"/>
      <c r="D20" s="386"/>
      <c r="E20" s="386"/>
      <c r="F20" s="386"/>
      <c r="G20" s="386"/>
      <c r="H20" s="386"/>
      <c r="I20" s="386"/>
      <c r="J20" s="386"/>
      <c r="K20" s="386"/>
      <c r="L20" s="386"/>
      <c r="M20" s="386"/>
      <c r="N20" s="386"/>
      <c r="O20" s="386"/>
      <c r="P20" s="386"/>
      <c r="Q20" s="386"/>
      <c r="R20" s="386"/>
      <c r="S20" s="386"/>
      <c r="T20" s="386"/>
      <c r="U20" s="386"/>
      <c r="V20" s="386"/>
      <c r="W20" s="386"/>
      <c r="X20" s="386"/>
      <c r="Y20" s="386"/>
      <c r="Z20" s="386"/>
      <c r="AA20" s="386"/>
      <c r="AB20" s="386"/>
      <c r="AC20" s="386"/>
      <c r="AD20" s="386"/>
      <c r="AE20" s="386"/>
      <c r="AF20" s="386"/>
      <c r="AG20" s="386"/>
      <c r="AH20" s="386"/>
      <c r="AI20" s="386"/>
      <c r="AJ20" s="386"/>
      <c r="AK20" s="386"/>
      <c r="AL20" s="386"/>
      <c r="AM20" s="386"/>
      <c r="AN20" s="386"/>
      <c r="AO20" s="386"/>
      <c r="AP20" s="386"/>
      <c r="AQ20" s="386"/>
      <c r="AR20" s="386"/>
      <c r="AS20" s="386"/>
      <c r="AT20" s="386"/>
      <c r="AU20" s="386"/>
      <c r="AV20" s="386"/>
      <c r="AW20" s="386"/>
      <c r="AX20" s="386"/>
      <c r="AY20" s="386"/>
      <c r="AZ20" s="386"/>
      <c r="BA20" s="872"/>
      <c r="BB20" s="872"/>
      <c r="BC20" s="872"/>
      <c r="BD20" s="872"/>
      <c r="BE20" s="353"/>
      <c r="BF20" s="353"/>
      <c r="BG20" s="353"/>
      <c r="BH20" s="353"/>
      <c r="BI20" s="353"/>
      <c r="BJ20" s="353"/>
      <c r="BK20" s="353"/>
      <c r="BL20" s="353"/>
      <c r="BM20" s="353"/>
      <c r="BN20" s="353"/>
      <c r="BO20" s="353"/>
      <c r="BP20" s="353"/>
      <c r="BQ20" s="353"/>
      <c r="BR20" s="353"/>
      <c r="BS20" s="353"/>
      <c r="BT20" s="353"/>
      <c r="BU20" s="353"/>
      <c r="BV20" s="353"/>
    </row>
    <row r="21" spans="1:74" ht="11.1" customHeight="1" x14ac:dyDescent="0.2">
      <c r="A21" s="267"/>
      <c r="B21" s="37" t="s">
        <v>1235</v>
      </c>
      <c r="C21" s="386"/>
      <c r="D21" s="386"/>
      <c r="E21" s="386"/>
      <c r="F21" s="386"/>
      <c r="G21" s="386"/>
      <c r="H21" s="386"/>
      <c r="I21" s="386"/>
      <c r="J21" s="386"/>
      <c r="K21" s="386"/>
      <c r="L21" s="386"/>
      <c r="M21" s="386"/>
      <c r="N21" s="386"/>
      <c r="O21" s="386"/>
      <c r="P21" s="386"/>
      <c r="Q21" s="386"/>
      <c r="R21" s="386"/>
      <c r="S21" s="386"/>
      <c r="T21" s="386"/>
      <c r="U21" s="386"/>
      <c r="V21" s="386"/>
      <c r="W21" s="386"/>
      <c r="X21" s="386"/>
      <c r="Y21" s="386"/>
      <c r="Z21" s="386"/>
      <c r="AA21" s="386"/>
      <c r="AB21" s="386"/>
      <c r="AC21" s="386"/>
      <c r="AD21" s="386"/>
      <c r="AE21" s="386"/>
      <c r="AF21" s="386"/>
      <c r="AG21" s="386"/>
      <c r="AH21" s="386"/>
      <c r="AI21" s="386"/>
      <c r="AJ21" s="386"/>
      <c r="AK21" s="386"/>
      <c r="AL21" s="386"/>
      <c r="AM21" s="386"/>
      <c r="AN21" s="386"/>
      <c r="AO21" s="386"/>
      <c r="AP21" s="386"/>
      <c r="AQ21" s="386"/>
      <c r="AR21" s="386"/>
      <c r="AS21" s="386"/>
      <c r="AT21" s="386"/>
      <c r="AU21" s="386"/>
      <c r="AV21" s="386"/>
      <c r="AW21" s="386"/>
      <c r="AX21" s="386"/>
      <c r="AY21" s="386"/>
      <c r="AZ21" s="386"/>
      <c r="BA21" s="872"/>
      <c r="BB21" s="872"/>
      <c r="BC21" s="872"/>
      <c r="BD21" s="872"/>
      <c r="BE21" s="353"/>
      <c r="BF21" s="353"/>
      <c r="BG21" s="353"/>
      <c r="BH21" s="353"/>
      <c r="BI21" s="353"/>
      <c r="BJ21" s="353"/>
      <c r="BK21" s="353"/>
      <c r="BL21" s="353"/>
      <c r="BM21" s="353"/>
      <c r="BN21" s="353"/>
      <c r="BO21" s="353"/>
      <c r="BP21" s="353"/>
      <c r="BQ21" s="353"/>
      <c r="BR21" s="353"/>
      <c r="BS21" s="353"/>
      <c r="BT21" s="353"/>
      <c r="BU21" s="353"/>
      <c r="BV21" s="353"/>
    </row>
    <row r="22" spans="1:74" ht="11.1" customHeight="1" x14ac:dyDescent="0.2">
      <c r="A22" s="267" t="s">
        <v>1236</v>
      </c>
      <c r="B22" s="554" t="s">
        <v>1073</v>
      </c>
      <c r="C22" s="452">
        <v>1.8011999999999999</v>
      </c>
      <c r="D22" s="452">
        <v>1.8280000000000001</v>
      </c>
      <c r="E22" s="452">
        <v>1.8315999999999999</v>
      </c>
      <c r="F22" s="452">
        <v>1.8238000000000001</v>
      </c>
      <c r="G22" s="452">
        <v>1.8431</v>
      </c>
      <c r="H22" s="452">
        <v>1.8431</v>
      </c>
      <c r="I22" s="452">
        <v>1.8238000000000001</v>
      </c>
      <c r="J22" s="452">
        <v>1.8624000000000001</v>
      </c>
      <c r="K22" s="452">
        <v>1.8143</v>
      </c>
      <c r="L22" s="452">
        <v>1.8565</v>
      </c>
      <c r="M22" s="452">
        <v>1.8372999999999999</v>
      </c>
      <c r="N22" s="452">
        <v>1.8269</v>
      </c>
      <c r="O22" s="452">
        <v>1.8462000000000001</v>
      </c>
      <c r="P22" s="452">
        <v>1.8536999999999999</v>
      </c>
      <c r="Q22" s="452">
        <v>1.8504</v>
      </c>
      <c r="R22" s="452">
        <v>1.8641000000000001</v>
      </c>
      <c r="S22" s="452">
        <v>1.88</v>
      </c>
      <c r="T22" s="452">
        <v>1.8594999999999999</v>
      </c>
      <c r="U22" s="452">
        <v>1.8736999999999999</v>
      </c>
      <c r="V22" s="452">
        <v>1.8824000000000001</v>
      </c>
      <c r="W22" s="452">
        <v>1.825</v>
      </c>
      <c r="X22" s="452">
        <v>1.8205</v>
      </c>
      <c r="Y22" s="452">
        <v>1.8365</v>
      </c>
      <c r="Z22" s="452">
        <v>1.8472999999999999</v>
      </c>
      <c r="AA22" s="452">
        <v>1.8536999999999999</v>
      </c>
      <c r="AB22" s="452">
        <v>1.8728</v>
      </c>
      <c r="AC22" s="452">
        <v>1.8836999999999999</v>
      </c>
      <c r="AD22" s="452">
        <v>1.8424</v>
      </c>
      <c r="AE22" s="452">
        <v>1.8717999999999999</v>
      </c>
      <c r="AF22" s="452">
        <v>1.8889</v>
      </c>
      <c r="AG22" s="452">
        <v>1.8904000000000001</v>
      </c>
      <c r="AH22" s="452">
        <v>1.8286</v>
      </c>
      <c r="AI22" s="452">
        <v>1.8485</v>
      </c>
      <c r="AJ22" s="452">
        <v>1.8462000000000001</v>
      </c>
      <c r="AK22" s="452">
        <v>1.8313999999999999</v>
      </c>
      <c r="AL22" s="452">
        <v>1.8102</v>
      </c>
      <c r="AM22" s="452">
        <v>1.8234999999999999</v>
      </c>
      <c r="AN22" s="452">
        <v>1.8261000000000001</v>
      </c>
      <c r="AO22" s="452">
        <v>1.8286</v>
      </c>
      <c r="AP22" s="452">
        <v>1.8503000000000001</v>
      </c>
      <c r="AQ22" s="452">
        <v>1.8156000000000001</v>
      </c>
      <c r="AR22" s="452">
        <v>1.8611</v>
      </c>
      <c r="AS22" s="452">
        <v>1.8440000000000001</v>
      </c>
      <c r="AT22" s="452">
        <v>1.8611</v>
      </c>
      <c r="AU22" s="452">
        <v>1.8378000000000001</v>
      </c>
      <c r="AV22" s="452">
        <v>1.8378000000000001</v>
      </c>
      <c r="AW22" s="452">
        <v>1.84</v>
      </c>
      <c r="AX22" s="452">
        <v>1.8323</v>
      </c>
      <c r="AY22" s="452">
        <v>1.8205</v>
      </c>
      <c r="AZ22" s="452">
        <v>1.8365</v>
      </c>
      <c r="BA22" s="452">
        <v>1.8442000000000001</v>
      </c>
      <c r="BB22" s="452">
        <v>1.8649</v>
      </c>
      <c r="BC22" s="452">
        <v>1.8681000000000001</v>
      </c>
      <c r="BD22" s="452">
        <v>1.8611</v>
      </c>
      <c r="BE22" s="947">
        <v>0</v>
      </c>
      <c r="BF22" s="947">
        <v>0</v>
      </c>
      <c r="BG22" s="947">
        <v>0</v>
      </c>
      <c r="BH22" s="947">
        <v>0</v>
      </c>
      <c r="BI22" s="947">
        <v>0</v>
      </c>
      <c r="BJ22" s="947">
        <v>0</v>
      </c>
      <c r="BK22" s="947">
        <v>0</v>
      </c>
      <c r="BL22" s="947">
        <v>0</v>
      </c>
      <c r="BM22" s="947">
        <v>0</v>
      </c>
      <c r="BN22" s="947">
        <v>0</v>
      </c>
      <c r="BO22" s="947">
        <v>0</v>
      </c>
      <c r="BP22" s="947">
        <v>0</v>
      </c>
      <c r="BQ22" s="947">
        <v>0</v>
      </c>
      <c r="BR22" s="947">
        <v>0</v>
      </c>
      <c r="BS22" s="947">
        <v>0</v>
      </c>
      <c r="BT22" s="947">
        <v>0</v>
      </c>
      <c r="BU22" s="947">
        <v>0</v>
      </c>
      <c r="BV22" s="947">
        <v>0</v>
      </c>
    </row>
    <row r="23" spans="1:74" ht="11.1" customHeight="1" x14ac:dyDescent="0.2">
      <c r="A23" s="267" t="s">
        <v>1237</v>
      </c>
      <c r="B23" s="554" t="s">
        <v>1075</v>
      </c>
      <c r="C23" s="452">
        <v>1.9630000000000001</v>
      </c>
      <c r="D23" s="452">
        <v>1.9549000000000001</v>
      </c>
      <c r="E23" s="452">
        <v>1.9852000000000001</v>
      </c>
      <c r="F23" s="452">
        <v>1.6667000000000001</v>
      </c>
      <c r="G23" s="452">
        <v>1.9867999999999999</v>
      </c>
      <c r="H23" s="452">
        <v>1.9737</v>
      </c>
      <c r="I23" s="452">
        <v>1.9737</v>
      </c>
      <c r="J23" s="452">
        <v>1.9487000000000001</v>
      </c>
      <c r="K23" s="452">
        <v>1.95</v>
      </c>
      <c r="L23" s="452">
        <v>1.9618</v>
      </c>
      <c r="M23" s="452">
        <v>1.9753000000000001</v>
      </c>
      <c r="N23" s="452">
        <v>1.9853000000000001</v>
      </c>
      <c r="O23" s="452">
        <v>1.9756</v>
      </c>
      <c r="P23" s="452">
        <v>1.9756</v>
      </c>
      <c r="Q23" s="452">
        <v>1.9756</v>
      </c>
      <c r="R23" s="452">
        <v>2.0125999999999999</v>
      </c>
      <c r="S23" s="452">
        <v>1.9865999999999999</v>
      </c>
      <c r="T23" s="452">
        <v>1.9774</v>
      </c>
      <c r="U23" s="452">
        <v>2.0144000000000002</v>
      </c>
      <c r="V23" s="452">
        <v>2</v>
      </c>
      <c r="W23" s="452">
        <v>2.0062000000000002</v>
      </c>
      <c r="X23" s="452">
        <v>2.0152999999999999</v>
      </c>
      <c r="Y23" s="452">
        <v>2.0308000000000002</v>
      </c>
      <c r="Z23" s="452">
        <v>2.0369999999999999</v>
      </c>
      <c r="AA23" s="452">
        <v>2.0299</v>
      </c>
      <c r="AB23" s="452">
        <v>2.0293999999999999</v>
      </c>
      <c r="AC23" s="452">
        <v>2.0293999999999999</v>
      </c>
      <c r="AD23" s="452">
        <v>2.0293999999999999</v>
      </c>
      <c r="AE23" s="452">
        <v>2.0293999999999999</v>
      </c>
      <c r="AF23" s="452">
        <v>2.0289999999999999</v>
      </c>
      <c r="AG23" s="452">
        <v>2.0426000000000002</v>
      </c>
      <c r="AH23" s="452">
        <v>2.0455000000000001</v>
      </c>
      <c r="AI23" s="452">
        <v>2.0293999999999999</v>
      </c>
      <c r="AJ23" s="452">
        <v>2.0293999999999999</v>
      </c>
      <c r="AK23" s="452">
        <v>2.0286</v>
      </c>
      <c r="AL23" s="452">
        <v>2.0413999999999999</v>
      </c>
      <c r="AM23" s="452">
        <v>2.0402</v>
      </c>
      <c r="AN23" s="452">
        <v>2.0451000000000001</v>
      </c>
      <c r="AO23" s="452">
        <v>2.0451000000000001</v>
      </c>
      <c r="AP23" s="452">
        <v>2.0606</v>
      </c>
      <c r="AQ23" s="452">
        <v>2.0497000000000001</v>
      </c>
      <c r="AR23" s="452">
        <v>2.0644999999999998</v>
      </c>
      <c r="AS23" s="452">
        <v>2.0644999999999998</v>
      </c>
      <c r="AT23" s="452">
        <v>2.0724</v>
      </c>
      <c r="AU23" s="452">
        <v>2.069</v>
      </c>
      <c r="AV23" s="452">
        <v>2.1141000000000001</v>
      </c>
      <c r="AW23" s="452">
        <v>2.1196999999999999</v>
      </c>
      <c r="AX23" s="452">
        <v>2.1379000000000001</v>
      </c>
      <c r="AY23" s="452">
        <v>2.1126999999999998</v>
      </c>
      <c r="AZ23" s="452">
        <v>2.1238999999999999</v>
      </c>
      <c r="BA23" s="452">
        <v>2.1429</v>
      </c>
      <c r="BB23" s="452">
        <v>2.1238999999999999</v>
      </c>
      <c r="BC23" s="452">
        <v>2.1429</v>
      </c>
      <c r="BD23" s="452">
        <v>2.1429</v>
      </c>
      <c r="BE23" s="947">
        <v>0</v>
      </c>
      <c r="BF23" s="947">
        <v>0</v>
      </c>
      <c r="BG23" s="947">
        <v>0</v>
      </c>
      <c r="BH23" s="947">
        <v>0</v>
      </c>
      <c r="BI23" s="947">
        <v>0</v>
      </c>
      <c r="BJ23" s="947">
        <v>0</v>
      </c>
      <c r="BK23" s="947">
        <v>0</v>
      </c>
      <c r="BL23" s="947">
        <v>0</v>
      </c>
      <c r="BM23" s="947">
        <v>0</v>
      </c>
      <c r="BN23" s="947">
        <v>0</v>
      </c>
      <c r="BO23" s="947">
        <v>0</v>
      </c>
      <c r="BP23" s="947">
        <v>0</v>
      </c>
      <c r="BQ23" s="947">
        <v>0</v>
      </c>
      <c r="BR23" s="947">
        <v>0</v>
      </c>
      <c r="BS23" s="947">
        <v>0</v>
      </c>
      <c r="BT23" s="947">
        <v>0</v>
      </c>
      <c r="BU23" s="947">
        <v>0</v>
      </c>
      <c r="BV23" s="947">
        <v>0</v>
      </c>
    </row>
    <row r="24" spans="1:74" ht="11.1" customHeight="1" x14ac:dyDescent="0.2">
      <c r="A24" s="267" t="s">
        <v>1238</v>
      </c>
      <c r="B24" s="554" t="s">
        <v>1077</v>
      </c>
      <c r="C24" s="452">
        <v>1.6157999999999999</v>
      </c>
      <c r="D24" s="452">
        <v>1.6211</v>
      </c>
      <c r="E24" s="452">
        <v>1.649</v>
      </c>
      <c r="F24" s="452">
        <v>1.6158999999999999</v>
      </c>
      <c r="G24" s="452">
        <v>1.5827</v>
      </c>
      <c r="H24" s="452">
        <v>1.5563</v>
      </c>
      <c r="I24" s="452">
        <v>1.5517000000000001</v>
      </c>
      <c r="J24" s="452">
        <v>1.5097</v>
      </c>
      <c r="K24" s="452">
        <v>1.5526</v>
      </c>
      <c r="L24" s="452">
        <v>1.5578000000000001</v>
      </c>
      <c r="M24" s="452">
        <v>1.6501999999999999</v>
      </c>
      <c r="N24" s="452">
        <v>1.601</v>
      </c>
      <c r="O24" s="452">
        <v>1.5512999999999999</v>
      </c>
      <c r="P24" s="452">
        <v>1.508</v>
      </c>
      <c r="Q24" s="452">
        <v>1.5116000000000001</v>
      </c>
      <c r="R24" s="452">
        <v>1.5563</v>
      </c>
      <c r="S24" s="452">
        <v>1.6122000000000001</v>
      </c>
      <c r="T24" s="452">
        <v>1.7161999999999999</v>
      </c>
      <c r="U24" s="452">
        <v>1.7166999999999999</v>
      </c>
      <c r="V24" s="452">
        <v>1.6986000000000001</v>
      </c>
      <c r="W24" s="452">
        <v>1.7481</v>
      </c>
      <c r="X24" s="452">
        <v>1.6833</v>
      </c>
      <c r="Y24" s="452">
        <v>1.7091000000000001</v>
      </c>
      <c r="Z24" s="452">
        <v>1.7391000000000001</v>
      </c>
      <c r="AA24" s="452">
        <v>1.7193000000000001</v>
      </c>
      <c r="AB24" s="452">
        <v>1.7243999999999999</v>
      </c>
      <c r="AC24" s="452">
        <v>1.7354000000000001</v>
      </c>
      <c r="AD24" s="452">
        <v>1.7215</v>
      </c>
      <c r="AE24" s="452">
        <v>1.8116000000000001</v>
      </c>
      <c r="AF24" s="452">
        <v>1.8605</v>
      </c>
      <c r="AG24" s="452">
        <v>1.8653999999999999</v>
      </c>
      <c r="AH24" s="452">
        <v>1.8774</v>
      </c>
      <c r="AI24" s="452">
        <v>1.9517</v>
      </c>
      <c r="AJ24" s="452">
        <v>1.9710000000000001</v>
      </c>
      <c r="AK24" s="452">
        <v>2.0154999999999998</v>
      </c>
      <c r="AL24" s="452">
        <v>2.0293000000000001</v>
      </c>
      <c r="AM24" s="452">
        <v>2.0445000000000002</v>
      </c>
      <c r="AN24" s="452">
        <v>2.0190000000000001</v>
      </c>
      <c r="AO24" s="452">
        <v>2.0188999999999999</v>
      </c>
      <c r="AP24" s="452">
        <v>2.0284</v>
      </c>
      <c r="AQ24" s="452">
        <v>2.0428000000000002</v>
      </c>
      <c r="AR24" s="452">
        <v>2.0407999999999999</v>
      </c>
      <c r="AS24" s="452">
        <v>2.0606</v>
      </c>
      <c r="AT24" s="452">
        <v>2.0697000000000001</v>
      </c>
      <c r="AU24" s="452">
        <v>2.0583</v>
      </c>
      <c r="AV24" s="452">
        <v>2.0771999999999999</v>
      </c>
      <c r="AW24" s="452">
        <v>2.0979999999999999</v>
      </c>
      <c r="AX24" s="452">
        <v>2.1429</v>
      </c>
      <c r="AY24" s="452">
        <v>2.1307999999999998</v>
      </c>
      <c r="AZ24" s="452">
        <v>2.125</v>
      </c>
      <c r="BA24" s="452">
        <v>2.1307</v>
      </c>
      <c r="BB24" s="452">
        <v>2.1414</v>
      </c>
      <c r="BC24" s="452">
        <v>2.1373000000000002</v>
      </c>
      <c r="BD24" s="452">
        <v>2.1395</v>
      </c>
      <c r="BE24" s="947">
        <v>0</v>
      </c>
      <c r="BF24" s="947">
        <v>0</v>
      </c>
      <c r="BG24" s="947">
        <v>0</v>
      </c>
      <c r="BH24" s="947">
        <v>0</v>
      </c>
      <c r="BI24" s="947">
        <v>0</v>
      </c>
      <c r="BJ24" s="947">
        <v>0</v>
      </c>
      <c r="BK24" s="947">
        <v>0</v>
      </c>
      <c r="BL24" s="947">
        <v>0</v>
      </c>
      <c r="BM24" s="947">
        <v>0</v>
      </c>
      <c r="BN24" s="947">
        <v>0</v>
      </c>
      <c r="BO24" s="947">
        <v>0</v>
      </c>
      <c r="BP24" s="947">
        <v>0</v>
      </c>
      <c r="BQ24" s="947">
        <v>0</v>
      </c>
      <c r="BR24" s="947">
        <v>0</v>
      </c>
      <c r="BS24" s="947">
        <v>0</v>
      </c>
      <c r="BT24" s="947">
        <v>0</v>
      </c>
      <c r="BU24" s="947">
        <v>0</v>
      </c>
      <c r="BV24" s="947">
        <v>0</v>
      </c>
    </row>
    <row r="25" spans="1:74" ht="11.1" customHeight="1" x14ac:dyDescent="0.2">
      <c r="A25" s="267" t="s">
        <v>1239</v>
      </c>
      <c r="B25" s="554" t="s">
        <v>1079</v>
      </c>
      <c r="C25" s="452">
        <v>0.98209999999999997</v>
      </c>
      <c r="D25" s="452">
        <v>0.98740000000000006</v>
      </c>
      <c r="E25" s="452">
        <v>1</v>
      </c>
      <c r="F25" s="452">
        <v>1.0057</v>
      </c>
      <c r="G25" s="452">
        <v>1.0177</v>
      </c>
      <c r="H25" s="452">
        <v>1.0069999999999999</v>
      </c>
      <c r="I25" s="452">
        <v>1.0111000000000001</v>
      </c>
      <c r="J25" s="452">
        <v>1.0102</v>
      </c>
      <c r="K25" s="452">
        <v>1.0133000000000001</v>
      </c>
      <c r="L25" s="452">
        <v>1.0135000000000001</v>
      </c>
      <c r="M25" s="452">
        <v>1.0034000000000001</v>
      </c>
      <c r="N25" s="452">
        <v>1.0108999999999999</v>
      </c>
      <c r="O25" s="452">
        <v>1.0174000000000001</v>
      </c>
      <c r="P25" s="452">
        <v>1.0206999999999999</v>
      </c>
      <c r="Q25" s="452">
        <v>1.0221</v>
      </c>
      <c r="R25" s="452">
        <v>1.0106999999999999</v>
      </c>
      <c r="S25" s="452">
        <v>1.0117</v>
      </c>
      <c r="T25" s="452">
        <v>1.0072000000000001</v>
      </c>
      <c r="U25" s="452">
        <v>1.0048999999999999</v>
      </c>
      <c r="V25" s="452">
        <v>1</v>
      </c>
      <c r="W25" s="452">
        <v>0.99580000000000002</v>
      </c>
      <c r="X25" s="452">
        <v>0.99450000000000005</v>
      </c>
      <c r="Y25" s="452">
        <v>0.97729999999999995</v>
      </c>
      <c r="Z25" s="452">
        <v>0.94540000000000002</v>
      </c>
      <c r="AA25" s="452">
        <v>0.95650000000000002</v>
      </c>
      <c r="AB25" s="452">
        <v>0.94379999999999997</v>
      </c>
      <c r="AC25" s="452">
        <v>0.95960000000000001</v>
      </c>
      <c r="AD25" s="452">
        <v>0.97140000000000004</v>
      </c>
      <c r="AE25" s="452">
        <v>0.94440000000000002</v>
      </c>
      <c r="AF25" s="452">
        <v>0.95240000000000002</v>
      </c>
      <c r="AG25" s="452">
        <v>0.95889999999999997</v>
      </c>
      <c r="AH25" s="452">
        <v>0.97060000000000002</v>
      </c>
      <c r="AI25" s="452">
        <v>0.93940000000000001</v>
      </c>
      <c r="AJ25" s="452">
        <v>0.9254</v>
      </c>
      <c r="AK25" s="452">
        <v>0.95679999999999998</v>
      </c>
      <c r="AL25" s="452">
        <v>0.97640000000000005</v>
      </c>
      <c r="AM25" s="452">
        <v>0.97399999999999998</v>
      </c>
      <c r="AN25" s="452">
        <v>0.96120000000000005</v>
      </c>
      <c r="AO25" s="452">
        <v>0.96</v>
      </c>
      <c r="AP25" s="452">
        <v>0.94810000000000005</v>
      </c>
      <c r="AQ25" s="452">
        <v>0.94440000000000002</v>
      </c>
      <c r="AR25" s="452">
        <v>0.93510000000000004</v>
      </c>
      <c r="AS25" s="452">
        <v>0.91569999999999996</v>
      </c>
      <c r="AT25" s="452">
        <v>0.91520000000000001</v>
      </c>
      <c r="AU25" s="452">
        <v>0.91800000000000004</v>
      </c>
      <c r="AV25" s="452">
        <v>0.93330000000000002</v>
      </c>
      <c r="AW25" s="452">
        <v>0.93330000000000002</v>
      </c>
      <c r="AX25" s="452">
        <v>0.9375</v>
      </c>
      <c r="AY25" s="452">
        <v>0.92830000000000001</v>
      </c>
      <c r="AZ25" s="452">
        <v>0.91320000000000001</v>
      </c>
      <c r="BA25" s="452">
        <v>0.91069999999999995</v>
      </c>
      <c r="BB25" s="452">
        <v>0.91769999999999996</v>
      </c>
      <c r="BC25" s="452">
        <v>0.9153</v>
      </c>
      <c r="BD25" s="452">
        <v>0.91139999999999999</v>
      </c>
      <c r="BE25" s="947">
        <v>0</v>
      </c>
      <c r="BF25" s="947">
        <v>0</v>
      </c>
      <c r="BG25" s="947">
        <v>0</v>
      </c>
      <c r="BH25" s="947">
        <v>0</v>
      </c>
      <c r="BI25" s="947">
        <v>0</v>
      </c>
      <c r="BJ25" s="947">
        <v>0</v>
      </c>
      <c r="BK25" s="947">
        <v>0</v>
      </c>
      <c r="BL25" s="947">
        <v>0</v>
      </c>
      <c r="BM25" s="947">
        <v>0</v>
      </c>
      <c r="BN25" s="947">
        <v>0</v>
      </c>
      <c r="BO25" s="947">
        <v>0</v>
      </c>
      <c r="BP25" s="947">
        <v>0</v>
      </c>
      <c r="BQ25" s="947">
        <v>0</v>
      </c>
      <c r="BR25" s="947">
        <v>0</v>
      </c>
      <c r="BS25" s="947">
        <v>0</v>
      </c>
      <c r="BT25" s="947">
        <v>0</v>
      </c>
      <c r="BU25" s="947">
        <v>0</v>
      </c>
      <c r="BV25" s="947">
        <v>0</v>
      </c>
    </row>
    <row r="26" spans="1:74" s="539" customFormat="1" ht="11.1" customHeight="1" x14ac:dyDescent="0.2">
      <c r="A26" s="267" t="s">
        <v>1240</v>
      </c>
      <c r="B26" s="554" t="s">
        <v>1081</v>
      </c>
      <c r="C26" s="452">
        <v>1.3733</v>
      </c>
      <c r="D26" s="452">
        <v>1.3818999999999999</v>
      </c>
      <c r="E26" s="452">
        <v>1.3887</v>
      </c>
      <c r="F26" s="452">
        <v>1.4108000000000001</v>
      </c>
      <c r="G26" s="452">
        <v>1.4165000000000001</v>
      </c>
      <c r="H26" s="452">
        <v>1.4157</v>
      </c>
      <c r="I26" s="452">
        <v>1.4420999999999999</v>
      </c>
      <c r="J26" s="452">
        <v>1.4354</v>
      </c>
      <c r="K26" s="452">
        <v>1.4681999999999999</v>
      </c>
      <c r="L26" s="452">
        <v>1.4693000000000001</v>
      </c>
      <c r="M26" s="452">
        <v>1.4756</v>
      </c>
      <c r="N26" s="452">
        <v>1.4885999999999999</v>
      </c>
      <c r="O26" s="452">
        <v>1.4810000000000001</v>
      </c>
      <c r="P26" s="452">
        <v>1.4883</v>
      </c>
      <c r="Q26" s="452">
        <v>1.4911000000000001</v>
      </c>
      <c r="R26" s="452">
        <v>1.488</v>
      </c>
      <c r="S26" s="452">
        <v>1.4918</v>
      </c>
      <c r="T26" s="452">
        <v>1.5018</v>
      </c>
      <c r="U26" s="452">
        <v>1.4978</v>
      </c>
      <c r="V26" s="452">
        <v>1.4987999999999999</v>
      </c>
      <c r="W26" s="452">
        <v>1.4968999999999999</v>
      </c>
      <c r="X26" s="452">
        <v>1.494</v>
      </c>
      <c r="Y26" s="452">
        <v>1.5072000000000001</v>
      </c>
      <c r="Z26" s="452">
        <v>1.5067999999999999</v>
      </c>
      <c r="AA26" s="452">
        <v>1.5101</v>
      </c>
      <c r="AB26" s="452">
        <v>1.5104</v>
      </c>
      <c r="AC26" s="452">
        <v>1.5111000000000001</v>
      </c>
      <c r="AD26" s="452">
        <v>1.5046999999999999</v>
      </c>
      <c r="AE26" s="452">
        <v>1.5121</v>
      </c>
      <c r="AF26" s="452">
        <v>1.5162</v>
      </c>
      <c r="AG26" s="452">
        <v>1.5193000000000001</v>
      </c>
      <c r="AH26" s="452">
        <v>1.5253000000000001</v>
      </c>
      <c r="AI26" s="452">
        <v>1.5282</v>
      </c>
      <c r="AJ26" s="452">
        <v>1.5395000000000001</v>
      </c>
      <c r="AK26" s="452">
        <v>1.5479000000000001</v>
      </c>
      <c r="AL26" s="452">
        <v>1.5526</v>
      </c>
      <c r="AM26" s="452">
        <v>1.5630999999999999</v>
      </c>
      <c r="AN26" s="452">
        <v>1.5757000000000001</v>
      </c>
      <c r="AO26" s="452">
        <v>1.6206</v>
      </c>
      <c r="AP26" s="452">
        <v>1.6365000000000001</v>
      </c>
      <c r="AQ26" s="452">
        <v>1.6726000000000001</v>
      </c>
      <c r="AR26" s="452">
        <v>1.6786000000000001</v>
      </c>
      <c r="AS26" s="452">
        <v>1.6866000000000001</v>
      </c>
      <c r="AT26" s="452">
        <v>1.7031000000000001</v>
      </c>
      <c r="AU26" s="452">
        <v>1.7102999999999999</v>
      </c>
      <c r="AV26" s="452">
        <v>1.7518</v>
      </c>
      <c r="AW26" s="452">
        <v>1.7602</v>
      </c>
      <c r="AX26" s="452">
        <v>1.7885</v>
      </c>
      <c r="AY26" s="452">
        <v>1.8018000000000001</v>
      </c>
      <c r="AZ26" s="452">
        <v>1.8205</v>
      </c>
      <c r="BA26" s="452">
        <v>1.8302</v>
      </c>
      <c r="BB26" s="452">
        <v>1.8347</v>
      </c>
      <c r="BC26" s="452">
        <v>1.8516999999999999</v>
      </c>
      <c r="BD26" s="452">
        <v>1.8577999999999999</v>
      </c>
      <c r="BE26" s="947">
        <v>0</v>
      </c>
      <c r="BF26" s="947">
        <v>0</v>
      </c>
      <c r="BG26" s="947">
        <v>0</v>
      </c>
      <c r="BH26" s="947">
        <v>0</v>
      </c>
      <c r="BI26" s="947">
        <v>0</v>
      </c>
      <c r="BJ26" s="947">
        <v>0</v>
      </c>
      <c r="BK26" s="947">
        <v>0</v>
      </c>
      <c r="BL26" s="947">
        <v>0</v>
      </c>
      <c r="BM26" s="947">
        <v>0</v>
      </c>
      <c r="BN26" s="947">
        <v>0</v>
      </c>
      <c r="BO26" s="947">
        <v>0</v>
      </c>
      <c r="BP26" s="947">
        <v>0</v>
      </c>
      <c r="BQ26" s="947">
        <v>0</v>
      </c>
      <c r="BR26" s="947">
        <v>0</v>
      </c>
      <c r="BS26" s="947">
        <v>0</v>
      </c>
      <c r="BT26" s="947">
        <v>0</v>
      </c>
      <c r="BU26" s="947">
        <v>0</v>
      </c>
      <c r="BV26" s="947">
        <v>0</v>
      </c>
    </row>
    <row r="27" spans="1:74" ht="11.1" customHeight="1" x14ac:dyDescent="0.2">
      <c r="A27" s="267" t="s">
        <v>1241</v>
      </c>
      <c r="B27" s="554" t="s">
        <v>1543</v>
      </c>
      <c r="C27" s="452">
        <v>1.9635</v>
      </c>
      <c r="D27" s="452">
        <v>1.9654</v>
      </c>
      <c r="E27" s="452">
        <v>1.9785999999999999</v>
      </c>
      <c r="F27" s="452">
        <v>2</v>
      </c>
      <c r="G27" s="452">
        <v>1.9883999999999999</v>
      </c>
      <c r="H27" s="452">
        <v>2.0146000000000002</v>
      </c>
      <c r="I27" s="452">
        <v>2.0173999999999999</v>
      </c>
      <c r="J27" s="452">
        <v>2.0488</v>
      </c>
      <c r="K27" s="452">
        <v>2.0520999999999998</v>
      </c>
      <c r="L27" s="452">
        <v>2.0598000000000001</v>
      </c>
      <c r="M27" s="452">
        <v>2.0520999999999998</v>
      </c>
      <c r="N27" s="452">
        <v>2.0356999999999998</v>
      </c>
      <c r="O27" s="452">
        <v>1.9538</v>
      </c>
      <c r="P27" s="452">
        <v>1.9068000000000001</v>
      </c>
      <c r="Q27" s="452">
        <v>1.9315</v>
      </c>
      <c r="R27" s="452">
        <v>1.9777</v>
      </c>
      <c r="S27" s="452">
        <v>2</v>
      </c>
      <c r="T27" s="452">
        <v>2.0405000000000002</v>
      </c>
      <c r="U27" s="452">
        <v>2.0463</v>
      </c>
      <c r="V27" s="452">
        <v>2.0865999999999998</v>
      </c>
      <c r="W27" s="452">
        <v>2.0855000000000001</v>
      </c>
      <c r="X27" s="452">
        <v>2.0731000000000002</v>
      </c>
      <c r="Y27" s="452">
        <v>2.0270999999999999</v>
      </c>
      <c r="Z27" s="452">
        <v>1.9982</v>
      </c>
      <c r="AA27" s="452">
        <v>1.9669000000000001</v>
      </c>
      <c r="AB27" s="452">
        <v>1.9572000000000001</v>
      </c>
      <c r="AC27" s="452">
        <v>1.9510000000000001</v>
      </c>
      <c r="AD27" s="452">
        <v>1.9402999999999999</v>
      </c>
      <c r="AE27" s="452">
        <v>1.9184000000000001</v>
      </c>
      <c r="AF27" s="452">
        <v>1.9670000000000001</v>
      </c>
      <c r="AG27" s="452">
        <v>1.9891000000000001</v>
      </c>
      <c r="AH27" s="452">
        <v>1.9614</v>
      </c>
      <c r="AI27" s="452">
        <v>1.91</v>
      </c>
      <c r="AJ27" s="452">
        <v>1.9043000000000001</v>
      </c>
      <c r="AK27" s="452">
        <v>1.9037999999999999</v>
      </c>
      <c r="AL27" s="452">
        <v>1.8475999999999999</v>
      </c>
      <c r="AM27" s="452">
        <v>1.8552999999999999</v>
      </c>
      <c r="AN27" s="452">
        <v>1.8371</v>
      </c>
      <c r="AO27" s="452">
        <v>1.8065</v>
      </c>
      <c r="AP27" s="452">
        <v>1.8043</v>
      </c>
      <c r="AQ27" s="452">
        <v>1.7876000000000001</v>
      </c>
      <c r="AR27" s="452">
        <v>1.8140000000000001</v>
      </c>
      <c r="AS27" s="452">
        <v>1.8</v>
      </c>
      <c r="AT27" s="452">
        <v>1.8103</v>
      </c>
      <c r="AU27" s="452">
        <v>1.8395999999999999</v>
      </c>
      <c r="AV27" s="452">
        <v>1.8561000000000001</v>
      </c>
      <c r="AW27" s="452">
        <v>1.8667</v>
      </c>
      <c r="AX27" s="452">
        <v>1.8993</v>
      </c>
      <c r="AY27" s="452">
        <v>1.8832</v>
      </c>
      <c r="AZ27" s="452">
        <v>1.9256</v>
      </c>
      <c r="BA27" s="452">
        <v>1.9258999999999999</v>
      </c>
      <c r="BB27" s="452">
        <v>1.9723999999999999</v>
      </c>
      <c r="BC27" s="452">
        <v>1.9423999999999999</v>
      </c>
      <c r="BD27" s="452">
        <v>1.9688000000000001</v>
      </c>
      <c r="BE27" s="947">
        <v>0</v>
      </c>
      <c r="BF27" s="947">
        <v>0</v>
      </c>
      <c r="BG27" s="947">
        <v>0</v>
      </c>
      <c r="BH27" s="947">
        <v>0</v>
      </c>
      <c r="BI27" s="947">
        <v>0</v>
      </c>
      <c r="BJ27" s="947">
        <v>0</v>
      </c>
      <c r="BK27" s="947">
        <v>0</v>
      </c>
      <c r="BL27" s="947">
        <v>0</v>
      </c>
      <c r="BM27" s="947">
        <v>0</v>
      </c>
      <c r="BN27" s="947">
        <v>0</v>
      </c>
      <c r="BO27" s="947">
        <v>0</v>
      </c>
      <c r="BP27" s="947">
        <v>0</v>
      </c>
      <c r="BQ27" s="947">
        <v>0</v>
      </c>
      <c r="BR27" s="947">
        <v>0</v>
      </c>
      <c r="BS27" s="947">
        <v>0</v>
      </c>
      <c r="BT27" s="947">
        <v>0</v>
      </c>
      <c r="BU27" s="947">
        <v>0</v>
      </c>
      <c r="BV27" s="947">
        <v>0</v>
      </c>
    </row>
    <row r="28" spans="1:74" ht="11.1" customHeight="1" x14ac:dyDescent="0.2">
      <c r="A28" s="267"/>
      <c r="B28" s="271"/>
      <c r="C28" s="624"/>
      <c r="D28" s="624"/>
      <c r="E28" s="624"/>
      <c r="F28" s="624"/>
      <c r="G28" s="624"/>
      <c r="H28" s="624"/>
      <c r="I28" s="624"/>
      <c r="J28" s="624"/>
      <c r="K28" s="624"/>
      <c r="L28" s="624"/>
      <c r="M28" s="624"/>
      <c r="N28" s="624"/>
      <c r="O28" s="624"/>
      <c r="P28" s="624"/>
      <c r="Q28" s="624"/>
      <c r="R28" s="624"/>
      <c r="S28" s="624"/>
      <c r="T28" s="624"/>
      <c r="U28" s="624"/>
      <c r="V28" s="624"/>
      <c r="W28" s="624"/>
      <c r="X28" s="624"/>
      <c r="Y28" s="624"/>
      <c r="Z28" s="624"/>
      <c r="AA28" s="624"/>
      <c r="AB28" s="624"/>
      <c r="AC28" s="624"/>
      <c r="AD28" s="624"/>
      <c r="AE28" s="624"/>
      <c r="AF28" s="624"/>
      <c r="AG28" s="624"/>
      <c r="AH28" s="624"/>
      <c r="AI28" s="624"/>
      <c r="AJ28" s="624"/>
      <c r="AK28" s="624"/>
      <c r="AL28" s="624"/>
      <c r="AM28" s="624"/>
      <c r="AN28" s="624"/>
      <c r="AO28" s="624"/>
      <c r="AP28" s="624"/>
      <c r="AQ28" s="624"/>
      <c r="AR28" s="624"/>
      <c r="AS28" s="624"/>
      <c r="AT28" s="624"/>
      <c r="AU28" s="624"/>
      <c r="AV28" s="624"/>
      <c r="AW28" s="624"/>
      <c r="AX28" s="624"/>
      <c r="AY28" s="624"/>
      <c r="AZ28" s="624"/>
      <c r="BA28" s="872"/>
      <c r="BB28" s="872"/>
      <c r="BC28" s="872"/>
      <c r="BD28" s="872"/>
      <c r="BE28" s="353"/>
      <c r="BF28" s="353"/>
      <c r="BG28" s="353"/>
      <c r="BH28" s="353"/>
      <c r="BI28" s="353"/>
      <c r="BJ28" s="353"/>
      <c r="BK28" s="353"/>
      <c r="BL28" s="353"/>
      <c r="BM28" s="353"/>
      <c r="BN28" s="353"/>
      <c r="BO28" s="353"/>
      <c r="BP28" s="353"/>
      <c r="BQ28" s="353"/>
      <c r="BR28" s="353"/>
      <c r="BS28" s="353"/>
      <c r="BT28" s="353"/>
      <c r="BU28" s="353"/>
      <c r="BV28" s="353"/>
    </row>
    <row r="29" spans="1:74" ht="11.1" customHeight="1" x14ac:dyDescent="0.2">
      <c r="A29" s="602"/>
      <c r="B29" s="37" t="s">
        <v>1242</v>
      </c>
      <c r="C29" s="625"/>
      <c r="D29" s="625"/>
      <c r="E29" s="625"/>
      <c r="F29" s="625"/>
      <c r="G29" s="625"/>
      <c r="H29" s="625"/>
      <c r="I29" s="625"/>
      <c r="J29" s="625"/>
      <c r="K29" s="625"/>
      <c r="L29" s="625"/>
      <c r="M29" s="625"/>
      <c r="N29" s="625"/>
      <c r="O29" s="625"/>
      <c r="P29" s="625"/>
      <c r="Q29" s="625"/>
      <c r="R29" s="625"/>
      <c r="S29" s="625"/>
      <c r="T29" s="625"/>
      <c r="U29" s="625"/>
      <c r="V29" s="625"/>
      <c r="W29" s="625"/>
      <c r="X29" s="625"/>
      <c r="Y29" s="625"/>
      <c r="Z29" s="625"/>
      <c r="AA29" s="625"/>
      <c r="AB29" s="625"/>
      <c r="AC29" s="625"/>
      <c r="AD29" s="625"/>
      <c r="AE29" s="625"/>
      <c r="AF29" s="625"/>
      <c r="AG29" s="625"/>
      <c r="AH29" s="625"/>
      <c r="AI29" s="625"/>
      <c r="AJ29" s="625"/>
      <c r="AK29" s="625"/>
      <c r="AL29" s="625"/>
      <c r="AM29" s="625"/>
      <c r="AN29" s="625"/>
      <c r="AO29" s="625"/>
      <c r="AP29" s="625"/>
      <c r="AQ29" s="625"/>
      <c r="AR29" s="625"/>
      <c r="AS29" s="625"/>
      <c r="AT29" s="625"/>
      <c r="AU29" s="625"/>
      <c r="AV29" s="625"/>
      <c r="AW29" s="625"/>
      <c r="AX29" s="625"/>
      <c r="AY29" s="625"/>
      <c r="AZ29" s="625"/>
      <c r="BA29" s="872"/>
      <c r="BB29" s="872"/>
      <c r="BC29" s="872"/>
      <c r="BD29" s="872"/>
      <c r="BE29" s="353"/>
      <c r="BF29" s="353"/>
      <c r="BG29" s="353"/>
      <c r="BH29" s="353"/>
      <c r="BI29" s="353"/>
      <c r="BJ29" s="353"/>
      <c r="BK29" s="353"/>
      <c r="BL29" s="353"/>
      <c r="BM29" s="353"/>
      <c r="BN29" s="353"/>
      <c r="BO29" s="353"/>
      <c r="BP29" s="353"/>
      <c r="BQ29" s="353"/>
      <c r="BR29" s="353"/>
      <c r="BS29" s="353"/>
      <c r="BT29" s="353"/>
      <c r="BU29" s="353"/>
      <c r="BV29" s="353"/>
    </row>
    <row r="30" spans="1:74" ht="11.1" customHeight="1" x14ac:dyDescent="0.2">
      <c r="A30" s="267" t="s">
        <v>1243</v>
      </c>
      <c r="B30" s="554" t="s">
        <v>1073</v>
      </c>
      <c r="C30" s="347">
        <v>59</v>
      </c>
      <c r="D30" s="347">
        <v>61</v>
      </c>
      <c r="E30" s="347">
        <v>86</v>
      </c>
      <c r="F30" s="347">
        <v>62</v>
      </c>
      <c r="G30" s="347">
        <v>96</v>
      </c>
      <c r="H30" s="347">
        <v>68</v>
      </c>
      <c r="I30" s="347">
        <v>76</v>
      </c>
      <c r="J30" s="347">
        <v>90</v>
      </c>
      <c r="K30" s="347">
        <v>98</v>
      </c>
      <c r="L30" s="347">
        <v>71</v>
      </c>
      <c r="M30" s="347">
        <v>86</v>
      </c>
      <c r="N30" s="347">
        <v>59</v>
      </c>
      <c r="O30" s="347">
        <v>95</v>
      </c>
      <c r="P30" s="347">
        <v>80</v>
      </c>
      <c r="Q30" s="347">
        <v>90</v>
      </c>
      <c r="R30" s="347">
        <v>87</v>
      </c>
      <c r="S30" s="347">
        <v>79</v>
      </c>
      <c r="T30" s="347">
        <v>78</v>
      </c>
      <c r="U30" s="347">
        <v>89</v>
      </c>
      <c r="V30" s="347">
        <v>50</v>
      </c>
      <c r="W30" s="347">
        <v>80</v>
      </c>
      <c r="X30" s="347">
        <v>74</v>
      </c>
      <c r="Y30" s="347">
        <v>65</v>
      </c>
      <c r="Z30" s="347">
        <v>49</v>
      </c>
      <c r="AA30" s="347">
        <v>61</v>
      </c>
      <c r="AB30" s="347">
        <v>73</v>
      </c>
      <c r="AC30" s="347">
        <v>76</v>
      </c>
      <c r="AD30" s="347">
        <v>72</v>
      </c>
      <c r="AE30" s="347">
        <v>59</v>
      </c>
      <c r="AF30" s="347">
        <v>57</v>
      </c>
      <c r="AG30" s="347">
        <v>64</v>
      </c>
      <c r="AH30" s="347">
        <v>52</v>
      </c>
      <c r="AI30" s="347">
        <v>47</v>
      </c>
      <c r="AJ30" s="347">
        <v>53</v>
      </c>
      <c r="AK30" s="347">
        <v>52</v>
      </c>
      <c r="AL30" s="347">
        <v>62</v>
      </c>
      <c r="AM30" s="347">
        <v>44</v>
      </c>
      <c r="AN30" s="347">
        <v>61</v>
      </c>
      <c r="AO30" s="347">
        <v>91</v>
      </c>
      <c r="AP30" s="347">
        <v>70</v>
      </c>
      <c r="AQ30" s="347">
        <v>53</v>
      </c>
      <c r="AR30" s="347">
        <v>80</v>
      </c>
      <c r="AS30" s="347">
        <v>67</v>
      </c>
      <c r="AT30" s="347">
        <v>56</v>
      </c>
      <c r="AU30" s="347">
        <v>56</v>
      </c>
      <c r="AV30" s="347">
        <v>85</v>
      </c>
      <c r="AW30" s="347">
        <v>60</v>
      </c>
      <c r="AX30" s="347">
        <v>90</v>
      </c>
      <c r="AY30" s="347">
        <v>85</v>
      </c>
      <c r="AZ30" s="347">
        <v>85</v>
      </c>
      <c r="BA30" s="347">
        <v>95</v>
      </c>
      <c r="BB30" s="347">
        <v>82</v>
      </c>
      <c r="BC30" s="347">
        <v>79</v>
      </c>
      <c r="BD30" s="347">
        <v>78</v>
      </c>
      <c r="BE30" s="947">
        <v>0</v>
      </c>
      <c r="BF30" s="947">
        <v>0</v>
      </c>
      <c r="BG30" s="947">
        <v>0</v>
      </c>
      <c r="BH30" s="947">
        <v>0</v>
      </c>
      <c r="BI30" s="947">
        <v>0</v>
      </c>
      <c r="BJ30" s="947">
        <v>0</v>
      </c>
      <c r="BK30" s="947">
        <v>0</v>
      </c>
      <c r="BL30" s="947">
        <v>0</v>
      </c>
      <c r="BM30" s="947">
        <v>0</v>
      </c>
      <c r="BN30" s="947">
        <v>0</v>
      </c>
      <c r="BO30" s="947">
        <v>0</v>
      </c>
      <c r="BP30" s="947">
        <v>0</v>
      </c>
      <c r="BQ30" s="947">
        <v>0</v>
      </c>
      <c r="BR30" s="947">
        <v>0</v>
      </c>
      <c r="BS30" s="947">
        <v>0</v>
      </c>
      <c r="BT30" s="947">
        <v>0</v>
      </c>
      <c r="BU30" s="947">
        <v>0</v>
      </c>
      <c r="BV30" s="947">
        <v>0</v>
      </c>
    </row>
    <row r="31" spans="1:74" ht="11.1" customHeight="1" x14ac:dyDescent="0.2">
      <c r="A31" s="267" t="s">
        <v>1244</v>
      </c>
      <c r="B31" s="554" t="s">
        <v>1075</v>
      </c>
      <c r="C31" s="347">
        <v>35</v>
      </c>
      <c r="D31" s="347">
        <v>49</v>
      </c>
      <c r="E31" s="347">
        <v>71</v>
      </c>
      <c r="F31" s="347">
        <v>40</v>
      </c>
      <c r="G31" s="347">
        <v>65</v>
      </c>
      <c r="H31" s="347">
        <v>84</v>
      </c>
      <c r="I31" s="347">
        <v>92</v>
      </c>
      <c r="J31" s="347">
        <v>93</v>
      </c>
      <c r="K31" s="347">
        <v>82</v>
      </c>
      <c r="L31" s="347">
        <v>95</v>
      </c>
      <c r="M31" s="347">
        <v>78</v>
      </c>
      <c r="N31" s="347">
        <v>40</v>
      </c>
      <c r="O31" s="347">
        <v>89</v>
      </c>
      <c r="P31" s="347">
        <v>83</v>
      </c>
      <c r="Q31" s="347">
        <v>86</v>
      </c>
      <c r="R31" s="347">
        <v>100</v>
      </c>
      <c r="S31" s="347">
        <v>99</v>
      </c>
      <c r="T31" s="347">
        <v>112</v>
      </c>
      <c r="U31" s="347">
        <v>115</v>
      </c>
      <c r="V31" s="347">
        <v>104</v>
      </c>
      <c r="W31" s="347">
        <v>87</v>
      </c>
      <c r="X31" s="347">
        <v>60</v>
      </c>
      <c r="Y31" s="347">
        <v>79</v>
      </c>
      <c r="Z31" s="347">
        <v>77</v>
      </c>
      <c r="AA31" s="347">
        <v>40</v>
      </c>
      <c r="AB31" s="347">
        <v>73</v>
      </c>
      <c r="AC31" s="347">
        <v>57</v>
      </c>
      <c r="AD31" s="347">
        <v>79</v>
      </c>
      <c r="AE31" s="347">
        <v>102</v>
      </c>
      <c r="AF31" s="347">
        <v>81</v>
      </c>
      <c r="AG31" s="347">
        <v>93</v>
      </c>
      <c r="AH31" s="347">
        <v>99</v>
      </c>
      <c r="AI31" s="347">
        <v>87</v>
      </c>
      <c r="AJ31" s="347">
        <v>81</v>
      </c>
      <c r="AK31" s="347">
        <v>55</v>
      </c>
      <c r="AL31" s="347">
        <v>69</v>
      </c>
      <c r="AM31" s="347">
        <v>40</v>
      </c>
      <c r="AN31" s="347">
        <v>37</v>
      </c>
      <c r="AO31" s="347">
        <v>69</v>
      </c>
      <c r="AP31" s="347">
        <v>83</v>
      </c>
      <c r="AQ31" s="347">
        <v>73</v>
      </c>
      <c r="AR31" s="347">
        <v>84</v>
      </c>
      <c r="AS31" s="347">
        <v>73</v>
      </c>
      <c r="AT31" s="347">
        <v>71</v>
      </c>
      <c r="AU31" s="347">
        <v>77</v>
      </c>
      <c r="AV31" s="347">
        <v>79</v>
      </c>
      <c r="AW31" s="347">
        <v>67</v>
      </c>
      <c r="AX31" s="347">
        <v>62</v>
      </c>
      <c r="AY31" s="347">
        <v>55</v>
      </c>
      <c r="AZ31" s="347">
        <v>58</v>
      </c>
      <c r="BA31" s="347">
        <v>75</v>
      </c>
      <c r="BB31" s="347">
        <v>80</v>
      </c>
      <c r="BC31" s="347">
        <v>70</v>
      </c>
      <c r="BD31" s="347">
        <v>70</v>
      </c>
      <c r="BE31" s="947">
        <v>0</v>
      </c>
      <c r="BF31" s="947">
        <v>0</v>
      </c>
      <c r="BG31" s="947">
        <v>0</v>
      </c>
      <c r="BH31" s="947">
        <v>0</v>
      </c>
      <c r="BI31" s="947">
        <v>0</v>
      </c>
      <c r="BJ31" s="947">
        <v>0</v>
      </c>
      <c r="BK31" s="947">
        <v>0</v>
      </c>
      <c r="BL31" s="947">
        <v>0</v>
      </c>
      <c r="BM31" s="947">
        <v>0</v>
      </c>
      <c r="BN31" s="947">
        <v>0</v>
      </c>
      <c r="BO31" s="947">
        <v>0</v>
      </c>
      <c r="BP31" s="947">
        <v>0</v>
      </c>
      <c r="BQ31" s="947">
        <v>0</v>
      </c>
      <c r="BR31" s="947">
        <v>0</v>
      </c>
      <c r="BS31" s="947">
        <v>0</v>
      </c>
      <c r="BT31" s="947">
        <v>0</v>
      </c>
      <c r="BU31" s="947">
        <v>0</v>
      </c>
      <c r="BV31" s="947">
        <v>0</v>
      </c>
    </row>
    <row r="32" spans="1:74" ht="11.1" customHeight="1" x14ac:dyDescent="0.2">
      <c r="A32" s="267" t="s">
        <v>1245</v>
      </c>
      <c r="B32" s="554" t="s">
        <v>1077</v>
      </c>
      <c r="C32" s="347">
        <v>98</v>
      </c>
      <c r="D32" s="347">
        <v>116</v>
      </c>
      <c r="E32" s="347">
        <v>118</v>
      </c>
      <c r="F32" s="347">
        <v>151</v>
      </c>
      <c r="G32" s="347">
        <v>131</v>
      </c>
      <c r="H32" s="347">
        <v>112</v>
      </c>
      <c r="I32" s="347">
        <v>138</v>
      </c>
      <c r="J32" s="347">
        <v>165</v>
      </c>
      <c r="K32" s="347">
        <v>146</v>
      </c>
      <c r="L32" s="347">
        <v>133</v>
      </c>
      <c r="M32" s="347">
        <v>146</v>
      </c>
      <c r="N32" s="347">
        <v>142</v>
      </c>
      <c r="O32" s="347">
        <v>152</v>
      </c>
      <c r="P32" s="347">
        <v>146</v>
      </c>
      <c r="Q32" s="347">
        <v>162</v>
      </c>
      <c r="R32" s="347">
        <v>147</v>
      </c>
      <c r="S32" s="347">
        <v>128</v>
      </c>
      <c r="T32" s="347">
        <v>147</v>
      </c>
      <c r="U32" s="347">
        <v>135</v>
      </c>
      <c r="V32" s="347">
        <v>125</v>
      </c>
      <c r="W32" s="347">
        <v>111</v>
      </c>
      <c r="X32" s="347">
        <v>125</v>
      </c>
      <c r="Y32" s="347">
        <v>119</v>
      </c>
      <c r="Z32" s="347">
        <v>66</v>
      </c>
      <c r="AA32" s="347">
        <v>134</v>
      </c>
      <c r="AB32" s="347">
        <v>136</v>
      </c>
      <c r="AC32" s="347">
        <v>132</v>
      </c>
      <c r="AD32" s="347">
        <v>136</v>
      </c>
      <c r="AE32" s="347">
        <v>124</v>
      </c>
      <c r="AF32" s="347">
        <v>123</v>
      </c>
      <c r="AG32" s="347">
        <v>133</v>
      </c>
      <c r="AH32" s="347">
        <v>116</v>
      </c>
      <c r="AI32" s="347">
        <v>126</v>
      </c>
      <c r="AJ32" s="347">
        <v>93</v>
      </c>
      <c r="AK32" s="347">
        <v>89</v>
      </c>
      <c r="AL32" s="347">
        <v>91</v>
      </c>
      <c r="AM32" s="347">
        <v>129</v>
      </c>
      <c r="AN32" s="347">
        <v>101</v>
      </c>
      <c r="AO32" s="347">
        <v>139</v>
      </c>
      <c r="AP32" s="347">
        <v>126</v>
      </c>
      <c r="AQ32" s="347">
        <v>123</v>
      </c>
      <c r="AR32" s="347">
        <v>112</v>
      </c>
      <c r="AS32" s="347">
        <v>101</v>
      </c>
      <c r="AT32" s="347">
        <v>70</v>
      </c>
      <c r="AU32" s="347">
        <v>110</v>
      </c>
      <c r="AV32" s="347">
        <v>105</v>
      </c>
      <c r="AW32" s="347">
        <v>95</v>
      </c>
      <c r="AX32" s="347">
        <v>97</v>
      </c>
      <c r="AY32" s="347">
        <v>102</v>
      </c>
      <c r="AZ32" s="347">
        <v>107</v>
      </c>
      <c r="BA32" s="347">
        <v>105</v>
      </c>
      <c r="BB32" s="347">
        <v>103</v>
      </c>
      <c r="BC32" s="347">
        <v>105</v>
      </c>
      <c r="BD32" s="347">
        <v>111</v>
      </c>
      <c r="BE32" s="947">
        <v>0</v>
      </c>
      <c r="BF32" s="947">
        <v>0</v>
      </c>
      <c r="BG32" s="947">
        <v>0</v>
      </c>
      <c r="BH32" s="947">
        <v>0</v>
      </c>
      <c r="BI32" s="947">
        <v>0</v>
      </c>
      <c r="BJ32" s="947">
        <v>0</v>
      </c>
      <c r="BK32" s="947">
        <v>0</v>
      </c>
      <c r="BL32" s="947">
        <v>0</v>
      </c>
      <c r="BM32" s="947">
        <v>0</v>
      </c>
      <c r="BN32" s="947">
        <v>0</v>
      </c>
      <c r="BO32" s="947">
        <v>0</v>
      </c>
      <c r="BP32" s="947">
        <v>0</v>
      </c>
      <c r="BQ32" s="947">
        <v>0</v>
      </c>
      <c r="BR32" s="947">
        <v>0</v>
      </c>
      <c r="BS32" s="947">
        <v>0</v>
      </c>
      <c r="BT32" s="947">
        <v>0</v>
      </c>
      <c r="BU32" s="947">
        <v>0</v>
      </c>
      <c r="BV32" s="947">
        <v>0</v>
      </c>
    </row>
    <row r="33" spans="1:74" ht="11.1" customHeight="1" x14ac:dyDescent="0.2">
      <c r="A33" s="267" t="s">
        <v>1246</v>
      </c>
      <c r="B33" s="554" t="s">
        <v>1079</v>
      </c>
      <c r="C33" s="347">
        <v>43</v>
      </c>
      <c r="D33" s="347">
        <v>38</v>
      </c>
      <c r="E33" s="347">
        <v>55</v>
      </c>
      <c r="F33" s="347">
        <v>41</v>
      </c>
      <c r="G33" s="347">
        <v>58</v>
      </c>
      <c r="H33" s="347">
        <v>54</v>
      </c>
      <c r="I33" s="347">
        <v>62</v>
      </c>
      <c r="J33" s="347">
        <v>48</v>
      </c>
      <c r="K33" s="347">
        <v>59</v>
      </c>
      <c r="L33" s="347">
        <v>65</v>
      </c>
      <c r="M33" s="347">
        <v>47</v>
      </c>
      <c r="N33" s="347">
        <v>60</v>
      </c>
      <c r="O33" s="347">
        <v>54</v>
      </c>
      <c r="P33" s="347">
        <v>55</v>
      </c>
      <c r="Q33" s="347">
        <v>64</v>
      </c>
      <c r="R33" s="347">
        <v>56</v>
      </c>
      <c r="S33" s="347">
        <v>41</v>
      </c>
      <c r="T33" s="347">
        <v>33</v>
      </c>
      <c r="U33" s="347">
        <v>46</v>
      </c>
      <c r="V33" s="347">
        <v>41</v>
      </c>
      <c r="W33" s="347">
        <v>53</v>
      </c>
      <c r="X33" s="347">
        <v>44</v>
      </c>
      <c r="Y33" s="347">
        <v>46</v>
      </c>
      <c r="Z33" s="347">
        <v>38</v>
      </c>
      <c r="AA33" s="347">
        <v>37</v>
      </c>
      <c r="AB33" s="347">
        <v>40</v>
      </c>
      <c r="AC33" s="347">
        <v>36</v>
      </c>
      <c r="AD33" s="347">
        <v>41</v>
      </c>
      <c r="AE33" s="347">
        <v>36</v>
      </c>
      <c r="AF33" s="347">
        <v>37</v>
      </c>
      <c r="AG33" s="347">
        <v>26</v>
      </c>
      <c r="AH33" s="347">
        <v>32</v>
      </c>
      <c r="AI33" s="347">
        <v>38</v>
      </c>
      <c r="AJ33" s="347">
        <v>36</v>
      </c>
      <c r="AK33" s="347">
        <v>30</v>
      </c>
      <c r="AL33" s="347">
        <v>23</v>
      </c>
      <c r="AM33" s="347">
        <v>32</v>
      </c>
      <c r="AN33" s="347">
        <v>19</v>
      </c>
      <c r="AO33" s="347">
        <v>47</v>
      </c>
      <c r="AP33" s="347">
        <v>36</v>
      </c>
      <c r="AQ33" s="347">
        <v>49</v>
      </c>
      <c r="AR33" s="347">
        <v>42</v>
      </c>
      <c r="AS33" s="347">
        <v>50</v>
      </c>
      <c r="AT33" s="347">
        <v>52</v>
      </c>
      <c r="AU33" s="347">
        <v>54</v>
      </c>
      <c r="AV33" s="347">
        <v>46</v>
      </c>
      <c r="AW33" s="347">
        <v>60</v>
      </c>
      <c r="AX33" s="347">
        <v>47</v>
      </c>
      <c r="AY33" s="347">
        <v>60</v>
      </c>
      <c r="AZ33" s="347">
        <v>57</v>
      </c>
      <c r="BA33" s="347">
        <v>58</v>
      </c>
      <c r="BB33" s="347">
        <v>59</v>
      </c>
      <c r="BC33" s="347">
        <v>62</v>
      </c>
      <c r="BD33" s="347">
        <v>62</v>
      </c>
      <c r="BE33" s="947">
        <v>0</v>
      </c>
      <c r="BF33" s="947">
        <v>0</v>
      </c>
      <c r="BG33" s="947">
        <v>0</v>
      </c>
      <c r="BH33" s="947">
        <v>0</v>
      </c>
      <c r="BI33" s="947">
        <v>0</v>
      </c>
      <c r="BJ33" s="947">
        <v>0</v>
      </c>
      <c r="BK33" s="947">
        <v>0</v>
      </c>
      <c r="BL33" s="947">
        <v>0</v>
      </c>
      <c r="BM33" s="947">
        <v>0</v>
      </c>
      <c r="BN33" s="947">
        <v>0</v>
      </c>
      <c r="BO33" s="947">
        <v>0</v>
      </c>
      <c r="BP33" s="947">
        <v>0</v>
      </c>
      <c r="BQ33" s="947">
        <v>0</v>
      </c>
      <c r="BR33" s="947">
        <v>0</v>
      </c>
      <c r="BS33" s="947">
        <v>0</v>
      </c>
      <c r="BT33" s="947">
        <v>0</v>
      </c>
      <c r="BU33" s="947">
        <v>0</v>
      </c>
      <c r="BV33" s="947">
        <v>0</v>
      </c>
    </row>
    <row r="34" spans="1:74" ht="11.1" customHeight="1" x14ac:dyDescent="0.2">
      <c r="A34" s="267" t="s">
        <v>1247</v>
      </c>
      <c r="B34" s="554" t="s">
        <v>1081</v>
      </c>
      <c r="C34" s="347">
        <v>454</v>
      </c>
      <c r="D34" s="347">
        <v>435</v>
      </c>
      <c r="E34" s="347">
        <v>477</v>
      </c>
      <c r="F34" s="347">
        <v>512</v>
      </c>
      <c r="G34" s="347">
        <v>503</v>
      </c>
      <c r="H34" s="347">
        <v>538</v>
      </c>
      <c r="I34" s="347">
        <v>554</v>
      </c>
      <c r="J34" s="347">
        <v>564</v>
      </c>
      <c r="K34" s="347">
        <v>523</v>
      </c>
      <c r="L34" s="347">
        <v>585</v>
      </c>
      <c r="M34" s="347">
        <v>531</v>
      </c>
      <c r="N34" s="347">
        <v>506</v>
      </c>
      <c r="O34" s="347">
        <v>554</v>
      </c>
      <c r="P34" s="347">
        <v>449</v>
      </c>
      <c r="Q34" s="347">
        <v>590</v>
      </c>
      <c r="R34" s="347">
        <v>542</v>
      </c>
      <c r="S34" s="347">
        <v>561</v>
      </c>
      <c r="T34" s="347">
        <v>472</v>
      </c>
      <c r="U34" s="347">
        <v>529</v>
      </c>
      <c r="V34" s="347">
        <v>522</v>
      </c>
      <c r="W34" s="347">
        <v>477</v>
      </c>
      <c r="X34" s="347">
        <v>565</v>
      </c>
      <c r="Y34" s="347">
        <v>453</v>
      </c>
      <c r="Z34" s="347">
        <v>454</v>
      </c>
      <c r="AA34" s="347">
        <v>495</v>
      </c>
      <c r="AB34" s="347">
        <v>551</v>
      </c>
      <c r="AC34" s="347">
        <v>517</v>
      </c>
      <c r="AD34" s="347">
        <v>555</v>
      </c>
      <c r="AE34" s="347">
        <v>524</v>
      </c>
      <c r="AF34" s="347">
        <v>482</v>
      </c>
      <c r="AG34" s="347">
        <v>592</v>
      </c>
      <c r="AH34" s="347">
        <v>532</v>
      </c>
      <c r="AI34" s="347">
        <v>482</v>
      </c>
      <c r="AJ34" s="347">
        <v>526</v>
      </c>
      <c r="AK34" s="347">
        <v>512</v>
      </c>
      <c r="AL34" s="347">
        <v>456</v>
      </c>
      <c r="AM34" s="347">
        <v>527</v>
      </c>
      <c r="AN34" s="347">
        <v>524</v>
      </c>
      <c r="AO34" s="347">
        <v>506</v>
      </c>
      <c r="AP34" s="347">
        <v>579</v>
      </c>
      <c r="AQ34" s="347">
        <v>492</v>
      </c>
      <c r="AR34" s="347">
        <v>457</v>
      </c>
      <c r="AS34" s="347">
        <v>422</v>
      </c>
      <c r="AT34" s="347">
        <v>545</v>
      </c>
      <c r="AU34" s="347">
        <v>490</v>
      </c>
      <c r="AV34" s="347">
        <v>470</v>
      </c>
      <c r="AW34" s="347">
        <v>525</v>
      </c>
      <c r="AX34" s="347">
        <v>467</v>
      </c>
      <c r="AY34" s="347">
        <v>452</v>
      </c>
      <c r="AZ34" s="347">
        <v>451</v>
      </c>
      <c r="BA34" s="347">
        <v>452</v>
      </c>
      <c r="BB34" s="347">
        <v>460</v>
      </c>
      <c r="BC34" s="347">
        <v>462</v>
      </c>
      <c r="BD34" s="347">
        <v>475</v>
      </c>
      <c r="BE34" s="947">
        <v>0</v>
      </c>
      <c r="BF34" s="947">
        <v>0</v>
      </c>
      <c r="BG34" s="947">
        <v>0</v>
      </c>
      <c r="BH34" s="947">
        <v>0</v>
      </c>
      <c r="BI34" s="947">
        <v>0</v>
      </c>
      <c r="BJ34" s="947">
        <v>0</v>
      </c>
      <c r="BK34" s="947">
        <v>0</v>
      </c>
      <c r="BL34" s="947">
        <v>0</v>
      </c>
      <c r="BM34" s="947">
        <v>0</v>
      </c>
      <c r="BN34" s="947">
        <v>0</v>
      </c>
      <c r="BO34" s="947">
        <v>0</v>
      </c>
      <c r="BP34" s="947">
        <v>0</v>
      </c>
      <c r="BQ34" s="947">
        <v>0</v>
      </c>
      <c r="BR34" s="947">
        <v>0</v>
      </c>
      <c r="BS34" s="947">
        <v>0</v>
      </c>
      <c r="BT34" s="947">
        <v>0</v>
      </c>
      <c r="BU34" s="947">
        <v>0</v>
      </c>
      <c r="BV34" s="947">
        <v>0</v>
      </c>
    </row>
    <row r="35" spans="1:74" ht="11.1" customHeight="1" x14ac:dyDescent="0.2">
      <c r="A35" s="267" t="s">
        <v>1248</v>
      </c>
      <c r="B35" s="554" t="s">
        <v>1543</v>
      </c>
      <c r="C35" s="347">
        <v>201</v>
      </c>
      <c r="D35" s="347">
        <v>204</v>
      </c>
      <c r="E35" s="347">
        <v>254</v>
      </c>
      <c r="F35" s="347">
        <v>235</v>
      </c>
      <c r="G35" s="347">
        <v>255</v>
      </c>
      <c r="H35" s="347">
        <v>302</v>
      </c>
      <c r="I35" s="347">
        <v>244</v>
      </c>
      <c r="J35" s="347">
        <v>279</v>
      </c>
      <c r="K35" s="347">
        <v>326</v>
      </c>
      <c r="L35" s="347">
        <v>364</v>
      </c>
      <c r="M35" s="347">
        <v>221</v>
      </c>
      <c r="N35" s="347">
        <v>241</v>
      </c>
      <c r="O35" s="347">
        <v>252</v>
      </c>
      <c r="P35" s="347">
        <v>216</v>
      </c>
      <c r="Q35" s="347">
        <v>255</v>
      </c>
      <c r="R35" s="347">
        <v>281</v>
      </c>
      <c r="S35" s="347">
        <v>257</v>
      </c>
      <c r="T35" s="347">
        <v>272</v>
      </c>
      <c r="U35" s="347">
        <v>226</v>
      </c>
      <c r="V35" s="347">
        <v>225</v>
      </c>
      <c r="W35" s="347">
        <v>283</v>
      </c>
      <c r="X35" s="347">
        <v>260</v>
      </c>
      <c r="Y35" s="347">
        <v>200</v>
      </c>
      <c r="Z35" s="347">
        <v>192</v>
      </c>
      <c r="AA35" s="347">
        <v>181</v>
      </c>
      <c r="AB35" s="347">
        <v>184</v>
      </c>
      <c r="AC35" s="347">
        <v>185</v>
      </c>
      <c r="AD35" s="347">
        <v>184</v>
      </c>
      <c r="AE35" s="347">
        <v>194</v>
      </c>
      <c r="AF35" s="347">
        <v>206</v>
      </c>
      <c r="AG35" s="347">
        <v>216</v>
      </c>
      <c r="AH35" s="347">
        <v>204</v>
      </c>
      <c r="AI35" s="347">
        <v>179</v>
      </c>
      <c r="AJ35" s="347">
        <v>189</v>
      </c>
      <c r="AK35" s="347">
        <v>181</v>
      </c>
      <c r="AL35" s="347">
        <v>178</v>
      </c>
      <c r="AM35" s="347">
        <v>180</v>
      </c>
      <c r="AN35" s="347">
        <v>165</v>
      </c>
      <c r="AO35" s="347">
        <v>180</v>
      </c>
      <c r="AP35" s="347">
        <v>192</v>
      </c>
      <c r="AQ35" s="347">
        <v>226</v>
      </c>
      <c r="AR35" s="347">
        <v>189</v>
      </c>
      <c r="AS35" s="347">
        <v>176</v>
      </c>
      <c r="AT35" s="347">
        <v>220</v>
      </c>
      <c r="AU35" s="347">
        <v>188</v>
      </c>
      <c r="AV35" s="347">
        <v>212</v>
      </c>
      <c r="AW35" s="347">
        <v>203</v>
      </c>
      <c r="AX35" s="347">
        <v>243</v>
      </c>
      <c r="AY35" s="347">
        <v>216</v>
      </c>
      <c r="AZ35" s="347">
        <v>209</v>
      </c>
      <c r="BA35" s="347">
        <v>221</v>
      </c>
      <c r="BB35" s="347">
        <v>211</v>
      </c>
      <c r="BC35" s="347">
        <v>224</v>
      </c>
      <c r="BD35" s="347">
        <v>225</v>
      </c>
      <c r="BE35" s="947">
        <v>0</v>
      </c>
      <c r="BF35" s="947">
        <v>0</v>
      </c>
      <c r="BG35" s="947">
        <v>0</v>
      </c>
      <c r="BH35" s="947">
        <v>0</v>
      </c>
      <c r="BI35" s="947">
        <v>0</v>
      </c>
      <c r="BJ35" s="947">
        <v>0</v>
      </c>
      <c r="BK35" s="947">
        <v>0</v>
      </c>
      <c r="BL35" s="947">
        <v>0</v>
      </c>
      <c r="BM35" s="947">
        <v>0</v>
      </c>
      <c r="BN35" s="947">
        <v>0</v>
      </c>
      <c r="BO35" s="947">
        <v>0</v>
      </c>
      <c r="BP35" s="947">
        <v>0</v>
      </c>
      <c r="BQ35" s="947">
        <v>0</v>
      </c>
      <c r="BR35" s="947">
        <v>0</v>
      </c>
      <c r="BS35" s="947">
        <v>0</v>
      </c>
      <c r="BT35" s="947">
        <v>0</v>
      </c>
      <c r="BU35" s="947">
        <v>0</v>
      </c>
      <c r="BV35" s="947">
        <v>0</v>
      </c>
    </row>
    <row r="36" spans="1:74" ht="11.1" customHeight="1" x14ac:dyDescent="0.2">
      <c r="A36" s="267"/>
      <c r="B36" s="620"/>
      <c r="C36" s="386"/>
      <c r="D36" s="386"/>
      <c r="E36" s="386"/>
      <c r="F36" s="386"/>
      <c r="G36" s="386"/>
      <c r="H36" s="386"/>
      <c r="I36" s="386"/>
      <c r="J36" s="386"/>
      <c r="K36" s="386"/>
      <c r="L36" s="386"/>
      <c r="M36" s="386"/>
      <c r="N36" s="386"/>
      <c r="O36" s="386"/>
      <c r="P36" s="386"/>
      <c r="Q36" s="386"/>
      <c r="R36" s="386"/>
      <c r="S36" s="386"/>
      <c r="T36" s="386"/>
      <c r="U36" s="386"/>
      <c r="V36" s="386"/>
      <c r="W36" s="386"/>
      <c r="X36" s="386"/>
      <c r="Y36" s="386"/>
      <c r="Z36" s="386"/>
      <c r="AA36" s="386"/>
      <c r="AB36" s="386"/>
      <c r="AC36" s="386"/>
      <c r="AD36" s="386"/>
      <c r="AE36" s="386"/>
      <c r="AF36" s="386"/>
      <c r="AG36" s="386"/>
      <c r="AH36" s="386"/>
      <c r="AI36" s="386"/>
      <c r="AJ36" s="386"/>
      <c r="AK36" s="386"/>
      <c r="AL36" s="386"/>
      <c r="AM36" s="386"/>
      <c r="AN36" s="386"/>
      <c r="AO36" s="386"/>
      <c r="AP36" s="386"/>
      <c r="AQ36" s="386"/>
      <c r="AR36" s="386"/>
      <c r="AS36" s="386"/>
      <c r="AT36" s="386"/>
      <c r="AU36" s="386"/>
      <c r="AV36" s="386"/>
      <c r="AW36" s="386"/>
      <c r="AX36" s="386"/>
      <c r="AY36" s="386"/>
      <c r="AZ36" s="386"/>
      <c r="BA36" s="872"/>
      <c r="BB36" s="872"/>
      <c r="BC36" s="872"/>
      <c r="BD36" s="872"/>
      <c r="BE36" s="353"/>
      <c r="BF36" s="353"/>
      <c r="BG36" s="353"/>
      <c r="BH36" s="353"/>
      <c r="BI36" s="353"/>
      <c r="BJ36" s="353"/>
      <c r="BK36" s="353"/>
      <c r="BL36" s="353"/>
      <c r="BM36" s="353"/>
      <c r="BN36" s="353"/>
      <c r="BO36" s="353"/>
      <c r="BP36" s="353"/>
      <c r="BQ36" s="353"/>
      <c r="BR36" s="353"/>
      <c r="BS36" s="353"/>
      <c r="BT36" s="353"/>
      <c r="BU36" s="353"/>
      <c r="BV36" s="353"/>
    </row>
    <row r="37" spans="1:74" s="539" customFormat="1" ht="11.1" customHeight="1" x14ac:dyDescent="0.2">
      <c r="A37" s="267"/>
      <c r="B37" s="37" t="s">
        <v>1249</v>
      </c>
      <c r="C37" s="386"/>
      <c r="D37" s="386"/>
      <c r="E37" s="386"/>
      <c r="F37" s="386"/>
      <c r="G37" s="386"/>
      <c r="H37" s="386"/>
      <c r="I37" s="386"/>
      <c r="J37" s="386"/>
      <c r="K37" s="386"/>
      <c r="L37" s="386"/>
      <c r="M37" s="386"/>
      <c r="N37" s="386"/>
      <c r="O37" s="386"/>
      <c r="P37" s="386"/>
      <c r="Q37" s="386"/>
      <c r="R37" s="386"/>
      <c r="S37" s="386"/>
      <c r="T37" s="386"/>
      <c r="U37" s="386"/>
      <c r="V37" s="386"/>
      <c r="W37" s="386"/>
      <c r="X37" s="386"/>
      <c r="Y37" s="386"/>
      <c r="Z37" s="386"/>
      <c r="AA37" s="386"/>
      <c r="AB37" s="386"/>
      <c r="AC37" s="386"/>
      <c r="AD37" s="386"/>
      <c r="AE37" s="386"/>
      <c r="AF37" s="386"/>
      <c r="AG37" s="386"/>
      <c r="AH37" s="386"/>
      <c r="AI37" s="386"/>
      <c r="AJ37" s="386"/>
      <c r="AK37" s="386"/>
      <c r="AL37" s="386"/>
      <c r="AM37" s="386"/>
      <c r="AN37" s="386"/>
      <c r="AO37" s="386"/>
      <c r="AP37" s="386"/>
      <c r="AQ37" s="386"/>
      <c r="AR37" s="386"/>
      <c r="AS37" s="386"/>
      <c r="AT37" s="386"/>
      <c r="AU37" s="386"/>
      <c r="AV37" s="386"/>
      <c r="AW37" s="386"/>
      <c r="AX37" s="386"/>
      <c r="AY37" s="386"/>
      <c r="AZ37" s="386"/>
      <c r="BA37" s="872"/>
      <c r="BB37" s="872"/>
      <c r="BC37" s="872"/>
      <c r="BD37" s="872"/>
      <c r="BE37" s="353"/>
      <c r="BF37" s="353"/>
      <c r="BG37" s="353"/>
      <c r="BH37" s="353"/>
      <c r="BI37" s="353"/>
      <c r="BJ37" s="353"/>
      <c r="BK37" s="353"/>
      <c r="BL37" s="353"/>
      <c r="BM37" s="353"/>
      <c r="BN37" s="353"/>
      <c r="BO37" s="353"/>
      <c r="BP37" s="353"/>
      <c r="BQ37" s="353"/>
      <c r="BR37" s="353"/>
      <c r="BS37" s="353"/>
      <c r="BT37" s="353"/>
      <c r="BU37" s="353"/>
      <c r="BV37" s="353"/>
    </row>
    <row r="38" spans="1:74" ht="11.1" customHeight="1" x14ac:dyDescent="0.2">
      <c r="A38" s="267" t="s">
        <v>1250</v>
      </c>
      <c r="B38" s="554" t="s">
        <v>1073</v>
      </c>
      <c r="C38" s="347">
        <v>419</v>
      </c>
      <c r="D38" s="347">
        <v>444</v>
      </c>
      <c r="E38" s="347">
        <v>445</v>
      </c>
      <c r="F38" s="347">
        <v>473</v>
      </c>
      <c r="G38" s="347">
        <v>471</v>
      </c>
      <c r="H38" s="347">
        <v>497</v>
      </c>
      <c r="I38" s="347">
        <v>510</v>
      </c>
      <c r="J38" s="347">
        <v>508</v>
      </c>
      <c r="K38" s="347">
        <v>496</v>
      </c>
      <c r="L38" s="347">
        <v>522</v>
      </c>
      <c r="M38" s="347">
        <v>532</v>
      </c>
      <c r="N38" s="347">
        <v>568</v>
      </c>
      <c r="O38" s="347">
        <v>569</v>
      </c>
      <c r="P38" s="347">
        <v>584</v>
      </c>
      <c r="Q38" s="347">
        <v>588</v>
      </c>
      <c r="R38" s="347">
        <v>597</v>
      </c>
      <c r="S38" s="347">
        <v>612</v>
      </c>
      <c r="T38" s="347">
        <v>624</v>
      </c>
      <c r="U38" s="347">
        <v>623</v>
      </c>
      <c r="V38" s="347">
        <v>652</v>
      </c>
      <c r="W38" s="347">
        <v>646</v>
      </c>
      <c r="X38" s="347">
        <v>644</v>
      </c>
      <c r="Y38" s="347">
        <v>652</v>
      </c>
      <c r="Z38" s="347">
        <v>678</v>
      </c>
      <c r="AA38" s="347">
        <v>693</v>
      </c>
      <c r="AB38" s="347">
        <v>700</v>
      </c>
      <c r="AC38" s="347">
        <v>705</v>
      </c>
      <c r="AD38" s="347">
        <v>709</v>
      </c>
      <c r="AE38" s="347">
        <v>723</v>
      </c>
      <c r="AF38" s="347">
        <v>734</v>
      </c>
      <c r="AG38" s="347">
        <v>738</v>
      </c>
      <c r="AH38" s="347">
        <v>751</v>
      </c>
      <c r="AI38" s="347">
        <v>765</v>
      </c>
      <c r="AJ38" s="347">
        <v>773</v>
      </c>
      <c r="AK38" s="347">
        <v>784</v>
      </c>
      <c r="AL38" s="347">
        <v>784</v>
      </c>
      <c r="AM38" s="347">
        <v>802</v>
      </c>
      <c r="AN38" s="347">
        <v>805</v>
      </c>
      <c r="AO38" s="347">
        <v>778</v>
      </c>
      <c r="AP38" s="347">
        <v>776</v>
      </c>
      <c r="AQ38" s="347">
        <v>788</v>
      </c>
      <c r="AR38" s="347">
        <v>775</v>
      </c>
      <c r="AS38" s="347">
        <v>772</v>
      </c>
      <c r="AT38" s="347">
        <v>783</v>
      </c>
      <c r="AU38" s="347">
        <v>796</v>
      </c>
      <c r="AV38" s="347">
        <v>777</v>
      </c>
      <c r="AW38" s="347">
        <v>786</v>
      </c>
      <c r="AX38" s="347">
        <v>768</v>
      </c>
      <c r="AY38" s="347">
        <v>754</v>
      </c>
      <c r="AZ38" s="347">
        <v>742</v>
      </c>
      <c r="BA38" s="347">
        <v>718</v>
      </c>
      <c r="BB38" s="347">
        <v>704</v>
      </c>
      <c r="BC38" s="347">
        <v>693</v>
      </c>
      <c r="BD38" s="347">
        <v>682</v>
      </c>
      <c r="BE38" s="947">
        <v>0</v>
      </c>
      <c r="BF38" s="947">
        <v>0</v>
      </c>
      <c r="BG38" s="947">
        <v>0</v>
      </c>
      <c r="BH38" s="947">
        <v>0</v>
      </c>
      <c r="BI38" s="947">
        <v>0</v>
      </c>
      <c r="BJ38" s="947">
        <v>0</v>
      </c>
      <c r="BK38" s="947">
        <v>0</v>
      </c>
      <c r="BL38" s="947">
        <v>0</v>
      </c>
      <c r="BM38" s="947">
        <v>0</v>
      </c>
      <c r="BN38" s="947">
        <v>0</v>
      </c>
      <c r="BO38" s="947">
        <v>0</v>
      </c>
      <c r="BP38" s="947">
        <v>0</v>
      </c>
      <c r="BQ38" s="947">
        <v>0</v>
      </c>
      <c r="BR38" s="947">
        <v>0</v>
      </c>
      <c r="BS38" s="947">
        <v>0</v>
      </c>
      <c r="BT38" s="947">
        <v>0</v>
      </c>
      <c r="BU38" s="947">
        <v>0</v>
      </c>
      <c r="BV38" s="947">
        <v>0</v>
      </c>
    </row>
    <row r="39" spans="1:74" ht="11.1" customHeight="1" x14ac:dyDescent="0.2">
      <c r="A39" s="602" t="s">
        <v>1251</v>
      </c>
      <c r="B39" s="554" t="s">
        <v>1075</v>
      </c>
      <c r="C39" s="347">
        <v>601</v>
      </c>
      <c r="D39" s="347">
        <v>617</v>
      </c>
      <c r="E39" s="347">
        <v>613</v>
      </c>
      <c r="F39" s="347">
        <v>631</v>
      </c>
      <c r="G39" s="347">
        <v>642</v>
      </c>
      <c r="H39" s="347">
        <v>633</v>
      </c>
      <c r="I39" s="347">
        <v>616</v>
      </c>
      <c r="J39" s="347">
        <v>600</v>
      </c>
      <c r="K39" s="347">
        <v>596</v>
      </c>
      <c r="L39" s="347">
        <v>578</v>
      </c>
      <c r="M39" s="347">
        <v>580</v>
      </c>
      <c r="N39" s="347">
        <v>621</v>
      </c>
      <c r="O39" s="347">
        <v>612</v>
      </c>
      <c r="P39" s="347">
        <v>610</v>
      </c>
      <c r="Q39" s="347">
        <v>605</v>
      </c>
      <c r="R39" s="347">
        <v>584</v>
      </c>
      <c r="S39" s="347">
        <v>559</v>
      </c>
      <c r="T39" s="347">
        <v>517</v>
      </c>
      <c r="U39" s="347">
        <v>472</v>
      </c>
      <c r="V39" s="347">
        <v>436</v>
      </c>
      <c r="W39" s="347">
        <v>414</v>
      </c>
      <c r="X39" s="347">
        <v>420</v>
      </c>
      <c r="Y39" s="347">
        <v>406</v>
      </c>
      <c r="Z39" s="347">
        <v>395</v>
      </c>
      <c r="AA39" s="347">
        <v>423</v>
      </c>
      <c r="AB39" s="347">
        <v>419</v>
      </c>
      <c r="AC39" s="347">
        <v>431</v>
      </c>
      <c r="AD39" s="347">
        <v>421</v>
      </c>
      <c r="AE39" s="347">
        <v>388</v>
      </c>
      <c r="AF39" s="347">
        <v>377</v>
      </c>
      <c r="AG39" s="347">
        <v>356</v>
      </c>
      <c r="AH39" s="347">
        <v>329</v>
      </c>
      <c r="AI39" s="347">
        <v>311</v>
      </c>
      <c r="AJ39" s="347">
        <v>299</v>
      </c>
      <c r="AK39" s="347">
        <v>315</v>
      </c>
      <c r="AL39" s="347">
        <v>320</v>
      </c>
      <c r="AM39" s="347">
        <v>352</v>
      </c>
      <c r="AN39" s="347">
        <v>382</v>
      </c>
      <c r="AO39" s="347">
        <v>381</v>
      </c>
      <c r="AP39" s="347">
        <v>366</v>
      </c>
      <c r="AQ39" s="347">
        <v>359</v>
      </c>
      <c r="AR39" s="347">
        <v>339</v>
      </c>
      <c r="AS39" s="347">
        <v>329</v>
      </c>
      <c r="AT39" s="347">
        <v>321</v>
      </c>
      <c r="AU39" s="347">
        <v>304</v>
      </c>
      <c r="AV39" s="347">
        <v>288</v>
      </c>
      <c r="AW39" s="347">
        <v>282</v>
      </c>
      <c r="AX39" s="347">
        <v>282</v>
      </c>
      <c r="AY39" s="347">
        <v>287</v>
      </c>
      <c r="AZ39" s="347">
        <v>290</v>
      </c>
      <c r="BA39" s="347">
        <v>275</v>
      </c>
      <c r="BB39" s="347">
        <v>256</v>
      </c>
      <c r="BC39" s="347">
        <v>246</v>
      </c>
      <c r="BD39" s="347">
        <v>237</v>
      </c>
      <c r="BE39" s="947">
        <v>0</v>
      </c>
      <c r="BF39" s="947">
        <v>0</v>
      </c>
      <c r="BG39" s="947">
        <v>0</v>
      </c>
      <c r="BH39" s="947">
        <v>0</v>
      </c>
      <c r="BI39" s="947">
        <v>0</v>
      </c>
      <c r="BJ39" s="947">
        <v>0</v>
      </c>
      <c r="BK39" s="947">
        <v>0</v>
      </c>
      <c r="BL39" s="947">
        <v>0</v>
      </c>
      <c r="BM39" s="947">
        <v>0</v>
      </c>
      <c r="BN39" s="947">
        <v>0</v>
      </c>
      <c r="BO39" s="947">
        <v>0</v>
      </c>
      <c r="BP39" s="947">
        <v>0</v>
      </c>
      <c r="BQ39" s="947">
        <v>0</v>
      </c>
      <c r="BR39" s="947">
        <v>0</v>
      </c>
      <c r="BS39" s="947">
        <v>0</v>
      </c>
      <c r="BT39" s="947">
        <v>0</v>
      </c>
      <c r="BU39" s="947">
        <v>0</v>
      </c>
      <c r="BV39" s="947">
        <v>0</v>
      </c>
    </row>
    <row r="40" spans="1:74" ht="11.1" customHeight="1" x14ac:dyDescent="0.2">
      <c r="A40" s="267" t="s">
        <v>1252</v>
      </c>
      <c r="B40" s="554" t="s">
        <v>1077</v>
      </c>
      <c r="C40" s="347">
        <v>1241</v>
      </c>
      <c r="D40" s="347">
        <v>1217</v>
      </c>
      <c r="E40" s="347">
        <v>1200</v>
      </c>
      <c r="F40" s="347">
        <v>1155</v>
      </c>
      <c r="G40" s="347">
        <v>1134</v>
      </c>
      <c r="H40" s="347">
        <v>1136</v>
      </c>
      <c r="I40" s="347">
        <v>1115</v>
      </c>
      <c r="J40" s="347">
        <v>1067</v>
      </c>
      <c r="K40" s="347">
        <v>1039</v>
      </c>
      <c r="L40" s="347">
        <v>1024</v>
      </c>
      <c r="M40" s="347">
        <v>1003</v>
      </c>
      <c r="N40" s="347">
        <v>983</v>
      </c>
      <c r="O40" s="347">
        <v>951</v>
      </c>
      <c r="P40" s="347">
        <v>923</v>
      </c>
      <c r="Q40" s="347">
        <v>878</v>
      </c>
      <c r="R40" s="347">
        <v>845</v>
      </c>
      <c r="S40" s="347">
        <v>824</v>
      </c>
      <c r="T40" s="347">
        <v>780</v>
      </c>
      <c r="U40" s="347">
        <v>745</v>
      </c>
      <c r="V40" s="347">
        <v>712</v>
      </c>
      <c r="W40" s="347">
        <v>694</v>
      </c>
      <c r="X40" s="347">
        <v>662</v>
      </c>
      <c r="Y40" s="347">
        <v>637</v>
      </c>
      <c r="Z40" s="347">
        <v>667</v>
      </c>
      <c r="AA40" s="347">
        <v>631</v>
      </c>
      <c r="AB40" s="347">
        <v>592</v>
      </c>
      <c r="AC40" s="347">
        <v>561</v>
      </c>
      <c r="AD40" s="347">
        <v>527</v>
      </c>
      <c r="AE40" s="347">
        <v>503</v>
      </c>
      <c r="AF40" s="347">
        <v>479</v>
      </c>
      <c r="AG40" s="347">
        <v>443</v>
      </c>
      <c r="AH40" s="347">
        <v>425</v>
      </c>
      <c r="AI40" s="347">
        <v>400</v>
      </c>
      <c r="AJ40" s="347">
        <v>409</v>
      </c>
      <c r="AK40" s="347">
        <v>424</v>
      </c>
      <c r="AL40" s="347">
        <v>436</v>
      </c>
      <c r="AM40" s="347">
        <v>408</v>
      </c>
      <c r="AN40" s="347">
        <v>413</v>
      </c>
      <c r="AO40" s="347">
        <v>382</v>
      </c>
      <c r="AP40" s="347">
        <v>363</v>
      </c>
      <c r="AQ40" s="347">
        <v>345</v>
      </c>
      <c r="AR40" s="347">
        <v>333</v>
      </c>
      <c r="AS40" s="347">
        <v>334</v>
      </c>
      <c r="AT40" s="347">
        <v>365</v>
      </c>
      <c r="AU40" s="347">
        <v>361</v>
      </c>
      <c r="AV40" s="347">
        <v>369</v>
      </c>
      <c r="AW40" s="347">
        <v>381</v>
      </c>
      <c r="AX40" s="347">
        <v>389</v>
      </c>
      <c r="AY40" s="347">
        <v>388</v>
      </c>
      <c r="AZ40" s="347">
        <v>383</v>
      </c>
      <c r="BA40" s="347">
        <v>384</v>
      </c>
      <c r="BB40" s="347">
        <v>387</v>
      </c>
      <c r="BC40" s="347">
        <v>391</v>
      </c>
      <c r="BD40" s="347">
        <v>395</v>
      </c>
      <c r="BE40" s="947">
        <v>0</v>
      </c>
      <c r="BF40" s="947">
        <v>0</v>
      </c>
      <c r="BG40" s="947">
        <v>0</v>
      </c>
      <c r="BH40" s="947">
        <v>0</v>
      </c>
      <c r="BI40" s="947">
        <v>0</v>
      </c>
      <c r="BJ40" s="947">
        <v>0</v>
      </c>
      <c r="BK40" s="947">
        <v>0</v>
      </c>
      <c r="BL40" s="947">
        <v>0</v>
      </c>
      <c r="BM40" s="947">
        <v>0</v>
      </c>
      <c r="BN40" s="947">
        <v>0</v>
      </c>
      <c r="BO40" s="947">
        <v>0</v>
      </c>
      <c r="BP40" s="947">
        <v>0</v>
      </c>
      <c r="BQ40" s="947">
        <v>0</v>
      </c>
      <c r="BR40" s="947">
        <v>0</v>
      </c>
      <c r="BS40" s="947">
        <v>0</v>
      </c>
      <c r="BT40" s="947">
        <v>0</v>
      </c>
      <c r="BU40" s="947">
        <v>0</v>
      </c>
      <c r="BV40" s="947">
        <v>0</v>
      </c>
    </row>
    <row r="41" spans="1:74" ht="11.1" customHeight="1" x14ac:dyDescent="0.2">
      <c r="A41" s="267" t="s">
        <v>1253</v>
      </c>
      <c r="B41" s="554" t="s">
        <v>1079</v>
      </c>
      <c r="C41" s="347">
        <v>382</v>
      </c>
      <c r="D41" s="347">
        <v>404</v>
      </c>
      <c r="E41" s="347">
        <v>417</v>
      </c>
      <c r="F41" s="347">
        <v>445</v>
      </c>
      <c r="G41" s="347">
        <v>459</v>
      </c>
      <c r="H41" s="347">
        <v>477</v>
      </c>
      <c r="I41" s="347">
        <v>488</v>
      </c>
      <c r="J41" s="347">
        <v>514</v>
      </c>
      <c r="K41" s="347">
        <v>531</v>
      </c>
      <c r="L41" s="347">
        <v>540</v>
      </c>
      <c r="M41" s="347">
        <v>566</v>
      </c>
      <c r="N41" s="347">
        <v>580</v>
      </c>
      <c r="O41" s="347">
        <v>599</v>
      </c>
      <c r="P41" s="347">
        <v>618</v>
      </c>
      <c r="Q41" s="347">
        <v>628</v>
      </c>
      <c r="R41" s="347">
        <v>642</v>
      </c>
      <c r="S41" s="347">
        <v>666</v>
      </c>
      <c r="T41" s="347">
        <v>689</v>
      </c>
      <c r="U41" s="347">
        <v>695</v>
      </c>
      <c r="V41" s="347">
        <v>704</v>
      </c>
      <c r="W41" s="347">
        <v>698</v>
      </c>
      <c r="X41" s="347">
        <v>699</v>
      </c>
      <c r="Y41" s="347">
        <v>696</v>
      </c>
      <c r="Z41" s="347">
        <v>703</v>
      </c>
      <c r="AA41" s="347">
        <v>711</v>
      </c>
      <c r="AB41" s="347">
        <v>713</v>
      </c>
      <c r="AC41" s="347">
        <v>715</v>
      </c>
      <c r="AD41" s="347">
        <v>707</v>
      </c>
      <c r="AE41" s="347">
        <v>705</v>
      </c>
      <c r="AF41" s="347">
        <v>703</v>
      </c>
      <c r="AG41" s="347">
        <v>712</v>
      </c>
      <c r="AH41" s="347">
        <v>713</v>
      </c>
      <c r="AI41" s="347">
        <v>706</v>
      </c>
      <c r="AJ41" s="347">
        <v>700</v>
      </c>
      <c r="AK41" s="347">
        <v>701</v>
      </c>
      <c r="AL41" s="347">
        <v>709</v>
      </c>
      <c r="AM41" s="347">
        <v>707</v>
      </c>
      <c r="AN41" s="347">
        <v>718</v>
      </c>
      <c r="AO41" s="347">
        <v>701</v>
      </c>
      <c r="AP41" s="347">
        <v>697</v>
      </c>
      <c r="AQ41" s="347">
        <v>682</v>
      </c>
      <c r="AR41" s="347">
        <v>676</v>
      </c>
      <c r="AS41" s="347">
        <v>664</v>
      </c>
      <c r="AT41" s="347">
        <v>653</v>
      </c>
      <c r="AU41" s="347">
        <v>641</v>
      </c>
      <c r="AV41" s="347">
        <v>637</v>
      </c>
      <c r="AW41" s="347">
        <v>619</v>
      </c>
      <c r="AX41" s="347">
        <v>617</v>
      </c>
      <c r="AY41" s="347">
        <v>601</v>
      </c>
      <c r="AZ41" s="347">
        <v>594</v>
      </c>
      <c r="BA41" s="347">
        <v>588</v>
      </c>
      <c r="BB41" s="347">
        <v>582</v>
      </c>
      <c r="BC41" s="347">
        <v>574</v>
      </c>
      <c r="BD41" s="347">
        <v>567</v>
      </c>
      <c r="BE41" s="947">
        <v>0</v>
      </c>
      <c r="BF41" s="947">
        <v>0</v>
      </c>
      <c r="BG41" s="947">
        <v>0</v>
      </c>
      <c r="BH41" s="947">
        <v>0</v>
      </c>
      <c r="BI41" s="947">
        <v>0</v>
      </c>
      <c r="BJ41" s="947">
        <v>0</v>
      </c>
      <c r="BK41" s="947">
        <v>0</v>
      </c>
      <c r="BL41" s="947">
        <v>0</v>
      </c>
      <c r="BM41" s="947">
        <v>0</v>
      </c>
      <c r="BN41" s="947">
        <v>0</v>
      </c>
      <c r="BO41" s="947">
        <v>0</v>
      </c>
      <c r="BP41" s="947">
        <v>0</v>
      </c>
      <c r="BQ41" s="947">
        <v>0</v>
      </c>
      <c r="BR41" s="947">
        <v>0</v>
      </c>
      <c r="BS41" s="947">
        <v>0</v>
      </c>
      <c r="BT41" s="947">
        <v>0</v>
      </c>
      <c r="BU41" s="947">
        <v>0</v>
      </c>
      <c r="BV41" s="947">
        <v>0</v>
      </c>
    </row>
    <row r="42" spans="1:74" ht="11.1" customHeight="1" x14ac:dyDescent="0.2">
      <c r="A42" s="267" t="s">
        <v>1254</v>
      </c>
      <c r="B42" s="554" t="s">
        <v>1081</v>
      </c>
      <c r="C42" s="347">
        <v>2537</v>
      </c>
      <c r="D42" s="347">
        <v>2518</v>
      </c>
      <c r="E42" s="347">
        <v>2476</v>
      </c>
      <c r="F42" s="347">
        <v>2429</v>
      </c>
      <c r="G42" s="347">
        <v>2403</v>
      </c>
      <c r="H42" s="347">
        <v>2352</v>
      </c>
      <c r="I42" s="347">
        <v>2301</v>
      </c>
      <c r="J42" s="347">
        <v>2234</v>
      </c>
      <c r="K42" s="347">
        <v>2214</v>
      </c>
      <c r="L42" s="347">
        <v>2137</v>
      </c>
      <c r="M42" s="347">
        <v>2121</v>
      </c>
      <c r="N42" s="347">
        <v>2136</v>
      </c>
      <c r="O42" s="347">
        <v>2107</v>
      </c>
      <c r="P42" s="347">
        <v>2183</v>
      </c>
      <c r="Q42" s="347">
        <v>2114</v>
      </c>
      <c r="R42" s="347">
        <v>2101</v>
      </c>
      <c r="S42" s="347">
        <v>2061</v>
      </c>
      <c r="T42" s="347">
        <v>2102</v>
      </c>
      <c r="U42" s="347">
        <v>2073</v>
      </c>
      <c r="V42" s="347">
        <v>2037</v>
      </c>
      <c r="W42" s="347">
        <v>2036</v>
      </c>
      <c r="X42" s="347">
        <v>1937</v>
      </c>
      <c r="Y42" s="347">
        <v>1951</v>
      </c>
      <c r="Z42" s="347">
        <v>1965</v>
      </c>
      <c r="AA42" s="347">
        <v>1936</v>
      </c>
      <c r="AB42" s="347">
        <v>1857</v>
      </c>
      <c r="AC42" s="347">
        <v>1816</v>
      </c>
      <c r="AD42" s="347">
        <v>1738</v>
      </c>
      <c r="AE42" s="347">
        <v>1687</v>
      </c>
      <c r="AF42" s="347">
        <v>1672</v>
      </c>
      <c r="AG42" s="347">
        <v>1543</v>
      </c>
      <c r="AH42" s="347">
        <v>1476</v>
      </c>
      <c r="AI42" s="347">
        <v>1461</v>
      </c>
      <c r="AJ42" s="347">
        <v>1403</v>
      </c>
      <c r="AK42" s="347">
        <v>1359</v>
      </c>
      <c r="AL42" s="347">
        <v>1375</v>
      </c>
      <c r="AM42" s="347">
        <v>1321</v>
      </c>
      <c r="AN42" s="347">
        <v>1276</v>
      </c>
      <c r="AO42" s="347">
        <v>1257</v>
      </c>
      <c r="AP42" s="347">
        <v>1153</v>
      </c>
      <c r="AQ42" s="347">
        <v>1133</v>
      </c>
      <c r="AR42" s="347">
        <v>1133</v>
      </c>
      <c r="AS42" s="347">
        <v>1155</v>
      </c>
      <c r="AT42" s="347">
        <v>1046</v>
      </c>
      <c r="AU42" s="347">
        <v>989</v>
      </c>
      <c r="AV42" s="347">
        <v>958</v>
      </c>
      <c r="AW42" s="347">
        <v>878</v>
      </c>
      <c r="AX42" s="347">
        <v>855</v>
      </c>
      <c r="AY42" s="347">
        <v>843</v>
      </c>
      <c r="AZ42" s="347">
        <v>827</v>
      </c>
      <c r="BA42" s="347">
        <v>817</v>
      </c>
      <c r="BB42" s="347">
        <v>802</v>
      </c>
      <c r="BC42" s="347">
        <v>797</v>
      </c>
      <c r="BD42" s="347">
        <v>799</v>
      </c>
      <c r="BE42" s="947">
        <v>0</v>
      </c>
      <c r="BF42" s="947">
        <v>0</v>
      </c>
      <c r="BG42" s="947">
        <v>0</v>
      </c>
      <c r="BH42" s="947">
        <v>0</v>
      </c>
      <c r="BI42" s="947">
        <v>0</v>
      </c>
      <c r="BJ42" s="947">
        <v>0</v>
      </c>
      <c r="BK42" s="947">
        <v>0</v>
      </c>
      <c r="BL42" s="947">
        <v>0</v>
      </c>
      <c r="BM42" s="947">
        <v>0</v>
      </c>
      <c r="BN42" s="947">
        <v>0</v>
      </c>
      <c r="BO42" s="947">
        <v>0</v>
      </c>
      <c r="BP42" s="947">
        <v>0</v>
      </c>
      <c r="BQ42" s="947">
        <v>0</v>
      </c>
      <c r="BR42" s="947">
        <v>0</v>
      </c>
      <c r="BS42" s="947">
        <v>0</v>
      </c>
      <c r="BT42" s="947">
        <v>0</v>
      </c>
      <c r="BU42" s="947">
        <v>0</v>
      </c>
      <c r="BV42" s="947">
        <v>0</v>
      </c>
    </row>
    <row r="43" spans="1:74" ht="11.1" customHeight="1" x14ac:dyDescent="0.2">
      <c r="A43" s="267" t="s">
        <v>1255</v>
      </c>
      <c r="B43" s="554" t="s">
        <v>1543</v>
      </c>
      <c r="C43" s="347">
        <v>1823</v>
      </c>
      <c r="D43" s="347">
        <v>1846</v>
      </c>
      <c r="E43" s="347">
        <v>1823</v>
      </c>
      <c r="F43" s="347">
        <v>1828</v>
      </c>
      <c r="G43" s="347">
        <v>1831</v>
      </c>
      <c r="H43" s="347">
        <v>1807</v>
      </c>
      <c r="I43" s="347">
        <v>1864</v>
      </c>
      <c r="J43" s="347">
        <v>1900</v>
      </c>
      <c r="K43" s="347">
        <v>1896</v>
      </c>
      <c r="L43" s="347">
        <v>1859</v>
      </c>
      <c r="M43" s="347">
        <v>1974</v>
      </c>
      <c r="N43" s="347">
        <v>2062</v>
      </c>
      <c r="O43" s="347">
        <v>2105</v>
      </c>
      <c r="P43" s="347">
        <v>2155</v>
      </c>
      <c r="Q43" s="347">
        <v>2166</v>
      </c>
      <c r="R43" s="347">
        <v>2151</v>
      </c>
      <c r="S43" s="347">
        <v>2158</v>
      </c>
      <c r="T43" s="347">
        <v>2128</v>
      </c>
      <c r="U43" s="347">
        <v>2145</v>
      </c>
      <c r="V43" s="347">
        <v>2162</v>
      </c>
      <c r="W43" s="347">
        <v>2118</v>
      </c>
      <c r="X43" s="347">
        <v>2084</v>
      </c>
      <c r="Y43" s="347">
        <v>2110</v>
      </c>
      <c r="Z43" s="347">
        <v>2138</v>
      </c>
      <c r="AA43" s="347">
        <v>2165</v>
      </c>
      <c r="AB43" s="347">
        <v>2187</v>
      </c>
      <c r="AC43" s="347">
        <v>2201</v>
      </c>
      <c r="AD43" s="347">
        <v>2211</v>
      </c>
      <c r="AE43" s="347">
        <v>2205</v>
      </c>
      <c r="AF43" s="347">
        <v>2178</v>
      </c>
      <c r="AG43" s="347">
        <v>2144</v>
      </c>
      <c r="AH43" s="347">
        <v>2132</v>
      </c>
      <c r="AI43" s="347">
        <v>2144</v>
      </c>
      <c r="AJ43" s="347">
        <v>2154</v>
      </c>
      <c r="AK43" s="347">
        <v>2171</v>
      </c>
      <c r="AL43" s="347">
        <v>2194</v>
      </c>
      <c r="AM43" s="347">
        <v>2215</v>
      </c>
      <c r="AN43" s="347">
        <v>2253</v>
      </c>
      <c r="AO43" s="347">
        <v>2284</v>
      </c>
      <c r="AP43" s="347">
        <v>2304</v>
      </c>
      <c r="AQ43" s="347">
        <v>2286</v>
      </c>
      <c r="AR43" s="347">
        <v>2291</v>
      </c>
      <c r="AS43" s="347">
        <v>2297</v>
      </c>
      <c r="AT43" s="347">
        <v>2267</v>
      </c>
      <c r="AU43" s="347">
        <v>2273</v>
      </c>
      <c r="AV43" s="347">
        <v>2270</v>
      </c>
      <c r="AW43" s="347">
        <v>2277</v>
      </c>
      <c r="AX43" s="347">
        <v>2251</v>
      </c>
      <c r="AY43" s="347">
        <v>2263</v>
      </c>
      <c r="AZ43" s="347">
        <v>2287</v>
      </c>
      <c r="BA43" s="347">
        <v>2288</v>
      </c>
      <c r="BB43" s="347">
        <v>2290</v>
      </c>
      <c r="BC43" s="347">
        <v>2283</v>
      </c>
      <c r="BD43" s="347">
        <v>2279</v>
      </c>
      <c r="BE43" s="947">
        <v>0</v>
      </c>
      <c r="BF43" s="947">
        <v>0</v>
      </c>
      <c r="BG43" s="947">
        <v>0</v>
      </c>
      <c r="BH43" s="947">
        <v>0</v>
      </c>
      <c r="BI43" s="947">
        <v>0</v>
      </c>
      <c r="BJ43" s="947">
        <v>0</v>
      </c>
      <c r="BK43" s="947">
        <v>0</v>
      </c>
      <c r="BL43" s="947">
        <v>0</v>
      </c>
      <c r="BM43" s="947">
        <v>0</v>
      </c>
      <c r="BN43" s="947">
        <v>0</v>
      </c>
      <c r="BO43" s="947">
        <v>0</v>
      </c>
      <c r="BP43" s="947">
        <v>0</v>
      </c>
      <c r="BQ43" s="947">
        <v>0</v>
      </c>
      <c r="BR43" s="947">
        <v>0</v>
      </c>
      <c r="BS43" s="947">
        <v>0</v>
      </c>
      <c r="BT43" s="947">
        <v>0</v>
      </c>
      <c r="BU43" s="947">
        <v>0</v>
      </c>
      <c r="BV43" s="947">
        <v>0</v>
      </c>
    </row>
    <row r="44" spans="1:74" ht="11.1" customHeight="1" x14ac:dyDescent="0.2">
      <c r="A44" s="267"/>
      <c r="B44" s="620"/>
      <c r="C44" s="347"/>
      <c r="D44" s="347"/>
      <c r="E44" s="347"/>
      <c r="F44" s="347"/>
      <c r="G44" s="347"/>
      <c r="H44" s="347"/>
      <c r="I44" s="347"/>
      <c r="J44" s="347"/>
      <c r="K44" s="347"/>
      <c r="L44" s="347"/>
      <c r="M44" s="347"/>
      <c r="N44" s="347"/>
      <c r="O44" s="347"/>
      <c r="P44" s="347"/>
      <c r="Q44" s="347"/>
      <c r="R44" s="347"/>
      <c r="S44" s="347"/>
      <c r="T44" s="347"/>
      <c r="U44" s="347"/>
      <c r="V44" s="347"/>
      <c r="W44" s="347"/>
      <c r="X44" s="347"/>
      <c r="Y44" s="347"/>
      <c r="Z44" s="347"/>
      <c r="AA44" s="347"/>
      <c r="AB44" s="347"/>
      <c r="AC44" s="347"/>
      <c r="AD44" s="347"/>
      <c r="AE44" s="347"/>
      <c r="AF44" s="347"/>
      <c r="AG44" s="347"/>
      <c r="AH44" s="347"/>
      <c r="AI44" s="347"/>
      <c r="AJ44" s="347"/>
      <c r="AK44" s="347"/>
      <c r="AL44" s="347"/>
      <c r="AM44" s="347"/>
      <c r="AN44" s="347"/>
      <c r="AO44" s="347"/>
      <c r="AP44" s="347"/>
      <c r="AQ44" s="347"/>
      <c r="AR44" s="347"/>
      <c r="AS44" s="347"/>
      <c r="AT44" s="347"/>
      <c r="AU44" s="347"/>
      <c r="AV44" s="347"/>
      <c r="AW44" s="347"/>
      <c r="AX44" s="347"/>
      <c r="AY44" s="347"/>
      <c r="AZ44" s="347"/>
      <c r="BA44" s="872"/>
      <c r="BB44" s="872"/>
      <c r="BC44" s="872"/>
      <c r="BD44" s="872"/>
      <c r="BE44" s="353"/>
      <c r="BF44" s="353"/>
      <c r="BG44" s="353"/>
      <c r="BH44" s="353"/>
      <c r="BI44" s="353"/>
      <c r="BJ44" s="353"/>
      <c r="BK44" s="353"/>
      <c r="BL44" s="353"/>
      <c r="BM44" s="353"/>
      <c r="BN44" s="353"/>
      <c r="BO44" s="353"/>
      <c r="BP44" s="353"/>
      <c r="BQ44" s="353"/>
      <c r="BR44" s="353"/>
      <c r="BS44" s="353"/>
      <c r="BT44" s="353"/>
      <c r="BU44" s="353"/>
      <c r="BV44" s="353"/>
    </row>
    <row r="45" spans="1:74" ht="11.1" customHeight="1" x14ac:dyDescent="0.2">
      <c r="A45" s="267"/>
      <c r="B45" s="37" t="s">
        <v>1256</v>
      </c>
      <c r="C45" s="347"/>
      <c r="D45" s="347"/>
      <c r="E45" s="347"/>
      <c r="F45" s="347"/>
      <c r="G45" s="347"/>
      <c r="H45" s="347"/>
      <c r="I45" s="347"/>
      <c r="J45" s="347"/>
      <c r="K45" s="347"/>
      <c r="L45" s="347"/>
      <c r="M45" s="347"/>
      <c r="N45" s="347"/>
      <c r="O45" s="347"/>
      <c r="P45" s="347"/>
      <c r="Q45" s="347"/>
      <c r="R45" s="347"/>
      <c r="S45" s="347"/>
      <c r="T45" s="347"/>
      <c r="U45" s="347"/>
      <c r="V45" s="347"/>
      <c r="W45" s="347"/>
      <c r="X45" s="347"/>
      <c r="Y45" s="347"/>
      <c r="Z45" s="347"/>
      <c r="AA45" s="347"/>
      <c r="AB45" s="347"/>
      <c r="AC45" s="347"/>
      <c r="AD45" s="347"/>
      <c r="AE45" s="347"/>
      <c r="AF45" s="347"/>
      <c r="AG45" s="347"/>
      <c r="AH45" s="347"/>
      <c r="AI45" s="347"/>
      <c r="AJ45" s="347"/>
      <c r="AK45" s="347"/>
      <c r="AL45" s="347"/>
      <c r="AM45" s="347"/>
      <c r="AN45" s="347"/>
      <c r="AO45" s="347"/>
      <c r="AP45" s="347"/>
      <c r="AQ45" s="347"/>
      <c r="AR45" s="347"/>
      <c r="AS45" s="347"/>
      <c r="AT45" s="347"/>
      <c r="AU45" s="347"/>
      <c r="AV45" s="347"/>
      <c r="AW45" s="347"/>
      <c r="AX45" s="347"/>
      <c r="AY45" s="347"/>
      <c r="AZ45" s="347"/>
      <c r="BA45" s="872"/>
      <c r="BB45" s="872"/>
      <c r="BC45" s="872"/>
      <c r="BD45" s="872"/>
      <c r="BE45" s="353"/>
      <c r="BF45" s="353"/>
      <c r="BG45" s="353"/>
      <c r="BH45" s="353"/>
      <c r="BI45" s="353"/>
      <c r="BJ45" s="353"/>
      <c r="BK45" s="353"/>
      <c r="BL45" s="353"/>
      <c r="BM45" s="353"/>
      <c r="BN45" s="353"/>
      <c r="BO45" s="353"/>
      <c r="BP45" s="353"/>
      <c r="BQ45" s="353"/>
      <c r="BR45" s="353"/>
      <c r="BS45" s="353"/>
      <c r="BT45" s="353"/>
      <c r="BU45" s="353"/>
      <c r="BV45" s="353"/>
    </row>
    <row r="46" spans="1:74" ht="11.1" customHeight="1" x14ac:dyDescent="0.2">
      <c r="A46" s="267" t="s">
        <v>1257</v>
      </c>
      <c r="B46" s="554" t="s">
        <v>1073</v>
      </c>
      <c r="C46" s="347">
        <v>7.9978465671999999</v>
      </c>
      <c r="D46" s="347">
        <v>8.4199244318000002</v>
      </c>
      <c r="E46" s="347">
        <v>8.6606532766999997</v>
      </c>
      <c r="F46" s="347">
        <v>8.9566759326999996</v>
      </c>
      <c r="G46" s="347">
        <v>9.2933266133999997</v>
      </c>
      <c r="H46" s="347">
        <v>9.6863547688999994</v>
      </c>
      <c r="I46" s="347">
        <v>10.036392885</v>
      </c>
      <c r="J46" s="347">
        <v>10.081482646</v>
      </c>
      <c r="K46" s="347">
        <v>10.317212413</v>
      </c>
      <c r="L46" s="347">
        <v>11.025593683</v>
      </c>
      <c r="M46" s="347">
        <v>11.848514063</v>
      </c>
      <c r="N46" s="347">
        <v>12.463413344999999</v>
      </c>
      <c r="O46" s="347">
        <v>12.999516004</v>
      </c>
      <c r="P46" s="347">
        <v>13.45928357</v>
      </c>
      <c r="Q46" s="347">
        <v>13.506292562000001</v>
      </c>
      <c r="R46" s="347">
        <v>13.335194223</v>
      </c>
      <c r="S46" s="347">
        <v>13.131734359999999</v>
      </c>
      <c r="T46" s="347">
        <v>12.987322410999999</v>
      </c>
      <c r="U46" s="347">
        <v>13.018649007</v>
      </c>
      <c r="V46" s="347">
        <v>13.067569975</v>
      </c>
      <c r="W46" s="347">
        <v>12.955040148</v>
      </c>
      <c r="X46" s="347">
        <v>12.962776393</v>
      </c>
      <c r="Y46" s="347">
        <v>11.889726937000001</v>
      </c>
      <c r="Z46" s="347">
        <v>11.516484195</v>
      </c>
      <c r="AA46" s="347">
        <v>11.554066557000001</v>
      </c>
      <c r="AB46" s="347">
        <v>11.661366049</v>
      </c>
      <c r="AC46" s="347">
        <v>11.734744943999999</v>
      </c>
      <c r="AD46" s="347">
        <v>11.822863345</v>
      </c>
      <c r="AE46" s="347">
        <v>12.417164321</v>
      </c>
      <c r="AF46" s="347">
        <v>13.755397872</v>
      </c>
      <c r="AG46" s="347">
        <v>14.254193471000001</v>
      </c>
      <c r="AH46" s="347">
        <v>14.754678503999999</v>
      </c>
      <c r="AI46" s="347">
        <v>14.738819001</v>
      </c>
      <c r="AJ46" s="347">
        <v>14.85102107</v>
      </c>
      <c r="AK46" s="347">
        <v>15.161492574</v>
      </c>
      <c r="AL46" s="347">
        <v>15.798741004</v>
      </c>
      <c r="AM46" s="347">
        <v>16.770712134</v>
      </c>
      <c r="AN46" s="347">
        <v>17.562885013999999</v>
      </c>
      <c r="AO46" s="347">
        <v>17.938438325</v>
      </c>
      <c r="AP46" s="347">
        <v>18.417540646999999</v>
      </c>
      <c r="AQ46" s="347">
        <v>19.053639349000001</v>
      </c>
      <c r="AR46" s="347">
        <v>19.332686989999999</v>
      </c>
      <c r="AS46" s="347">
        <v>19.072565997000002</v>
      </c>
      <c r="AT46" s="347">
        <v>18.487695233</v>
      </c>
      <c r="AU46" s="347">
        <v>17.780957954000002</v>
      </c>
      <c r="AV46" s="347">
        <v>17.504944760000001</v>
      </c>
      <c r="AW46" s="347">
        <v>17.44916169</v>
      </c>
      <c r="AX46" s="347">
        <v>17.353154234000002</v>
      </c>
      <c r="AY46" s="347">
        <v>17.308389056999999</v>
      </c>
      <c r="AZ46" s="347">
        <v>17.561268874</v>
      </c>
      <c r="BA46" s="347">
        <v>17.804442764000001</v>
      </c>
      <c r="BB46" s="347">
        <v>18.080666857000001</v>
      </c>
      <c r="BC46" s="347">
        <v>18.340744185999998</v>
      </c>
      <c r="BD46" s="347">
        <v>18.588684783000001</v>
      </c>
      <c r="BE46" s="947">
        <v>0</v>
      </c>
      <c r="BF46" s="947">
        <v>0</v>
      </c>
      <c r="BG46" s="947">
        <v>0</v>
      </c>
      <c r="BH46" s="947">
        <v>0</v>
      </c>
      <c r="BI46" s="947">
        <v>0</v>
      </c>
      <c r="BJ46" s="947">
        <v>0</v>
      </c>
      <c r="BK46" s="947">
        <v>0</v>
      </c>
      <c r="BL46" s="947">
        <v>0</v>
      </c>
      <c r="BM46" s="947">
        <v>0</v>
      </c>
      <c r="BN46" s="947">
        <v>0</v>
      </c>
      <c r="BO46" s="947">
        <v>0</v>
      </c>
      <c r="BP46" s="947">
        <v>0</v>
      </c>
      <c r="BQ46" s="947">
        <v>0</v>
      </c>
      <c r="BR46" s="947">
        <v>0</v>
      </c>
      <c r="BS46" s="947">
        <v>0</v>
      </c>
      <c r="BT46" s="947">
        <v>0</v>
      </c>
      <c r="BU46" s="947">
        <v>0</v>
      </c>
      <c r="BV46" s="947">
        <v>0</v>
      </c>
    </row>
    <row r="47" spans="1:74" ht="11.1" customHeight="1" x14ac:dyDescent="0.2">
      <c r="A47" s="267" t="s">
        <v>1258</v>
      </c>
      <c r="B47" s="554" t="s">
        <v>1075</v>
      </c>
      <c r="C47" s="347">
        <v>40.814452993000003</v>
      </c>
      <c r="D47" s="347">
        <v>38.916623229000002</v>
      </c>
      <c r="E47" s="347">
        <v>36.827882265</v>
      </c>
      <c r="F47" s="347">
        <v>35.429319866999997</v>
      </c>
      <c r="G47" s="347">
        <v>36.789706088000003</v>
      </c>
      <c r="H47" s="347">
        <v>40.263409490000001</v>
      </c>
      <c r="I47" s="347">
        <v>43.657596040999998</v>
      </c>
      <c r="J47" s="347">
        <v>46.106860820000001</v>
      </c>
      <c r="K47" s="347">
        <v>47.648817516000001</v>
      </c>
      <c r="L47" s="347">
        <v>48.699562471999997</v>
      </c>
      <c r="M47" s="347">
        <v>49.266194855999998</v>
      </c>
      <c r="N47" s="347">
        <v>49.586625273999999</v>
      </c>
      <c r="O47" s="347">
        <v>49.805412087999997</v>
      </c>
      <c r="P47" s="347">
        <v>50.444514331999997</v>
      </c>
      <c r="Q47" s="347">
        <v>52.175384311999998</v>
      </c>
      <c r="R47" s="347">
        <v>55.417107612999999</v>
      </c>
      <c r="S47" s="347">
        <v>59.799325797999998</v>
      </c>
      <c r="T47" s="347">
        <v>64.205889690999996</v>
      </c>
      <c r="U47" s="347">
        <v>66.882966154000002</v>
      </c>
      <c r="V47" s="347">
        <v>67.677127330000005</v>
      </c>
      <c r="W47" s="347">
        <v>66.407602788000005</v>
      </c>
      <c r="X47" s="347">
        <v>65.986268640999995</v>
      </c>
      <c r="Y47" s="347">
        <v>62.358303206000002</v>
      </c>
      <c r="Z47" s="347">
        <v>58.419293172000003</v>
      </c>
      <c r="AA47" s="347">
        <v>55.727239486000002</v>
      </c>
      <c r="AB47" s="347">
        <v>52.781325662999997</v>
      </c>
      <c r="AC47" s="347">
        <v>52.209182798999997</v>
      </c>
      <c r="AD47" s="347">
        <v>52.681480837000002</v>
      </c>
      <c r="AE47" s="347">
        <v>56.153498212000002</v>
      </c>
      <c r="AF47" s="347">
        <v>58.500500443999996</v>
      </c>
      <c r="AG47" s="347">
        <v>61.692992617999998</v>
      </c>
      <c r="AH47" s="347">
        <v>63.354437797999999</v>
      </c>
      <c r="AI47" s="347">
        <v>63.901252067999998</v>
      </c>
      <c r="AJ47" s="347">
        <v>62.471333780999998</v>
      </c>
      <c r="AK47" s="347">
        <v>59.826514953</v>
      </c>
      <c r="AL47" s="347">
        <v>56.715625330000002</v>
      </c>
      <c r="AM47" s="347">
        <v>53.974278157000001</v>
      </c>
      <c r="AN47" s="347">
        <v>52.563049204999999</v>
      </c>
      <c r="AO47" s="347">
        <v>53.255373589000001</v>
      </c>
      <c r="AP47" s="347">
        <v>56.236852595000002</v>
      </c>
      <c r="AQ47" s="347">
        <v>60.009982889</v>
      </c>
      <c r="AR47" s="347">
        <v>63.545230578000002</v>
      </c>
      <c r="AS47" s="347">
        <v>66.618416193000002</v>
      </c>
      <c r="AT47" s="347">
        <v>68.771422455000007</v>
      </c>
      <c r="AU47" s="347">
        <v>69.104480136000006</v>
      </c>
      <c r="AV47" s="347">
        <v>67.488290399999997</v>
      </c>
      <c r="AW47" s="347">
        <v>64.990034605000005</v>
      </c>
      <c r="AX47" s="347">
        <v>62.961376193</v>
      </c>
      <c r="AY47" s="347">
        <v>62.0363872</v>
      </c>
      <c r="AZ47" s="347">
        <v>62.065640109</v>
      </c>
      <c r="BA47" s="347">
        <v>62.016135521000002</v>
      </c>
      <c r="BB47" s="347">
        <v>62.082134643000003</v>
      </c>
      <c r="BC47" s="347">
        <v>62.348723411000002</v>
      </c>
      <c r="BD47" s="347">
        <v>62.845373459000001</v>
      </c>
      <c r="BE47" s="947">
        <v>0</v>
      </c>
      <c r="BF47" s="947">
        <v>0</v>
      </c>
      <c r="BG47" s="947">
        <v>0</v>
      </c>
      <c r="BH47" s="947">
        <v>0</v>
      </c>
      <c r="BI47" s="947">
        <v>0</v>
      </c>
      <c r="BJ47" s="947">
        <v>0</v>
      </c>
      <c r="BK47" s="947">
        <v>0</v>
      </c>
      <c r="BL47" s="947">
        <v>0</v>
      </c>
      <c r="BM47" s="947">
        <v>0</v>
      </c>
      <c r="BN47" s="947">
        <v>0</v>
      </c>
      <c r="BO47" s="947">
        <v>0</v>
      </c>
      <c r="BP47" s="947">
        <v>0</v>
      </c>
      <c r="BQ47" s="947">
        <v>0</v>
      </c>
      <c r="BR47" s="947">
        <v>0</v>
      </c>
      <c r="BS47" s="947">
        <v>0</v>
      </c>
      <c r="BT47" s="947">
        <v>0</v>
      </c>
      <c r="BU47" s="947">
        <v>0</v>
      </c>
      <c r="BV47" s="947">
        <v>0</v>
      </c>
    </row>
    <row r="48" spans="1:74" ht="11.1" customHeight="1" x14ac:dyDescent="0.2">
      <c r="A48" s="267" t="s">
        <v>1259</v>
      </c>
      <c r="B48" s="554" t="s">
        <v>1077</v>
      </c>
      <c r="C48" s="347">
        <v>61.560487180000003</v>
      </c>
      <c r="D48" s="347">
        <v>63.576835883000001</v>
      </c>
      <c r="E48" s="347">
        <v>67.172905779000004</v>
      </c>
      <c r="F48" s="347">
        <v>70.996258917999995</v>
      </c>
      <c r="G48" s="347">
        <v>74.314758874000006</v>
      </c>
      <c r="H48" s="347">
        <v>77.910310358000004</v>
      </c>
      <c r="I48" s="347">
        <v>80.499966896999993</v>
      </c>
      <c r="J48" s="347">
        <v>81.350876111999995</v>
      </c>
      <c r="K48" s="347">
        <v>79.822113349000006</v>
      </c>
      <c r="L48" s="347">
        <v>77.865111917999997</v>
      </c>
      <c r="M48" s="347">
        <v>77.010118523000003</v>
      </c>
      <c r="N48" s="347">
        <v>77.740561665000001</v>
      </c>
      <c r="O48" s="347">
        <v>79.368593344000004</v>
      </c>
      <c r="P48" s="347">
        <v>81.659741847000006</v>
      </c>
      <c r="Q48" s="347">
        <v>84.367629699000005</v>
      </c>
      <c r="R48" s="347">
        <v>87.592087692999996</v>
      </c>
      <c r="S48" s="347">
        <v>89.159010554000005</v>
      </c>
      <c r="T48" s="347">
        <v>88.214974964999996</v>
      </c>
      <c r="U48" s="347">
        <v>85.396147490000004</v>
      </c>
      <c r="V48" s="347">
        <v>80.281991099999999</v>
      </c>
      <c r="W48" s="347">
        <v>74.343718788999993</v>
      </c>
      <c r="X48" s="347">
        <v>67.181457326</v>
      </c>
      <c r="Y48" s="347">
        <v>64.207882487999996</v>
      </c>
      <c r="Z48" s="347">
        <v>59.968116942999998</v>
      </c>
      <c r="AA48" s="347">
        <v>65.804649107000003</v>
      </c>
      <c r="AB48" s="347">
        <v>69.892274610000001</v>
      </c>
      <c r="AC48" s="347">
        <v>73.833583124</v>
      </c>
      <c r="AD48" s="347">
        <v>80.243012281999995</v>
      </c>
      <c r="AE48" s="347">
        <v>82.257812439000006</v>
      </c>
      <c r="AF48" s="347">
        <v>87.448197174000001</v>
      </c>
      <c r="AG48" s="347">
        <v>86.657569433999996</v>
      </c>
      <c r="AH48" s="347">
        <v>83.74806418</v>
      </c>
      <c r="AI48" s="347">
        <v>79.232490561999995</v>
      </c>
      <c r="AJ48" s="347">
        <v>76.677055781999996</v>
      </c>
      <c r="AK48" s="347">
        <v>76.542720811999999</v>
      </c>
      <c r="AL48" s="347">
        <v>76.358904383999999</v>
      </c>
      <c r="AM48" s="347">
        <v>75.406667706999997</v>
      </c>
      <c r="AN48" s="347">
        <v>75.369512331999999</v>
      </c>
      <c r="AO48" s="347">
        <v>76.803468139000003</v>
      </c>
      <c r="AP48" s="347">
        <v>79.206288635999996</v>
      </c>
      <c r="AQ48" s="347">
        <v>80.097535010000001</v>
      </c>
      <c r="AR48" s="347">
        <v>77.737881485000003</v>
      </c>
      <c r="AS48" s="347">
        <v>74.531284572999994</v>
      </c>
      <c r="AT48" s="347">
        <v>72.145416855999997</v>
      </c>
      <c r="AU48" s="347">
        <v>70.898181952000002</v>
      </c>
      <c r="AV48" s="347">
        <v>69.721694501000002</v>
      </c>
      <c r="AW48" s="347">
        <v>68.785628407000004</v>
      </c>
      <c r="AX48" s="347">
        <v>68.976741204000007</v>
      </c>
      <c r="AY48" s="347">
        <v>70.166760053999994</v>
      </c>
      <c r="AZ48" s="347">
        <v>71.531519880000005</v>
      </c>
      <c r="BA48" s="347">
        <v>72.734052524999996</v>
      </c>
      <c r="BB48" s="347">
        <v>73.942896106000006</v>
      </c>
      <c r="BC48" s="347">
        <v>74.951506757000004</v>
      </c>
      <c r="BD48" s="347">
        <v>75.820422812000004</v>
      </c>
      <c r="BE48" s="947">
        <v>0</v>
      </c>
      <c r="BF48" s="947">
        <v>0</v>
      </c>
      <c r="BG48" s="947">
        <v>0</v>
      </c>
      <c r="BH48" s="947">
        <v>0</v>
      </c>
      <c r="BI48" s="947">
        <v>0</v>
      </c>
      <c r="BJ48" s="947">
        <v>0</v>
      </c>
      <c r="BK48" s="947">
        <v>0</v>
      </c>
      <c r="BL48" s="947">
        <v>0</v>
      </c>
      <c r="BM48" s="947">
        <v>0</v>
      </c>
      <c r="BN48" s="947">
        <v>0</v>
      </c>
      <c r="BO48" s="947">
        <v>0</v>
      </c>
      <c r="BP48" s="947">
        <v>0</v>
      </c>
      <c r="BQ48" s="947">
        <v>0</v>
      </c>
      <c r="BR48" s="947">
        <v>0</v>
      </c>
      <c r="BS48" s="947">
        <v>0</v>
      </c>
      <c r="BT48" s="947">
        <v>0</v>
      </c>
      <c r="BU48" s="947">
        <v>0</v>
      </c>
      <c r="BV48" s="947">
        <v>0</v>
      </c>
    </row>
    <row r="49" spans="1:74" ht="11.1" customHeight="1" x14ac:dyDescent="0.2">
      <c r="A49" s="267" t="s">
        <v>1260</v>
      </c>
      <c r="B49" s="554" t="s">
        <v>1079</v>
      </c>
      <c r="C49" s="347">
        <v>0.74787433431999994</v>
      </c>
      <c r="D49" s="347">
        <v>0.67605707823000005</v>
      </c>
      <c r="E49" s="347">
        <v>0.60235780567999997</v>
      </c>
      <c r="F49" s="347">
        <v>0.58400405248999998</v>
      </c>
      <c r="G49" s="347">
        <v>0.61946580397999995</v>
      </c>
      <c r="H49" s="347">
        <v>0.62959882206999995</v>
      </c>
      <c r="I49" s="347">
        <v>0.60261640448999998</v>
      </c>
      <c r="J49" s="347">
        <v>0.57115038008999996</v>
      </c>
      <c r="K49" s="347">
        <v>0.56405073168999997</v>
      </c>
      <c r="L49" s="347">
        <v>0.58142895190999999</v>
      </c>
      <c r="M49" s="347">
        <v>0.57336627226000003</v>
      </c>
      <c r="N49" s="347">
        <v>0.54378950811000004</v>
      </c>
      <c r="O49" s="347">
        <v>0.51202388646999997</v>
      </c>
      <c r="P49" s="347">
        <v>0.51070475225</v>
      </c>
      <c r="Q49" s="347">
        <v>0.51729187112999997</v>
      </c>
      <c r="R49" s="347">
        <v>0.50100297965999996</v>
      </c>
      <c r="S49" s="347">
        <v>0.47183862727999998</v>
      </c>
      <c r="T49" s="347">
        <v>0.45258116366000001</v>
      </c>
      <c r="U49" s="347">
        <v>0.45165811317999999</v>
      </c>
      <c r="V49" s="347">
        <v>0.47900735768000002</v>
      </c>
      <c r="W49" s="347">
        <v>0.49377769997999998</v>
      </c>
      <c r="X49" s="347">
        <v>0.50251877819000002</v>
      </c>
      <c r="Y49" s="347">
        <v>0.43258866870000001</v>
      </c>
      <c r="Z49" s="347">
        <v>0.41623319596000002</v>
      </c>
      <c r="AA49" s="347">
        <v>0.33846665602999998</v>
      </c>
      <c r="AB49" s="347">
        <v>0.28311034514</v>
      </c>
      <c r="AC49" s="347">
        <v>0.22350354986000001</v>
      </c>
      <c r="AD49" s="347">
        <v>0.13905348595</v>
      </c>
      <c r="AE49" s="347">
        <v>0.15823405392000001</v>
      </c>
      <c r="AF49" s="347">
        <v>0.18231663741000001</v>
      </c>
      <c r="AG49" s="347">
        <v>0.30199109449</v>
      </c>
      <c r="AH49" s="347">
        <v>0.38065877071999998</v>
      </c>
      <c r="AI49" s="347">
        <v>0.42307644312999998</v>
      </c>
      <c r="AJ49" s="347">
        <v>0.42474221258</v>
      </c>
      <c r="AK49" s="347">
        <v>0.41450657885999997</v>
      </c>
      <c r="AL49" s="347">
        <v>0.40228933846999998</v>
      </c>
      <c r="AM49" s="347">
        <v>0.37209022027999999</v>
      </c>
      <c r="AN49" s="347">
        <v>0.32976537601</v>
      </c>
      <c r="AO49" s="347">
        <v>0.32056101115000002</v>
      </c>
      <c r="AP49" s="347">
        <v>0.36483850787</v>
      </c>
      <c r="AQ49" s="347">
        <v>0.43968625454999999</v>
      </c>
      <c r="AR49" s="347">
        <v>0.51682387396999996</v>
      </c>
      <c r="AS49" s="347">
        <v>0.57333624113000003</v>
      </c>
      <c r="AT49" s="347">
        <v>0.60047972726999999</v>
      </c>
      <c r="AU49" s="347">
        <v>0.59850971987000001</v>
      </c>
      <c r="AV49" s="347">
        <v>0.57816224077</v>
      </c>
      <c r="AW49" s="347">
        <v>0.53834314423999996</v>
      </c>
      <c r="AX49" s="347">
        <v>0.50121509962999999</v>
      </c>
      <c r="AY49" s="347">
        <v>0.48687364694000002</v>
      </c>
      <c r="AZ49" s="347">
        <v>0.50657216439999997</v>
      </c>
      <c r="BA49" s="347">
        <v>0.52802162482000004</v>
      </c>
      <c r="BB49" s="347">
        <v>0.55496306107000004</v>
      </c>
      <c r="BC49" s="347">
        <v>0.58411383432999997</v>
      </c>
      <c r="BD49" s="347">
        <v>0.61749379464999998</v>
      </c>
      <c r="BE49" s="947">
        <v>0</v>
      </c>
      <c r="BF49" s="947">
        <v>0</v>
      </c>
      <c r="BG49" s="947">
        <v>0</v>
      </c>
      <c r="BH49" s="947">
        <v>0</v>
      </c>
      <c r="BI49" s="947">
        <v>0</v>
      </c>
      <c r="BJ49" s="947">
        <v>0</v>
      </c>
      <c r="BK49" s="947">
        <v>0</v>
      </c>
      <c r="BL49" s="947">
        <v>0</v>
      </c>
      <c r="BM49" s="947">
        <v>0</v>
      </c>
      <c r="BN49" s="947">
        <v>0</v>
      </c>
      <c r="BO49" s="947">
        <v>0</v>
      </c>
      <c r="BP49" s="947">
        <v>0</v>
      </c>
      <c r="BQ49" s="947">
        <v>0</v>
      </c>
      <c r="BR49" s="947">
        <v>0</v>
      </c>
      <c r="BS49" s="947">
        <v>0</v>
      </c>
      <c r="BT49" s="947">
        <v>0</v>
      </c>
      <c r="BU49" s="947">
        <v>0</v>
      </c>
      <c r="BV49" s="947">
        <v>0</v>
      </c>
    </row>
    <row r="50" spans="1:74" ht="11.1" customHeight="1" x14ac:dyDescent="0.2">
      <c r="A50" s="267" t="s">
        <v>1261</v>
      </c>
      <c r="B50" s="554" t="s">
        <v>1081</v>
      </c>
      <c r="C50" s="347">
        <v>388.75256782999998</v>
      </c>
      <c r="D50" s="347">
        <v>391.72356171000001</v>
      </c>
      <c r="E50" s="347">
        <v>395.39715202999997</v>
      </c>
      <c r="F50" s="347">
        <v>402.06565366000001</v>
      </c>
      <c r="G50" s="347">
        <v>411.78576446</v>
      </c>
      <c r="H50" s="347">
        <v>422.03428392000001</v>
      </c>
      <c r="I50" s="347">
        <v>429.94239051</v>
      </c>
      <c r="J50" s="347">
        <v>435.74408815999999</v>
      </c>
      <c r="K50" s="347">
        <v>439.06093950000002</v>
      </c>
      <c r="L50" s="347">
        <v>440.44350434</v>
      </c>
      <c r="M50" s="347">
        <v>441.07235352999999</v>
      </c>
      <c r="N50" s="347">
        <v>441.45123311999998</v>
      </c>
      <c r="O50" s="347">
        <v>440.23048331000001</v>
      </c>
      <c r="P50" s="347">
        <v>438.78384798000002</v>
      </c>
      <c r="Q50" s="347">
        <v>436.70264372999998</v>
      </c>
      <c r="R50" s="347">
        <v>435.55245451000002</v>
      </c>
      <c r="S50" s="347">
        <v>437.57105190999999</v>
      </c>
      <c r="T50" s="347">
        <v>441.91000545999998</v>
      </c>
      <c r="U50" s="347">
        <v>447.37314944000002</v>
      </c>
      <c r="V50" s="347">
        <v>450.09109718000002</v>
      </c>
      <c r="W50" s="347">
        <v>448.96233898000003</v>
      </c>
      <c r="X50" s="347">
        <v>449.39453768999999</v>
      </c>
      <c r="Y50" s="347">
        <v>444.47470148000002</v>
      </c>
      <c r="Z50" s="347">
        <v>442.98089238</v>
      </c>
      <c r="AA50" s="347">
        <v>446.81506995000001</v>
      </c>
      <c r="AB50" s="347">
        <v>451.88715492</v>
      </c>
      <c r="AC50" s="347">
        <v>456.87766501999999</v>
      </c>
      <c r="AD50" s="347">
        <v>463.83718800999998</v>
      </c>
      <c r="AE50" s="347">
        <v>467.11260677000001</v>
      </c>
      <c r="AF50" s="347">
        <v>476.73465075000001</v>
      </c>
      <c r="AG50" s="347">
        <v>470.78143304000002</v>
      </c>
      <c r="AH50" s="347">
        <v>465.27224321</v>
      </c>
      <c r="AI50" s="347">
        <v>454.09306622000003</v>
      </c>
      <c r="AJ50" s="347">
        <v>442.59624081999999</v>
      </c>
      <c r="AK50" s="347">
        <v>435.69948915999998</v>
      </c>
      <c r="AL50" s="347">
        <v>435.32976523999997</v>
      </c>
      <c r="AM50" s="347">
        <v>438.19351114</v>
      </c>
      <c r="AN50" s="347">
        <v>443.91261750000001</v>
      </c>
      <c r="AO50" s="347">
        <v>449.67450224999999</v>
      </c>
      <c r="AP50" s="347">
        <v>455.54538238999999</v>
      </c>
      <c r="AQ50" s="347">
        <v>462.07474581999998</v>
      </c>
      <c r="AR50" s="347">
        <v>466.10467779999999</v>
      </c>
      <c r="AS50" s="347">
        <v>466.00027825000001</v>
      </c>
      <c r="AT50" s="347">
        <v>461.96017424000001</v>
      </c>
      <c r="AU50" s="347">
        <v>456.18953309</v>
      </c>
      <c r="AV50" s="347">
        <v>452.32824771999998</v>
      </c>
      <c r="AW50" s="347">
        <v>450.62815055999999</v>
      </c>
      <c r="AX50" s="347">
        <v>450.86409377000001</v>
      </c>
      <c r="AY50" s="347">
        <v>451.51570425</v>
      </c>
      <c r="AZ50" s="347">
        <v>453.28200798</v>
      </c>
      <c r="BA50" s="347">
        <v>455.24913526</v>
      </c>
      <c r="BB50" s="347">
        <v>457.77985296999998</v>
      </c>
      <c r="BC50" s="347">
        <v>460.45645302999998</v>
      </c>
      <c r="BD50" s="347">
        <v>463.34526607999999</v>
      </c>
      <c r="BE50" s="947">
        <v>0</v>
      </c>
      <c r="BF50" s="947">
        <v>0</v>
      </c>
      <c r="BG50" s="947">
        <v>0</v>
      </c>
      <c r="BH50" s="947">
        <v>0</v>
      </c>
      <c r="BI50" s="947">
        <v>0</v>
      </c>
      <c r="BJ50" s="947">
        <v>0</v>
      </c>
      <c r="BK50" s="947">
        <v>0</v>
      </c>
      <c r="BL50" s="947">
        <v>0</v>
      </c>
      <c r="BM50" s="947">
        <v>0</v>
      </c>
      <c r="BN50" s="947">
        <v>0</v>
      </c>
      <c r="BO50" s="947">
        <v>0</v>
      </c>
      <c r="BP50" s="947">
        <v>0</v>
      </c>
      <c r="BQ50" s="947">
        <v>0</v>
      </c>
      <c r="BR50" s="947">
        <v>0</v>
      </c>
      <c r="BS50" s="947">
        <v>0</v>
      </c>
      <c r="BT50" s="947">
        <v>0</v>
      </c>
      <c r="BU50" s="947">
        <v>0</v>
      </c>
      <c r="BV50" s="947">
        <v>0</v>
      </c>
    </row>
    <row r="51" spans="1:74" ht="11.1" customHeight="1" x14ac:dyDescent="0.2">
      <c r="A51" s="267" t="s">
        <v>1262</v>
      </c>
      <c r="B51" s="554" t="s">
        <v>1543</v>
      </c>
      <c r="C51" s="347">
        <v>67.898816838000002</v>
      </c>
      <c r="D51" s="347">
        <v>69.051695316000007</v>
      </c>
      <c r="E51" s="347">
        <v>70.048252176999995</v>
      </c>
      <c r="F51" s="347">
        <v>71.614046145000003</v>
      </c>
      <c r="G51" s="347">
        <v>73.614794212999996</v>
      </c>
      <c r="H51" s="347">
        <v>75.398166564999997</v>
      </c>
      <c r="I51" s="347">
        <v>77.129984969000006</v>
      </c>
      <c r="J51" s="347">
        <v>78.445726921000002</v>
      </c>
      <c r="K51" s="347">
        <v>78.456498398999997</v>
      </c>
      <c r="L51" s="347">
        <v>77.553999696000005</v>
      </c>
      <c r="M51" s="347">
        <v>76.849140117000005</v>
      </c>
      <c r="N51" s="347">
        <v>76.961092504000007</v>
      </c>
      <c r="O51" s="347">
        <v>77.446154333999999</v>
      </c>
      <c r="P51" s="347">
        <v>77.922950404000005</v>
      </c>
      <c r="Q51" s="347">
        <v>78.507455432</v>
      </c>
      <c r="R51" s="347">
        <v>79.692266774000004</v>
      </c>
      <c r="S51" s="347">
        <v>81.831276454999994</v>
      </c>
      <c r="T51" s="347">
        <v>84.116494216000007</v>
      </c>
      <c r="U51" s="347">
        <v>85.578904403999999</v>
      </c>
      <c r="V51" s="347">
        <v>85.774148113999999</v>
      </c>
      <c r="W51" s="347">
        <v>84.391221352000002</v>
      </c>
      <c r="X51" s="347">
        <v>83.215507591999994</v>
      </c>
      <c r="Y51" s="347">
        <v>80.410586311000003</v>
      </c>
      <c r="Z51" s="347">
        <v>78.878564122</v>
      </c>
      <c r="AA51" s="347">
        <v>79.375030682000002</v>
      </c>
      <c r="AB51" s="347">
        <v>78.849067386000002</v>
      </c>
      <c r="AC51" s="347">
        <v>77.603651232000004</v>
      </c>
      <c r="AD51" s="347">
        <v>76.887610706999993</v>
      </c>
      <c r="AE51" s="347">
        <v>78.314345488000001</v>
      </c>
      <c r="AF51" s="347">
        <v>80.566002624999996</v>
      </c>
      <c r="AG51" s="347">
        <v>84.842580291999994</v>
      </c>
      <c r="AH51" s="347">
        <v>87.350766999000001</v>
      </c>
      <c r="AI51" s="347">
        <v>88.615187001999999</v>
      </c>
      <c r="AJ51" s="347">
        <v>88.979784074999998</v>
      </c>
      <c r="AK51" s="347">
        <v>88.822654528000001</v>
      </c>
      <c r="AL51" s="347">
        <v>87.275581208000006</v>
      </c>
      <c r="AM51" s="347">
        <v>84.509939012999993</v>
      </c>
      <c r="AN51" s="347">
        <v>81.601890271000002</v>
      </c>
      <c r="AO51" s="347">
        <v>79.903927383999999</v>
      </c>
      <c r="AP51" s="347">
        <v>79.325934266999994</v>
      </c>
      <c r="AQ51" s="347">
        <v>80.343988171999996</v>
      </c>
      <c r="AR51" s="347">
        <v>82.197838404999999</v>
      </c>
      <c r="AS51" s="347">
        <v>83.647625056999999</v>
      </c>
      <c r="AT51" s="347">
        <v>84.515290118999999</v>
      </c>
      <c r="AU51" s="347">
        <v>84.301296747999999</v>
      </c>
      <c r="AV51" s="347">
        <v>83.409873876999995</v>
      </c>
      <c r="AW51" s="347">
        <v>82.317414937999999</v>
      </c>
      <c r="AX51" s="347">
        <v>81.559595287999997</v>
      </c>
      <c r="AY51" s="347">
        <v>81.064395941000001</v>
      </c>
      <c r="AZ51" s="347">
        <v>80.775282242000003</v>
      </c>
      <c r="BA51" s="347">
        <v>80.541340138999999</v>
      </c>
      <c r="BB51" s="347">
        <v>80.351480632000005</v>
      </c>
      <c r="BC51" s="347">
        <v>80.222824094000003</v>
      </c>
      <c r="BD51" s="347">
        <v>80.118757028999994</v>
      </c>
      <c r="BE51" s="947">
        <v>0</v>
      </c>
      <c r="BF51" s="947">
        <v>0</v>
      </c>
      <c r="BG51" s="947">
        <v>0</v>
      </c>
      <c r="BH51" s="947">
        <v>0</v>
      </c>
      <c r="BI51" s="947">
        <v>0</v>
      </c>
      <c r="BJ51" s="947">
        <v>0</v>
      </c>
      <c r="BK51" s="947">
        <v>0</v>
      </c>
      <c r="BL51" s="947">
        <v>0</v>
      </c>
      <c r="BM51" s="947">
        <v>0</v>
      </c>
      <c r="BN51" s="947">
        <v>0</v>
      </c>
      <c r="BO51" s="947">
        <v>0</v>
      </c>
      <c r="BP51" s="947">
        <v>0</v>
      </c>
      <c r="BQ51" s="947">
        <v>0</v>
      </c>
      <c r="BR51" s="947">
        <v>0</v>
      </c>
      <c r="BS51" s="947">
        <v>0</v>
      </c>
      <c r="BT51" s="947">
        <v>0</v>
      </c>
      <c r="BU51" s="947">
        <v>0</v>
      </c>
      <c r="BV51" s="947">
        <v>0</v>
      </c>
    </row>
    <row r="52" spans="1:74" ht="11.1" customHeight="1" x14ac:dyDescent="0.2">
      <c r="A52" s="169"/>
      <c r="B52" s="620"/>
      <c r="C52" s="618"/>
      <c r="D52" s="618"/>
      <c r="E52" s="618"/>
      <c r="F52" s="618"/>
      <c r="G52" s="618"/>
      <c r="H52" s="618"/>
      <c r="I52" s="618"/>
      <c r="J52" s="618"/>
      <c r="K52" s="618"/>
      <c r="L52" s="618"/>
      <c r="M52" s="618"/>
      <c r="N52" s="618"/>
      <c r="O52" s="618"/>
      <c r="P52" s="618"/>
      <c r="Q52" s="618"/>
      <c r="R52" s="618"/>
      <c r="S52" s="618"/>
      <c r="T52" s="618"/>
      <c r="U52" s="618"/>
      <c r="V52" s="618"/>
      <c r="W52" s="618"/>
      <c r="X52" s="618"/>
      <c r="Y52" s="618"/>
      <c r="Z52" s="618"/>
      <c r="AA52" s="618"/>
      <c r="AB52" s="618"/>
      <c r="AC52" s="618"/>
      <c r="AD52" s="618"/>
      <c r="AE52" s="618"/>
      <c r="AF52" s="618"/>
      <c r="AG52" s="618"/>
      <c r="AH52" s="618"/>
      <c r="AI52" s="618"/>
      <c r="AJ52" s="618"/>
      <c r="AK52" s="618"/>
      <c r="AL52" s="618"/>
      <c r="AM52" s="618"/>
      <c r="AN52" s="618"/>
      <c r="AO52" s="618"/>
      <c r="AP52" s="618"/>
      <c r="AQ52" s="618"/>
      <c r="AR52" s="618"/>
      <c r="AS52" s="618"/>
      <c r="AT52" s="618"/>
      <c r="AU52" s="618"/>
      <c r="AV52" s="618"/>
      <c r="AW52" s="618"/>
      <c r="AX52" s="618"/>
      <c r="AY52" s="618"/>
      <c r="AZ52" s="618"/>
      <c r="BA52" s="872"/>
      <c r="BB52" s="872"/>
      <c r="BC52" s="872"/>
      <c r="BD52" s="872"/>
      <c r="BE52" s="353"/>
      <c r="BF52" s="353"/>
      <c r="BG52" s="353"/>
      <c r="BH52" s="353"/>
      <c r="BI52" s="353"/>
      <c r="BJ52" s="353"/>
      <c r="BK52" s="353"/>
      <c r="BL52" s="353"/>
      <c r="BM52" s="353"/>
      <c r="BN52" s="353"/>
      <c r="BO52" s="353"/>
      <c r="BP52" s="353"/>
      <c r="BQ52" s="353"/>
      <c r="BR52" s="353"/>
      <c r="BS52" s="353"/>
      <c r="BT52" s="353"/>
      <c r="BU52" s="353"/>
      <c r="BV52" s="353"/>
    </row>
    <row r="53" spans="1:74" ht="11.1" customHeight="1" x14ac:dyDescent="0.2">
      <c r="A53" s="267"/>
      <c r="B53" s="37" t="s">
        <v>1263</v>
      </c>
      <c r="C53" s="619"/>
      <c r="D53" s="619"/>
      <c r="E53" s="619"/>
      <c r="F53" s="619"/>
      <c r="G53" s="619"/>
      <c r="H53" s="619"/>
      <c r="I53" s="619"/>
      <c r="J53" s="619"/>
      <c r="K53" s="619"/>
      <c r="L53" s="619"/>
      <c r="M53" s="619"/>
      <c r="N53" s="619"/>
      <c r="O53" s="619"/>
      <c r="P53" s="619"/>
      <c r="Q53" s="619"/>
      <c r="R53" s="619"/>
      <c r="S53" s="619"/>
      <c r="T53" s="619"/>
      <c r="U53" s="619"/>
      <c r="V53" s="619"/>
      <c r="W53" s="619"/>
      <c r="X53" s="619"/>
      <c r="Y53" s="619"/>
      <c r="Z53" s="619"/>
      <c r="AA53" s="619"/>
      <c r="AB53" s="619"/>
      <c r="AC53" s="619"/>
      <c r="AD53" s="619"/>
      <c r="AE53" s="619"/>
      <c r="AF53" s="619"/>
      <c r="AG53" s="619"/>
      <c r="AH53" s="619"/>
      <c r="AI53" s="619"/>
      <c r="AJ53" s="619"/>
      <c r="AK53" s="619"/>
      <c r="AL53" s="619"/>
      <c r="AM53" s="619"/>
      <c r="AN53" s="619"/>
      <c r="AO53" s="619"/>
      <c r="AP53" s="619"/>
      <c r="AQ53" s="619"/>
      <c r="AR53" s="619"/>
      <c r="AS53" s="619"/>
      <c r="AT53" s="619"/>
      <c r="AU53" s="619"/>
      <c r="AV53" s="619"/>
      <c r="AW53" s="619"/>
      <c r="AX53" s="619"/>
      <c r="AY53" s="619"/>
      <c r="AZ53" s="619"/>
      <c r="BA53" s="872"/>
      <c r="BB53" s="872"/>
      <c r="BC53" s="872"/>
      <c r="BD53" s="872"/>
      <c r="BE53" s="353"/>
      <c r="BF53" s="353"/>
      <c r="BG53" s="353"/>
      <c r="BH53" s="353"/>
      <c r="BI53" s="353"/>
      <c r="BJ53" s="353"/>
      <c r="BK53" s="353"/>
      <c r="BL53" s="353"/>
      <c r="BM53" s="353"/>
      <c r="BN53" s="353"/>
      <c r="BO53" s="353"/>
      <c r="BP53" s="353"/>
      <c r="BQ53" s="353"/>
      <c r="BR53" s="353"/>
      <c r="BS53" s="353"/>
      <c r="BT53" s="353"/>
      <c r="BU53" s="353"/>
      <c r="BV53" s="353"/>
    </row>
    <row r="54" spans="1:74" ht="11.1" customHeight="1" x14ac:dyDescent="0.2">
      <c r="A54" s="267" t="s">
        <v>1264</v>
      </c>
      <c r="B54" s="554" t="s">
        <v>1073</v>
      </c>
      <c r="C54" s="452">
        <v>0.20247712828</v>
      </c>
      <c r="D54" s="452">
        <v>0.20945085651000001</v>
      </c>
      <c r="E54" s="452">
        <v>0.20258838073999999</v>
      </c>
      <c r="F54" s="452">
        <v>0.19261668672999999</v>
      </c>
      <c r="G54" s="452">
        <v>0.19564898134</v>
      </c>
      <c r="H54" s="452">
        <v>0.19849087640999999</v>
      </c>
      <c r="I54" s="452">
        <v>0.19679201734999999</v>
      </c>
      <c r="J54" s="452">
        <v>0.19767613031</v>
      </c>
      <c r="K54" s="452">
        <v>0.21141828714999999</v>
      </c>
      <c r="L54" s="452">
        <v>0.23334589806</v>
      </c>
      <c r="M54" s="452">
        <v>0.24996865112</v>
      </c>
      <c r="N54" s="452">
        <v>0.23853422669999999</v>
      </c>
      <c r="O54" s="452">
        <v>0.24879456467</v>
      </c>
      <c r="P54" s="452">
        <v>0.25883237635</v>
      </c>
      <c r="Q54" s="452">
        <v>0.25973639542999999</v>
      </c>
      <c r="R54" s="452">
        <v>0.26019891166999998</v>
      </c>
      <c r="S54" s="452">
        <v>0.25849870788000001</v>
      </c>
      <c r="T54" s="452">
        <v>0.25218101770000001</v>
      </c>
      <c r="U54" s="452">
        <v>0.26037298013999999</v>
      </c>
      <c r="V54" s="452">
        <v>0.26999111518000002</v>
      </c>
      <c r="W54" s="452">
        <v>0.27273768732999998</v>
      </c>
      <c r="X54" s="452">
        <v>0.30500650336000001</v>
      </c>
      <c r="Y54" s="452">
        <v>0.29724317342000001</v>
      </c>
      <c r="Z54" s="452">
        <v>0.29529446654000002</v>
      </c>
      <c r="AA54" s="452">
        <v>0.29066834105</v>
      </c>
      <c r="AB54" s="452">
        <v>0.28722576475</v>
      </c>
      <c r="AC54" s="452">
        <v>0.28621329131000001</v>
      </c>
      <c r="AD54" s="452">
        <v>0.27336100218999998</v>
      </c>
      <c r="AE54" s="452">
        <v>0.28877126327000002</v>
      </c>
      <c r="AF54" s="452">
        <v>0.33346419082000001</v>
      </c>
      <c r="AG54" s="452">
        <v>0.36549214028999999</v>
      </c>
      <c r="AH54" s="452">
        <v>0.40985218068000001</v>
      </c>
      <c r="AI54" s="452">
        <v>0.40380326029000002</v>
      </c>
      <c r="AJ54" s="452">
        <v>0.42431488771999998</v>
      </c>
      <c r="AK54" s="452">
        <v>0.45943916891999997</v>
      </c>
      <c r="AL54" s="452">
        <v>0.48611510782</v>
      </c>
      <c r="AM54" s="452">
        <v>0.48752070157999999</v>
      </c>
      <c r="AN54" s="452">
        <v>0.51278496392999995</v>
      </c>
      <c r="AO54" s="452">
        <v>0.52760112720999996</v>
      </c>
      <c r="AP54" s="452">
        <v>0.53384175787999999</v>
      </c>
      <c r="AQ54" s="452">
        <v>0.54438969566999995</v>
      </c>
      <c r="AR54" s="452">
        <v>0.52605950992999995</v>
      </c>
      <c r="AS54" s="452">
        <v>0.53275324013000003</v>
      </c>
      <c r="AT54" s="452">
        <v>0.51354708979999997</v>
      </c>
      <c r="AU54" s="452">
        <v>0.50442433912999995</v>
      </c>
      <c r="AV54" s="452">
        <v>0.48624846554000001</v>
      </c>
      <c r="AW54" s="452">
        <v>0.47159896458</v>
      </c>
      <c r="AX54" s="452">
        <v>0.46900416849999998</v>
      </c>
      <c r="AY54" s="452">
        <v>0.46155704152999999</v>
      </c>
      <c r="AZ54" s="452">
        <v>0.45319403545999998</v>
      </c>
      <c r="BA54" s="452">
        <v>0.45652417342000001</v>
      </c>
      <c r="BB54" s="452">
        <v>0.45485954357000002</v>
      </c>
      <c r="BC54" s="452">
        <v>0.47638296587000001</v>
      </c>
      <c r="BD54" s="452">
        <v>0.50239688601999999</v>
      </c>
      <c r="BE54" s="947">
        <v>0</v>
      </c>
      <c r="BF54" s="947">
        <v>0</v>
      </c>
      <c r="BG54" s="947">
        <v>0</v>
      </c>
      <c r="BH54" s="947">
        <v>0</v>
      </c>
      <c r="BI54" s="947">
        <v>0</v>
      </c>
      <c r="BJ54" s="947">
        <v>0</v>
      </c>
      <c r="BK54" s="947">
        <v>0</v>
      </c>
      <c r="BL54" s="947">
        <v>0</v>
      </c>
      <c r="BM54" s="947">
        <v>0</v>
      </c>
      <c r="BN54" s="947">
        <v>0</v>
      </c>
      <c r="BO54" s="947">
        <v>0</v>
      </c>
      <c r="BP54" s="947">
        <v>0</v>
      </c>
      <c r="BQ54" s="947">
        <v>0</v>
      </c>
      <c r="BR54" s="947">
        <v>0</v>
      </c>
      <c r="BS54" s="947">
        <v>0</v>
      </c>
      <c r="BT54" s="947">
        <v>0</v>
      </c>
      <c r="BU54" s="947">
        <v>0</v>
      </c>
      <c r="BV54" s="947">
        <v>0</v>
      </c>
    </row>
    <row r="55" spans="1:74" ht="11.1" customHeight="1" x14ac:dyDescent="0.2">
      <c r="A55" s="267" t="s">
        <v>1265</v>
      </c>
      <c r="B55" s="554" t="s">
        <v>1075</v>
      </c>
      <c r="C55" s="452">
        <v>1.6490688078</v>
      </c>
      <c r="D55" s="452">
        <v>1.4413564159000001</v>
      </c>
      <c r="E55" s="452">
        <v>1.3639956394999999</v>
      </c>
      <c r="F55" s="452">
        <v>1.0655434546</v>
      </c>
      <c r="G55" s="452">
        <v>1.0900653655999999</v>
      </c>
      <c r="H55" s="452">
        <v>1.1569945256</v>
      </c>
      <c r="I55" s="452">
        <v>1.1564926104</v>
      </c>
      <c r="J55" s="452">
        <v>1.2133384426</v>
      </c>
      <c r="K55" s="452">
        <v>1.2539162504000001</v>
      </c>
      <c r="L55" s="452">
        <v>1.2487067301000001</v>
      </c>
      <c r="M55" s="452">
        <v>1.2316548714</v>
      </c>
      <c r="N55" s="452">
        <v>1.2633535102</v>
      </c>
      <c r="O55" s="452">
        <v>1.2297632614</v>
      </c>
      <c r="P55" s="452">
        <v>1.2363851552</v>
      </c>
      <c r="Q55" s="452">
        <v>1.2725703491</v>
      </c>
      <c r="R55" s="452">
        <v>1.3516367709999999</v>
      </c>
      <c r="S55" s="452">
        <v>1.4585201414</v>
      </c>
      <c r="T55" s="452">
        <v>1.6152425079999999</v>
      </c>
      <c r="U55" s="452">
        <v>1.7955158699</v>
      </c>
      <c r="V55" s="452">
        <v>1.9117832579</v>
      </c>
      <c r="W55" s="452">
        <v>1.9110101522</v>
      </c>
      <c r="X55" s="452">
        <v>1.9407726071</v>
      </c>
      <c r="Y55" s="452">
        <v>1.9246389878000001</v>
      </c>
      <c r="Z55" s="452">
        <v>1.7837952113</v>
      </c>
      <c r="AA55" s="452">
        <v>1.7146842919</v>
      </c>
      <c r="AB55" s="452">
        <v>1.6290532611999999</v>
      </c>
      <c r="AC55" s="452">
        <v>1.5584830686</v>
      </c>
      <c r="AD55" s="452">
        <v>1.5494553187</v>
      </c>
      <c r="AE55" s="452">
        <v>1.6515734768000001</v>
      </c>
      <c r="AF55" s="452">
        <v>1.7206029542000001</v>
      </c>
      <c r="AG55" s="452">
        <v>1.8144997829</v>
      </c>
      <c r="AH55" s="452">
        <v>1.8363605159</v>
      </c>
      <c r="AI55" s="452">
        <v>1.8128014771000001</v>
      </c>
      <c r="AJ55" s="452">
        <v>1.7747538006000001</v>
      </c>
      <c r="AK55" s="452">
        <v>1.759603381</v>
      </c>
      <c r="AL55" s="452">
        <v>1.6681066274</v>
      </c>
      <c r="AM55" s="452">
        <v>1.542122233</v>
      </c>
      <c r="AN55" s="452">
        <v>1.4500151505000001</v>
      </c>
      <c r="AO55" s="452">
        <v>1.5303268272999999</v>
      </c>
      <c r="AP55" s="452">
        <v>1.6913339126</v>
      </c>
      <c r="AQ55" s="452">
        <v>1.8048115154</v>
      </c>
      <c r="AR55" s="452">
        <v>1.9256130478</v>
      </c>
      <c r="AS55" s="452">
        <v>2.0688949127999998</v>
      </c>
      <c r="AT55" s="452">
        <v>2.2184329824</v>
      </c>
      <c r="AU55" s="452">
        <v>2.2291767785999999</v>
      </c>
      <c r="AV55" s="452">
        <v>2.2200095526000001</v>
      </c>
      <c r="AW55" s="452">
        <v>2.2410356760000001</v>
      </c>
      <c r="AX55" s="452">
        <v>2.1127978588</v>
      </c>
      <c r="AY55" s="452">
        <v>2.1209021264999999</v>
      </c>
      <c r="AZ55" s="452">
        <v>2.1401944865</v>
      </c>
      <c r="BA55" s="452">
        <v>2.1836667436999999</v>
      </c>
      <c r="BB55" s="452">
        <v>2.1975976865</v>
      </c>
      <c r="BC55" s="452">
        <v>2.2267401217999998</v>
      </c>
      <c r="BD55" s="452">
        <v>2.2246149897</v>
      </c>
      <c r="BE55" s="947">
        <v>0</v>
      </c>
      <c r="BF55" s="947">
        <v>0</v>
      </c>
      <c r="BG55" s="947">
        <v>0</v>
      </c>
      <c r="BH55" s="947">
        <v>0</v>
      </c>
      <c r="BI55" s="947">
        <v>0</v>
      </c>
      <c r="BJ55" s="947">
        <v>0</v>
      </c>
      <c r="BK55" s="947">
        <v>0</v>
      </c>
      <c r="BL55" s="947">
        <v>0</v>
      </c>
      <c r="BM55" s="947">
        <v>0</v>
      </c>
      <c r="BN55" s="947">
        <v>0</v>
      </c>
      <c r="BO55" s="947">
        <v>0</v>
      </c>
      <c r="BP55" s="947">
        <v>0</v>
      </c>
      <c r="BQ55" s="947">
        <v>0</v>
      </c>
      <c r="BR55" s="947">
        <v>0</v>
      </c>
      <c r="BS55" s="947">
        <v>0</v>
      </c>
      <c r="BT55" s="947">
        <v>0</v>
      </c>
      <c r="BU55" s="947">
        <v>0</v>
      </c>
      <c r="BV55" s="947">
        <v>0</v>
      </c>
    </row>
    <row r="56" spans="1:74" ht="11.1" customHeight="1" x14ac:dyDescent="0.2">
      <c r="A56" s="267" t="s">
        <v>1266</v>
      </c>
      <c r="B56" s="554" t="s">
        <v>1077</v>
      </c>
      <c r="C56" s="452">
        <v>1.3991019814000001</v>
      </c>
      <c r="D56" s="452">
        <v>1.3584793991999999</v>
      </c>
      <c r="E56" s="452">
        <v>1.3236040548000001</v>
      </c>
      <c r="F56" s="452">
        <v>1.2510353994000001</v>
      </c>
      <c r="G56" s="452">
        <v>1.2133021856999999</v>
      </c>
      <c r="H56" s="452">
        <v>1.1876571701</v>
      </c>
      <c r="I56" s="452">
        <v>1.158272905</v>
      </c>
      <c r="J56" s="452">
        <v>1.1105921652999999</v>
      </c>
      <c r="K56" s="452">
        <v>1.0586487181999999</v>
      </c>
      <c r="L56" s="452">
        <v>1.0047111215</v>
      </c>
      <c r="M56" s="452">
        <v>1.0132910332</v>
      </c>
      <c r="N56" s="452">
        <v>1.0262780417999999</v>
      </c>
      <c r="O56" s="452">
        <v>1.0477702092000001</v>
      </c>
      <c r="P56" s="452">
        <v>1.0716501555</v>
      </c>
      <c r="Q56" s="452">
        <v>1.0816362782</v>
      </c>
      <c r="R56" s="452">
        <v>1.1193877021</v>
      </c>
      <c r="S56" s="452">
        <v>1.1519252010000001</v>
      </c>
      <c r="T56" s="452">
        <v>1.2042999995000001</v>
      </c>
      <c r="U56" s="452">
        <v>1.2988007223</v>
      </c>
      <c r="V56" s="452">
        <v>1.3247853317</v>
      </c>
      <c r="W56" s="452">
        <v>1.2762870178000001</v>
      </c>
      <c r="X56" s="452">
        <v>1.2270585812999999</v>
      </c>
      <c r="Y56" s="452">
        <v>1.2069150844000001</v>
      </c>
      <c r="Z56" s="452">
        <v>1.0853957818</v>
      </c>
      <c r="AA56" s="452">
        <v>1.1964481655999999</v>
      </c>
      <c r="AB56" s="452">
        <v>1.2661643950999999</v>
      </c>
      <c r="AC56" s="452">
        <v>1.2953260197000001</v>
      </c>
      <c r="AD56" s="452">
        <v>1.4265424406</v>
      </c>
      <c r="AE56" s="452">
        <v>1.4133644749000001</v>
      </c>
      <c r="AF56" s="452">
        <v>1.4759189396000001</v>
      </c>
      <c r="AG56" s="452">
        <v>1.5698835041999999</v>
      </c>
      <c r="AH56" s="452">
        <v>1.5581035195999999</v>
      </c>
      <c r="AI56" s="452">
        <v>1.5237017416</v>
      </c>
      <c r="AJ56" s="452">
        <v>1.4689091146</v>
      </c>
      <c r="AK56" s="452">
        <v>1.4790863925</v>
      </c>
      <c r="AL56" s="452">
        <v>1.4755343841999999</v>
      </c>
      <c r="AM56" s="452">
        <v>1.4613695292</v>
      </c>
      <c r="AN56" s="452">
        <v>1.4706246309</v>
      </c>
      <c r="AO56" s="452">
        <v>1.5547260757000001</v>
      </c>
      <c r="AP56" s="452">
        <v>1.5086912121</v>
      </c>
      <c r="AQ56" s="452">
        <v>1.5112742454999999</v>
      </c>
      <c r="AR56" s="452">
        <v>1.4737039143999999</v>
      </c>
      <c r="AS56" s="452">
        <v>1.4500249917000001</v>
      </c>
      <c r="AT56" s="452">
        <v>1.4723554459999999</v>
      </c>
      <c r="AU56" s="452">
        <v>1.4322865040999999</v>
      </c>
      <c r="AV56" s="452">
        <v>1.4287232480000001</v>
      </c>
      <c r="AW56" s="452">
        <v>1.33564327</v>
      </c>
      <c r="AX56" s="452">
        <v>1.2679548015</v>
      </c>
      <c r="AY56" s="452">
        <v>1.3758188246</v>
      </c>
      <c r="AZ56" s="452">
        <v>1.4598269363</v>
      </c>
      <c r="BA56" s="452">
        <v>1.534473682</v>
      </c>
      <c r="BB56" s="452">
        <v>1.5599767111</v>
      </c>
      <c r="BC56" s="452">
        <v>1.5614897241000001</v>
      </c>
      <c r="BD56" s="452">
        <v>1.5240285992</v>
      </c>
      <c r="BE56" s="947">
        <v>0</v>
      </c>
      <c r="BF56" s="947">
        <v>0</v>
      </c>
      <c r="BG56" s="947">
        <v>0</v>
      </c>
      <c r="BH56" s="947">
        <v>0</v>
      </c>
      <c r="BI56" s="947">
        <v>0</v>
      </c>
      <c r="BJ56" s="947">
        <v>0</v>
      </c>
      <c r="BK56" s="947">
        <v>0</v>
      </c>
      <c r="BL56" s="947">
        <v>0</v>
      </c>
      <c r="BM56" s="947">
        <v>0</v>
      </c>
      <c r="BN56" s="947">
        <v>0</v>
      </c>
      <c r="BO56" s="947">
        <v>0</v>
      </c>
      <c r="BP56" s="947">
        <v>0</v>
      </c>
      <c r="BQ56" s="947">
        <v>0</v>
      </c>
      <c r="BR56" s="947">
        <v>0</v>
      </c>
      <c r="BS56" s="947">
        <v>0</v>
      </c>
      <c r="BT56" s="947">
        <v>0</v>
      </c>
      <c r="BU56" s="947">
        <v>0</v>
      </c>
      <c r="BV56" s="947">
        <v>0</v>
      </c>
    </row>
    <row r="57" spans="1:74" ht="11.1" customHeight="1" x14ac:dyDescent="0.2">
      <c r="A57" s="267" t="s">
        <v>1267</v>
      </c>
      <c r="B57" s="554" t="s">
        <v>1079</v>
      </c>
      <c r="C57" s="452">
        <v>1.5262741517E-2</v>
      </c>
      <c r="D57" s="452">
        <v>1.3360811823E-2</v>
      </c>
      <c r="E57" s="452">
        <v>1.0756389387E-2</v>
      </c>
      <c r="F57" s="452">
        <v>9.7741264016000008E-3</v>
      </c>
      <c r="G57" s="452">
        <v>9.1097912350999993E-3</v>
      </c>
      <c r="H57" s="452">
        <v>9.0459600871999994E-3</v>
      </c>
      <c r="I57" s="452">
        <v>8.5175463531999996E-3</v>
      </c>
      <c r="J57" s="452">
        <v>7.9881172040000004E-3</v>
      </c>
      <c r="K57" s="452">
        <v>7.8123370040999998E-3</v>
      </c>
      <c r="L57" s="452">
        <v>7.9375966130999995E-3</v>
      </c>
      <c r="M57" s="452">
        <v>7.6448836300999998E-3</v>
      </c>
      <c r="N57" s="452">
        <v>7.3485068662999999E-3</v>
      </c>
      <c r="O57" s="452">
        <v>7.0381290236000002E-3</v>
      </c>
      <c r="P57" s="452">
        <v>6.9768408778E-3</v>
      </c>
      <c r="Q57" s="452">
        <v>7.2096428032E-3</v>
      </c>
      <c r="R57" s="452">
        <v>6.9103859263E-3</v>
      </c>
      <c r="S57" s="452">
        <v>6.5171081115999998E-3</v>
      </c>
      <c r="T57" s="452">
        <v>6.4424364933999998E-3</v>
      </c>
      <c r="U57" s="452">
        <v>7.0296982597000002E-3</v>
      </c>
      <c r="V57" s="452">
        <v>8.6152402460999995E-3</v>
      </c>
      <c r="W57" s="452">
        <v>9.7296098517000006E-3</v>
      </c>
      <c r="X57" s="452">
        <v>1.0050375564E-2</v>
      </c>
      <c r="Y57" s="452">
        <v>9.1650141672999993E-3</v>
      </c>
      <c r="Z57" s="452">
        <v>9.1985236675999997E-3</v>
      </c>
      <c r="AA57" s="452">
        <v>7.6924240006999997E-3</v>
      </c>
      <c r="AB57" s="452">
        <v>5.9476963263999996E-3</v>
      </c>
      <c r="AC57" s="452">
        <v>4.8587728231000004E-3</v>
      </c>
      <c r="AD57" s="452">
        <v>3.1247974372000001E-3</v>
      </c>
      <c r="AE57" s="452">
        <v>3.9958094424999997E-3</v>
      </c>
      <c r="AF57" s="452">
        <v>5.2090467831999998E-3</v>
      </c>
      <c r="AG57" s="452">
        <v>8.3886415136999997E-3</v>
      </c>
      <c r="AH57" s="452">
        <v>1.0358061788E-2</v>
      </c>
      <c r="AI57" s="452">
        <v>1.1591135428000001E-2</v>
      </c>
      <c r="AJ57" s="452">
        <v>1.2492418017E-2</v>
      </c>
      <c r="AK57" s="452">
        <v>1.256080542E-2</v>
      </c>
      <c r="AL57" s="452">
        <v>1.2008636969E-2</v>
      </c>
      <c r="AM57" s="452">
        <v>1.1484266058000001E-2</v>
      </c>
      <c r="AN57" s="452">
        <v>1.0386311055E-2</v>
      </c>
      <c r="AO57" s="452">
        <v>1.0407825036999999E-2</v>
      </c>
      <c r="AP57" s="452">
        <v>1.1312821949999999E-2</v>
      </c>
      <c r="AQ57" s="452">
        <v>1.4069960146E-2</v>
      </c>
      <c r="AR57" s="452">
        <v>1.5313299969999999E-2</v>
      </c>
      <c r="AS57" s="452">
        <v>1.5926006698000001E-2</v>
      </c>
      <c r="AT57" s="452">
        <v>1.5596876032999999E-2</v>
      </c>
      <c r="AU57" s="452">
        <v>1.4421920961E-2</v>
      </c>
      <c r="AV57" s="452">
        <v>1.290540716E-2</v>
      </c>
      <c r="AW57" s="452">
        <v>1.1767063261999999E-2</v>
      </c>
      <c r="AX57" s="452">
        <v>1.1138113325000001E-2</v>
      </c>
      <c r="AY57" s="452">
        <v>1.0819414376E-2</v>
      </c>
      <c r="AZ57" s="452">
        <v>1.0553586758E-2</v>
      </c>
      <c r="BA57" s="452">
        <v>1.1139696726000001E-2</v>
      </c>
      <c r="BB57" s="452">
        <v>1.0136311618E-2</v>
      </c>
      <c r="BC57" s="452">
        <v>1.0430604184999999E-2</v>
      </c>
      <c r="BD57" s="452">
        <v>1.0692533241E-2</v>
      </c>
      <c r="BE57" s="947">
        <v>0</v>
      </c>
      <c r="BF57" s="947">
        <v>0</v>
      </c>
      <c r="BG57" s="947">
        <v>0</v>
      </c>
      <c r="BH57" s="947">
        <v>0</v>
      </c>
      <c r="BI57" s="947">
        <v>0</v>
      </c>
      <c r="BJ57" s="947">
        <v>0</v>
      </c>
      <c r="BK57" s="947">
        <v>0</v>
      </c>
      <c r="BL57" s="947">
        <v>0</v>
      </c>
      <c r="BM57" s="947">
        <v>0</v>
      </c>
      <c r="BN57" s="947">
        <v>0</v>
      </c>
      <c r="BO57" s="947">
        <v>0</v>
      </c>
      <c r="BP57" s="947">
        <v>0</v>
      </c>
      <c r="BQ57" s="947">
        <v>0</v>
      </c>
      <c r="BR57" s="947">
        <v>0</v>
      </c>
      <c r="BS57" s="947">
        <v>0</v>
      </c>
      <c r="BT57" s="947">
        <v>0</v>
      </c>
      <c r="BU57" s="947">
        <v>0</v>
      </c>
      <c r="BV57" s="947">
        <v>0</v>
      </c>
    </row>
    <row r="58" spans="1:74" ht="11.1" customHeight="1" x14ac:dyDescent="0.2">
      <c r="A58" s="267" t="s">
        <v>1268</v>
      </c>
      <c r="B58" s="554" t="s">
        <v>1081</v>
      </c>
      <c r="C58" s="452">
        <v>1.4253073064999999</v>
      </c>
      <c r="D58" s="452">
        <v>1.3629908201000001</v>
      </c>
      <c r="E58" s="452">
        <v>1.3540998357</v>
      </c>
      <c r="F58" s="452">
        <v>1.3324462425000001</v>
      </c>
      <c r="G58" s="452">
        <v>1.3145595034999999</v>
      </c>
      <c r="H58" s="452">
        <v>1.2804438225999999</v>
      </c>
      <c r="I58" s="452">
        <v>1.2767405806000001</v>
      </c>
      <c r="J58" s="452">
        <v>1.2666979306999999</v>
      </c>
      <c r="K58" s="452">
        <v>1.2587756293000001</v>
      </c>
      <c r="L58" s="452">
        <v>1.2720390017000001</v>
      </c>
      <c r="M58" s="452">
        <v>1.2874266011</v>
      </c>
      <c r="N58" s="452">
        <v>1.2767931544</v>
      </c>
      <c r="O58" s="452">
        <v>1.2614053963</v>
      </c>
      <c r="P58" s="452">
        <v>1.2536681371</v>
      </c>
      <c r="Q58" s="452">
        <v>1.2318833390999999</v>
      </c>
      <c r="R58" s="452">
        <v>1.2347341021</v>
      </c>
      <c r="S58" s="452">
        <v>1.2523498909999999</v>
      </c>
      <c r="T58" s="452">
        <v>1.2430661193999999</v>
      </c>
      <c r="U58" s="452">
        <v>1.2809538996000001</v>
      </c>
      <c r="V58" s="452">
        <v>1.3175968887</v>
      </c>
      <c r="W58" s="452">
        <v>1.3421893542000001</v>
      </c>
      <c r="X58" s="452">
        <v>1.3859507715999999</v>
      </c>
      <c r="Y58" s="452">
        <v>1.3977191870000001</v>
      </c>
      <c r="Z58" s="452">
        <v>1.4232317827000001</v>
      </c>
      <c r="AA58" s="452">
        <v>1.4390179385999999</v>
      </c>
      <c r="AB58" s="452">
        <v>1.4548845940999999</v>
      </c>
      <c r="AC58" s="452">
        <v>1.4773732095000001</v>
      </c>
      <c r="AD58" s="452">
        <v>1.4842790016</v>
      </c>
      <c r="AE58" s="452">
        <v>1.4828971643</v>
      </c>
      <c r="AF58" s="452">
        <v>1.5038947973000001</v>
      </c>
      <c r="AG58" s="452">
        <v>1.5050557322</v>
      </c>
      <c r="AH58" s="452">
        <v>1.5106241663</v>
      </c>
      <c r="AI58" s="452">
        <v>1.4900510786000001</v>
      </c>
      <c r="AJ58" s="452">
        <v>1.454951482</v>
      </c>
      <c r="AK58" s="452">
        <v>1.4226922095000001</v>
      </c>
      <c r="AL58" s="452">
        <v>1.4320058067000001</v>
      </c>
      <c r="AM58" s="452">
        <v>1.4461832051000001</v>
      </c>
      <c r="AN58" s="452">
        <v>1.4602388733</v>
      </c>
      <c r="AO58" s="452">
        <v>1.4860360286000001</v>
      </c>
      <c r="AP58" s="452">
        <v>1.4985045473</v>
      </c>
      <c r="AQ58" s="452">
        <v>1.5376863422</v>
      </c>
      <c r="AR58" s="452">
        <v>1.6058731362000001</v>
      </c>
      <c r="AS58" s="452">
        <v>1.6513121127999999</v>
      </c>
      <c r="AT58" s="452">
        <v>1.6968234132</v>
      </c>
      <c r="AU58" s="452">
        <v>1.7329137059999999</v>
      </c>
      <c r="AV58" s="452">
        <v>1.7669072177</v>
      </c>
      <c r="AW58" s="452">
        <v>1.7758744849999999</v>
      </c>
      <c r="AX58" s="452">
        <v>1.7991384427999999</v>
      </c>
      <c r="AY58" s="452">
        <v>1.7899532378</v>
      </c>
      <c r="AZ58" s="452">
        <v>1.8259093977</v>
      </c>
      <c r="BA58" s="452">
        <v>1.8642470731</v>
      </c>
      <c r="BB58" s="452">
        <v>1.8746103725000001</v>
      </c>
      <c r="BC58" s="452">
        <v>1.9225739166</v>
      </c>
      <c r="BD58" s="452">
        <v>1.9186139382</v>
      </c>
      <c r="BE58" s="947">
        <v>0</v>
      </c>
      <c r="BF58" s="947">
        <v>0</v>
      </c>
      <c r="BG58" s="947">
        <v>0</v>
      </c>
      <c r="BH58" s="947">
        <v>0</v>
      </c>
      <c r="BI58" s="947">
        <v>0</v>
      </c>
      <c r="BJ58" s="947">
        <v>0</v>
      </c>
      <c r="BK58" s="947">
        <v>0</v>
      </c>
      <c r="BL58" s="947">
        <v>0</v>
      </c>
      <c r="BM58" s="947">
        <v>0</v>
      </c>
      <c r="BN58" s="947">
        <v>0</v>
      </c>
      <c r="BO58" s="947">
        <v>0</v>
      </c>
      <c r="BP58" s="947">
        <v>0</v>
      </c>
      <c r="BQ58" s="947">
        <v>0</v>
      </c>
      <c r="BR58" s="947">
        <v>0</v>
      </c>
      <c r="BS58" s="947">
        <v>0</v>
      </c>
      <c r="BT58" s="947">
        <v>0</v>
      </c>
      <c r="BU58" s="947">
        <v>0</v>
      </c>
      <c r="BV58" s="947">
        <v>0</v>
      </c>
    </row>
    <row r="59" spans="1:74" ht="11.1" customHeight="1" x14ac:dyDescent="0.2">
      <c r="A59" s="267" t="s">
        <v>1269</v>
      </c>
      <c r="B59" s="554" t="s">
        <v>1543</v>
      </c>
      <c r="C59" s="452">
        <v>0.62869274850000001</v>
      </c>
      <c r="D59" s="452">
        <v>0.6477644964</v>
      </c>
      <c r="E59" s="452">
        <v>0.63971006553999998</v>
      </c>
      <c r="F59" s="452">
        <v>0.62003503155999995</v>
      </c>
      <c r="G59" s="452">
        <v>0.63053356928000004</v>
      </c>
      <c r="H59" s="452">
        <v>0.62831805470000002</v>
      </c>
      <c r="I59" s="452">
        <v>0.59675036725999997</v>
      </c>
      <c r="J59" s="452">
        <v>0.57259654686999994</v>
      </c>
      <c r="K59" s="452">
        <v>0.52584784449999999</v>
      </c>
      <c r="L59" s="452">
        <v>0.50441625818000002</v>
      </c>
      <c r="M59" s="452">
        <v>0.48824104267000001</v>
      </c>
      <c r="N59" s="452">
        <v>0.48479428348999998</v>
      </c>
      <c r="O59" s="452">
        <v>0.4744021705</v>
      </c>
      <c r="P59" s="452">
        <v>0.47923093728999999</v>
      </c>
      <c r="Q59" s="452">
        <v>0.51820102594999995</v>
      </c>
      <c r="R59" s="452">
        <v>0.57127072956000002</v>
      </c>
      <c r="S59" s="452">
        <v>0.59643787503000001</v>
      </c>
      <c r="T59" s="452">
        <v>0.62540144397999997</v>
      </c>
      <c r="U59" s="452">
        <v>0.64587852379999999</v>
      </c>
      <c r="V59" s="452">
        <v>0.72322215948000002</v>
      </c>
      <c r="W59" s="452">
        <v>0.71066291665000003</v>
      </c>
      <c r="X59" s="452">
        <v>0.72048058522000002</v>
      </c>
      <c r="Y59" s="452">
        <v>0.70166305680999996</v>
      </c>
      <c r="Z59" s="452">
        <v>0.72035218375999999</v>
      </c>
      <c r="AA59" s="452">
        <v>0.71832606952</v>
      </c>
      <c r="AB59" s="452">
        <v>0.71942579732</v>
      </c>
      <c r="AC59" s="452">
        <v>0.73384067359000005</v>
      </c>
      <c r="AD59" s="452">
        <v>0.73052361717000003</v>
      </c>
      <c r="AE59" s="452">
        <v>0.76778770086000003</v>
      </c>
      <c r="AF59" s="452">
        <v>0.80165176740999999</v>
      </c>
      <c r="AG59" s="452">
        <v>0.86574061522000001</v>
      </c>
      <c r="AH59" s="452">
        <v>0.95989853844999995</v>
      </c>
      <c r="AI59" s="452">
        <v>0.96847198908999999</v>
      </c>
      <c r="AJ59" s="452">
        <v>0.90426609833000005</v>
      </c>
      <c r="AK59" s="452">
        <v>0.88822654528</v>
      </c>
      <c r="AL59" s="452">
        <v>0.83517302590999998</v>
      </c>
      <c r="AM59" s="452">
        <v>0.81259556743000005</v>
      </c>
      <c r="AN59" s="452">
        <v>0.75382808564000003</v>
      </c>
      <c r="AO59" s="452">
        <v>0.74122381617999999</v>
      </c>
      <c r="AP59" s="452">
        <v>0.71788175807999999</v>
      </c>
      <c r="AQ59" s="452">
        <v>0.69113108104999998</v>
      </c>
      <c r="AR59" s="452">
        <v>0.69955607152999999</v>
      </c>
      <c r="AS59" s="452">
        <v>0.72234563952999997</v>
      </c>
      <c r="AT59" s="452">
        <v>0.78618874529000005</v>
      </c>
      <c r="AU59" s="452">
        <v>0.84301296747999999</v>
      </c>
      <c r="AV59" s="452">
        <v>0.79894515208000005</v>
      </c>
      <c r="AW59" s="452">
        <v>0.77657938621</v>
      </c>
      <c r="AX59" s="452">
        <v>0.72433033115000001</v>
      </c>
      <c r="AY59" s="452">
        <v>0.72057240836000003</v>
      </c>
      <c r="AZ59" s="452">
        <v>0.70700465857999995</v>
      </c>
      <c r="BA59" s="452">
        <v>0.66234654718999997</v>
      </c>
      <c r="BB59" s="452">
        <v>0.66078520256999995</v>
      </c>
      <c r="BC59" s="452">
        <v>0.66299854622999999</v>
      </c>
      <c r="BD59" s="452">
        <v>0.69820267563000005</v>
      </c>
      <c r="BE59" s="947">
        <v>0</v>
      </c>
      <c r="BF59" s="947">
        <v>0</v>
      </c>
      <c r="BG59" s="947">
        <v>0</v>
      </c>
      <c r="BH59" s="947">
        <v>0</v>
      </c>
      <c r="BI59" s="947">
        <v>0</v>
      </c>
      <c r="BJ59" s="947">
        <v>0</v>
      </c>
      <c r="BK59" s="947">
        <v>0</v>
      </c>
      <c r="BL59" s="947">
        <v>0</v>
      </c>
      <c r="BM59" s="947">
        <v>0</v>
      </c>
      <c r="BN59" s="947">
        <v>0</v>
      </c>
      <c r="BO59" s="947">
        <v>0</v>
      </c>
      <c r="BP59" s="947">
        <v>0</v>
      </c>
      <c r="BQ59" s="947">
        <v>0</v>
      </c>
      <c r="BR59" s="947">
        <v>0</v>
      </c>
      <c r="BS59" s="947">
        <v>0</v>
      </c>
      <c r="BT59" s="947">
        <v>0</v>
      </c>
      <c r="BU59" s="947">
        <v>0</v>
      </c>
      <c r="BV59" s="947">
        <v>0</v>
      </c>
    </row>
    <row r="60" spans="1:74" ht="11.1" customHeight="1" x14ac:dyDescent="0.2">
      <c r="A60" s="169"/>
      <c r="B60" s="620"/>
      <c r="C60" s="626"/>
      <c r="D60" s="626"/>
      <c r="E60" s="626"/>
      <c r="F60" s="626"/>
      <c r="G60" s="626"/>
      <c r="H60" s="626"/>
      <c r="I60" s="626"/>
      <c r="J60" s="626"/>
      <c r="K60" s="626"/>
      <c r="L60" s="626"/>
      <c r="M60" s="626"/>
      <c r="N60" s="626"/>
      <c r="O60" s="626"/>
      <c r="P60" s="626"/>
      <c r="Q60" s="626"/>
      <c r="R60" s="626"/>
      <c r="S60" s="626"/>
      <c r="T60" s="626"/>
      <c r="U60" s="626"/>
      <c r="V60" s="626"/>
      <c r="W60" s="626"/>
      <c r="X60" s="626"/>
      <c r="Y60" s="626"/>
      <c r="Z60" s="626"/>
      <c r="AA60" s="626"/>
      <c r="AB60" s="626"/>
      <c r="AC60" s="626"/>
      <c r="AD60" s="626"/>
      <c r="AE60" s="626"/>
      <c r="AF60" s="626"/>
      <c r="AG60" s="626"/>
      <c r="AH60" s="626"/>
      <c r="AI60" s="626"/>
      <c r="AJ60" s="626"/>
      <c r="AK60" s="626"/>
      <c r="AL60" s="626"/>
      <c r="AM60" s="626"/>
      <c r="AN60" s="626"/>
      <c r="AO60" s="626"/>
      <c r="AP60" s="626"/>
      <c r="AQ60" s="626"/>
      <c r="AR60" s="626"/>
      <c r="AS60" s="626"/>
      <c r="AT60" s="626"/>
      <c r="AU60" s="626"/>
      <c r="AV60" s="626"/>
      <c r="AW60" s="626"/>
      <c r="AX60" s="626"/>
      <c r="AY60" s="626"/>
      <c r="AZ60" s="626"/>
      <c r="BA60" s="873"/>
      <c r="BB60" s="873"/>
      <c r="BC60" s="873"/>
      <c r="BD60" s="873"/>
      <c r="BE60" s="354"/>
      <c r="BF60" s="354"/>
      <c r="BG60" s="354"/>
      <c r="BH60" s="354"/>
      <c r="BI60" s="354"/>
      <c r="BJ60" s="354"/>
      <c r="BK60" s="354"/>
      <c r="BL60" s="354"/>
      <c r="BM60" s="354"/>
      <c r="BN60" s="354"/>
      <c r="BO60" s="354"/>
      <c r="BP60" s="354"/>
      <c r="BQ60" s="354"/>
      <c r="BR60" s="354"/>
      <c r="BS60" s="354"/>
      <c r="BT60" s="354"/>
      <c r="BU60" s="354"/>
      <c r="BV60" s="354"/>
    </row>
    <row r="61" spans="1:74" ht="11.1" customHeight="1" x14ac:dyDescent="0.2">
      <c r="A61" s="169"/>
      <c r="B61" s="37" t="s">
        <v>1270</v>
      </c>
      <c r="C61" s="627"/>
      <c r="D61" s="627"/>
      <c r="E61" s="627"/>
      <c r="F61" s="627"/>
      <c r="G61" s="627"/>
      <c r="H61" s="627"/>
      <c r="I61" s="627"/>
      <c r="J61" s="627"/>
      <c r="K61" s="627"/>
      <c r="L61" s="627"/>
      <c r="M61" s="627"/>
      <c r="N61" s="627"/>
      <c r="O61" s="627"/>
      <c r="P61" s="627"/>
      <c r="Q61" s="627"/>
      <c r="R61" s="627"/>
      <c r="S61" s="627"/>
      <c r="T61" s="627"/>
      <c r="U61" s="627"/>
      <c r="V61" s="627"/>
      <c r="W61" s="627"/>
      <c r="X61" s="627"/>
      <c r="Y61" s="627"/>
      <c r="Z61" s="627"/>
      <c r="AA61" s="627"/>
      <c r="AB61" s="627"/>
      <c r="AC61" s="627"/>
      <c r="AD61" s="627"/>
      <c r="AE61" s="627"/>
      <c r="AF61" s="627"/>
      <c r="AG61" s="627"/>
      <c r="AH61" s="627"/>
      <c r="AI61" s="627"/>
      <c r="AJ61" s="627"/>
      <c r="AK61" s="627"/>
      <c r="AL61" s="627"/>
      <c r="AM61" s="627"/>
      <c r="AN61" s="627"/>
      <c r="AO61" s="627"/>
      <c r="AP61" s="627"/>
      <c r="AQ61" s="627"/>
      <c r="AR61" s="627"/>
      <c r="AS61" s="627"/>
      <c r="AT61" s="627"/>
      <c r="AU61" s="627"/>
      <c r="AV61" s="627"/>
      <c r="AW61" s="627"/>
      <c r="AX61" s="627"/>
      <c r="AY61" s="627"/>
      <c r="AZ61" s="627"/>
      <c r="BA61" s="873"/>
      <c r="BB61" s="873"/>
      <c r="BC61" s="873"/>
      <c r="BD61" s="873"/>
      <c r="BE61" s="354"/>
      <c r="BF61" s="354"/>
      <c r="BG61" s="354"/>
      <c r="BH61" s="354"/>
      <c r="BI61" s="354"/>
      <c r="BJ61" s="354"/>
      <c r="BK61" s="354"/>
      <c r="BL61" s="354"/>
      <c r="BM61" s="354"/>
      <c r="BN61" s="354"/>
      <c r="BO61" s="354"/>
      <c r="BP61" s="354"/>
      <c r="BQ61" s="354"/>
      <c r="BR61" s="354"/>
      <c r="BS61" s="354"/>
      <c r="BT61" s="354"/>
      <c r="BU61" s="354"/>
      <c r="BV61" s="354"/>
    </row>
    <row r="62" spans="1:74" ht="11.1" customHeight="1" x14ac:dyDescent="0.2">
      <c r="A62" s="267" t="s">
        <v>1271</v>
      </c>
      <c r="B62" s="554" t="s">
        <v>1073</v>
      </c>
      <c r="C62" s="452">
        <v>-7.5050589235</v>
      </c>
      <c r="D62" s="452">
        <v>-7.4422956787999999</v>
      </c>
      <c r="E62" s="452">
        <v>-7.4223190522999998</v>
      </c>
      <c r="F62" s="452">
        <v>-7.7690076628</v>
      </c>
      <c r="G62" s="452">
        <v>-8.1828075403000007</v>
      </c>
      <c r="H62" s="452">
        <v>-8.6108548942999992</v>
      </c>
      <c r="I62" s="452">
        <v>-8.9795398239999997</v>
      </c>
      <c r="J62" s="452">
        <v>-8.9049982266000001</v>
      </c>
      <c r="K62" s="452">
        <v>-8.4658387844000007</v>
      </c>
      <c r="L62" s="452">
        <v>-7.9931605359000004</v>
      </c>
      <c r="M62" s="452">
        <v>-7.7262911572000004</v>
      </c>
      <c r="N62" s="452">
        <v>-8.0592355946000005</v>
      </c>
      <c r="O62" s="452">
        <v>-8.7016431805999996</v>
      </c>
      <c r="P62" s="452">
        <v>-9.5755839321000007</v>
      </c>
      <c r="Q62" s="452">
        <v>-10.401122087999999</v>
      </c>
      <c r="R62" s="452">
        <v>-11.258857981</v>
      </c>
      <c r="S62" s="452">
        <v>-12.09878054</v>
      </c>
      <c r="T62" s="452">
        <v>-12.623528271</v>
      </c>
      <c r="U62" s="452">
        <v>-12.717118241</v>
      </c>
      <c r="V62" s="452">
        <v>-12.572510900999999</v>
      </c>
      <c r="W62" s="452">
        <v>-12.737931907</v>
      </c>
      <c r="X62" s="452">
        <v>-12.738742886000001</v>
      </c>
      <c r="Y62" s="452">
        <v>-12.345081562000001</v>
      </c>
      <c r="Z62" s="452">
        <v>-12.240342968</v>
      </c>
      <c r="AA62" s="452">
        <v>-11.877626032</v>
      </c>
      <c r="AB62" s="452">
        <v>-12.050461</v>
      </c>
      <c r="AC62" s="452">
        <v>-12.121975605999999</v>
      </c>
      <c r="AD62" s="452">
        <v>-11.365500404000001</v>
      </c>
      <c r="AE62" s="452">
        <v>-11.100322419999999</v>
      </c>
      <c r="AF62" s="452">
        <v>-11.279336070999999</v>
      </c>
      <c r="AG62" s="452">
        <v>-11.610685782999999</v>
      </c>
      <c r="AH62" s="452">
        <v>-11.950902702</v>
      </c>
      <c r="AI62" s="452">
        <v>-11.972742776</v>
      </c>
      <c r="AJ62" s="452">
        <v>-11.916895872</v>
      </c>
      <c r="AK62" s="452">
        <v>-11.776054456000001</v>
      </c>
      <c r="AL62" s="452">
        <v>-12.127818488999999</v>
      </c>
      <c r="AM62" s="452">
        <v>-12.887560366000001</v>
      </c>
      <c r="AN62" s="452">
        <v>-13.543547244999999</v>
      </c>
      <c r="AO62" s="452">
        <v>-13.916107072999999</v>
      </c>
      <c r="AP62" s="452">
        <v>-14.222055446000001</v>
      </c>
      <c r="AQ62" s="452">
        <v>-14.433433211000001</v>
      </c>
      <c r="AR62" s="452">
        <v>-14.525257371</v>
      </c>
      <c r="AS62" s="452">
        <v>-14.672894748999999</v>
      </c>
      <c r="AT62" s="452">
        <v>-14.550897259999999</v>
      </c>
      <c r="AU62" s="452">
        <v>-13.997584631</v>
      </c>
      <c r="AV62" s="452">
        <v>-13.834645149</v>
      </c>
      <c r="AW62" s="452">
        <v>-13.74397688</v>
      </c>
      <c r="AX62" s="452">
        <v>-13.783389263</v>
      </c>
      <c r="AY62" s="452">
        <v>-14.01032092</v>
      </c>
      <c r="AZ62" s="452">
        <v>-14.091355743999999</v>
      </c>
      <c r="BA62" s="452">
        <v>-14.153889335000001</v>
      </c>
      <c r="BB62" s="452">
        <v>-14.221603309000001</v>
      </c>
      <c r="BC62" s="452">
        <v>-14.287914769</v>
      </c>
      <c r="BD62" s="452">
        <v>-14.351907253</v>
      </c>
      <c r="BE62" s="947">
        <v>0</v>
      </c>
      <c r="BF62" s="947">
        <v>0</v>
      </c>
      <c r="BG62" s="947">
        <v>0</v>
      </c>
      <c r="BH62" s="947">
        <v>0</v>
      </c>
      <c r="BI62" s="947">
        <v>0</v>
      </c>
      <c r="BJ62" s="947">
        <v>0</v>
      </c>
      <c r="BK62" s="947">
        <v>0</v>
      </c>
      <c r="BL62" s="947">
        <v>0</v>
      </c>
      <c r="BM62" s="947">
        <v>0</v>
      </c>
      <c r="BN62" s="947">
        <v>0</v>
      </c>
      <c r="BO62" s="947">
        <v>0</v>
      </c>
      <c r="BP62" s="947">
        <v>0</v>
      </c>
      <c r="BQ62" s="947">
        <v>0</v>
      </c>
      <c r="BR62" s="947">
        <v>0</v>
      </c>
      <c r="BS62" s="947">
        <v>0</v>
      </c>
      <c r="BT62" s="947">
        <v>0</v>
      </c>
      <c r="BU62" s="947">
        <v>0</v>
      </c>
      <c r="BV62" s="947">
        <v>0</v>
      </c>
    </row>
    <row r="63" spans="1:74" ht="11.1" customHeight="1" x14ac:dyDescent="0.2">
      <c r="A63" s="267" t="s">
        <v>1272</v>
      </c>
      <c r="B63" s="554" t="s">
        <v>1075</v>
      </c>
      <c r="C63" s="452">
        <v>-51.932550513000002</v>
      </c>
      <c r="D63" s="452">
        <v>-49.892488804000003</v>
      </c>
      <c r="E63" s="452">
        <v>-45.979109641999997</v>
      </c>
      <c r="F63" s="452">
        <v>-41.682675072000002</v>
      </c>
      <c r="G63" s="452">
        <v>-38.785771461000003</v>
      </c>
      <c r="H63" s="452">
        <v>-37.009743903</v>
      </c>
      <c r="I63" s="452">
        <v>-37.403181936000003</v>
      </c>
      <c r="J63" s="452">
        <v>-41.332041115999999</v>
      </c>
      <c r="K63" s="452">
        <v>-45.087653555999999</v>
      </c>
      <c r="L63" s="452">
        <v>-47.386603065000003</v>
      </c>
      <c r="M63" s="452">
        <v>-45.836021993000003</v>
      </c>
      <c r="N63" s="452">
        <v>-43.858961706999999</v>
      </c>
      <c r="O63" s="452">
        <v>-43.959999281999998</v>
      </c>
      <c r="P63" s="452">
        <v>-42.102975526000002</v>
      </c>
      <c r="Q63" s="452">
        <v>-38.222277288999997</v>
      </c>
      <c r="R63" s="452">
        <v>-34.942206079999998</v>
      </c>
      <c r="S63" s="452">
        <v>-35.946304847999997</v>
      </c>
      <c r="T63" s="452">
        <v>-42.454069236999999</v>
      </c>
      <c r="U63" s="452">
        <v>-46.479590530000003</v>
      </c>
      <c r="V63" s="452">
        <v>-48.491824626000003</v>
      </c>
      <c r="W63" s="452">
        <v>-54.017793423000001</v>
      </c>
      <c r="X63" s="452">
        <v>-59.549640165</v>
      </c>
      <c r="Y63" s="452">
        <v>-58.018383344</v>
      </c>
      <c r="Z63" s="452">
        <v>-61.055568895999997</v>
      </c>
      <c r="AA63" s="452">
        <v>-58.686308715999999</v>
      </c>
      <c r="AB63" s="452">
        <v>-60.277626503999997</v>
      </c>
      <c r="AC63" s="452">
        <v>-60.480692449000003</v>
      </c>
      <c r="AD63" s="452">
        <v>-56.507643893000001</v>
      </c>
      <c r="AE63" s="452">
        <v>-58.264891964</v>
      </c>
      <c r="AF63" s="452">
        <v>-63.403477733000003</v>
      </c>
      <c r="AG63" s="452">
        <v>-67.168109611999995</v>
      </c>
      <c r="AH63" s="452">
        <v>-71.162901845999997</v>
      </c>
      <c r="AI63" s="452">
        <v>-72.176962009999997</v>
      </c>
      <c r="AJ63" s="452">
        <v>-70.844196640000007</v>
      </c>
      <c r="AK63" s="452">
        <v>-68.412616107999995</v>
      </c>
      <c r="AL63" s="452">
        <v>-66.669468022000004</v>
      </c>
      <c r="AM63" s="452">
        <v>-66.258936859000002</v>
      </c>
      <c r="AN63" s="452">
        <v>-64.367620294000005</v>
      </c>
      <c r="AO63" s="452">
        <v>-61.929162843</v>
      </c>
      <c r="AP63" s="452">
        <v>-60.849963523</v>
      </c>
      <c r="AQ63" s="452">
        <v>-61.688064568000001</v>
      </c>
      <c r="AR63" s="452">
        <v>-63.704269084000003</v>
      </c>
      <c r="AS63" s="452">
        <v>-66.312048059999995</v>
      </c>
      <c r="AT63" s="452">
        <v>-68.707494629999999</v>
      </c>
      <c r="AU63" s="452">
        <v>-69.647273443000003</v>
      </c>
      <c r="AV63" s="452">
        <v>-70.233201727999997</v>
      </c>
      <c r="AW63" s="452">
        <v>-70.868744324999994</v>
      </c>
      <c r="AX63" s="452">
        <v>-70.384445047</v>
      </c>
      <c r="AY63" s="452">
        <v>-70.019096250999993</v>
      </c>
      <c r="AZ63" s="452">
        <v>-70.057342464000001</v>
      </c>
      <c r="BA63" s="452">
        <v>-70.032032426000001</v>
      </c>
      <c r="BB63" s="452">
        <v>-69.973571505999999</v>
      </c>
      <c r="BC63" s="452">
        <v>-69.969934701</v>
      </c>
      <c r="BD63" s="452">
        <v>-70.085630352999999</v>
      </c>
      <c r="BE63" s="947">
        <v>0</v>
      </c>
      <c r="BF63" s="947">
        <v>0</v>
      </c>
      <c r="BG63" s="947">
        <v>0</v>
      </c>
      <c r="BH63" s="947">
        <v>0</v>
      </c>
      <c r="BI63" s="947">
        <v>0</v>
      </c>
      <c r="BJ63" s="947">
        <v>0</v>
      </c>
      <c r="BK63" s="947">
        <v>0</v>
      </c>
      <c r="BL63" s="947">
        <v>0</v>
      </c>
      <c r="BM63" s="947">
        <v>0</v>
      </c>
      <c r="BN63" s="947">
        <v>0</v>
      </c>
      <c r="BO63" s="947">
        <v>0</v>
      </c>
      <c r="BP63" s="947">
        <v>0</v>
      </c>
      <c r="BQ63" s="947">
        <v>0</v>
      </c>
      <c r="BR63" s="947">
        <v>0</v>
      </c>
      <c r="BS63" s="947">
        <v>0</v>
      </c>
      <c r="BT63" s="947">
        <v>0</v>
      </c>
      <c r="BU63" s="947">
        <v>0</v>
      </c>
      <c r="BV63" s="947">
        <v>0</v>
      </c>
    </row>
    <row r="64" spans="1:74" ht="11.1" customHeight="1" x14ac:dyDescent="0.2">
      <c r="A64" s="267" t="s">
        <v>1273</v>
      </c>
      <c r="B64" s="554" t="s">
        <v>1077</v>
      </c>
      <c r="C64" s="452">
        <v>-64.823171376000005</v>
      </c>
      <c r="D64" s="452">
        <v>-63.709385576999999</v>
      </c>
      <c r="E64" s="452">
        <v>-64.677941719000003</v>
      </c>
      <c r="F64" s="452">
        <v>-66.388818447999995</v>
      </c>
      <c r="G64" s="452">
        <v>-67.398739896999999</v>
      </c>
      <c r="H64" s="452">
        <v>-69.502701818000006</v>
      </c>
      <c r="I64" s="452">
        <v>-73.228191694000003</v>
      </c>
      <c r="J64" s="452">
        <v>-77.572242282000005</v>
      </c>
      <c r="K64" s="452">
        <v>-78.481095773000007</v>
      </c>
      <c r="L64" s="452">
        <v>-76.117327137999993</v>
      </c>
      <c r="M64" s="452">
        <v>-73.276881418000002</v>
      </c>
      <c r="N64" s="452">
        <v>-72.257947080999998</v>
      </c>
      <c r="O64" s="452">
        <v>-72.846229382000004</v>
      </c>
      <c r="P64" s="452">
        <v>-73.485019593000004</v>
      </c>
      <c r="Q64" s="452">
        <v>-74.141815113999996</v>
      </c>
      <c r="R64" s="452">
        <v>-76.634205030999993</v>
      </c>
      <c r="S64" s="452">
        <v>-80.390344712000001</v>
      </c>
      <c r="T64" s="452">
        <v>-84.693327217000004</v>
      </c>
      <c r="U64" s="452">
        <v>-87.368630924000001</v>
      </c>
      <c r="V64" s="452">
        <v>-88.016638788999998</v>
      </c>
      <c r="W64" s="452">
        <v>-87.310526401999994</v>
      </c>
      <c r="X64" s="452">
        <v>-85.914364848000005</v>
      </c>
      <c r="Y64" s="452">
        <v>-77.820839132000003</v>
      </c>
      <c r="Z64" s="452">
        <v>-72.518714815999999</v>
      </c>
      <c r="AA64" s="452">
        <v>-67.869440166999993</v>
      </c>
      <c r="AB64" s="452">
        <v>-66.077587707000006</v>
      </c>
      <c r="AC64" s="452">
        <v>-65.368641589000006</v>
      </c>
      <c r="AD64" s="452">
        <v>-63.108552613000001</v>
      </c>
      <c r="AE64" s="452">
        <v>-66.136815346000006</v>
      </c>
      <c r="AF64" s="452">
        <v>-71.565076503</v>
      </c>
      <c r="AG64" s="452">
        <v>-75.348261256000001</v>
      </c>
      <c r="AH64" s="452">
        <v>-79.875952295000005</v>
      </c>
      <c r="AI64" s="452">
        <v>-82.121952899999997</v>
      </c>
      <c r="AJ64" s="452">
        <v>-81.280000520000002</v>
      </c>
      <c r="AK64" s="452">
        <v>-79.479587761000005</v>
      </c>
      <c r="AL64" s="452">
        <v>-77.790032838000002</v>
      </c>
      <c r="AM64" s="452">
        <v>-76.856330361999994</v>
      </c>
      <c r="AN64" s="452">
        <v>-75.651654786999998</v>
      </c>
      <c r="AO64" s="452">
        <v>-74.180243582000003</v>
      </c>
      <c r="AP64" s="452">
        <v>-73.881393883000001</v>
      </c>
      <c r="AQ64" s="452">
        <v>-75.694083489999997</v>
      </c>
      <c r="AR64" s="452">
        <v>-78.891657347999995</v>
      </c>
      <c r="AS64" s="452">
        <v>-82.304234155000003</v>
      </c>
      <c r="AT64" s="452">
        <v>-84.495883687000003</v>
      </c>
      <c r="AU64" s="452">
        <v>-85.625460153000006</v>
      </c>
      <c r="AV64" s="452">
        <v>-85.379730444000003</v>
      </c>
      <c r="AW64" s="452">
        <v>-84.761632465999995</v>
      </c>
      <c r="AX64" s="452">
        <v>-83.915555256000005</v>
      </c>
      <c r="AY64" s="452">
        <v>-83.268650823000002</v>
      </c>
      <c r="AZ64" s="452">
        <v>-84.247103596000002</v>
      </c>
      <c r="BA64" s="452">
        <v>-85.162245213000006</v>
      </c>
      <c r="BB64" s="452">
        <v>-86.254069383000001</v>
      </c>
      <c r="BC64" s="452">
        <v>-87.452348424999997</v>
      </c>
      <c r="BD64" s="452">
        <v>-88.891240101999998</v>
      </c>
      <c r="BE64" s="947">
        <v>0</v>
      </c>
      <c r="BF64" s="947">
        <v>0</v>
      </c>
      <c r="BG64" s="947">
        <v>0</v>
      </c>
      <c r="BH64" s="947">
        <v>0</v>
      </c>
      <c r="BI64" s="947">
        <v>0</v>
      </c>
      <c r="BJ64" s="947">
        <v>0</v>
      </c>
      <c r="BK64" s="947">
        <v>0</v>
      </c>
      <c r="BL64" s="947">
        <v>0</v>
      </c>
      <c r="BM64" s="947">
        <v>0</v>
      </c>
      <c r="BN64" s="947">
        <v>0</v>
      </c>
      <c r="BO64" s="947">
        <v>0</v>
      </c>
      <c r="BP64" s="947">
        <v>0</v>
      </c>
      <c r="BQ64" s="947">
        <v>0</v>
      </c>
      <c r="BR64" s="947">
        <v>0</v>
      </c>
      <c r="BS64" s="947">
        <v>0</v>
      </c>
      <c r="BT64" s="947">
        <v>0</v>
      </c>
      <c r="BU64" s="947">
        <v>0</v>
      </c>
      <c r="BV64" s="947">
        <v>0</v>
      </c>
    </row>
    <row r="65" spans="1:74" ht="11.1" customHeight="1" x14ac:dyDescent="0.2">
      <c r="A65" s="267" t="s">
        <v>1274</v>
      </c>
      <c r="B65" s="554" t="s">
        <v>1079</v>
      </c>
      <c r="C65" s="452">
        <v>-0.32727295689000002</v>
      </c>
      <c r="D65" s="452">
        <v>-0.52979470989999999</v>
      </c>
      <c r="E65" s="452">
        <v>-0.65018004677999996</v>
      </c>
      <c r="F65" s="452">
        <v>-0.69116276495999995</v>
      </c>
      <c r="G65" s="452">
        <v>-0.68613188115000001</v>
      </c>
      <c r="H65" s="452">
        <v>-0.70492254939999999</v>
      </c>
      <c r="I65" s="452">
        <v>-0.77439984352000002</v>
      </c>
      <c r="J65" s="452">
        <v>-0.80377522860999995</v>
      </c>
      <c r="K65" s="452">
        <v>-0.71059397259000001</v>
      </c>
      <c r="L65" s="452">
        <v>-0.61181721613999995</v>
      </c>
      <c r="M65" s="452">
        <v>-0.56894990091999997</v>
      </c>
      <c r="N65" s="452">
        <v>-0.59858319665000004</v>
      </c>
      <c r="O65" s="452">
        <v>-0.67060592585000001</v>
      </c>
      <c r="P65" s="452">
        <v>-0.76683983309000003</v>
      </c>
      <c r="Q65" s="452">
        <v>-0.80923657821999995</v>
      </c>
      <c r="R65" s="452">
        <v>-0.81986718022000005</v>
      </c>
      <c r="S65" s="452">
        <v>-0.81843504265</v>
      </c>
      <c r="T65" s="452">
        <v>-0.78365267935000005</v>
      </c>
      <c r="U65" s="452">
        <v>-0.70093424997999998</v>
      </c>
      <c r="V65" s="452">
        <v>-0.60711480301999998</v>
      </c>
      <c r="W65" s="452">
        <v>-0.57132800554999996</v>
      </c>
      <c r="X65" s="452">
        <v>-0.42123478708000001</v>
      </c>
      <c r="Y65" s="452">
        <v>-0.43374725625999999</v>
      </c>
      <c r="Z65" s="452">
        <v>-0.47835946930000001</v>
      </c>
      <c r="AA65" s="452">
        <v>-0.54145485571999996</v>
      </c>
      <c r="AB65" s="452">
        <v>-0.63556329389999999</v>
      </c>
      <c r="AC65" s="452">
        <v>-0.66348127641999999</v>
      </c>
      <c r="AD65" s="452">
        <v>-0.59859247000000004</v>
      </c>
      <c r="AE65" s="452">
        <v>-0.50081862831000001</v>
      </c>
      <c r="AF65" s="452">
        <v>-0.48310151511999999</v>
      </c>
      <c r="AG65" s="452">
        <v>-0.40100301416</v>
      </c>
      <c r="AH65" s="452">
        <v>-0.32055289398999998</v>
      </c>
      <c r="AI65" s="452">
        <v>-0.2373535447</v>
      </c>
      <c r="AJ65" s="452">
        <v>-0.2008378408</v>
      </c>
      <c r="AK65" s="452">
        <v>-0.21856536912999999</v>
      </c>
      <c r="AL65" s="452">
        <v>-0.27820817421999999</v>
      </c>
      <c r="AM65" s="452">
        <v>-0.35297388370999999</v>
      </c>
      <c r="AN65" s="452">
        <v>-0.43048202272000002</v>
      </c>
      <c r="AO65" s="452">
        <v>-0.49672746174999999</v>
      </c>
      <c r="AP65" s="452">
        <v>-0.56262114990000001</v>
      </c>
      <c r="AQ65" s="452">
        <v>-0.59499240857000002</v>
      </c>
      <c r="AR65" s="452">
        <v>-0.56697102752999995</v>
      </c>
      <c r="AS65" s="452">
        <v>-0.53130410550999996</v>
      </c>
      <c r="AT65" s="452">
        <v>-0.52950426934999995</v>
      </c>
      <c r="AU65" s="452">
        <v>-0.52958528216</v>
      </c>
      <c r="AV65" s="452">
        <v>-0.51828479592999999</v>
      </c>
      <c r="AW65" s="452">
        <v>-0.49432590091</v>
      </c>
      <c r="AX65" s="452">
        <v>-0.48418290406999998</v>
      </c>
      <c r="AY65" s="452">
        <v>-0.51066313287999998</v>
      </c>
      <c r="AZ65" s="452">
        <v>-0.52338822387999995</v>
      </c>
      <c r="BA65" s="452">
        <v>-0.52863335471999995</v>
      </c>
      <c r="BB65" s="452">
        <v>-0.53026191173000004</v>
      </c>
      <c r="BC65" s="452">
        <v>-0.52948988075000003</v>
      </c>
      <c r="BD65" s="452">
        <v>-0.52749395635999996</v>
      </c>
      <c r="BE65" s="947">
        <v>0</v>
      </c>
      <c r="BF65" s="947">
        <v>0</v>
      </c>
      <c r="BG65" s="947">
        <v>0</v>
      </c>
      <c r="BH65" s="947">
        <v>0</v>
      </c>
      <c r="BI65" s="947">
        <v>0</v>
      </c>
      <c r="BJ65" s="947">
        <v>0</v>
      </c>
      <c r="BK65" s="947">
        <v>0</v>
      </c>
      <c r="BL65" s="947">
        <v>0</v>
      </c>
      <c r="BM65" s="947">
        <v>0</v>
      </c>
      <c r="BN65" s="947">
        <v>0</v>
      </c>
      <c r="BO65" s="947">
        <v>0</v>
      </c>
      <c r="BP65" s="947">
        <v>0</v>
      </c>
      <c r="BQ65" s="947">
        <v>0</v>
      </c>
      <c r="BR65" s="947">
        <v>0</v>
      </c>
      <c r="BS65" s="947">
        <v>0</v>
      </c>
      <c r="BT65" s="947">
        <v>0</v>
      </c>
      <c r="BU65" s="947">
        <v>0</v>
      </c>
      <c r="BV65" s="947">
        <v>0</v>
      </c>
    </row>
    <row r="66" spans="1:74" ht="11.1" customHeight="1" x14ac:dyDescent="0.2">
      <c r="A66" s="267" t="s">
        <v>1275</v>
      </c>
      <c r="B66" s="554" t="s">
        <v>1081</v>
      </c>
      <c r="C66" s="452">
        <v>-350.17100282000001</v>
      </c>
      <c r="D66" s="452">
        <v>-358.38556914999998</v>
      </c>
      <c r="E66" s="452">
        <v>-361.42224786999998</v>
      </c>
      <c r="F66" s="452">
        <v>-357.52070902999998</v>
      </c>
      <c r="G66" s="452">
        <v>-352.13196906000002</v>
      </c>
      <c r="H66" s="452">
        <v>-353.51118883999999</v>
      </c>
      <c r="I66" s="452">
        <v>-363.42932733999999</v>
      </c>
      <c r="J66" s="452">
        <v>-373.44035346999999</v>
      </c>
      <c r="K66" s="452">
        <v>-375.24705977999997</v>
      </c>
      <c r="L66" s="452">
        <v>-376.54376559000002</v>
      </c>
      <c r="M66" s="452">
        <v>-380.41922275000002</v>
      </c>
      <c r="N66" s="452">
        <v>-388.98404067000001</v>
      </c>
      <c r="O66" s="452">
        <v>-399.83453287999998</v>
      </c>
      <c r="P66" s="452">
        <v>-410.71806411</v>
      </c>
      <c r="Q66" s="452">
        <v>-414.55350606000002</v>
      </c>
      <c r="R66" s="452">
        <v>-413.17744723999999</v>
      </c>
      <c r="S66" s="452">
        <v>-413.91801643000002</v>
      </c>
      <c r="T66" s="452">
        <v>-416.41268835</v>
      </c>
      <c r="U66" s="452">
        <v>-415.99077892999998</v>
      </c>
      <c r="V66" s="452">
        <v>-412.55487805000001</v>
      </c>
      <c r="W66" s="452">
        <v>-411.07987136000003</v>
      </c>
      <c r="X66" s="452">
        <v>-405.30937719000002</v>
      </c>
      <c r="Y66" s="452">
        <v>-404.93765898999999</v>
      </c>
      <c r="Z66" s="452">
        <v>-407.29829874000001</v>
      </c>
      <c r="AA66" s="452">
        <v>-411.16582488</v>
      </c>
      <c r="AB66" s="452">
        <v>-421.82656631999998</v>
      </c>
      <c r="AC66" s="452">
        <v>-430.89817435999998</v>
      </c>
      <c r="AD66" s="452">
        <v>-431.43607379000002</v>
      </c>
      <c r="AE66" s="452">
        <v>-428.66211754</v>
      </c>
      <c r="AF66" s="452">
        <v>-436.54391643000002</v>
      </c>
      <c r="AG66" s="452">
        <v>-431.43370427999997</v>
      </c>
      <c r="AH66" s="452">
        <v>-433.72048145000002</v>
      </c>
      <c r="AI66" s="452">
        <v>-433.96524060000002</v>
      </c>
      <c r="AJ66" s="452">
        <v>-432.67898273999998</v>
      </c>
      <c r="AK66" s="452">
        <v>-429.40095337000002</v>
      </c>
      <c r="AL66" s="452">
        <v>-428.68482490999997</v>
      </c>
      <c r="AM66" s="452">
        <v>-432.64856928</v>
      </c>
      <c r="AN66" s="452">
        <v>-437.79382888999999</v>
      </c>
      <c r="AO66" s="452">
        <v>-437.53229933</v>
      </c>
      <c r="AP66" s="452">
        <v>-430.19388536000002</v>
      </c>
      <c r="AQ66" s="452">
        <v>-424.02952877000001</v>
      </c>
      <c r="AR66" s="452">
        <v>-423.66620955000002</v>
      </c>
      <c r="AS66" s="452">
        <v>-428.56105196999999</v>
      </c>
      <c r="AT66" s="452">
        <v>-432.20587977999998</v>
      </c>
      <c r="AU66" s="452">
        <v>-431.57861468999999</v>
      </c>
      <c r="AV66" s="452">
        <v>-431.56722051999998</v>
      </c>
      <c r="AW66" s="452">
        <v>-433.79662049000001</v>
      </c>
      <c r="AX66" s="452">
        <v>-436.83300506</v>
      </c>
      <c r="AY66" s="452">
        <v>-439.32764601000002</v>
      </c>
      <c r="AZ66" s="452">
        <v>-444.59037160000003</v>
      </c>
      <c r="BA66" s="452">
        <v>-449.85783893000001</v>
      </c>
      <c r="BB66" s="452">
        <v>-455.63377001999999</v>
      </c>
      <c r="BC66" s="452">
        <v>-461.36620704000001</v>
      </c>
      <c r="BD66" s="452">
        <v>-467.82278064000002</v>
      </c>
      <c r="BE66" s="947">
        <v>0</v>
      </c>
      <c r="BF66" s="947">
        <v>0</v>
      </c>
      <c r="BG66" s="947">
        <v>0</v>
      </c>
      <c r="BH66" s="947">
        <v>0</v>
      </c>
      <c r="BI66" s="947">
        <v>0</v>
      </c>
      <c r="BJ66" s="947">
        <v>0</v>
      </c>
      <c r="BK66" s="947">
        <v>0</v>
      </c>
      <c r="BL66" s="947">
        <v>0</v>
      </c>
      <c r="BM66" s="947">
        <v>0</v>
      </c>
      <c r="BN66" s="947">
        <v>0</v>
      </c>
      <c r="BO66" s="947">
        <v>0</v>
      </c>
      <c r="BP66" s="947">
        <v>0</v>
      </c>
      <c r="BQ66" s="947">
        <v>0</v>
      </c>
      <c r="BR66" s="947">
        <v>0</v>
      </c>
      <c r="BS66" s="947">
        <v>0</v>
      </c>
      <c r="BT66" s="947">
        <v>0</v>
      </c>
      <c r="BU66" s="947">
        <v>0</v>
      </c>
      <c r="BV66" s="947">
        <v>0</v>
      </c>
    </row>
    <row r="67" spans="1:74" ht="11.1" customHeight="1" x14ac:dyDescent="0.2">
      <c r="A67" s="267" t="s">
        <v>1276</v>
      </c>
      <c r="B67" s="554" t="s">
        <v>1543</v>
      </c>
      <c r="C67" s="452">
        <v>-60.422333448000003</v>
      </c>
      <c r="D67" s="452">
        <v>-64.267081731999994</v>
      </c>
      <c r="E67" s="452">
        <v>-67.107754893999996</v>
      </c>
      <c r="F67" s="452">
        <v>-68.143907167999998</v>
      </c>
      <c r="G67" s="452">
        <v>-68.408958948000006</v>
      </c>
      <c r="H67" s="452">
        <v>-70.443954108</v>
      </c>
      <c r="I67" s="452">
        <v>-75.659464942</v>
      </c>
      <c r="J67" s="452">
        <v>-82.006973259999995</v>
      </c>
      <c r="K67" s="452">
        <v>-83.679635947999998</v>
      </c>
      <c r="L67" s="452">
        <v>-81.778286589999993</v>
      </c>
      <c r="M67" s="452">
        <v>-78.274825410000005</v>
      </c>
      <c r="N67" s="452">
        <v>-74.667993519000007</v>
      </c>
      <c r="O67" s="452">
        <v>-71.710714181</v>
      </c>
      <c r="P67" s="452">
        <v>-69.302857130999996</v>
      </c>
      <c r="Q67" s="452">
        <v>-67.726877150999997</v>
      </c>
      <c r="R67" s="452">
        <v>-66.548878638000005</v>
      </c>
      <c r="S67" s="452">
        <v>-67.617848058999996</v>
      </c>
      <c r="T67" s="452">
        <v>-72.097645067000002</v>
      </c>
      <c r="U67" s="452">
        <v>-75.977416090000006</v>
      </c>
      <c r="V67" s="452">
        <v>-79.903706506000006</v>
      </c>
      <c r="W67" s="452">
        <v>-84.883324798000004</v>
      </c>
      <c r="X67" s="452">
        <v>-87.523473905000003</v>
      </c>
      <c r="Y67" s="452">
        <v>-85.476637956000005</v>
      </c>
      <c r="Z67" s="452">
        <v>-85.374519522</v>
      </c>
      <c r="AA67" s="452">
        <v>-84.467719470999995</v>
      </c>
      <c r="AB67" s="452">
        <v>-86.332284647999998</v>
      </c>
      <c r="AC67" s="452">
        <v>-86.610851718999996</v>
      </c>
      <c r="AD67" s="452">
        <v>-82.576996878000003</v>
      </c>
      <c r="AE67" s="452">
        <v>-81.137859704999997</v>
      </c>
      <c r="AF67" s="452">
        <v>-82.743188240999999</v>
      </c>
      <c r="AG67" s="452">
        <v>-82.050573411000002</v>
      </c>
      <c r="AH67" s="452">
        <v>-83.264876285</v>
      </c>
      <c r="AI67" s="452">
        <v>-85.65806268</v>
      </c>
      <c r="AJ67" s="452">
        <v>-87.957156654000002</v>
      </c>
      <c r="AK67" s="452">
        <v>-88.103955053000007</v>
      </c>
      <c r="AL67" s="452">
        <v>-87.242534911999996</v>
      </c>
      <c r="AM67" s="452">
        <v>-86.599050980000001</v>
      </c>
      <c r="AN67" s="452">
        <v>-86.871713393999997</v>
      </c>
      <c r="AO67" s="452">
        <v>-87.501583957999998</v>
      </c>
      <c r="AP67" s="452">
        <v>-86.739269988000004</v>
      </c>
      <c r="AQ67" s="452">
        <v>-84.908829510999993</v>
      </c>
      <c r="AR67" s="452">
        <v>-85.182638286</v>
      </c>
      <c r="AS67" s="452">
        <v>-88.580355890000007</v>
      </c>
      <c r="AT67" s="452">
        <v>-92.307488930000005</v>
      </c>
      <c r="AU67" s="452">
        <v>-93.416059711000003</v>
      </c>
      <c r="AV67" s="452">
        <v>-92.785751157999997</v>
      </c>
      <c r="AW67" s="452">
        <v>-91.288501349000001</v>
      </c>
      <c r="AX67" s="452">
        <v>-90.324790308999994</v>
      </c>
      <c r="AY67" s="452">
        <v>-90.343437085999994</v>
      </c>
      <c r="AZ67" s="452">
        <v>-91.052168189</v>
      </c>
      <c r="BA67" s="452">
        <v>-91.726988789000004</v>
      </c>
      <c r="BB67" s="452">
        <v>-92.476204267</v>
      </c>
      <c r="BC67" s="452">
        <v>-93.278236476999993</v>
      </c>
      <c r="BD67" s="452">
        <v>-94.261346865999997</v>
      </c>
      <c r="BE67" s="947">
        <v>0</v>
      </c>
      <c r="BF67" s="947">
        <v>0</v>
      </c>
      <c r="BG67" s="947">
        <v>0</v>
      </c>
      <c r="BH67" s="947">
        <v>0</v>
      </c>
      <c r="BI67" s="947">
        <v>0</v>
      </c>
      <c r="BJ67" s="947">
        <v>0</v>
      </c>
      <c r="BK67" s="947">
        <v>0</v>
      </c>
      <c r="BL67" s="947">
        <v>0</v>
      </c>
      <c r="BM67" s="947">
        <v>0</v>
      </c>
      <c r="BN67" s="947">
        <v>0</v>
      </c>
      <c r="BO67" s="947">
        <v>0</v>
      </c>
      <c r="BP67" s="947">
        <v>0</v>
      </c>
      <c r="BQ67" s="947">
        <v>0</v>
      </c>
      <c r="BR67" s="947">
        <v>0</v>
      </c>
      <c r="BS67" s="947">
        <v>0</v>
      </c>
      <c r="BT67" s="947">
        <v>0</v>
      </c>
      <c r="BU67" s="947">
        <v>0</v>
      </c>
      <c r="BV67" s="947">
        <v>0</v>
      </c>
    </row>
    <row r="68" spans="1:74" ht="11.1" customHeight="1" x14ac:dyDescent="0.2">
      <c r="A68" s="267"/>
      <c r="B68" s="620"/>
      <c r="C68" s="627"/>
      <c r="D68" s="627"/>
      <c r="E68" s="627"/>
      <c r="F68" s="627"/>
      <c r="G68" s="627"/>
      <c r="H68" s="627"/>
      <c r="I68" s="627"/>
      <c r="J68" s="627"/>
      <c r="K68" s="627"/>
      <c r="L68" s="627"/>
      <c r="M68" s="627"/>
      <c r="N68" s="627"/>
      <c r="O68" s="627"/>
      <c r="P68" s="627"/>
      <c r="Q68" s="627"/>
      <c r="R68" s="627"/>
      <c r="S68" s="627"/>
      <c r="T68" s="627"/>
      <c r="U68" s="627"/>
      <c r="V68" s="627"/>
      <c r="W68" s="627"/>
      <c r="X68" s="627"/>
      <c r="Y68" s="627"/>
      <c r="Z68" s="627"/>
      <c r="AA68" s="627"/>
      <c r="AB68" s="627"/>
      <c r="AC68" s="627"/>
      <c r="AD68" s="627"/>
      <c r="AE68" s="627"/>
      <c r="AF68" s="627"/>
      <c r="AG68" s="627"/>
      <c r="AH68" s="627"/>
      <c r="AI68" s="627"/>
      <c r="AJ68" s="627"/>
      <c r="AK68" s="627"/>
      <c r="AL68" s="627"/>
      <c r="AM68" s="627"/>
      <c r="AN68" s="627"/>
      <c r="AO68" s="627"/>
      <c r="AP68" s="627"/>
      <c r="AQ68" s="627"/>
      <c r="AR68" s="627"/>
      <c r="AS68" s="627"/>
      <c r="AT68" s="627"/>
      <c r="AU68" s="627"/>
      <c r="AV68" s="627"/>
      <c r="AW68" s="627"/>
      <c r="AX68" s="627"/>
      <c r="AY68" s="627"/>
      <c r="AZ68" s="627"/>
      <c r="BA68" s="873"/>
      <c r="BB68" s="873"/>
      <c r="BC68" s="873"/>
      <c r="BD68" s="873"/>
      <c r="BE68" s="354"/>
      <c r="BF68" s="354"/>
      <c r="BG68" s="354"/>
      <c r="BH68" s="354"/>
      <c r="BI68" s="354"/>
      <c r="BJ68" s="354"/>
      <c r="BK68" s="354"/>
      <c r="BL68" s="354"/>
      <c r="BM68" s="354"/>
      <c r="BN68" s="354"/>
      <c r="BO68" s="354"/>
      <c r="BP68" s="354"/>
      <c r="BQ68" s="354"/>
      <c r="BR68" s="354"/>
      <c r="BS68" s="354"/>
      <c r="BT68" s="354"/>
      <c r="BU68" s="354"/>
      <c r="BV68" s="354"/>
    </row>
    <row r="69" spans="1:74" ht="11.1" customHeight="1" x14ac:dyDescent="0.2">
      <c r="A69" s="267"/>
      <c r="B69" s="37" t="s">
        <v>1336</v>
      </c>
      <c r="C69" s="627"/>
      <c r="D69" s="627"/>
      <c r="E69" s="627"/>
      <c r="F69" s="627"/>
      <c r="G69" s="627"/>
      <c r="H69" s="627"/>
      <c r="I69" s="627"/>
      <c r="J69" s="627"/>
      <c r="K69" s="627"/>
      <c r="L69" s="627"/>
      <c r="M69" s="627"/>
      <c r="N69" s="627"/>
      <c r="O69" s="627"/>
      <c r="P69" s="627"/>
      <c r="Q69" s="627"/>
      <c r="R69" s="627"/>
      <c r="S69" s="627"/>
      <c r="T69" s="627"/>
      <c r="U69" s="627"/>
      <c r="V69" s="627"/>
      <c r="W69" s="627"/>
      <c r="X69" s="627"/>
      <c r="Y69" s="627"/>
      <c r="Z69" s="627"/>
      <c r="AA69" s="627"/>
      <c r="AB69" s="627"/>
      <c r="AC69" s="627"/>
      <c r="AD69" s="627"/>
      <c r="AE69" s="627"/>
      <c r="AF69" s="627"/>
      <c r="AG69" s="627"/>
      <c r="AH69" s="627"/>
      <c r="AI69" s="627"/>
      <c r="AJ69" s="627"/>
      <c r="AK69" s="627"/>
      <c r="AL69" s="627"/>
      <c r="AM69" s="627"/>
      <c r="AN69" s="627"/>
      <c r="AO69" s="627"/>
      <c r="AP69" s="627"/>
      <c r="AQ69" s="627"/>
      <c r="AR69" s="627"/>
      <c r="AS69" s="627"/>
      <c r="AT69" s="627"/>
      <c r="AU69" s="627"/>
      <c r="AV69" s="627"/>
      <c r="AW69" s="627"/>
      <c r="AX69" s="627"/>
      <c r="AY69" s="627"/>
      <c r="AZ69" s="627"/>
      <c r="BA69" s="873"/>
      <c r="BB69" s="873"/>
      <c r="BC69" s="873"/>
      <c r="BD69" s="873"/>
      <c r="BE69" s="354"/>
      <c r="BF69" s="354"/>
      <c r="BG69" s="354"/>
      <c r="BH69" s="354"/>
      <c r="BI69" s="354"/>
      <c r="BJ69" s="354"/>
      <c r="BK69" s="354"/>
      <c r="BL69" s="354"/>
      <c r="BM69" s="354"/>
      <c r="BN69" s="354"/>
      <c r="BO69" s="354"/>
      <c r="BP69" s="354"/>
      <c r="BQ69" s="354"/>
      <c r="BR69" s="354"/>
      <c r="BS69" s="354"/>
      <c r="BT69" s="354"/>
      <c r="BU69" s="354"/>
      <c r="BV69" s="354"/>
    </row>
    <row r="70" spans="1:74" ht="11.1" customHeight="1" x14ac:dyDescent="0.2">
      <c r="A70" s="267" t="s">
        <v>1277</v>
      </c>
      <c r="B70" s="554" t="s">
        <v>1073</v>
      </c>
      <c r="C70" s="452">
        <v>1110.7068515999999</v>
      </c>
      <c r="D70" s="452">
        <v>1092.0190110999999</v>
      </c>
      <c r="E70" s="452">
        <v>1080.6023849000001</v>
      </c>
      <c r="F70" s="452">
        <v>1086.4593460000001</v>
      </c>
      <c r="G70" s="452">
        <v>1120.7716344</v>
      </c>
      <c r="H70" s="452">
        <v>1190.3632743000001</v>
      </c>
      <c r="I70" s="452">
        <v>1263.4348917</v>
      </c>
      <c r="J70" s="452">
        <v>1314.6426535999999</v>
      </c>
      <c r="K70" s="452">
        <v>1338.8495051</v>
      </c>
      <c r="L70" s="452">
        <v>1332.1839253000001</v>
      </c>
      <c r="M70" s="452">
        <v>1312.3223134</v>
      </c>
      <c r="N70" s="452">
        <v>1288.6014224999999</v>
      </c>
      <c r="O70" s="452">
        <v>1278.4745909999999</v>
      </c>
      <c r="P70" s="452">
        <v>1277.5197232999999</v>
      </c>
      <c r="Q70" s="452">
        <v>1274.6267588999999</v>
      </c>
      <c r="R70" s="452">
        <v>1261.4341975</v>
      </c>
      <c r="S70" s="452">
        <v>1235.7723407000001</v>
      </c>
      <c r="T70" s="452">
        <v>1212.2458267</v>
      </c>
      <c r="U70" s="452">
        <v>1206.8295728000001</v>
      </c>
      <c r="V70" s="452">
        <v>1207.1675700999999</v>
      </c>
      <c r="W70" s="452">
        <v>1205.2083746000001</v>
      </c>
      <c r="X70" s="452">
        <v>1167.8603072999999</v>
      </c>
      <c r="Y70" s="452">
        <v>1145.4485953999999</v>
      </c>
      <c r="Z70" s="452">
        <v>1138.0694297</v>
      </c>
      <c r="AA70" s="452">
        <v>1071.5831694999999</v>
      </c>
      <c r="AB70" s="452">
        <v>1051.6390867</v>
      </c>
      <c r="AC70" s="452">
        <v>1017.0933254</v>
      </c>
      <c r="AD70" s="452">
        <v>933.65322098000001</v>
      </c>
      <c r="AE70" s="452">
        <v>938.27419824000003</v>
      </c>
      <c r="AF70" s="452">
        <v>922.89554679000003</v>
      </c>
      <c r="AG70" s="452">
        <v>919.06499133</v>
      </c>
      <c r="AH70" s="452">
        <v>939.51340651999999</v>
      </c>
      <c r="AI70" s="452">
        <v>958.66684409000004</v>
      </c>
      <c r="AJ70" s="452">
        <v>972.10286020000001</v>
      </c>
      <c r="AK70" s="452">
        <v>982.70498477000001</v>
      </c>
      <c r="AL70" s="452">
        <v>1012.0618292</v>
      </c>
      <c r="AM70" s="452">
        <v>1059.3163397999999</v>
      </c>
      <c r="AN70" s="452">
        <v>1131.2276294000001</v>
      </c>
      <c r="AO70" s="452">
        <v>1177.3038816000001</v>
      </c>
      <c r="AP70" s="452">
        <v>1197.9913643</v>
      </c>
      <c r="AQ70" s="452">
        <v>1211.4430781999999</v>
      </c>
      <c r="AR70" s="452">
        <v>1207.5156999000001</v>
      </c>
      <c r="AS70" s="452">
        <v>1191.9773654999999</v>
      </c>
      <c r="AT70" s="452">
        <v>1189.7567077000001</v>
      </c>
      <c r="AU70" s="452">
        <v>1180.3403168</v>
      </c>
      <c r="AV70" s="452">
        <v>1171.7844728</v>
      </c>
      <c r="AW70" s="452">
        <v>1163.1101767</v>
      </c>
      <c r="AX70" s="452">
        <v>1168.2958295000001</v>
      </c>
      <c r="AY70" s="452">
        <v>1179.9339502</v>
      </c>
      <c r="AZ70" s="452">
        <v>1185.4040141999999</v>
      </c>
      <c r="BA70" s="452">
        <v>1186.8086694000001</v>
      </c>
      <c r="BB70" s="452">
        <v>1186.0040260000001</v>
      </c>
      <c r="BC70" s="452">
        <v>1184.2179354</v>
      </c>
      <c r="BD70" s="452">
        <v>1182.1324903</v>
      </c>
      <c r="BE70" s="947">
        <v>0</v>
      </c>
      <c r="BF70" s="947">
        <v>0</v>
      </c>
      <c r="BG70" s="947">
        <v>0</v>
      </c>
      <c r="BH70" s="947">
        <v>0</v>
      </c>
      <c r="BI70" s="947">
        <v>0</v>
      </c>
      <c r="BJ70" s="947">
        <v>0</v>
      </c>
      <c r="BK70" s="947">
        <v>0</v>
      </c>
      <c r="BL70" s="947">
        <v>0</v>
      </c>
      <c r="BM70" s="947">
        <v>0</v>
      </c>
      <c r="BN70" s="947">
        <v>0</v>
      </c>
      <c r="BO70" s="947">
        <v>0</v>
      </c>
      <c r="BP70" s="947">
        <v>0</v>
      </c>
      <c r="BQ70" s="947">
        <v>0</v>
      </c>
      <c r="BR70" s="947">
        <v>0</v>
      </c>
      <c r="BS70" s="947">
        <v>0</v>
      </c>
      <c r="BT70" s="947">
        <v>0</v>
      </c>
      <c r="BU70" s="947">
        <v>0</v>
      </c>
      <c r="BV70" s="947">
        <v>0</v>
      </c>
    </row>
    <row r="71" spans="1:74" ht="11.1" customHeight="1" x14ac:dyDescent="0.2">
      <c r="A71" s="267" t="s">
        <v>1278</v>
      </c>
      <c r="B71" s="554" t="s">
        <v>1075</v>
      </c>
      <c r="C71" s="452">
        <v>49.116265630999997</v>
      </c>
      <c r="D71" s="452">
        <v>48.015274431000002</v>
      </c>
      <c r="E71" s="452">
        <v>45.655987523999997</v>
      </c>
      <c r="F71" s="452">
        <v>43.409904947999998</v>
      </c>
      <c r="G71" s="452">
        <v>45.067807811999998</v>
      </c>
      <c r="H71" s="452">
        <v>48.441352854000002</v>
      </c>
      <c r="I71" s="452">
        <v>51.176760451</v>
      </c>
      <c r="J71" s="452">
        <v>52.870977107999998</v>
      </c>
      <c r="K71" s="452">
        <v>54.899988790000002</v>
      </c>
      <c r="L71" s="452">
        <v>56.309161054999997</v>
      </c>
      <c r="M71" s="452">
        <v>56.446989649000002</v>
      </c>
      <c r="N71" s="452">
        <v>57.235475164</v>
      </c>
      <c r="O71" s="452">
        <v>58.424912941999999</v>
      </c>
      <c r="P71" s="452">
        <v>59.353277351999999</v>
      </c>
      <c r="Q71" s="452">
        <v>61.386095830999999</v>
      </c>
      <c r="R71" s="452">
        <v>64.762630811999998</v>
      </c>
      <c r="S71" s="452">
        <v>68.935664587000005</v>
      </c>
      <c r="T71" s="452">
        <v>72.865901977999997</v>
      </c>
      <c r="U71" s="452">
        <v>75.004442572000002</v>
      </c>
      <c r="V71" s="452">
        <v>75.376008251000002</v>
      </c>
      <c r="W71" s="452">
        <v>73.825290863999996</v>
      </c>
      <c r="X71" s="452">
        <v>73.277804181999997</v>
      </c>
      <c r="Y71" s="452">
        <v>68.581500482999999</v>
      </c>
      <c r="Z71" s="452">
        <v>64.263323118000002</v>
      </c>
      <c r="AA71" s="452">
        <v>61.346343953999998</v>
      </c>
      <c r="AB71" s="452">
        <v>58.071918838000002</v>
      </c>
      <c r="AC71" s="452">
        <v>57.397199307000001</v>
      </c>
      <c r="AD71" s="452">
        <v>57.596391162000003</v>
      </c>
      <c r="AE71" s="452">
        <v>62.667254006999997</v>
      </c>
      <c r="AF71" s="452">
        <v>66.417045547000001</v>
      </c>
      <c r="AG71" s="452">
        <v>69.179934322999998</v>
      </c>
      <c r="AH71" s="452">
        <v>70.316673797999997</v>
      </c>
      <c r="AI71" s="452">
        <v>70.045330188999998</v>
      </c>
      <c r="AJ71" s="452">
        <v>67.574641583000002</v>
      </c>
      <c r="AK71" s="452">
        <v>63.692725664999998</v>
      </c>
      <c r="AL71" s="452">
        <v>59.860290061000001</v>
      </c>
      <c r="AM71" s="452">
        <v>57.072073224</v>
      </c>
      <c r="AN71" s="452">
        <v>56.617450028999997</v>
      </c>
      <c r="AO71" s="452">
        <v>59.097483197000003</v>
      </c>
      <c r="AP71" s="452">
        <v>64.146009724999999</v>
      </c>
      <c r="AQ71" s="452">
        <v>69.182263398000003</v>
      </c>
      <c r="AR71" s="452">
        <v>72.963825030999999</v>
      </c>
      <c r="AS71" s="452">
        <v>75.057025472999996</v>
      </c>
      <c r="AT71" s="452">
        <v>75.596165643000006</v>
      </c>
      <c r="AU71" s="452">
        <v>74.639531242999993</v>
      </c>
      <c r="AV71" s="452">
        <v>72.503045423000003</v>
      </c>
      <c r="AW71" s="452">
        <v>69.594587008000005</v>
      </c>
      <c r="AX71" s="452">
        <v>67.313948424000003</v>
      </c>
      <c r="AY71" s="452">
        <v>66.634052017000002</v>
      </c>
      <c r="AZ71" s="452">
        <v>66.831928907999995</v>
      </c>
      <c r="BA71" s="452">
        <v>67.132919952999998</v>
      </c>
      <c r="BB71" s="452">
        <v>67.491700644000005</v>
      </c>
      <c r="BC71" s="452">
        <v>67.817242051999997</v>
      </c>
      <c r="BD71" s="452">
        <v>68.135951902000002</v>
      </c>
      <c r="BE71" s="947">
        <v>0</v>
      </c>
      <c r="BF71" s="947">
        <v>0</v>
      </c>
      <c r="BG71" s="947">
        <v>0</v>
      </c>
      <c r="BH71" s="947">
        <v>0</v>
      </c>
      <c r="BI71" s="947">
        <v>0</v>
      </c>
      <c r="BJ71" s="947">
        <v>0</v>
      </c>
      <c r="BK71" s="947">
        <v>0</v>
      </c>
      <c r="BL71" s="947">
        <v>0</v>
      </c>
      <c r="BM71" s="947">
        <v>0</v>
      </c>
      <c r="BN71" s="947">
        <v>0</v>
      </c>
      <c r="BO71" s="947">
        <v>0</v>
      </c>
      <c r="BP71" s="947">
        <v>0</v>
      </c>
      <c r="BQ71" s="947">
        <v>0</v>
      </c>
      <c r="BR71" s="947">
        <v>0</v>
      </c>
      <c r="BS71" s="947">
        <v>0</v>
      </c>
      <c r="BT71" s="947">
        <v>0</v>
      </c>
      <c r="BU71" s="947">
        <v>0</v>
      </c>
      <c r="BV71" s="947">
        <v>0</v>
      </c>
    </row>
    <row r="72" spans="1:74" ht="11.1" customHeight="1" x14ac:dyDescent="0.2">
      <c r="A72" s="267" t="s">
        <v>1279</v>
      </c>
      <c r="B72" s="554" t="s">
        <v>1077</v>
      </c>
      <c r="C72" s="452">
        <v>294.43088788</v>
      </c>
      <c r="D72" s="452">
        <v>313.11553299000002</v>
      </c>
      <c r="E72" s="452">
        <v>321.57462422999998</v>
      </c>
      <c r="F72" s="452">
        <v>324.17871314000001</v>
      </c>
      <c r="G72" s="452">
        <v>336.52825111999999</v>
      </c>
      <c r="H72" s="452">
        <v>341.03934791</v>
      </c>
      <c r="I72" s="452">
        <v>343.24401096000003</v>
      </c>
      <c r="J72" s="452">
        <v>360.84587217000001</v>
      </c>
      <c r="K72" s="452">
        <v>375.73375430999999</v>
      </c>
      <c r="L72" s="452">
        <v>371.70464912</v>
      </c>
      <c r="M72" s="452">
        <v>382.06320539000001</v>
      </c>
      <c r="N72" s="452">
        <v>401.99995530000001</v>
      </c>
      <c r="O72" s="452">
        <v>397.05524148000001</v>
      </c>
      <c r="P72" s="452">
        <v>391.23015931999998</v>
      </c>
      <c r="Q72" s="452">
        <v>371.27322966000003</v>
      </c>
      <c r="R72" s="452">
        <v>342.82329349999998</v>
      </c>
      <c r="S72" s="452">
        <v>328.49812657000001</v>
      </c>
      <c r="T72" s="452">
        <v>324.63093013999998</v>
      </c>
      <c r="U72" s="452">
        <v>320.28826951999997</v>
      </c>
      <c r="V72" s="452">
        <v>317.46168828999998</v>
      </c>
      <c r="W72" s="452">
        <v>317.19750297000002</v>
      </c>
      <c r="X72" s="452">
        <v>323.28550773000001</v>
      </c>
      <c r="Y72" s="452">
        <v>327.21577740999999</v>
      </c>
      <c r="Z72" s="452">
        <v>338.18217679000003</v>
      </c>
      <c r="AA72" s="452">
        <v>344.26976839999998</v>
      </c>
      <c r="AB72" s="452">
        <v>343.43319007999997</v>
      </c>
      <c r="AC72" s="452">
        <v>333.83244208000002</v>
      </c>
      <c r="AD72" s="452">
        <v>329.36484080999998</v>
      </c>
      <c r="AE72" s="452">
        <v>307.12801658000001</v>
      </c>
      <c r="AF72" s="452">
        <v>294.00812724000002</v>
      </c>
      <c r="AG72" s="452">
        <v>296.60830680999999</v>
      </c>
      <c r="AH72" s="452">
        <v>288.52357905999997</v>
      </c>
      <c r="AI72" s="452">
        <v>279.46525021000002</v>
      </c>
      <c r="AJ72" s="452">
        <v>280.51655069999998</v>
      </c>
      <c r="AK72" s="452">
        <v>295.86756319</v>
      </c>
      <c r="AL72" s="452">
        <v>313.88456142000001</v>
      </c>
      <c r="AM72" s="452">
        <v>328.46339706999998</v>
      </c>
      <c r="AN72" s="452">
        <v>339.87096880000001</v>
      </c>
      <c r="AO72" s="452">
        <v>349.82617044</v>
      </c>
      <c r="AP72" s="452">
        <v>365.72391701999999</v>
      </c>
      <c r="AQ72" s="452">
        <v>380.52325077</v>
      </c>
      <c r="AR72" s="452">
        <v>386.17079374000002</v>
      </c>
      <c r="AS72" s="452">
        <v>383.09852933000002</v>
      </c>
      <c r="AT72" s="452">
        <v>380.16660159999998</v>
      </c>
      <c r="AU72" s="452">
        <v>379.38240180999998</v>
      </c>
      <c r="AV72" s="452">
        <v>377.73385014000002</v>
      </c>
      <c r="AW72" s="452">
        <v>375.36930926000002</v>
      </c>
      <c r="AX72" s="452">
        <v>372.27756364999999</v>
      </c>
      <c r="AY72" s="452">
        <v>370.87232514999999</v>
      </c>
      <c r="AZ72" s="452">
        <v>372.23118477000003</v>
      </c>
      <c r="BA72" s="452">
        <v>373.19783751</v>
      </c>
      <c r="BB72" s="452">
        <v>373.48960799000002</v>
      </c>
      <c r="BC72" s="452">
        <v>373.23599286000001</v>
      </c>
      <c r="BD72" s="452">
        <v>372.77653808999997</v>
      </c>
      <c r="BE72" s="947">
        <v>0</v>
      </c>
      <c r="BF72" s="947">
        <v>0</v>
      </c>
      <c r="BG72" s="947">
        <v>0</v>
      </c>
      <c r="BH72" s="947">
        <v>0</v>
      </c>
      <c r="BI72" s="947">
        <v>0</v>
      </c>
      <c r="BJ72" s="947">
        <v>0</v>
      </c>
      <c r="BK72" s="947">
        <v>0</v>
      </c>
      <c r="BL72" s="947">
        <v>0</v>
      </c>
      <c r="BM72" s="947">
        <v>0</v>
      </c>
      <c r="BN72" s="947">
        <v>0</v>
      </c>
      <c r="BO72" s="947">
        <v>0</v>
      </c>
      <c r="BP72" s="947">
        <v>0</v>
      </c>
      <c r="BQ72" s="947">
        <v>0</v>
      </c>
      <c r="BR72" s="947">
        <v>0</v>
      </c>
      <c r="BS72" s="947">
        <v>0</v>
      </c>
      <c r="BT72" s="947">
        <v>0</v>
      </c>
      <c r="BU72" s="947">
        <v>0</v>
      </c>
      <c r="BV72" s="947">
        <v>0</v>
      </c>
    </row>
    <row r="73" spans="1:74" ht="11.1" customHeight="1" x14ac:dyDescent="0.2">
      <c r="A73" s="267" t="s">
        <v>1280</v>
      </c>
      <c r="B73" s="554" t="s">
        <v>1079</v>
      </c>
      <c r="C73" s="452">
        <v>824.59361041</v>
      </c>
      <c r="D73" s="452">
        <v>840.45176116000005</v>
      </c>
      <c r="E73" s="452">
        <v>849.10461009000005</v>
      </c>
      <c r="F73" s="452">
        <v>855.81149741000002</v>
      </c>
      <c r="G73" s="452">
        <v>877.35908875999996</v>
      </c>
      <c r="H73" s="452">
        <v>914.95419045000006</v>
      </c>
      <c r="I73" s="452">
        <v>953.19972587999996</v>
      </c>
      <c r="J73" s="452">
        <v>971.04078497</v>
      </c>
      <c r="K73" s="452">
        <v>964.24835040000005</v>
      </c>
      <c r="L73" s="452">
        <v>970.21998793</v>
      </c>
      <c r="M73" s="452">
        <v>995.29085714999997</v>
      </c>
      <c r="N73" s="452">
        <v>1010.0886395</v>
      </c>
      <c r="O73" s="452">
        <v>1010.8464531</v>
      </c>
      <c r="P73" s="452">
        <v>997.49608642999999</v>
      </c>
      <c r="Q73" s="452">
        <v>980.61952782000003</v>
      </c>
      <c r="R73" s="452">
        <v>956.91688976</v>
      </c>
      <c r="S73" s="452">
        <v>935.20483621000005</v>
      </c>
      <c r="T73" s="452">
        <v>902.85142843999995</v>
      </c>
      <c r="U73" s="452">
        <v>859.11748661000001</v>
      </c>
      <c r="V73" s="452">
        <v>818.39078165000001</v>
      </c>
      <c r="W73" s="452">
        <v>788.72918503999995</v>
      </c>
      <c r="X73" s="452">
        <v>762.23840456999994</v>
      </c>
      <c r="Y73" s="452">
        <v>772.36446796999996</v>
      </c>
      <c r="Z73" s="452">
        <v>775.070063</v>
      </c>
      <c r="AA73" s="452">
        <v>728.98934599999995</v>
      </c>
      <c r="AB73" s="452">
        <v>680.99568982000005</v>
      </c>
      <c r="AC73" s="452">
        <v>645.37337488000003</v>
      </c>
      <c r="AD73" s="452">
        <v>608.87476577999996</v>
      </c>
      <c r="AE73" s="452">
        <v>597.23231113999998</v>
      </c>
      <c r="AF73" s="452">
        <v>545.82553152000003</v>
      </c>
      <c r="AG73" s="452">
        <v>538.86647674000005</v>
      </c>
      <c r="AH73" s="452">
        <v>537.01704733999998</v>
      </c>
      <c r="AI73" s="452">
        <v>550.64090035000004</v>
      </c>
      <c r="AJ73" s="452">
        <v>559.70969167999999</v>
      </c>
      <c r="AK73" s="452">
        <v>570.47977345000004</v>
      </c>
      <c r="AL73" s="452">
        <v>589.84444524000003</v>
      </c>
      <c r="AM73" s="452">
        <v>618.54649949999998</v>
      </c>
      <c r="AN73" s="452">
        <v>651.04575881000005</v>
      </c>
      <c r="AO73" s="452">
        <v>679.97640015000002</v>
      </c>
      <c r="AP73" s="452">
        <v>715.79142393999996</v>
      </c>
      <c r="AQ73" s="452">
        <v>761.19964889000005</v>
      </c>
      <c r="AR73" s="452">
        <v>805.94712676999995</v>
      </c>
      <c r="AS73" s="452">
        <v>824.71877189999998</v>
      </c>
      <c r="AT73" s="452">
        <v>826.31257445999995</v>
      </c>
      <c r="AU73" s="452">
        <v>833.74474294000004</v>
      </c>
      <c r="AV73" s="452">
        <v>840.19527793999998</v>
      </c>
      <c r="AW73" s="452">
        <v>839.19031145999998</v>
      </c>
      <c r="AX73" s="452">
        <v>826.50809857000002</v>
      </c>
      <c r="AY73" s="452">
        <v>817.33811350999997</v>
      </c>
      <c r="AZ73" s="452">
        <v>830.74580628000001</v>
      </c>
      <c r="BA73" s="452">
        <v>843.53100623</v>
      </c>
      <c r="BB73" s="452">
        <v>858.86195727999996</v>
      </c>
      <c r="BC73" s="452">
        <v>875.63976186000002</v>
      </c>
      <c r="BD73" s="452">
        <v>895.55362743000001</v>
      </c>
      <c r="BE73" s="947">
        <v>0</v>
      </c>
      <c r="BF73" s="947">
        <v>0</v>
      </c>
      <c r="BG73" s="947">
        <v>0</v>
      </c>
      <c r="BH73" s="947">
        <v>0</v>
      </c>
      <c r="BI73" s="947">
        <v>0</v>
      </c>
      <c r="BJ73" s="947">
        <v>0</v>
      </c>
      <c r="BK73" s="947">
        <v>0</v>
      </c>
      <c r="BL73" s="947">
        <v>0</v>
      </c>
      <c r="BM73" s="947">
        <v>0</v>
      </c>
      <c r="BN73" s="947">
        <v>0</v>
      </c>
      <c r="BO73" s="947">
        <v>0</v>
      </c>
      <c r="BP73" s="947">
        <v>0</v>
      </c>
      <c r="BQ73" s="947">
        <v>0</v>
      </c>
      <c r="BR73" s="947">
        <v>0</v>
      </c>
      <c r="BS73" s="947">
        <v>0</v>
      </c>
      <c r="BT73" s="947">
        <v>0</v>
      </c>
      <c r="BU73" s="947">
        <v>0</v>
      </c>
      <c r="BV73" s="947">
        <v>0</v>
      </c>
    </row>
    <row r="74" spans="1:74" ht="11.1" customHeight="1" x14ac:dyDescent="0.2">
      <c r="A74" s="267" t="s">
        <v>1281</v>
      </c>
      <c r="B74" s="554" t="s">
        <v>1081</v>
      </c>
      <c r="C74" s="452">
        <v>759.45751352000002</v>
      </c>
      <c r="D74" s="452">
        <v>777.49097838</v>
      </c>
      <c r="E74" s="452">
        <v>785.71416459</v>
      </c>
      <c r="F74" s="452">
        <v>792.31631454000001</v>
      </c>
      <c r="G74" s="452">
        <v>814.77757431999999</v>
      </c>
      <c r="H74" s="452">
        <v>825.11561659999995</v>
      </c>
      <c r="I74" s="452">
        <v>828.25322973000004</v>
      </c>
      <c r="J74" s="452">
        <v>838.85748228</v>
      </c>
      <c r="K74" s="452">
        <v>847.03791317000002</v>
      </c>
      <c r="L74" s="452">
        <v>833.10386276999998</v>
      </c>
      <c r="M74" s="452">
        <v>833.68627731000004</v>
      </c>
      <c r="N74" s="452">
        <v>845.06241309999996</v>
      </c>
      <c r="O74" s="452">
        <v>836.72752607999996</v>
      </c>
      <c r="P74" s="452">
        <v>835.02883265000003</v>
      </c>
      <c r="Q74" s="452">
        <v>830.67988234999996</v>
      </c>
      <c r="R74" s="452">
        <v>826.94338052000001</v>
      </c>
      <c r="S74" s="452">
        <v>831.22830804</v>
      </c>
      <c r="T74" s="452">
        <v>837.30144987000006</v>
      </c>
      <c r="U74" s="452">
        <v>842.02304208999999</v>
      </c>
      <c r="V74" s="452">
        <v>840.24725738999996</v>
      </c>
      <c r="W74" s="452">
        <v>836.65963386999999</v>
      </c>
      <c r="X74" s="452">
        <v>841.81862652999996</v>
      </c>
      <c r="Y74" s="452">
        <v>835.68674593000003</v>
      </c>
      <c r="Z74" s="452">
        <v>828.62748759999999</v>
      </c>
      <c r="AA74" s="452">
        <v>852.15909721000003</v>
      </c>
      <c r="AB74" s="452">
        <v>879.66327881999996</v>
      </c>
      <c r="AC74" s="452">
        <v>911.95535688999996</v>
      </c>
      <c r="AD74" s="452">
        <v>948.09494654000002</v>
      </c>
      <c r="AE74" s="452">
        <v>962.70852245000003</v>
      </c>
      <c r="AF74" s="452">
        <v>997.80143383999996</v>
      </c>
      <c r="AG74" s="452">
        <v>976.12036247000003</v>
      </c>
      <c r="AH74" s="452">
        <v>954.92595131999997</v>
      </c>
      <c r="AI74" s="452">
        <v>918.29371256000002</v>
      </c>
      <c r="AJ74" s="452">
        <v>883.94007409000005</v>
      </c>
      <c r="AK74" s="452">
        <v>864.22331383999995</v>
      </c>
      <c r="AL74" s="452">
        <v>866.72757754999998</v>
      </c>
      <c r="AM74" s="452">
        <v>881.32993589</v>
      </c>
      <c r="AN74" s="452">
        <v>903.53475376999995</v>
      </c>
      <c r="AO74" s="452">
        <v>925.75748567999995</v>
      </c>
      <c r="AP74" s="452">
        <v>950.55476065000005</v>
      </c>
      <c r="AQ74" s="452">
        <v>971.72402662000002</v>
      </c>
      <c r="AR74" s="452">
        <v>981.65852953000001</v>
      </c>
      <c r="AS74" s="452">
        <v>981.87522266999997</v>
      </c>
      <c r="AT74" s="452">
        <v>977.20495927000002</v>
      </c>
      <c r="AU74" s="452">
        <v>969.23775292000005</v>
      </c>
      <c r="AV74" s="452">
        <v>960.84845733999998</v>
      </c>
      <c r="AW74" s="452">
        <v>952.09371082999996</v>
      </c>
      <c r="AX74" s="452">
        <v>946.54481525999995</v>
      </c>
      <c r="AY74" s="452">
        <v>942.00975305999998</v>
      </c>
      <c r="AZ74" s="452">
        <v>939.77689353999995</v>
      </c>
      <c r="BA74" s="452">
        <v>937.41787233000002</v>
      </c>
      <c r="BB74" s="452">
        <v>934.87047901999995</v>
      </c>
      <c r="BC74" s="452">
        <v>933.36266826999997</v>
      </c>
      <c r="BD74" s="452">
        <v>933.15803016999996</v>
      </c>
      <c r="BE74" s="947">
        <v>0</v>
      </c>
      <c r="BF74" s="947">
        <v>0</v>
      </c>
      <c r="BG74" s="947">
        <v>0</v>
      </c>
      <c r="BH74" s="947">
        <v>0</v>
      </c>
      <c r="BI74" s="947">
        <v>0</v>
      </c>
      <c r="BJ74" s="947">
        <v>0</v>
      </c>
      <c r="BK74" s="947">
        <v>0</v>
      </c>
      <c r="BL74" s="947">
        <v>0</v>
      </c>
      <c r="BM74" s="947">
        <v>0</v>
      </c>
      <c r="BN74" s="947">
        <v>0</v>
      </c>
      <c r="BO74" s="947">
        <v>0</v>
      </c>
      <c r="BP74" s="947">
        <v>0</v>
      </c>
      <c r="BQ74" s="947">
        <v>0</v>
      </c>
      <c r="BR74" s="947">
        <v>0</v>
      </c>
      <c r="BS74" s="947">
        <v>0</v>
      </c>
      <c r="BT74" s="947">
        <v>0</v>
      </c>
      <c r="BU74" s="947">
        <v>0</v>
      </c>
      <c r="BV74" s="947">
        <v>0</v>
      </c>
    </row>
    <row r="75" spans="1:74" ht="11.1" customHeight="1" x14ac:dyDescent="0.2">
      <c r="A75" s="267" t="s">
        <v>1282</v>
      </c>
      <c r="B75" s="554" t="s">
        <v>1543</v>
      </c>
      <c r="C75" s="452">
        <v>327.67312711</v>
      </c>
      <c r="D75" s="452">
        <v>348.22412872000001</v>
      </c>
      <c r="E75" s="452">
        <v>367.89046724000002</v>
      </c>
      <c r="F75" s="452">
        <v>386.11582073</v>
      </c>
      <c r="G75" s="452">
        <v>403.4298149</v>
      </c>
      <c r="H75" s="452">
        <v>422.34211196000001</v>
      </c>
      <c r="I75" s="452">
        <v>435.82359099000001</v>
      </c>
      <c r="J75" s="452">
        <v>447.82105036000002</v>
      </c>
      <c r="K75" s="452">
        <v>447.82192767999999</v>
      </c>
      <c r="L75" s="452">
        <v>439.73952917000003</v>
      </c>
      <c r="M75" s="452">
        <v>428.77638693</v>
      </c>
      <c r="N75" s="452">
        <v>416.16650910999999</v>
      </c>
      <c r="O75" s="452">
        <v>401.56090570999999</v>
      </c>
      <c r="P75" s="452">
        <v>384.26080588999997</v>
      </c>
      <c r="Q75" s="452">
        <v>368.77418692999998</v>
      </c>
      <c r="R75" s="452">
        <v>356.21557962000003</v>
      </c>
      <c r="S75" s="452">
        <v>353.21174836</v>
      </c>
      <c r="T75" s="452">
        <v>364.42427478000002</v>
      </c>
      <c r="U75" s="452">
        <v>382.86722409999999</v>
      </c>
      <c r="V75" s="452">
        <v>394.45367334999997</v>
      </c>
      <c r="W75" s="452">
        <v>392.63694377000002</v>
      </c>
      <c r="X75" s="452">
        <v>393.48076570000001</v>
      </c>
      <c r="Y75" s="452">
        <v>374.72907279999998</v>
      </c>
      <c r="Z75" s="452">
        <v>368.99979970999999</v>
      </c>
      <c r="AA75" s="452">
        <v>351.18517716999997</v>
      </c>
      <c r="AB75" s="452">
        <v>332.14593008000003</v>
      </c>
      <c r="AC75" s="452">
        <v>311.29398682999999</v>
      </c>
      <c r="AD75" s="452">
        <v>294.60644604999999</v>
      </c>
      <c r="AE75" s="452">
        <v>283.44273399000002</v>
      </c>
      <c r="AF75" s="452">
        <v>277.79376271000001</v>
      </c>
      <c r="AG75" s="452">
        <v>291.96238240999998</v>
      </c>
      <c r="AH75" s="452">
        <v>307.64500514999997</v>
      </c>
      <c r="AI75" s="452">
        <v>333.51780007000002</v>
      </c>
      <c r="AJ75" s="452">
        <v>361.90676753999998</v>
      </c>
      <c r="AK75" s="452">
        <v>387.78948618999999</v>
      </c>
      <c r="AL75" s="452">
        <v>406.27677366</v>
      </c>
      <c r="AM75" s="452">
        <v>418.77323245999997</v>
      </c>
      <c r="AN75" s="452">
        <v>421.18317637000001</v>
      </c>
      <c r="AO75" s="452">
        <v>415.30859271000003</v>
      </c>
      <c r="AP75" s="452">
        <v>406.66605093999999</v>
      </c>
      <c r="AQ75" s="452">
        <v>404.24459042000001</v>
      </c>
      <c r="AR75" s="452">
        <v>414.55379799000002</v>
      </c>
      <c r="AS75" s="452">
        <v>431.57847771000002</v>
      </c>
      <c r="AT75" s="452">
        <v>446.87152076000001</v>
      </c>
      <c r="AU75" s="452">
        <v>455.72613346000003</v>
      </c>
      <c r="AV75" s="452">
        <v>461.12594124999998</v>
      </c>
      <c r="AW75" s="452">
        <v>465.42484046999999</v>
      </c>
      <c r="AX75" s="452">
        <v>461.23023501</v>
      </c>
      <c r="AY75" s="452">
        <v>451.15213942000003</v>
      </c>
      <c r="AZ75" s="452">
        <v>441.73895173</v>
      </c>
      <c r="BA75" s="452">
        <v>433.05952578</v>
      </c>
      <c r="BB75" s="452">
        <v>424.03997518</v>
      </c>
      <c r="BC75" s="452">
        <v>416.02029138</v>
      </c>
      <c r="BD75" s="452">
        <v>408.27830390000003</v>
      </c>
      <c r="BE75" s="947">
        <v>0</v>
      </c>
      <c r="BF75" s="947">
        <v>0</v>
      </c>
      <c r="BG75" s="947">
        <v>0</v>
      </c>
      <c r="BH75" s="947">
        <v>0</v>
      </c>
      <c r="BI75" s="947">
        <v>0</v>
      </c>
      <c r="BJ75" s="947">
        <v>0</v>
      </c>
      <c r="BK75" s="947">
        <v>0</v>
      </c>
      <c r="BL75" s="947">
        <v>0</v>
      </c>
      <c r="BM75" s="947">
        <v>0</v>
      </c>
      <c r="BN75" s="947">
        <v>0</v>
      </c>
      <c r="BO75" s="947">
        <v>0</v>
      </c>
      <c r="BP75" s="947">
        <v>0</v>
      </c>
      <c r="BQ75" s="947">
        <v>0</v>
      </c>
      <c r="BR75" s="947">
        <v>0</v>
      </c>
      <c r="BS75" s="947">
        <v>0</v>
      </c>
      <c r="BT75" s="947">
        <v>0</v>
      </c>
      <c r="BU75" s="947">
        <v>0</v>
      </c>
      <c r="BV75" s="947">
        <v>0</v>
      </c>
    </row>
    <row r="76" spans="1:74" ht="11.1" customHeight="1" x14ac:dyDescent="0.2">
      <c r="A76" s="267"/>
      <c r="B76" s="620"/>
      <c r="C76" s="628"/>
      <c r="D76" s="628"/>
      <c r="E76" s="628"/>
      <c r="F76" s="628"/>
      <c r="G76" s="628"/>
      <c r="H76" s="628"/>
      <c r="I76" s="628"/>
      <c r="J76" s="628"/>
      <c r="K76" s="628"/>
      <c r="L76" s="628"/>
      <c r="M76" s="628"/>
      <c r="N76" s="628"/>
      <c r="O76" s="628"/>
      <c r="P76" s="628"/>
      <c r="Q76" s="628"/>
      <c r="R76" s="628"/>
      <c r="S76" s="628"/>
      <c r="T76" s="628"/>
      <c r="U76" s="628"/>
      <c r="V76" s="628"/>
      <c r="W76" s="628"/>
      <c r="X76" s="628"/>
      <c r="Y76" s="628"/>
      <c r="Z76" s="628"/>
      <c r="AA76" s="628"/>
      <c r="AB76" s="628"/>
      <c r="AC76" s="628"/>
      <c r="AD76" s="628"/>
      <c r="AE76" s="628"/>
      <c r="AF76" s="628"/>
      <c r="AG76" s="628"/>
      <c r="AH76" s="628"/>
      <c r="AI76" s="628"/>
      <c r="AJ76" s="628"/>
      <c r="AK76" s="628"/>
      <c r="AL76" s="628"/>
      <c r="AM76" s="628"/>
      <c r="AN76" s="628"/>
      <c r="AO76" s="628"/>
      <c r="AP76" s="628"/>
      <c r="AQ76" s="628"/>
      <c r="AR76" s="628"/>
      <c r="AS76" s="628"/>
      <c r="AT76" s="628"/>
      <c r="AU76" s="628"/>
      <c r="AV76" s="628"/>
      <c r="AW76" s="628"/>
      <c r="AX76" s="628"/>
      <c r="AY76" s="628"/>
      <c r="AZ76" s="628"/>
      <c r="BA76" s="873"/>
      <c r="BB76" s="873"/>
      <c r="BC76" s="873"/>
      <c r="BD76" s="873"/>
      <c r="BE76" s="354"/>
      <c r="BF76" s="354"/>
      <c r="BG76" s="354"/>
      <c r="BH76" s="354"/>
      <c r="BI76" s="354"/>
      <c r="BJ76" s="354"/>
      <c r="BK76" s="354"/>
      <c r="BL76" s="354"/>
      <c r="BM76" s="354"/>
      <c r="BN76" s="354"/>
      <c r="BO76" s="354"/>
      <c r="BP76" s="354"/>
      <c r="BQ76" s="354"/>
      <c r="BR76" s="354"/>
      <c r="BS76" s="354"/>
      <c r="BT76" s="354"/>
      <c r="BU76" s="354"/>
      <c r="BV76" s="354"/>
    </row>
    <row r="77" spans="1:74" ht="11.1" customHeight="1" x14ac:dyDescent="0.2">
      <c r="A77" s="267"/>
      <c r="B77" s="37" t="s">
        <v>1337</v>
      </c>
      <c r="C77" s="628"/>
      <c r="D77" s="628"/>
      <c r="E77" s="628"/>
      <c r="F77" s="628"/>
      <c r="G77" s="628"/>
      <c r="H77" s="628"/>
      <c r="I77" s="628"/>
      <c r="J77" s="628"/>
      <c r="K77" s="628"/>
      <c r="L77" s="628"/>
      <c r="M77" s="628"/>
      <c r="N77" s="628"/>
      <c r="O77" s="628"/>
      <c r="P77" s="628"/>
      <c r="Q77" s="628"/>
      <c r="R77" s="628"/>
      <c r="S77" s="628"/>
      <c r="T77" s="628"/>
      <c r="U77" s="628"/>
      <c r="V77" s="628"/>
      <c r="W77" s="628"/>
      <c r="X77" s="628"/>
      <c r="Y77" s="628"/>
      <c r="Z77" s="628"/>
      <c r="AA77" s="628"/>
      <c r="AB77" s="628"/>
      <c r="AC77" s="628"/>
      <c r="AD77" s="628"/>
      <c r="AE77" s="628"/>
      <c r="AF77" s="628"/>
      <c r="AG77" s="628"/>
      <c r="AH77" s="628"/>
      <c r="AI77" s="628"/>
      <c r="AJ77" s="628"/>
      <c r="AK77" s="628"/>
      <c r="AL77" s="628"/>
      <c r="AM77" s="628"/>
      <c r="AN77" s="628"/>
      <c r="AO77" s="628"/>
      <c r="AP77" s="628"/>
      <c r="AQ77" s="628"/>
      <c r="AR77" s="628"/>
      <c r="AS77" s="628"/>
      <c r="AT77" s="628"/>
      <c r="AU77" s="628"/>
      <c r="AV77" s="628"/>
      <c r="AW77" s="628"/>
      <c r="AX77" s="628"/>
      <c r="AY77" s="628"/>
      <c r="AZ77" s="628"/>
      <c r="BA77" s="873"/>
      <c r="BB77" s="873"/>
      <c r="BC77" s="873"/>
      <c r="BD77" s="873"/>
      <c r="BE77" s="354"/>
      <c r="BF77" s="354"/>
      <c r="BG77" s="354"/>
      <c r="BH77" s="354"/>
      <c r="BI77" s="354"/>
      <c r="BJ77" s="354"/>
      <c r="BK77" s="354"/>
      <c r="BL77" s="354"/>
      <c r="BM77" s="354"/>
      <c r="BN77" s="354"/>
      <c r="BO77" s="354"/>
      <c r="BP77" s="354"/>
      <c r="BQ77" s="354"/>
      <c r="BR77" s="354"/>
      <c r="BS77" s="354"/>
      <c r="BT77" s="354"/>
      <c r="BU77" s="354"/>
      <c r="BV77" s="354"/>
    </row>
    <row r="78" spans="1:74" ht="11.1" customHeight="1" x14ac:dyDescent="0.2">
      <c r="A78" s="267" t="s">
        <v>1283</v>
      </c>
      <c r="B78" s="554" t="s">
        <v>1073</v>
      </c>
      <c r="C78" s="452">
        <v>28.1191608</v>
      </c>
      <c r="D78" s="452">
        <v>27.164652017000002</v>
      </c>
      <c r="E78" s="452">
        <v>25.277248769</v>
      </c>
      <c r="F78" s="452">
        <v>23.364717118000002</v>
      </c>
      <c r="G78" s="452">
        <v>23.595192303000001</v>
      </c>
      <c r="H78" s="452">
        <v>24.392690046999999</v>
      </c>
      <c r="I78" s="452">
        <v>24.773233171000001</v>
      </c>
      <c r="J78" s="452">
        <v>25.777306932999998</v>
      </c>
      <c r="K78" s="452">
        <v>27.435440676999999</v>
      </c>
      <c r="L78" s="452">
        <v>28.194368788999999</v>
      </c>
      <c r="M78" s="452">
        <v>27.686124756000002</v>
      </c>
      <c r="N78" s="452">
        <v>24.662228182</v>
      </c>
      <c r="O78" s="452">
        <v>24.468413224999999</v>
      </c>
      <c r="P78" s="452">
        <v>24.567686986999998</v>
      </c>
      <c r="Q78" s="452">
        <v>24.512053056999999</v>
      </c>
      <c r="R78" s="452">
        <v>24.613350194999999</v>
      </c>
      <c r="S78" s="452">
        <v>24.326227178</v>
      </c>
      <c r="T78" s="452">
        <v>23.538753917000001</v>
      </c>
      <c r="U78" s="452">
        <v>24.136591456000001</v>
      </c>
      <c r="V78" s="452">
        <v>24.941478719999999</v>
      </c>
      <c r="W78" s="452">
        <v>25.372807886</v>
      </c>
      <c r="X78" s="452">
        <v>27.479066054</v>
      </c>
      <c r="Y78" s="452">
        <v>28.636214885000001</v>
      </c>
      <c r="Z78" s="452">
        <v>29.181267427000002</v>
      </c>
      <c r="AA78" s="452">
        <v>26.958067156999999</v>
      </c>
      <c r="AB78" s="452">
        <v>25.902440559999999</v>
      </c>
      <c r="AC78" s="452">
        <v>24.807154277999999</v>
      </c>
      <c r="AD78" s="452">
        <v>21.587357710999999</v>
      </c>
      <c r="AE78" s="452">
        <v>21.820330192</v>
      </c>
      <c r="AF78" s="452">
        <v>22.373225377000001</v>
      </c>
      <c r="AG78" s="452">
        <v>23.565769008</v>
      </c>
      <c r="AH78" s="452">
        <v>26.097594624999999</v>
      </c>
      <c r="AI78" s="452">
        <v>26.264845043000001</v>
      </c>
      <c r="AJ78" s="452">
        <v>27.774367433999998</v>
      </c>
      <c r="AK78" s="452">
        <v>29.778938931999999</v>
      </c>
      <c r="AL78" s="452">
        <v>31.140363976</v>
      </c>
      <c r="AM78" s="452">
        <v>30.794079645</v>
      </c>
      <c r="AN78" s="452">
        <v>33.028543923999997</v>
      </c>
      <c r="AO78" s="452">
        <v>34.626584754</v>
      </c>
      <c r="AP78" s="452">
        <v>34.724387370999999</v>
      </c>
      <c r="AQ78" s="452">
        <v>34.612659377999996</v>
      </c>
      <c r="AR78" s="452">
        <v>32.857570064000001</v>
      </c>
      <c r="AS78" s="452">
        <v>33.295457137</v>
      </c>
      <c r="AT78" s="452">
        <v>33.048797436000001</v>
      </c>
      <c r="AU78" s="452">
        <v>33.484831681999999</v>
      </c>
      <c r="AV78" s="452">
        <v>32.549568688000001</v>
      </c>
      <c r="AW78" s="452">
        <v>31.435410181999998</v>
      </c>
      <c r="AX78" s="452">
        <v>31.575562957999999</v>
      </c>
      <c r="AY78" s="452">
        <v>31.464905338000001</v>
      </c>
      <c r="AZ78" s="452">
        <v>30.591071333999999</v>
      </c>
      <c r="BA78" s="452">
        <v>30.430991521999999</v>
      </c>
      <c r="BB78" s="452">
        <v>29.836579269000001</v>
      </c>
      <c r="BC78" s="452">
        <v>30.758907413999999</v>
      </c>
      <c r="BD78" s="452">
        <v>31.949526764000002</v>
      </c>
      <c r="BE78" s="947">
        <v>0</v>
      </c>
      <c r="BF78" s="947">
        <v>0</v>
      </c>
      <c r="BG78" s="947">
        <v>0</v>
      </c>
      <c r="BH78" s="947">
        <v>0</v>
      </c>
      <c r="BI78" s="947">
        <v>0</v>
      </c>
      <c r="BJ78" s="947">
        <v>0</v>
      </c>
      <c r="BK78" s="947">
        <v>0</v>
      </c>
      <c r="BL78" s="947">
        <v>0</v>
      </c>
      <c r="BM78" s="947">
        <v>0</v>
      </c>
      <c r="BN78" s="947">
        <v>0</v>
      </c>
      <c r="BO78" s="947">
        <v>0</v>
      </c>
      <c r="BP78" s="947">
        <v>0</v>
      </c>
      <c r="BQ78" s="947">
        <v>0</v>
      </c>
      <c r="BR78" s="947">
        <v>0</v>
      </c>
      <c r="BS78" s="947">
        <v>0</v>
      </c>
      <c r="BT78" s="947">
        <v>0</v>
      </c>
      <c r="BU78" s="947">
        <v>0</v>
      </c>
      <c r="BV78" s="947">
        <v>0</v>
      </c>
    </row>
    <row r="79" spans="1:74" ht="11.1" customHeight="1" x14ac:dyDescent="0.2">
      <c r="A79" s="267" t="s">
        <v>1284</v>
      </c>
      <c r="B79" s="554" t="s">
        <v>1075</v>
      </c>
      <c r="C79" s="452">
        <v>1.9844955811</v>
      </c>
      <c r="D79" s="452">
        <v>1.7783434974000001</v>
      </c>
      <c r="E79" s="452">
        <v>1.6909625009</v>
      </c>
      <c r="F79" s="452">
        <v>1.3055610511</v>
      </c>
      <c r="G79" s="452">
        <v>1.3353424537</v>
      </c>
      <c r="H79" s="452">
        <v>1.3919928981</v>
      </c>
      <c r="I79" s="452">
        <v>1.3556757735</v>
      </c>
      <c r="J79" s="452">
        <v>1.3913415028</v>
      </c>
      <c r="K79" s="452">
        <v>1.4447365471</v>
      </c>
      <c r="L79" s="452">
        <v>1.4438246424000001</v>
      </c>
      <c r="M79" s="452">
        <v>1.4111747412</v>
      </c>
      <c r="N79" s="452">
        <v>1.4582286665999999</v>
      </c>
      <c r="O79" s="452">
        <v>1.4425904430000001</v>
      </c>
      <c r="P79" s="452">
        <v>1.4547371899999999</v>
      </c>
      <c r="Q79" s="452">
        <v>1.4972218495</v>
      </c>
      <c r="R79" s="452">
        <v>1.5795763613</v>
      </c>
      <c r="S79" s="452">
        <v>1.6813576727999999</v>
      </c>
      <c r="T79" s="452">
        <v>1.8331044523</v>
      </c>
      <c r="U79" s="452">
        <v>2.0135420824999999</v>
      </c>
      <c r="V79" s="452">
        <v>2.1292657697999999</v>
      </c>
      <c r="W79" s="452">
        <v>2.1244688018</v>
      </c>
      <c r="X79" s="452">
        <v>2.1552295348000001</v>
      </c>
      <c r="Y79" s="452">
        <v>2.1167129778999998</v>
      </c>
      <c r="Z79" s="452">
        <v>1.9622388738000001</v>
      </c>
      <c r="AA79" s="452">
        <v>1.887579814</v>
      </c>
      <c r="AB79" s="452">
        <v>1.792343174</v>
      </c>
      <c r="AC79" s="452">
        <v>1.7133492331</v>
      </c>
      <c r="AD79" s="452">
        <v>1.6940115048</v>
      </c>
      <c r="AE79" s="452">
        <v>1.8431545296</v>
      </c>
      <c r="AF79" s="452">
        <v>1.9534425161</v>
      </c>
      <c r="AG79" s="452">
        <v>2.0347039507</v>
      </c>
      <c r="AH79" s="452">
        <v>2.0381644578999998</v>
      </c>
      <c r="AI79" s="452">
        <v>1.9871015656</v>
      </c>
      <c r="AJ79" s="452">
        <v>1.9197341359</v>
      </c>
      <c r="AK79" s="452">
        <v>1.8733154607</v>
      </c>
      <c r="AL79" s="452">
        <v>1.7605967665</v>
      </c>
      <c r="AM79" s="452">
        <v>1.6306306635000001</v>
      </c>
      <c r="AN79" s="452">
        <v>1.5618606905000001</v>
      </c>
      <c r="AO79" s="452">
        <v>1.6982035402</v>
      </c>
      <c r="AP79" s="452">
        <v>1.9292033</v>
      </c>
      <c r="AQ79" s="452">
        <v>2.0806695759</v>
      </c>
      <c r="AR79" s="452">
        <v>2.2110250008999999</v>
      </c>
      <c r="AS79" s="452">
        <v>2.330963524</v>
      </c>
      <c r="AT79" s="452">
        <v>2.4385859884999999</v>
      </c>
      <c r="AU79" s="452">
        <v>2.4077268143000001</v>
      </c>
      <c r="AV79" s="452">
        <v>2.3849685994000001</v>
      </c>
      <c r="AW79" s="452">
        <v>2.3998133451000001</v>
      </c>
      <c r="AX79" s="452">
        <v>2.2588573296000001</v>
      </c>
      <c r="AY79" s="452">
        <v>2.2780872483999999</v>
      </c>
      <c r="AZ79" s="452">
        <v>2.3045492727000001</v>
      </c>
      <c r="BA79" s="452">
        <v>2.3638352095999999</v>
      </c>
      <c r="BB79" s="452">
        <v>2.3890867485</v>
      </c>
      <c r="BC79" s="452">
        <v>2.422044359</v>
      </c>
      <c r="BD79" s="452">
        <v>2.4118921027</v>
      </c>
      <c r="BE79" s="947">
        <v>0</v>
      </c>
      <c r="BF79" s="947">
        <v>0</v>
      </c>
      <c r="BG79" s="947">
        <v>0</v>
      </c>
      <c r="BH79" s="947">
        <v>0</v>
      </c>
      <c r="BI79" s="947">
        <v>0</v>
      </c>
      <c r="BJ79" s="947">
        <v>0</v>
      </c>
      <c r="BK79" s="947">
        <v>0</v>
      </c>
      <c r="BL79" s="947">
        <v>0</v>
      </c>
      <c r="BM79" s="947">
        <v>0</v>
      </c>
      <c r="BN79" s="947">
        <v>0</v>
      </c>
      <c r="BO79" s="947">
        <v>0</v>
      </c>
      <c r="BP79" s="947">
        <v>0</v>
      </c>
      <c r="BQ79" s="947">
        <v>0</v>
      </c>
      <c r="BR79" s="947">
        <v>0</v>
      </c>
      <c r="BS79" s="947">
        <v>0</v>
      </c>
      <c r="BT79" s="947">
        <v>0</v>
      </c>
      <c r="BU79" s="947">
        <v>0</v>
      </c>
      <c r="BV79" s="947">
        <v>0</v>
      </c>
    </row>
    <row r="80" spans="1:74" ht="11.1" customHeight="1" x14ac:dyDescent="0.2">
      <c r="A80" s="267" t="s">
        <v>1285</v>
      </c>
      <c r="B80" s="554" t="s">
        <v>1077</v>
      </c>
      <c r="C80" s="452">
        <v>6.6916110883000002</v>
      </c>
      <c r="D80" s="452">
        <v>6.6905028417999999</v>
      </c>
      <c r="E80" s="452">
        <v>6.3364457976999997</v>
      </c>
      <c r="F80" s="452">
        <v>5.7124002316000002</v>
      </c>
      <c r="G80" s="452">
        <v>5.4943387937999999</v>
      </c>
      <c r="H80" s="452">
        <v>5.1987705474999997</v>
      </c>
      <c r="I80" s="452">
        <v>4.9387627476000002</v>
      </c>
      <c r="J80" s="452">
        <v>4.9262235107999999</v>
      </c>
      <c r="K80" s="452">
        <v>4.9832062905000001</v>
      </c>
      <c r="L80" s="452">
        <v>4.7961890209</v>
      </c>
      <c r="M80" s="452">
        <v>5.0271474394000002</v>
      </c>
      <c r="N80" s="452">
        <v>5.3069301029</v>
      </c>
      <c r="O80" s="452">
        <v>5.2416533529000002</v>
      </c>
      <c r="P80" s="452">
        <v>5.1342540593999999</v>
      </c>
      <c r="Q80" s="452">
        <v>4.7599132007999998</v>
      </c>
      <c r="R80" s="452">
        <v>4.3811283514000001</v>
      </c>
      <c r="S80" s="452">
        <v>4.2441618419999996</v>
      </c>
      <c r="T80" s="452">
        <v>4.4318215717999996</v>
      </c>
      <c r="U80" s="452">
        <v>4.8713044793</v>
      </c>
      <c r="V80" s="452">
        <v>5.2386417209999996</v>
      </c>
      <c r="W80" s="452">
        <v>5.4454506946999999</v>
      </c>
      <c r="X80" s="452">
        <v>5.9047581320000004</v>
      </c>
      <c r="Y80" s="452">
        <v>6.1506725077000004</v>
      </c>
      <c r="Z80" s="452">
        <v>6.1209443762999998</v>
      </c>
      <c r="AA80" s="452">
        <v>6.2594503345000003</v>
      </c>
      <c r="AB80" s="452">
        <v>6.2216157622999999</v>
      </c>
      <c r="AC80" s="452">
        <v>5.8567095101</v>
      </c>
      <c r="AD80" s="452">
        <v>5.8553749477999997</v>
      </c>
      <c r="AE80" s="452">
        <v>5.2771136868999999</v>
      </c>
      <c r="AF80" s="452">
        <v>4.9621624850000003</v>
      </c>
      <c r="AG80" s="452">
        <v>5.3733388915000004</v>
      </c>
      <c r="AH80" s="452">
        <v>5.3678805405999999</v>
      </c>
      <c r="AI80" s="452">
        <v>5.3743317348000001</v>
      </c>
      <c r="AJ80" s="452">
        <v>5.3738802815</v>
      </c>
      <c r="AK80" s="452">
        <v>5.7172475979000001</v>
      </c>
      <c r="AL80" s="452">
        <v>6.0654021531</v>
      </c>
      <c r="AM80" s="452">
        <v>6.3655697106</v>
      </c>
      <c r="AN80" s="452">
        <v>6.6316286594999996</v>
      </c>
      <c r="AO80" s="452">
        <v>7.081501426</v>
      </c>
      <c r="AP80" s="452">
        <v>6.9661698480999998</v>
      </c>
      <c r="AQ80" s="452">
        <v>7.1796839767999998</v>
      </c>
      <c r="AR80" s="452">
        <v>7.3207733410999998</v>
      </c>
      <c r="AS80" s="452">
        <v>7.4532787806999998</v>
      </c>
      <c r="AT80" s="452">
        <v>7.7585020734999999</v>
      </c>
      <c r="AU80" s="452">
        <v>7.6642909457000004</v>
      </c>
      <c r="AV80" s="452">
        <v>7.7404477488000003</v>
      </c>
      <c r="AW80" s="452">
        <v>7.2887244517000003</v>
      </c>
      <c r="AX80" s="452">
        <v>6.8433375669999998</v>
      </c>
      <c r="AY80" s="452">
        <v>7.2720063756000002</v>
      </c>
      <c r="AZ80" s="452">
        <v>7.5965547912</v>
      </c>
      <c r="BA80" s="452">
        <v>7.8733720994</v>
      </c>
      <c r="BB80" s="452">
        <v>7.8795275946999999</v>
      </c>
      <c r="BC80" s="452">
        <v>7.7757498510999996</v>
      </c>
      <c r="BD80" s="452">
        <v>7.4929957405999996</v>
      </c>
      <c r="BE80" s="947">
        <v>0</v>
      </c>
      <c r="BF80" s="947">
        <v>0</v>
      </c>
      <c r="BG80" s="947">
        <v>0</v>
      </c>
      <c r="BH80" s="947">
        <v>0</v>
      </c>
      <c r="BI80" s="947">
        <v>0</v>
      </c>
      <c r="BJ80" s="947">
        <v>0</v>
      </c>
      <c r="BK80" s="947">
        <v>0</v>
      </c>
      <c r="BL80" s="947">
        <v>0</v>
      </c>
      <c r="BM80" s="947">
        <v>0</v>
      </c>
      <c r="BN80" s="947">
        <v>0</v>
      </c>
      <c r="BO80" s="947">
        <v>0</v>
      </c>
      <c r="BP80" s="947">
        <v>0</v>
      </c>
      <c r="BQ80" s="947">
        <v>0</v>
      </c>
      <c r="BR80" s="947">
        <v>0</v>
      </c>
      <c r="BS80" s="947">
        <v>0</v>
      </c>
      <c r="BT80" s="947">
        <v>0</v>
      </c>
      <c r="BU80" s="947">
        <v>0</v>
      </c>
      <c r="BV80" s="947">
        <v>0</v>
      </c>
    </row>
    <row r="81" spans="1:74" ht="11.1" customHeight="1" x14ac:dyDescent="0.2">
      <c r="A81" s="267" t="s">
        <v>1286</v>
      </c>
      <c r="B81" s="554" t="s">
        <v>1079</v>
      </c>
      <c r="C81" s="452">
        <v>16.828441029</v>
      </c>
      <c r="D81" s="452">
        <v>16.609718600000001</v>
      </c>
      <c r="E81" s="452">
        <v>15.162582323000001</v>
      </c>
      <c r="F81" s="452">
        <v>14.323204978</v>
      </c>
      <c r="G81" s="452">
        <v>12.902339541</v>
      </c>
      <c r="H81" s="452">
        <v>13.145893541</v>
      </c>
      <c r="I81" s="452">
        <v>13.472787645</v>
      </c>
      <c r="J81" s="452">
        <v>13.58099</v>
      </c>
      <c r="K81" s="452">
        <v>13.355240309999999</v>
      </c>
      <c r="L81" s="452">
        <v>13.245324067</v>
      </c>
      <c r="M81" s="452">
        <v>13.270544762</v>
      </c>
      <c r="N81" s="452">
        <v>13.649846480000001</v>
      </c>
      <c r="O81" s="452">
        <v>13.894796606</v>
      </c>
      <c r="P81" s="452">
        <v>13.626995716</v>
      </c>
      <c r="Q81" s="452">
        <v>13.667171119000001</v>
      </c>
      <c r="R81" s="452">
        <v>13.198853652</v>
      </c>
      <c r="S81" s="452">
        <v>12.91719387</v>
      </c>
      <c r="T81" s="452">
        <v>12.851977629</v>
      </c>
      <c r="U81" s="452">
        <v>13.371478391</v>
      </c>
      <c r="V81" s="452">
        <v>14.719258663</v>
      </c>
      <c r="W81" s="452">
        <v>15.541461774</v>
      </c>
      <c r="X81" s="452">
        <v>15.244768090999999</v>
      </c>
      <c r="Y81" s="452">
        <v>16.363653981999999</v>
      </c>
      <c r="Z81" s="452">
        <v>17.128620176999998</v>
      </c>
      <c r="AA81" s="452">
        <v>16.567939681999999</v>
      </c>
      <c r="AB81" s="452">
        <v>14.306632139</v>
      </c>
      <c r="AC81" s="452">
        <v>14.029855976</v>
      </c>
      <c r="AD81" s="452">
        <v>13.682579005999999</v>
      </c>
      <c r="AE81" s="452">
        <v>15.081624018999999</v>
      </c>
      <c r="AF81" s="452">
        <v>15.595015185999999</v>
      </c>
      <c r="AG81" s="452">
        <v>14.968513243</v>
      </c>
      <c r="AH81" s="452">
        <v>14.612708770999999</v>
      </c>
      <c r="AI81" s="452">
        <v>15.086052064</v>
      </c>
      <c r="AJ81" s="452">
        <v>16.462049754999999</v>
      </c>
      <c r="AK81" s="452">
        <v>17.287265862000002</v>
      </c>
      <c r="AL81" s="452">
        <v>17.607296872999999</v>
      </c>
      <c r="AM81" s="452">
        <v>19.090941343000001</v>
      </c>
      <c r="AN81" s="452">
        <v>20.505378230000002</v>
      </c>
      <c r="AO81" s="452">
        <v>22.077155849</v>
      </c>
      <c r="AP81" s="452">
        <v>22.195082913</v>
      </c>
      <c r="AQ81" s="452">
        <v>24.358388765000001</v>
      </c>
      <c r="AR81" s="452">
        <v>23.879914867</v>
      </c>
      <c r="AS81" s="452">
        <v>22.908854774999998</v>
      </c>
      <c r="AT81" s="452">
        <v>21.462664272000001</v>
      </c>
      <c r="AU81" s="452">
        <v>20.090234769999999</v>
      </c>
      <c r="AV81" s="452">
        <v>18.754358882999998</v>
      </c>
      <c r="AW81" s="452">
        <v>18.342957628000001</v>
      </c>
      <c r="AX81" s="452">
        <v>18.366846635000002</v>
      </c>
      <c r="AY81" s="452">
        <v>18.163069189000002</v>
      </c>
      <c r="AZ81" s="452">
        <v>17.307204297999998</v>
      </c>
      <c r="BA81" s="452">
        <v>17.796012789999999</v>
      </c>
      <c r="BB81" s="452">
        <v>15.686976389</v>
      </c>
      <c r="BC81" s="452">
        <v>15.636424319</v>
      </c>
      <c r="BD81" s="452">
        <v>15.507422119999999</v>
      </c>
      <c r="BE81" s="947">
        <v>0</v>
      </c>
      <c r="BF81" s="947">
        <v>0</v>
      </c>
      <c r="BG81" s="947">
        <v>0</v>
      </c>
      <c r="BH81" s="947">
        <v>0</v>
      </c>
      <c r="BI81" s="947">
        <v>0</v>
      </c>
      <c r="BJ81" s="947">
        <v>0</v>
      </c>
      <c r="BK81" s="947">
        <v>0</v>
      </c>
      <c r="BL81" s="947">
        <v>0</v>
      </c>
      <c r="BM81" s="947">
        <v>0</v>
      </c>
      <c r="BN81" s="947">
        <v>0</v>
      </c>
      <c r="BO81" s="947">
        <v>0</v>
      </c>
      <c r="BP81" s="947">
        <v>0</v>
      </c>
      <c r="BQ81" s="947">
        <v>0</v>
      </c>
      <c r="BR81" s="947">
        <v>0</v>
      </c>
      <c r="BS81" s="947">
        <v>0</v>
      </c>
      <c r="BT81" s="947">
        <v>0</v>
      </c>
      <c r="BU81" s="947">
        <v>0</v>
      </c>
      <c r="BV81" s="947">
        <v>0</v>
      </c>
    </row>
    <row r="82" spans="1:74" ht="11.1" customHeight="1" x14ac:dyDescent="0.2">
      <c r="A82" s="267" t="s">
        <v>1287</v>
      </c>
      <c r="B82" s="554" t="s">
        <v>1081</v>
      </c>
      <c r="C82" s="452">
        <v>2.7844455125000001</v>
      </c>
      <c r="D82" s="452">
        <v>2.7052574055999998</v>
      </c>
      <c r="E82" s="452">
        <v>2.6908019335</v>
      </c>
      <c r="F82" s="452">
        <v>2.6257375793</v>
      </c>
      <c r="G82" s="452">
        <v>2.6010457280999999</v>
      </c>
      <c r="H82" s="452">
        <v>2.5033847590999998</v>
      </c>
      <c r="I82" s="452">
        <v>2.4595493087999998</v>
      </c>
      <c r="J82" s="452">
        <v>2.4385391927</v>
      </c>
      <c r="K82" s="452">
        <v>2.4284343841</v>
      </c>
      <c r="L82" s="452">
        <v>2.406076138</v>
      </c>
      <c r="M82" s="452">
        <v>2.4334100329999999</v>
      </c>
      <c r="N82" s="452">
        <v>2.4441429157000001</v>
      </c>
      <c r="O82" s="452">
        <v>2.3975000746999999</v>
      </c>
      <c r="P82" s="452">
        <v>2.3857966647</v>
      </c>
      <c r="Q82" s="452">
        <v>2.3432436738</v>
      </c>
      <c r="R82" s="452">
        <v>2.344276061</v>
      </c>
      <c r="S82" s="452">
        <v>2.3790163366999999</v>
      </c>
      <c r="T82" s="452">
        <v>2.3552783399999999</v>
      </c>
      <c r="U82" s="452">
        <v>2.410946434</v>
      </c>
      <c r="V82" s="452">
        <v>2.4597402149000001</v>
      </c>
      <c r="W82" s="452">
        <v>2.5012246155</v>
      </c>
      <c r="X82" s="452">
        <v>2.5962023948000001</v>
      </c>
      <c r="Y82" s="452">
        <v>2.6279457419000001</v>
      </c>
      <c r="Z82" s="452">
        <v>2.6622569882999998</v>
      </c>
      <c r="AA82" s="452">
        <v>2.7444737429999999</v>
      </c>
      <c r="AB82" s="452">
        <v>2.8321419150999998</v>
      </c>
      <c r="AC82" s="452">
        <v>2.9489259722000001</v>
      </c>
      <c r="AD82" s="452">
        <v>3.0339038289000002</v>
      </c>
      <c r="AE82" s="452">
        <v>3.0562175316000002</v>
      </c>
      <c r="AF82" s="452">
        <v>3.1476385925999999</v>
      </c>
      <c r="AG82" s="452">
        <v>3.1205893941</v>
      </c>
      <c r="AH82" s="452">
        <v>3.1004089329000002</v>
      </c>
      <c r="AI82" s="452">
        <v>3.0132689501000001</v>
      </c>
      <c r="AJ82" s="452">
        <v>2.9057859109000002</v>
      </c>
      <c r="AK82" s="452">
        <v>2.8219536778999998</v>
      </c>
      <c r="AL82" s="452">
        <v>2.8510775577</v>
      </c>
      <c r="AM82" s="452">
        <v>2.9086796563999999</v>
      </c>
      <c r="AN82" s="452">
        <v>2.9721537953000001</v>
      </c>
      <c r="AO82" s="452">
        <v>3.0593439712000001</v>
      </c>
      <c r="AP82" s="452">
        <v>3.1268248706000001</v>
      </c>
      <c r="AQ82" s="452">
        <v>3.2336906044</v>
      </c>
      <c r="AR82" s="452">
        <v>3.3821137968000001</v>
      </c>
      <c r="AS82" s="452">
        <v>3.4793593999999999</v>
      </c>
      <c r="AT82" s="452">
        <v>3.5893662416000001</v>
      </c>
      <c r="AU82" s="452">
        <v>3.6818148259000001</v>
      </c>
      <c r="AV82" s="452">
        <v>3.7533142865000002</v>
      </c>
      <c r="AW82" s="452">
        <v>3.7520934417</v>
      </c>
      <c r="AX82" s="452">
        <v>3.777114187</v>
      </c>
      <c r="AY82" s="452">
        <v>3.7344291499</v>
      </c>
      <c r="AZ82" s="452">
        <v>3.7856068219000001</v>
      </c>
      <c r="BA82" s="452">
        <v>3.8387300258999999</v>
      </c>
      <c r="BB82" s="452">
        <v>3.8282984399000002</v>
      </c>
      <c r="BC82" s="452">
        <v>3.8971301389000002</v>
      </c>
      <c r="BD82" s="452">
        <v>3.8640084065</v>
      </c>
      <c r="BE82" s="947">
        <v>0</v>
      </c>
      <c r="BF82" s="947">
        <v>0</v>
      </c>
      <c r="BG82" s="947">
        <v>0</v>
      </c>
      <c r="BH82" s="947">
        <v>0</v>
      </c>
      <c r="BI82" s="947">
        <v>0</v>
      </c>
      <c r="BJ82" s="947">
        <v>0</v>
      </c>
      <c r="BK82" s="947">
        <v>0</v>
      </c>
      <c r="BL82" s="947">
        <v>0</v>
      </c>
      <c r="BM82" s="947">
        <v>0</v>
      </c>
      <c r="BN82" s="947">
        <v>0</v>
      </c>
      <c r="BO82" s="947">
        <v>0</v>
      </c>
      <c r="BP82" s="947">
        <v>0</v>
      </c>
      <c r="BQ82" s="947">
        <v>0</v>
      </c>
      <c r="BR82" s="947">
        <v>0</v>
      </c>
      <c r="BS82" s="947">
        <v>0</v>
      </c>
      <c r="BT82" s="947">
        <v>0</v>
      </c>
      <c r="BU82" s="947">
        <v>0</v>
      </c>
      <c r="BV82" s="947">
        <v>0</v>
      </c>
    </row>
    <row r="83" spans="1:74" ht="11.1" customHeight="1" x14ac:dyDescent="0.2">
      <c r="A83" s="267" t="s">
        <v>1288</v>
      </c>
      <c r="B83" s="554" t="s">
        <v>1543</v>
      </c>
      <c r="C83" s="452">
        <v>3.0340104362</v>
      </c>
      <c r="D83" s="452">
        <v>3.2666428585</v>
      </c>
      <c r="E83" s="452">
        <v>3.3597302943999998</v>
      </c>
      <c r="F83" s="452">
        <v>3.3429941189000001</v>
      </c>
      <c r="G83" s="452">
        <v>3.4555016264999998</v>
      </c>
      <c r="H83" s="452">
        <v>3.5195175995999999</v>
      </c>
      <c r="I83" s="452">
        <v>3.3719426768999998</v>
      </c>
      <c r="J83" s="452">
        <v>3.2687667909</v>
      </c>
      <c r="K83" s="452">
        <v>3.001487451</v>
      </c>
      <c r="L83" s="452">
        <v>2.8600944987000001</v>
      </c>
      <c r="M83" s="452">
        <v>2.7241193578999998</v>
      </c>
      <c r="N83" s="452">
        <v>2.6215213172</v>
      </c>
      <c r="O83" s="452">
        <v>2.4597911528999998</v>
      </c>
      <c r="P83" s="452">
        <v>2.3632275885</v>
      </c>
      <c r="Q83" s="452">
        <v>2.4341530490999999</v>
      </c>
      <c r="R83" s="452">
        <v>2.5535166997999998</v>
      </c>
      <c r="S83" s="452">
        <v>2.5744296528000001</v>
      </c>
      <c r="T83" s="452">
        <v>2.7094741619999998</v>
      </c>
      <c r="U83" s="452">
        <v>2.8895639554999999</v>
      </c>
      <c r="V83" s="452">
        <v>3.3259163013999999</v>
      </c>
      <c r="W83" s="452">
        <v>3.3064163685999999</v>
      </c>
      <c r="X83" s="452">
        <v>3.4067598762000002</v>
      </c>
      <c r="Y83" s="452">
        <v>3.2698871972000001</v>
      </c>
      <c r="Z83" s="452">
        <v>3.3698611844999999</v>
      </c>
      <c r="AA83" s="452">
        <v>3.1781463998000001</v>
      </c>
      <c r="AB83" s="452">
        <v>3.0305285591</v>
      </c>
      <c r="AC83" s="452">
        <v>2.9436783625</v>
      </c>
      <c r="AD83" s="452">
        <v>2.7991111263000001</v>
      </c>
      <c r="AE83" s="452">
        <v>2.7788503332999999</v>
      </c>
      <c r="AF83" s="452">
        <v>2.7641170419000001</v>
      </c>
      <c r="AG83" s="452">
        <v>2.9792079837999998</v>
      </c>
      <c r="AH83" s="452">
        <v>3.3807143423000001</v>
      </c>
      <c r="AI83" s="452">
        <v>3.6450032795</v>
      </c>
      <c r="AJ83" s="452">
        <v>3.6779143043000002</v>
      </c>
      <c r="AK83" s="452">
        <v>3.8778948619000002</v>
      </c>
      <c r="AL83" s="452">
        <v>3.8878160158999999</v>
      </c>
      <c r="AM83" s="452">
        <v>4.0266656967000003</v>
      </c>
      <c r="AN83" s="452">
        <v>3.8908376570000001</v>
      </c>
      <c r="AO83" s="452">
        <v>3.8525843480000002</v>
      </c>
      <c r="AP83" s="452">
        <v>3.6802357551</v>
      </c>
      <c r="AQ83" s="452">
        <v>3.4773728207999999</v>
      </c>
      <c r="AR83" s="452">
        <v>3.5281174297</v>
      </c>
      <c r="AS83" s="452">
        <v>3.7269298593000002</v>
      </c>
      <c r="AT83" s="452">
        <v>4.1569443791999996</v>
      </c>
      <c r="AU83" s="452">
        <v>4.5572613345999997</v>
      </c>
      <c r="AV83" s="452">
        <v>4.4169151461</v>
      </c>
      <c r="AW83" s="452">
        <v>4.3908003818000001</v>
      </c>
      <c r="AX83" s="452">
        <v>4.0961832594000001</v>
      </c>
      <c r="AY83" s="452">
        <v>4.0102412393</v>
      </c>
      <c r="AZ83" s="452">
        <v>3.8664240850999998</v>
      </c>
      <c r="BA83" s="452">
        <v>3.5613447843000001</v>
      </c>
      <c r="BB83" s="452">
        <v>3.4871708484999999</v>
      </c>
      <c r="BC83" s="452">
        <v>3.4381842263000002</v>
      </c>
      <c r="BD83" s="452">
        <v>3.5579808619</v>
      </c>
      <c r="BE83" s="947">
        <v>0</v>
      </c>
      <c r="BF83" s="947">
        <v>0</v>
      </c>
      <c r="BG83" s="947">
        <v>0</v>
      </c>
      <c r="BH83" s="947">
        <v>0</v>
      </c>
      <c r="BI83" s="947">
        <v>0</v>
      </c>
      <c r="BJ83" s="947">
        <v>0</v>
      </c>
      <c r="BK83" s="947">
        <v>0</v>
      </c>
      <c r="BL83" s="947">
        <v>0</v>
      </c>
      <c r="BM83" s="947">
        <v>0</v>
      </c>
      <c r="BN83" s="947">
        <v>0</v>
      </c>
      <c r="BO83" s="947">
        <v>0</v>
      </c>
      <c r="BP83" s="947">
        <v>0</v>
      </c>
      <c r="BQ83" s="947">
        <v>0</v>
      </c>
      <c r="BR83" s="947">
        <v>0</v>
      </c>
      <c r="BS83" s="947">
        <v>0</v>
      </c>
      <c r="BT83" s="947">
        <v>0</v>
      </c>
      <c r="BU83" s="947">
        <v>0</v>
      </c>
      <c r="BV83" s="947">
        <v>0</v>
      </c>
    </row>
    <row r="84" spans="1:74" ht="11.1" customHeight="1" x14ac:dyDescent="0.2">
      <c r="A84" s="169"/>
      <c r="B84" s="620"/>
      <c r="C84" s="628"/>
      <c r="D84" s="628"/>
      <c r="E84" s="628"/>
      <c r="F84" s="628"/>
      <c r="G84" s="628"/>
      <c r="H84" s="628"/>
      <c r="I84" s="628"/>
      <c r="J84" s="628"/>
      <c r="K84" s="628"/>
      <c r="L84" s="628"/>
      <c r="M84" s="628"/>
      <c r="N84" s="628"/>
      <c r="O84" s="628"/>
      <c r="P84" s="628"/>
      <c r="Q84" s="628"/>
      <c r="R84" s="628"/>
      <c r="S84" s="628"/>
      <c r="T84" s="628"/>
      <c r="U84" s="628"/>
      <c r="V84" s="628"/>
      <c r="W84" s="628"/>
      <c r="X84" s="628"/>
      <c r="Y84" s="628"/>
      <c r="Z84" s="628"/>
      <c r="AA84" s="628"/>
      <c r="AB84" s="628"/>
      <c r="AC84" s="628"/>
      <c r="AD84" s="628"/>
      <c r="AE84" s="628"/>
      <c r="AF84" s="628"/>
      <c r="AG84" s="628"/>
      <c r="AH84" s="628"/>
      <c r="AI84" s="628"/>
      <c r="AJ84" s="628"/>
      <c r="AK84" s="628"/>
      <c r="AL84" s="628"/>
      <c r="AM84" s="628"/>
      <c r="AN84" s="628"/>
      <c r="AO84" s="628"/>
      <c r="AP84" s="628"/>
      <c r="AQ84" s="628"/>
      <c r="AR84" s="628"/>
      <c r="AS84" s="628"/>
      <c r="AT84" s="628"/>
      <c r="AU84" s="628"/>
      <c r="AV84" s="628"/>
      <c r="AW84" s="628"/>
      <c r="AX84" s="628"/>
      <c r="AY84" s="628"/>
      <c r="AZ84" s="628"/>
      <c r="BA84" s="873"/>
      <c r="BB84" s="873"/>
      <c r="BC84" s="873"/>
      <c r="BD84" s="873"/>
      <c r="BE84" s="354"/>
      <c r="BF84" s="354"/>
      <c r="BG84" s="354"/>
      <c r="BH84" s="354"/>
      <c r="BI84" s="354"/>
      <c r="BJ84" s="354"/>
      <c r="BK84" s="354"/>
      <c r="BL84" s="354"/>
      <c r="BM84" s="354"/>
      <c r="BN84" s="354"/>
      <c r="BO84" s="354"/>
      <c r="BP84" s="354"/>
      <c r="BQ84" s="354"/>
      <c r="BR84" s="354"/>
      <c r="BS84" s="354"/>
      <c r="BT84" s="354"/>
      <c r="BU84" s="354"/>
      <c r="BV84" s="354"/>
    </row>
    <row r="85" spans="1:74" ht="11.1" customHeight="1" x14ac:dyDescent="0.2">
      <c r="A85" s="169"/>
      <c r="B85" s="37" t="s">
        <v>1289</v>
      </c>
      <c r="C85" s="628"/>
      <c r="D85" s="628"/>
      <c r="E85" s="628"/>
      <c r="F85" s="628"/>
      <c r="G85" s="628"/>
      <c r="H85" s="628"/>
      <c r="I85" s="628"/>
      <c r="J85" s="628"/>
      <c r="K85" s="628"/>
      <c r="L85" s="628"/>
      <c r="M85" s="628"/>
      <c r="N85" s="628"/>
      <c r="O85" s="628"/>
      <c r="P85" s="628"/>
      <c r="Q85" s="628"/>
      <c r="R85" s="628"/>
      <c r="S85" s="628"/>
      <c r="T85" s="628"/>
      <c r="U85" s="628"/>
      <c r="V85" s="628"/>
      <c r="W85" s="628"/>
      <c r="X85" s="628"/>
      <c r="Y85" s="628"/>
      <c r="Z85" s="628"/>
      <c r="AA85" s="628"/>
      <c r="AB85" s="628"/>
      <c r="AC85" s="628"/>
      <c r="AD85" s="628"/>
      <c r="AE85" s="628"/>
      <c r="AF85" s="628"/>
      <c r="AG85" s="628"/>
      <c r="AH85" s="628"/>
      <c r="AI85" s="628"/>
      <c r="AJ85" s="628"/>
      <c r="AK85" s="628"/>
      <c r="AL85" s="628"/>
      <c r="AM85" s="628"/>
      <c r="AN85" s="628"/>
      <c r="AO85" s="628"/>
      <c r="AP85" s="628"/>
      <c r="AQ85" s="628"/>
      <c r="AR85" s="628"/>
      <c r="AS85" s="628"/>
      <c r="AT85" s="628"/>
      <c r="AU85" s="628"/>
      <c r="AV85" s="628"/>
      <c r="AW85" s="628"/>
      <c r="AX85" s="628"/>
      <c r="AY85" s="628"/>
      <c r="AZ85" s="628"/>
      <c r="BA85" s="873"/>
      <c r="BB85" s="873"/>
      <c r="BC85" s="873"/>
      <c r="BD85" s="873"/>
      <c r="BE85" s="354"/>
      <c r="BF85" s="354"/>
      <c r="BG85" s="354"/>
      <c r="BH85" s="354"/>
      <c r="BI85" s="354"/>
      <c r="BJ85" s="354"/>
      <c r="BK85" s="354"/>
      <c r="BL85" s="354"/>
      <c r="BM85" s="354"/>
      <c r="BN85" s="354"/>
      <c r="BO85" s="354"/>
      <c r="BP85" s="354"/>
      <c r="BQ85" s="354"/>
      <c r="BR85" s="354"/>
      <c r="BS85" s="354"/>
      <c r="BT85" s="354"/>
      <c r="BU85" s="354"/>
      <c r="BV85" s="354"/>
    </row>
    <row r="86" spans="1:74" ht="11.1" customHeight="1" x14ac:dyDescent="0.2">
      <c r="A86" s="267" t="s">
        <v>1290</v>
      </c>
      <c r="B86" s="554" t="s">
        <v>1073</v>
      </c>
      <c r="C86" s="452">
        <v>-1166.6021277</v>
      </c>
      <c r="D86" s="452">
        <v>-1167.0623823999999</v>
      </c>
      <c r="E86" s="452">
        <v>-1165.4434801</v>
      </c>
      <c r="F86" s="452">
        <v>-1154.340876</v>
      </c>
      <c r="G86" s="452">
        <v>-1131.6284423</v>
      </c>
      <c r="H86" s="452">
        <v>-1140.206899</v>
      </c>
      <c r="I86" s="452">
        <v>-1186.6778893999999</v>
      </c>
      <c r="J86" s="452">
        <v>-1239.0363703</v>
      </c>
      <c r="K86" s="452">
        <v>-1264.2852965</v>
      </c>
      <c r="L86" s="452">
        <v>-1264.2676007</v>
      </c>
      <c r="M86" s="452">
        <v>-1253.4911638000001</v>
      </c>
      <c r="N86" s="452">
        <v>-1246.8013671000001</v>
      </c>
      <c r="O86" s="452">
        <v>-1236.3942675999999</v>
      </c>
      <c r="P86" s="452">
        <v>-1212.4122037</v>
      </c>
      <c r="Q86" s="452">
        <v>-1195.8980770000001</v>
      </c>
      <c r="R86" s="452">
        <v>-1195.4455585999999</v>
      </c>
      <c r="S86" s="452">
        <v>-1199.5988778999999</v>
      </c>
      <c r="T86" s="452">
        <v>-1190.5797312</v>
      </c>
      <c r="U86" s="452">
        <v>-1137.3754888000001</v>
      </c>
      <c r="V86" s="452">
        <v>-1063.3661079999999</v>
      </c>
      <c r="W86" s="452">
        <v>-1023.5655277</v>
      </c>
      <c r="X86" s="452">
        <v>-979.11495980999996</v>
      </c>
      <c r="Y86" s="452">
        <v>-1088.3403198000001</v>
      </c>
      <c r="Z86" s="452">
        <v>-1106.1229297</v>
      </c>
      <c r="AA86" s="452">
        <v>-1177.5676456000001</v>
      </c>
      <c r="AB86" s="452">
        <v>-1184.5324912000001</v>
      </c>
      <c r="AC86" s="452">
        <v>-1170.4825470999999</v>
      </c>
      <c r="AD86" s="452">
        <v>-1169.3133508999999</v>
      </c>
      <c r="AE86" s="452">
        <v>-1121.8295427999999</v>
      </c>
      <c r="AF86" s="452">
        <v>-998.68329845000005</v>
      </c>
      <c r="AG86" s="452">
        <v>-928.66956357000004</v>
      </c>
      <c r="AH86" s="452">
        <v>-804.82270278999999</v>
      </c>
      <c r="AI86" s="452">
        <v>-762.56072914000003</v>
      </c>
      <c r="AJ86" s="452">
        <v>-771.63539885</v>
      </c>
      <c r="AK86" s="452">
        <v>-791.58910437999998</v>
      </c>
      <c r="AL86" s="452">
        <v>-805.81001655</v>
      </c>
      <c r="AM86" s="452">
        <v>-818.94949227999996</v>
      </c>
      <c r="AN86" s="452">
        <v>-901.63233303000004</v>
      </c>
      <c r="AO86" s="452">
        <v>-1001.5892446</v>
      </c>
      <c r="AP86" s="452">
        <v>-1101.1086476</v>
      </c>
      <c r="AQ86" s="452">
        <v>-1178.9082589</v>
      </c>
      <c r="AR86" s="452">
        <v>-1205.125149</v>
      </c>
      <c r="AS86" s="452">
        <v>-1204.3957780000001</v>
      </c>
      <c r="AT86" s="452">
        <v>-1180.0076317</v>
      </c>
      <c r="AU86" s="452">
        <v>-1147.8126061</v>
      </c>
      <c r="AV86" s="452">
        <v>-1135.8212429</v>
      </c>
      <c r="AW86" s="452">
        <v>-1120.6718314</v>
      </c>
      <c r="AX86" s="452">
        <v>-1116.7030133999999</v>
      </c>
      <c r="AY86" s="452">
        <v>-1117.5346777</v>
      </c>
      <c r="AZ86" s="452">
        <v>-1131.0546196</v>
      </c>
      <c r="BA86" s="452">
        <v>-1146.4455928</v>
      </c>
      <c r="BB86" s="452">
        <v>-1164.9549336</v>
      </c>
      <c r="BC86" s="452">
        <v>-1182.8499253</v>
      </c>
      <c r="BD86" s="452">
        <v>-1200.3780529999999</v>
      </c>
      <c r="BE86" s="947">
        <v>0</v>
      </c>
      <c r="BF86" s="947">
        <v>0</v>
      </c>
      <c r="BG86" s="947">
        <v>0</v>
      </c>
      <c r="BH86" s="947">
        <v>0</v>
      </c>
      <c r="BI86" s="947">
        <v>0</v>
      </c>
      <c r="BJ86" s="947">
        <v>0</v>
      </c>
      <c r="BK86" s="947">
        <v>0</v>
      </c>
      <c r="BL86" s="947">
        <v>0</v>
      </c>
      <c r="BM86" s="947">
        <v>0</v>
      </c>
      <c r="BN86" s="947">
        <v>0</v>
      </c>
      <c r="BO86" s="947">
        <v>0</v>
      </c>
      <c r="BP86" s="947">
        <v>0</v>
      </c>
      <c r="BQ86" s="947">
        <v>0</v>
      </c>
      <c r="BR86" s="947">
        <v>0</v>
      </c>
      <c r="BS86" s="947">
        <v>0</v>
      </c>
      <c r="BT86" s="947">
        <v>0</v>
      </c>
      <c r="BU86" s="947">
        <v>0</v>
      </c>
      <c r="BV86" s="947">
        <v>0</v>
      </c>
    </row>
    <row r="87" spans="1:74" ht="11.1" customHeight="1" x14ac:dyDescent="0.2">
      <c r="A87" s="267" t="s">
        <v>1291</v>
      </c>
      <c r="B87" s="554" t="s">
        <v>1075</v>
      </c>
      <c r="C87" s="452">
        <v>-80.965821039999994</v>
      </c>
      <c r="D87" s="452">
        <v>-73.353365382000007</v>
      </c>
      <c r="E87" s="452">
        <v>-54.465523932000004</v>
      </c>
      <c r="F87" s="452">
        <v>-32.917059950000002</v>
      </c>
      <c r="G87" s="452">
        <v>-18.821317806</v>
      </c>
      <c r="H87" s="452">
        <v>-11.32750867</v>
      </c>
      <c r="I87" s="452">
        <v>-12.848010269</v>
      </c>
      <c r="J87" s="452">
        <v>-26.577821501999999</v>
      </c>
      <c r="K87" s="452">
        <v>-45.504936282999999</v>
      </c>
      <c r="L87" s="452">
        <v>-63.708123471999997</v>
      </c>
      <c r="M87" s="452">
        <v>-69.132058404999995</v>
      </c>
      <c r="N87" s="452">
        <v>-63.951737846999997</v>
      </c>
      <c r="O87" s="452">
        <v>-57.516679910999997</v>
      </c>
      <c r="P87" s="452">
        <v>-43.645348224000003</v>
      </c>
      <c r="Q87" s="452">
        <v>-24.781882734</v>
      </c>
      <c r="R87" s="452">
        <v>-7.1235185783999997</v>
      </c>
      <c r="S87" s="452">
        <v>-2.3050092272999998</v>
      </c>
      <c r="T87" s="452">
        <v>-13.986704889</v>
      </c>
      <c r="U87" s="452">
        <v>-23.620922290999999</v>
      </c>
      <c r="V87" s="452">
        <v>-30.924601431999999</v>
      </c>
      <c r="W87" s="452">
        <v>-50.116436313999998</v>
      </c>
      <c r="X87" s="452">
        <v>-67.887335386000004</v>
      </c>
      <c r="Y87" s="452">
        <v>-66.455750398999996</v>
      </c>
      <c r="Z87" s="452">
        <v>-72.206457052999994</v>
      </c>
      <c r="AA87" s="452">
        <v>-54.806874170999997</v>
      </c>
      <c r="AB87" s="452">
        <v>-51.782044591000002</v>
      </c>
      <c r="AC87" s="452">
        <v>-47.969554764000002</v>
      </c>
      <c r="AD87" s="452">
        <v>-29.029479864999999</v>
      </c>
      <c r="AE87" s="452">
        <v>-33.615146097999997</v>
      </c>
      <c r="AF87" s="452">
        <v>-38.352313940000002</v>
      </c>
      <c r="AG87" s="452">
        <v>-55.871178905999997</v>
      </c>
      <c r="AH87" s="452">
        <v>-71.199169611000002</v>
      </c>
      <c r="AI87" s="452">
        <v>-81.612282883999995</v>
      </c>
      <c r="AJ87" s="452">
        <v>-85.487860147000006</v>
      </c>
      <c r="AK87" s="452">
        <v>-81.124596085999997</v>
      </c>
      <c r="AL87" s="452">
        <v>-73.300889741999995</v>
      </c>
      <c r="AM87" s="452">
        <v>-67.557073736999996</v>
      </c>
      <c r="AN87" s="452">
        <v>-60.438394101</v>
      </c>
      <c r="AO87" s="452">
        <v>-53.465423600999998</v>
      </c>
      <c r="AP87" s="452">
        <v>-48.234491464999998</v>
      </c>
      <c r="AQ87" s="452">
        <v>-44.517415296999999</v>
      </c>
      <c r="AR87" s="452">
        <v>-46.025921709000002</v>
      </c>
      <c r="AS87" s="452">
        <v>-51.060239631999998</v>
      </c>
      <c r="AT87" s="452">
        <v>-55.494100312</v>
      </c>
      <c r="AU87" s="452">
        <v>-55.486422322999999</v>
      </c>
      <c r="AV87" s="452">
        <v>-55.570924195000003</v>
      </c>
      <c r="AW87" s="452">
        <v>-58.312582302999999</v>
      </c>
      <c r="AX87" s="452">
        <v>-59.857359064000001</v>
      </c>
      <c r="AY87" s="452">
        <v>-60.656968261999999</v>
      </c>
      <c r="AZ87" s="452">
        <v>-61.688316913000001</v>
      </c>
      <c r="BA87" s="452">
        <v>-62.636350450000002</v>
      </c>
      <c r="BB87" s="452">
        <v>-63.672093038</v>
      </c>
      <c r="BC87" s="452">
        <v>-64.630931081</v>
      </c>
      <c r="BD87" s="452">
        <v>-65.559272218000004</v>
      </c>
      <c r="BE87" s="947">
        <v>0</v>
      </c>
      <c r="BF87" s="947">
        <v>0</v>
      </c>
      <c r="BG87" s="947">
        <v>0</v>
      </c>
      <c r="BH87" s="947">
        <v>0</v>
      </c>
      <c r="BI87" s="947">
        <v>0</v>
      </c>
      <c r="BJ87" s="947">
        <v>0</v>
      </c>
      <c r="BK87" s="947">
        <v>0</v>
      </c>
      <c r="BL87" s="947">
        <v>0</v>
      </c>
      <c r="BM87" s="947">
        <v>0</v>
      </c>
      <c r="BN87" s="947">
        <v>0</v>
      </c>
      <c r="BO87" s="947">
        <v>0</v>
      </c>
      <c r="BP87" s="947">
        <v>0</v>
      </c>
      <c r="BQ87" s="947">
        <v>0</v>
      </c>
      <c r="BR87" s="947">
        <v>0</v>
      </c>
      <c r="BS87" s="947">
        <v>0</v>
      </c>
      <c r="BT87" s="947">
        <v>0</v>
      </c>
      <c r="BU87" s="947">
        <v>0</v>
      </c>
      <c r="BV87" s="947">
        <v>0</v>
      </c>
    </row>
    <row r="88" spans="1:74" ht="11.1" customHeight="1" x14ac:dyDescent="0.2">
      <c r="A88" s="267" t="s">
        <v>1292</v>
      </c>
      <c r="B88" s="554" t="s">
        <v>1077</v>
      </c>
      <c r="C88" s="452">
        <v>-219.27452145000001</v>
      </c>
      <c r="D88" s="452">
        <v>-229.62185377</v>
      </c>
      <c r="E88" s="452">
        <v>-236.40438617999999</v>
      </c>
      <c r="F88" s="452">
        <v>-239.07340278000001</v>
      </c>
      <c r="G88" s="452">
        <v>-250.15402924</v>
      </c>
      <c r="H88" s="452">
        <v>-259.93915606000002</v>
      </c>
      <c r="I88" s="452">
        <v>-275.4763633</v>
      </c>
      <c r="J88" s="452">
        <v>-307.19966827000002</v>
      </c>
      <c r="K88" s="452">
        <v>-331.24014878000003</v>
      </c>
      <c r="L88" s="452">
        <v>-325.84583909000003</v>
      </c>
      <c r="M88" s="452">
        <v>-322.33711548000002</v>
      </c>
      <c r="N88" s="452">
        <v>-326.610432</v>
      </c>
      <c r="O88" s="452">
        <v>-317.73993349</v>
      </c>
      <c r="P88" s="452">
        <v>-315.31118378999997</v>
      </c>
      <c r="Q88" s="452">
        <v>-303.18962169999998</v>
      </c>
      <c r="R88" s="452">
        <v>-284.82461900999999</v>
      </c>
      <c r="S88" s="452">
        <v>-278.83251622</v>
      </c>
      <c r="T88" s="452">
        <v>-287.02923558999998</v>
      </c>
      <c r="U88" s="452">
        <v>-297.72760756999998</v>
      </c>
      <c r="V88" s="452">
        <v>-306.36999214000002</v>
      </c>
      <c r="W88" s="452">
        <v>-308.69457841000002</v>
      </c>
      <c r="X88" s="452">
        <v>-310.23382829000002</v>
      </c>
      <c r="Y88" s="452">
        <v>-311.91669130000002</v>
      </c>
      <c r="Z88" s="452">
        <v>-326.80489435999999</v>
      </c>
      <c r="AA88" s="452">
        <v>-336.85723819999998</v>
      </c>
      <c r="AB88" s="452">
        <v>-340.29952758000002</v>
      </c>
      <c r="AC88" s="452">
        <v>-333.27792575000001</v>
      </c>
      <c r="AD88" s="452">
        <v>-328.00074794</v>
      </c>
      <c r="AE88" s="452">
        <v>-313.43359085999998</v>
      </c>
      <c r="AF88" s="452">
        <v>-306.60594106999997</v>
      </c>
      <c r="AG88" s="452">
        <v>-294.52466537999999</v>
      </c>
      <c r="AH88" s="452">
        <v>-285.14360657999998</v>
      </c>
      <c r="AI88" s="452">
        <v>-281.26963675000002</v>
      </c>
      <c r="AJ88" s="452">
        <v>-280.37815868000001</v>
      </c>
      <c r="AK88" s="452">
        <v>-278.51674395999999</v>
      </c>
      <c r="AL88" s="452">
        <v>-278.3423191</v>
      </c>
      <c r="AM88" s="452">
        <v>-276.75898941999998</v>
      </c>
      <c r="AN88" s="452">
        <v>-276.13530628000001</v>
      </c>
      <c r="AO88" s="452">
        <v>-275.05916192000001</v>
      </c>
      <c r="AP88" s="452">
        <v>-276.24972121000002</v>
      </c>
      <c r="AQ88" s="452">
        <v>-282.56461401000001</v>
      </c>
      <c r="AR88" s="452">
        <v>-292.81055259999999</v>
      </c>
      <c r="AS88" s="452">
        <v>-302.01740959</v>
      </c>
      <c r="AT88" s="452">
        <v>-307.23882960999998</v>
      </c>
      <c r="AU88" s="452">
        <v>-310.42719424000001</v>
      </c>
      <c r="AV88" s="452">
        <v>-307.46751656999999</v>
      </c>
      <c r="AW88" s="452">
        <v>-302.30163413000002</v>
      </c>
      <c r="AX88" s="452">
        <v>-298.57515336</v>
      </c>
      <c r="AY88" s="452">
        <v>-296.86698398999999</v>
      </c>
      <c r="AZ88" s="452">
        <v>-301.44120325</v>
      </c>
      <c r="BA88" s="452">
        <v>-305.84347223999998</v>
      </c>
      <c r="BB88" s="452">
        <v>-311.33386924000001</v>
      </c>
      <c r="BC88" s="452">
        <v>-317.29869969999999</v>
      </c>
      <c r="BD88" s="452">
        <v>-324.00601553000001</v>
      </c>
      <c r="BE88" s="947">
        <v>0</v>
      </c>
      <c r="BF88" s="947">
        <v>0</v>
      </c>
      <c r="BG88" s="947">
        <v>0</v>
      </c>
      <c r="BH88" s="947">
        <v>0</v>
      </c>
      <c r="BI88" s="947">
        <v>0</v>
      </c>
      <c r="BJ88" s="947">
        <v>0</v>
      </c>
      <c r="BK88" s="947">
        <v>0</v>
      </c>
      <c r="BL88" s="947">
        <v>0</v>
      </c>
      <c r="BM88" s="947">
        <v>0</v>
      </c>
      <c r="BN88" s="947">
        <v>0</v>
      </c>
      <c r="BO88" s="947">
        <v>0</v>
      </c>
      <c r="BP88" s="947">
        <v>0</v>
      </c>
      <c r="BQ88" s="947">
        <v>0</v>
      </c>
      <c r="BR88" s="947">
        <v>0</v>
      </c>
      <c r="BS88" s="947">
        <v>0</v>
      </c>
      <c r="BT88" s="947">
        <v>0</v>
      </c>
      <c r="BU88" s="947">
        <v>0</v>
      </c>
      <c r="BV88" s="947">
        <v>0</v>
      </c>
    </row>
    <row r="89" spans="1:74" ht="11.1" customHeight="1" x14ac:dyDescent="0.2">
      <c r="A89" s="267" t="s">
        <v>1293</v>
      </c>
      <c r="B89" s="554" t="s">
        <v>1079</v>
      </c>
      <c r="C89" s="452">
        <v>-668.54338803999997</v>
      </c>
      <c r="D89" s="452">
        <v>-694.80971528999999</v>
      </c>
      <c r="E89" s="452">
        <v>-720.48320869999998</v>
      </c>
      <c r="F89" s="452">
        <v>-734.81504601999995</v>
      </c>
      <c r="G89" s="452">
        <v>-733.2558037</v>
      </c>
      <c r="H89" s="452">
        <v>-728.02597929000001</v>
      </c>
      <c r="I89" s="452">
        <v>-741.6155794</v>
      </c>
      <c r="J89" s="452">
        <v>-768.89048463999995</v>
      </c>
      <c r="K89" s="452">
        <v>-784.62735738000003</v>
      </c>
      <c r="L89" s="452">
        <v>-793.83726297999999</v>
      </c>
      <c r="M89" s="452">
        <v>-821.33353152999996</v>
      </c>
      <c r="N89" s="452">
        <v>-855.45782690999999</v>
      </c>
      <c r="O89" s="452">
        <v>-887.63597442000003</v>
      </c>
      <c r="P89" s="452">
        <v>-918.36723859999995</v>
      </c>
      <c r="Q89" s="452">
        <v>-933.21055338999997</v>
      </c>
      <c r="R89" s="452">
        <v>-928.79145437</v>
      </c>
      <c r="S89" s="452">
        <v>-922.91009990999999</v>
      </c>
      <c r="T89" s="452">
        <v>-914.09631917000002</v>
      </c>
      <c r="U89" s="452">
        <v>-895.08074336000004</v>
      </c>
      <c r="V89" s="452">
        <v>-880.90840030000004</v>
      </c>
      <c r="W89" s="452">
        <v>-875.47101309000004</v>
      </c>
      <c r="X89" s="452">
        <v>-852.19355271999996</v>
      </c>
      <c r="Y89" s="452">
        <v>-865.84919417000003</v>
      </c>
      <c r="Z89" s="452">
        <v>-893.7864697</v>
      </c>
      <c r="AA89" s="452">
        <v>-944.53444476000004</v>
      </c>
      <c r="AB89" s="452">
        <v>-939.70517096000003</v>
      </c>
      <c r="AC89" s="452">
        <v>-907.73116287000005</v>
      </c>
      <c r="AD89" s="452">
        <v>-890.47164442999997</v>
      </c>
      <c r="AE89" s="452">
        <v>-836.70001773000001</v>
      </c>
      <c r="AF89" s="452">
        <v>-796.13964083999997</v>
      </c>
      <c r="AG89" s="452">
        <v>-733.22328259000005</v>
      </c>
      <c r="AH89" s="452">
        <v>-656.66166300999998</v>
      </c>
      <c r="AI89" s="452">
        <v>-602.10888364000004</v>
      </c>
      <c r="AJ89" s="452">
        <v>-573.98057169000003</v>
      </c>
      <c r="AK89" s="452">
        <v>-558.76701560000004</v>
      </c>
      <c r="AL89" s="452">
        <v>-551.67777291000004</v>
      </c>
      <c r="AM89" s="452">
        <v>-559.40977432</v>
      </c>
      <c r="AN89" s="452">
        <v>-580.09497729999998</v>
      </c>
      <c r="AO89" s="452">
        <v>-596.96689587000003</v>
      </c>
      <c r="AP89" s="452">
        <v>-608.96539890999998</v>
      </c>
      <c r="AQ89" s="452">
        <v>-640.01141035000001</v>
      </c>
      <c r="AR89" s="452">
        <v>-690.67344424999999</v>
      </c>
      <c r="AS89" s="452">
        <v>-710.61444146999997</v>
      </c>
      <c r="AT89" s="452">
        <v>-698.13706814</v>
      </c>
      <c r="AU89" s="452">
        <v>-700.99637465000001</v>
      </c>
      <c r="AV89" s="452">
        <v>-714.38499781999997</v>
      </c>
      <c r="AW89" s="452">
        <v>-731.16593104000003</v>
      </c>
      <c r="AX89" s="452">
        <v>-730.91851058999998</v>
      </c>
      <c r="AY89" s="452">
        <v>-719.58194008999999</v>
      </c>
      <c r="AZ89" s="452">
        <v>-728.37872073999995</v>
      </c>
      <c r="BA89" s="452">
        <v>-737.35953691999998</v>
      </c>
      <c r="BB89" s="452">
        <v>-746.38802506000002</v>
      </c>
      <c r="BC89" s="452">
        <v>-755.19891967000001</v>
      </c>
      <c r="BD89" s="452">
        <v>-765.63486025999998</v>
      </c>
      <c r="BE89" s="947">
        <v>0</v>
      </c>
      <c r="BF89" s="947">
        <v>0</v>
      </c>
      <c r="BG89" s="947">
        <v>0</v>
      </c>
      <c r="BH89" s="947">
        <v>0</v>
      </c>
      <c r="BI89" s="947">
        <v>0</v>
      </c>
      <c r="BJ89" s="947">
        <v>0</v>
      </c>
      <c r="BK89" s="947">
        <v>0</v>
      </c>
      <c r="BL89" s="947">
        <v>0</v>
      </c>
      <c r="BM89" s="947">
        <v>0</v>
      </c>
      <c r="BN89" s="947">
        <v>0</v>
      </c>
      <c r="BO89" s="947">
        <v>0</v>
      </c>
      <c r="BP89" s="947">
        <v>0</v>
      </c>
      <c r="BQ89" s="947">
        <v>0</v>
      </c>
      <c r="BR89" s="947">
        <v>0</v>
      </c>
      <c r="BS89" s="947">
        <v>0</v>
      </c>
      <c r="BT89" s="947">
        <v>0</v>
      </c>
      <c r="BU89" s="947">
        <v>0</v>
      </c>
      <c r="BV89" s="947">
        <v>0</v>
      </c>
    </row>
    <row r="90" spans="1:74" ht="11.1" customHeight="1" x14ac:dyDescent="0.2">
      <c r="A90" s="267" t="s">
        <v>1294</v>
      </c>
      <c r="B90" s="554" t="s">
        <v>1081</v>
      </c>
      <c r="C90" s="452">
        <v>-568.05033111</v>
      </c>
      <c r="D90" s="452">
        <v>-587.85310182000001</v>
      </c>
      <c r="E90" s="452">
        <v>-593.75966975999995</v>
      </c>
      <c r="F90" s="452">
        <v>-575.73663586999999</v>
      </c>
      <c r="G90" s="452">
        <v>-556.89936580999995</v>
      </c>
      <c r="H90" s="452">
        <v>-554.12944078999999</v>
      </c>
      <c r="I90" s="452">
        <v>-596.91375843000003</v>
      </c>
      <c r="J90" s="452">
        <v>-661.75163530999998</v>
      </c>
      <c r="K90" s="452">
        <v>-687.48098431000005</v>
      </c>
      <c r="L90" s="452">
        <v>-665.53734549000001</v>
      </c>
      <c r="M90" s="452">
        <v>-641.91081296000004</v>
      </c>
      <c r="N90" s="452">
        <v>-636.91044083999998</v>
      </c>
      <c r="O90" s="452">
        <v>-632.70031072999996</v>
      </c>
      <c r="P90" s="452">
        <v>-642.75017302000003</v>
      </c>
      <c r="Q90" s="452">
        <v>-635.43639173999998</v>
      </c>
      <c r="R90" s="452">
        <v>-611.98795831999996</v>
      </c>
      <c r="S90" s="452">
        <v>-607.04097664000005</v>
      </c>
      <c r="T90" s="452">
        <v>-630.09722747000001</v>
      </c>
      <c r="U90" s="452">
        <v>-652.77252654999995</v>
      </c>
      <c r="V90" s="452">
        <v>-657.37192784000001</v>
      </c>
      <c r="W90" s="452">
        <v>-657.83548425000004</v>
      </c>
      <c r="X90" s="452">
        <v>-637.42283062000001</v>
      </c>
      <c r="Y90" s="452">
        <v>-639.49988502999997</v>
      </c>
      <c r="Z90" s="452">
        <v>-651.88523686999997</v>
      </c>
      <c r="AA90" s="452">
        <v>-669.03156127</v>
      </c>
      <c r="AB90" s="452">
        <v>-691.39078498000003</v>
      </c>
      <c r="AC90" s="452">
        <v>-700.67141346999995</v>
      </c>
      <c r="AD90" s="452">
        <v>-690.46743592999997</v>
      </c>
      <c r="AE90" s="452">
        <v>-666.94514675999994</v>
      </c>
      <c r="AF90" s="452">
        <v>-675.58091439999998</v>
      </c>
      <c r="AG90" s="452">
        <v>-667.90210859000001</v>
      </c>
      <c r="AH90" s="452">
        <v>-666.57432933999996</v>
      </c>
      <c r="AI90" s="452">
        <v>-669.61080899000001</v>
      </c>
      <c r="AJ90" s="452">
        <v>-688.00569755000004</v>
      </c>
      <c r="AK90" s="452">
        <v>-710.27825356999995</v>
      </c>
      <c r="AL90" s="452">
        <v>-724.65795387000003</v>
      </c>
      <c r="AM90" s="452">
        <v>-733.19300225999996</v>
      </c>
      <c r="AN90" s="452">
        <v>-737.98045747000003</v>
      </c>
      <c r="AO90" s="452">
        <v>-724.56638828999996</v>
      </c>
      <c r="AP90" s="452">
        <v>-691.31494740999995</v>
      </c>
      <c r="AQ90" s="452">
        <v>-675.72424355999999</v>
      </c>
      <c r="AR90" s="452">
        <v>-700.61868356000002</v>
      </c>
      <c r="AS90" s="452">
        <v>-735.32103400999995</v>
      </c>
      <c r="AT90" s="452">
        <v>-750.86084384000003</v>
      </c>
      <c r="AU90" s="452">
        <v>-749.55492315000004</v>
      </c>
      <c r="AV90" s="452">
        <v>-754.37155469000004</v>
      </c>
      <c r="AW90" s="452">
        <v>-767.11306991000004</v>
      </c>
      <c r="AX90" s="452">
        <v>-768.69309139999996</v>
      </c>
      <c r="AY90" s="452">
        <v>-746.47192978999999</v>
      </c>
      <c r="AZ90" s="452">
        <v>-742.20180291999998</v>
      </c>
      <c r="BA90" s="452">
        <v>-743.53904839999996</v>
      </c>
      <c r="BB90" s="452">
        <v>-749.52805539999997</v>
      </c>
      <c r="BC90" s="452">
        <v>-759.24774502000002</v>
      </c>
      <c r="BD90" s="452">
        <v>-773.00991026999998</v>
      </c>
      <c r="BE90" s="947">
        <v>0</v>
      </c>
      <c r="BF90" s="947">
        <v>0</v>
      </c>
      <c r="BG90" s="947">
        <v>0</v>
      </c>
      <c r="BH90" s="947">
        <v>0</v>
      </c>
      <c r="BI90" s="947">
        <v>0</v>
      </c>
      <c r="BJ90" s="947">
        <v>0</v>
      </c>
      <c r="BK90" s="947">
        <v>0</v>
      </c>
      <c r="BL90" s="947">
        <v>0</v>
      </c>
      <c r="BM90" s="947">
        <v>0</v>
      </c>
      <c r="BN90" s="947">
        <v>0</v>
      </c>
      <c r="BO90" s="947">
        <v>0</v>
      </c>
      <c r="BP90" s="947">
        <v>0</v>
      </c>
      <c r="BQ90" s="947">
        <v>0</v>
      </c>
      <c r="BR90" s="947">
        <v>0</v>
      </c>
      <c r="BS90" s="947">
        <v>0</v>
      </c>
      <c r="BT90" s="947">
        <v>0</v>
      </c>
      <c r="BU90" s="947">
        <v>0</v>
      </c>
      <c r="BV90" s="947">
        <v>0</v>
      </c>
    </row>
    <row r="91" spans="1:74" s="539" customFormat="1" ht="11.1" customHeight="1" x14ac:dyDescent="0.2">
      <c r="A91" s="108" t="s">
        <v>1295</v>
      </c>
      <c r="B91" s="540" t="s">
        <v>1543</v>
      </c>
      <c r="C91" s="557">
        <v>-333.65987908</v>
      </c>
      <c r="D91" s="557">
        <v>-341.79710784999997</v>
      </c>
      <c r="E91" s="557">
        <v>-341.96548912999998</v>
      </c>
      <c r="F91" s="557">
        <v>-323.61373230999999</v>
      </c>
      <c r="G91" s="557">
        <v>-296.92923060999999</v>
      </c>
      <c r="H91" s="557">
        <v>-297.64582629</v>
      </c>
      <c r="I91" s="557">
        <v>-340.00868601000002</v>
      </c>
      <c r="J91" s="557">
        <v>-417.30520187000002</v>
      </c>
      <c r="K91" s="557">
        <v>-468.44234433000003</v>
      </c>
      <c r="L91" s="557">
        <v>-502.27938261999998</v>
      </c>
      <c r="M91" s="557">
        <v>-529.78711966000003</v>
      </c>
      <c r="N91" s="557">
        <v>-543.63938571999995</v>
      </c>
      <c r="O91" s="557">
        <v>-543.72386470000004</v>
      </c>
      <c r="P91" s="557">
        <v>-527.19461322999996</v>
      </c>
      <c r="Q91" s="557">
        <v>-500.87618333</v>
      </c>
      <c r="R91" s="557">
        <v>-456.07240151000002</v>
      </c>
      <c r="S91" s="557">
        <v>-407.00981709000001</v>
      </c>
      <c r="T91" s="557">
        <v>-372.67668821000001</v>
      </c>
      <c r="U91" s="557">
        <v>-346.31295893999999</v>
      </c>
      <c r="V91" s="557">
        <v>-350.49301902000002</v>
      </c>
      <c r="W91" s="557">
        <v>-382.81125324999999</v>
      </c>
      <c r="X91" s="557">
        <v>-380.02091675000003</v>
      </c>
      <c r="Y91" s="557">
        <v>-396.50444714000002</v>
      </c>
      <c r="Z91" s="557">
        <v>-427.29581053999999</v>
      </c>
      <c r="AA91" s="557">
        <v>-431.76882088999997</v>
      </c>
      <c r="AB91" s="557">
        <v>-451.90447333999998</v>
      </c>
      <c r="AC91" s="557">
        <v>-445.89161968000002</v>
      </c>
      <c r="AD91" s="557">
        <v>-408.08823823</v>
      </c>
      <c r="AE91" s="557">
        <v>-393.56275191999998</v>
      </c>
      <c r="AF91" s="557">
        <v>-387.02310557999999</v>
      </c>
      <c r="AG91" s="557">
        <v>-379.48934996000003</v>
      </c>
      <c r="AH91" s="557">
        <v>-371.07642231</v>
      </c>
      <c r="AI91" s="557">
        <v>-386.34416197000002</v>
      </c>
      <c r="AJ91" s="557">
        <v>-406.88582969999999</v>
      </c>
      <c r="AK91" s="557">
        <v>-404.02115040000001</v>
      </c>
      <c r="AL91" s="557">
        <v>-387.31660189000002</v>
      </c>
      <c r="AM91" s="557">
        <v>-376.78969949999998</v>
      </c>
      <c r="AN91" s="557">
        <v>-385.4984268</v>
      </c>
      <c r="AO91" s="557">
        <v>-395.46668218000002</v>
      </c>
      <c r="AP91" s="557">
        <v>-399.67141858999997</v>
      </c>
      <c r="AQ91" s="557">
        <v>-393.38311920000001</v>
      </c>
      <c r="AR91" s="557">
        <v>-400.39586105000001</v>
      </c>
      <c r="AS91" s="557">
        <v>-429.33691218000001</v>
      </c>
      <c r="AT91" s="557">
        <v>-452.54769751999999</v>
      </c>
      <c r="AU91" s="557">
        <v>-451.42484564</v>
      </c>
      <c r="AV91" s="557">
        <v>-441.03472976</v>
      </c>
      <c r="AW91" s="557">
        <v>-432.82367498999997</v>
      </c>
      <c r="AX91" s="557">
        <v>-424.90889342000003</v>
      </c>
      <c r="AY91" s="557">
        <v>-417.85263638999999</v>
      </c>
      <c r="AZ91" s="557">
        <v>-420.42247866000002</v>
      </c>
      <c r="BA91" s="557">
        <v>-422.44025722999999</v>
      </c>
      <c r="BB91" s="557">
        <v>-424.80761160999998</v>
      </c>
      <c r="BC91" s="557">
        <v>-427.60875757000002</v>
      </c>
      <c r="BD91" s="557">
        <v>-431.13799879999999</v>
      </c>
      <c r="BE91" s="949">
        <v>0</v>
      </c>
      <c r="BF91" s="949">
        <v>0</v>
      </c>
      <c r="BG91" s="949">
        <v>0</v>
      </c>
      <c r="BH91" s="949">
        <v>0</v>
      </c>
      <c r="BI91" s="949">
        <v>0</v>
      </c>
      <c r="BJ91" s="949">
        <v>0</v>
      </c>
      <c r="BK91" s="949">
        <v>0</v>
      </c>
      <c r="BL91" s="949">
        <v>0</v>
      </c>
      <c r="BM91" s="949">
        <v>0</v>
      </c>
      <c r="BN91" s="949">
        <v>0</v>
      </c>
      <c r="BO91" s="949">
        <v>0</v>
      </c>
      <c r="BP91" s="949">
        <v>0</v>
      </c>
      <c r="BQ91" s="949">
        <v>0</v>
      </c>
      <c r="BR91" s="949">
        <v>0</v>
      </c>
      <c r="BS91" s="949">
        <v>0</v>
      </c>
      <c r="BT91" s="949">
        <v>0</v>
      </c>
      <c r="BU91" s="949">
        <v>0</v>
      </c>
      <c r="BV91" s="949">
        <v>0</v>
      </c>
    </row>
    <row r="92" spans="1:74" s="336" customFormat="1" ht="32.85" customHeight="1" x14ac:dyDescent="0.2">
      <c r="A92" s="335"/>
      <c r="B92" s="1113" t="s">
        <v>1215</v>
      </c>
      <c r="C92" s="1113"/>
      <c r="D92" s="1113"/>
      <c r="E92" s="1113"/>
      <c r="F92" s="1113"/>
      <c r="G92" s="1113"/>
      <c r="H92" s="1113"/>
      <c r="I92" s="1113"/>
      <c r="J92" s="1113"/>
      <c r="K92" s="1113"/>
      <c r="L92" s="1113"/>
      <c r="M92" s="1113"/>
      <c r="N92" s="1113"/>
      <c r="O92" s="1113"/>
      <c r="P92" s="1113"/>
      <c r="Q92" s="1113"/>
      <c r="R92" s="618"/>
      <c r="AY92" s="339"/>
      <c r="AZ92" s="339"/>
      <c r="BA92" s="339"/>
      <c r="BB92" s="339"/>
      <c r="BC92" s="339"/>
      <c r="BD92" s="339"/>
      <c r="BE92" s="339"/>
      <c r="BF92" s="339"/>
      <c r="BG92" s="339"/>
      <c r="BH92" s="339"/>
      <c r="BI92" s="339"/>
    </row>
    <row r="93" spans="1:74" s="186" customFormat="1" ht="12.6" customHeight="1" x14ac:dyDescent="0.2">
      <c r="A93" s="185"/>
      <c r="B93" s="1113" t="s">
        <v>1216</v>
      </c>
      <c r="C93" s="1066"/>
      <c r="D93" s="1066"/>
      <c r="E93" s="1066"/>
      <c r="F93" s="1066"/>
      <c r="G93" s="1066"/>
      <c r="H93" s="1066"/>
      <c r="I93" s="1066"/>
      <c r="J93" s="1066"/>
      <c r="K93" s="1066"/>
      <c r="L93" s="1066"/>
      <c r="M93" s="1066"/>
      <c r="N93" s="1066"/>
      <c r="O93" s="1066"/>
      <c r="P93" s="1066"/>
      <c r="Q93" s="1010"/>
      <c r="R93" s="618"/>
      <c r="AY93" s="832"/>
      <c r="AZ93" s="832"/>
      <c r="BA93" s="832"/>
      <c r="BB93" s="832"/>
      <c r="BC93" s="832"/>
      <c r="BD93" s="676"/>
      <c r="BE93" s="676"/>
      <c r="BF93" s="676"/>
      <c r="BG93" s="832"/>
      <c r="BH93" s="832"/>
      <c r="BI93" s="832"/>
      <c r="BJ93" s="204"/>
    </row>
    <row r="94" spans="1:74" s="186" customFormat="1" ht="24" customHeight="1" x14ac:dyDescent="0.2">
      <c r="A94" s="185"/>
      <c r="B94" s="1113" t="s">
        <v>1217</v>
      </c>
      <c r="C94" s="1113"/>
      <c r="D94" s="1113"/>
      <c r="E94" s="1113"/>
      <c r="F94" s="1113"/>
      <c r="G94" s="1113"/>
      <c r="H94" s="1113"/>
      <c r="I94" s="1113"/>
      <c r="J94" s="1113"/>
      <c r="K94" s="1113"/>
      <c r="L94" s="1113"/>
      <c r="M94" s="1113"/>
      <c r="N94" s="1113"/>
      <c r="O94" s="1113"/>
      <c r="P94" s="1113"/>
      <c r="Q94" s="1113"/>
      <c r="R94" s="618"/>
      <c r="AY94" s="832"/>
      <c r="AZ94" s="832"/>
      <c r="BA94" s="832"/>
      <c r="BB94" s="832"/>
      <c r="BC94" s="832"/>
      <c r="BD94" s="676"/>
      <c r="BE94" s="676"/>
      <c r="BF94" s="676"/>
      <c r="BG94" s="832"/>
      <c r="BH94" s="832"/>
      <c r="BI94" s="832"/>
      <c r="BJ94" s="204"/>
    </row>
    <row r="95" spans="1:74" s="186" customFormat="1" ht="10.5" customHeight="1" x14ac:dyDescent="0.2">
      <c r="A95" s="185"/>
      <c r="B95" s="1113" t="s">
        <v>1218</v>
      </c>
      <c r="C95" s="1113"/>
      <c r="D95" s="1113"/>
      <c r="E95" s="1113"/>
      <c r="F95" s="1113"/>
      <c r="G95" s="1113"/>
      <c r="H95" s="1113"/>
      <c r="I95" s="1113"/>
      <c r="J95" s="1113"/>
      <c r="K95" s="1113"/>
      <c r="L95" s="1113"/>
      <c r="M95" s="1113"/>
      <c r="N95" s="1113"/>
      <c r="O95" s="1113"/>
      <c r="P95" s="1113"/>
      <c r="Q95" s="1113"/>
      <c r="R95" s="618"/>
      <c r="AY95" s="832"/>
      <c r="AZ95" s="832"/>
      <c r="BA95" s="832"/>
      <c r="BB95" s="832"/>
      <c r="BC95" s="832"/>
      <c r="BD95" s="676"/>
      <c r="BE95" s="676"/>
      <c r="BF95" s="676"/>
      <c r="BG95" s="832"/>
      <c r="BH95" s="832"/>
      <c r="BI95" s="832"/>
      <c r="BJ95" s="204"/>
    </row>
    <row r="96" spans="1:74" s="186" customFormat="1" x14ac:dyDescent="0.2">
      <c r="A96" s="185"/>
      <c r="B96" s="326" t="s">
        <v>808</v>
      </c>
      <c r="C96" s="326"/>
      <c r="D96" s="326"/>
      <c r="E96" s="326"/>
      <c r="F96" s="326"/>
      <c r="G96" s="326"/>
      <c r="H96" s="572"/>
      <c r="I96" s="326"/>
      <c r="J96" s="326"/>
      <c r="K96" s="326"/>
      <c r="L96" s="326"/>
      <c r="M96" s="326"/>
      <c r="N96" s="326"/>
      <c r="O96" s="326"/>
      <c r="P96" s="326"/>
      <c r="Q96" s="326"/>
      <c r="R96" s="619"/>
      <c r="AY96" s="832"/>
      <c r="AZ96" s="832"/>
      <c r="BA96" s="832"/>
      <c r="BB96" s="832"/>
      <c r="BC96" s="832"/>
      <c r="BD96" s="676"/>
      <c r="BE96" s="676"/>
      <c r="BF96" s="676"/>
      <c r="BG96" s="832"/>
      <c r="BH96" s="832"/>
      <c r="BI96" s="832"/>
      <c r="BJ96" s="204"/>
    </row>
    <row r="97" spans="1:74" s="186" customFormat="1" ht="10.5" customHeight="1" x14ac:dyDescent="0.2">
      <c r="A97" s="185"/>
      <c r="B97" s="988" t="str">
        <f>Dates!$G$2</f>
        <v>EIA completed modeling and analysis for this report on Wednesday, July 1, 2026.</v>
      </c>
      <c r="C97" s="975"/>
      <c r="D97" s="975"/>
      <c r="E97" s="975"/>
      <c r="F97" s="975"/>
      <c r="G97" s="975"/>
      <c r="H97" s="975"/>
      <c r="I97" s="975"/>
      <c r="J97" s="975"/>
      <c r="K97" s="975"/>
      <c r="L97" s="975"/>
      <c r="M97" s="975"/>
      <c r="N97" s="975"/>
      <c r="O97" s="975"/>
      <c r="P97" s="975"/>
      <c r="Q97" s="975"/>
      <c r="R97" s="618"/>
      <c r="AY97" s="832"/>
      <c r="AZ97" s="832"/>
      <c r="BA97" s="832"/>
      <c r="BB97" s="832"/>
      <c r="BC97" s="832"/>
      <c r="BD97" s="676"/>
      <c r="BE97" s="676"/>
      <c r="BF97" s="676"/>
      <c r="BG97" s="832"/>
      <c r="BH97" s="832"/>
      <c r="BI97" s="832"/>
      <c r="BJ97" s="204"/>
    </row>
    <row r="98" spans="1:74" s="186" customFormat="1" ht="10.5" customHeight="1" x14ac:dyDescent="0.2">
      <c r="A98" s="185"/>
      <c r="B98" s="983" t="s">
        <v>481</v>
      </c>
      <c r="C98" s="984"/>
      <c r="D98" s="984"/>
      <c r="E98" s="984"/>
      <c r="F98" s="984"/>
      <c r="G98" s="984"/>
      <c r="H98" s="984"/>
      <c r="I98" s="984"/>
      <c r="J98" s="984"/>
      <c r="K98" s="984"/>
      <c r="L98" s="984"/>
      <c r="M98" s="984"/>
      <c r="N98" s="984"/>
      <c r="O98" s="984"/>
      <c r="P98" s="984"/>
      <c r="Q98" s="984"/>
      <c r="R98" s="618"/>
      <c r="AY98" s="832"/>
      <c r="AZ98" s="832"/>
      <c r="BA98" s="832"/>
      <c r="BB98" s="832"/>
      <c r="BC98" s="832"/>
      <c r="BD98" s="676"/>
      <c r="BE98" s="676"/>
      <c r="BF98" s="676"/>
      <c r="BG98" s="832"/>
      <c r="BH98" s="832"/>
      <c r="BI98" s="832"/>
      <c r="BJ98" s="204"/>
    </row>
    <row r="99" spans="1:74" s="186" customFormat="1" ht="12.6" customHeight="1" x14ac:dyDescent="0.2">
      <c r="A99" s="185"/>
      <c r="B99" s="1095" t="s">
        <v>1402</v>
      </c>
      <c r="C99" s="1096"/>
      <c r="D99" s="1096"/>
      <c r="E99" s="1096"/>
      <c r="F99" s="1096"/>
      <c r="G99" s="1096"/>
      <c r="H99" s="1096"/>
      <c r="I99" s="1096"/>
      <c r="J99" s="1096"/>
      <c r="K99" s="1096"/>
      <c r="L99" s="1096"/>
      <c r="M99" s="1096"/>
      <c r="N99" s="1096"/>
      <c r="O99" s="1096"/>
      <c r="P99" s="1096"/>
      <c r="Q99" s="1096"/>
      <c r="R99" s="618"/>
      <c r="AY99" s="832"/>
      <c r="AZ99" s="832"/>
      <c r="BA99" s="832"/>
      <c r="BB99" s="832"/>
      <c r="BC99" s="832"/>
      <c r="BD99" s="676"/>
      <c r="BE99" s="676"/>
      <c r="BF99" s="676"/>
      <c r="BG99" s="832"/>
      <c r="BH99" s="832"/>
      <c r="BI99" s="832"/>
      <c r="BJ99" s="204"/>
    </row>
    <row r="100" spans="1:74" s="186" customFormat="1" ht="14.1" customHeight="1" x14ac:dyDescent="0.2">
      <c r="A100" s="185"/>
      <c r="B100" s="1009" t="s">
        <v>489</v>
      </c>
      <c r="C100" s="1010"/>
      <c r="D100" s="1010"/>
      <c r="E100" s="1010"/>
      <c r="F100" s="1010"/>
      <c r="G100" s="1010"/>
      <c r="H100" s="1010"/>
      <c r="I100" s="1010"/>
      <c r="J100" s="1010"/>
      <c r="K100" s="1010"/>
      <c r="L100" s="1010"/>
      <c r="M100" s="1010"/>
      <c r="N100" s="1010"/>
      <c r="O100" s="1010"/>
      <c r="P100" s="1010"/>
      <c r="Q100" s="1010"/>
      <c r="R100" s="618"/>
      <c r="AY100" s="832"/>
      <c r="AZ100" s="832"/>
      <c r="BA100" s="832"/>
      <c r="BB100" s="832"/>
      <c r="BC100" s="832"/>
      <c r="BD100" s="676"/>
      <c r="BE100" s="676"/>
      <c r="BF100" s="676"/>
      <c r="BG100" s="832"/>
      <c r="BH100" s="832"/>
      <c r="BI100" s="832"/>
      <c r="BJ100" s="204"/>
    </row>
    <row r="101" spans="1:74" s="186" customFormat="1" ht="12.6" customHeight="1" x14ac:dyDescent="0.2">
      <c r="A101" s="185"/>
      <c r="B101" s="1109" t="s">
        <v>821</v>
      </c>
      <c r="C101" s="1109"/>
      <c r="D101" s="1109"/>
      <c r="E101" s="1109"/>
      <c r="F101" s="1109"/>
      <c r="G101" s="1109"/>
      <c r="H101" s="1109"/>
      <c r="I101" s="1109"/>
      <c r="J101" s="1109"/>
      <c r="K101" s="1109"/>
      <c r="L101" s="1109"/>
      <c r="M101" s="1109"/>
      <c r="N101" s="1109"/>
      <c r="O101" s="1109"/>
      <c r="P101" s="1109"/>
      <c r="Q101" s="1109"/>
      <c r="R101" s="1109"/>
      <c r="AY101" s="832"/>
      <c r="AZ101" s="832"/>
      <c r="BA101" s="832"/>
      <c r="BB101" s="832"/>
      <c r="BC101" s="832"/>
      <c r="BD101" s="676"/>
      <c r="BE101" s="676"/>
      <c r="BF101" s="676"/>
      <c r="BG101" s="832"/>
      <c r="BH101" s="832"/>
      <c r="BI101" s="832"/>
      <c r="BJ101" s="204"/>
    </row>
    <row r="102" spans="1:74" s="182" customFormat="1" ht="12" customHeight="1" x14ac:dyDescent="0.2">
      <c r="A102" s="185"/>
      <c r="B102" s="1009" t="s">
        <v>1219</v>
      </c>
      <c r="C102" s="1066"/>
      <c r="D102" s="1066"/>
      <c r="E102" s="1066"/>
      <c r="F102" s="1066"/>
      <c r="G102" s="1066"/>
      <c r="H102" s="1066"/>
      <c r="I102" s="1066"/>
      <c r="J102" s="1066"/>
      <c r="K102" s="1066"/>
      <c r="L102" s="1066"/>
      <c r="M102" s="1066"/>
      <c r="N102" s="1066"/>
      <c r="O102" s="1066"/>
      <c r="P102" s="1066"/>
      <c r="Q102" s="1010"/>
      <c r="R102" s="618"/>
      <c r="AY102" s="829"/>
      <c r="AZ102" s="829"/>
      <c r="BA102" s="829"/>
      <c r="BB102" s="829"/>
      <c r="BC102" s="829"/>
      <c r="BD102" s="671"/>
      <c r="BE102" s="671"/>
      <c r="BF102" s="671"/>
      <c r="BG102" s="829"/>
      <c r="BH102" s="829"/>
      <c r="BI102" s="829"/>
      <c r="BJ102" s="203"/>
    </row>
    <row r="103" spans="1:74" x14ac:dyDescent="0.2">
      <c r="A103" s="61"/>
      <c r="C103" s="62"/>
      <c r="D103" s="62"/>
      <c r="E103" s="62"/>
      <c r="F103" s="62"/>
      <c r="G103" s="62"/>
      <c r="H103" s="62"/>
      <c r="I103" s="62"/>
      <c r="J103" s="62"/>
      <c r="K103" s="62"/>
      <c r="L103" s="62"/>
      <c r="M103" s="62"/>
      <c r="N103" s="62"/>
      <c r="O103" s="62"/>
      <c r="P103" s="62"/>
      <c r="Q103" s="62"/>
      <c r="R103" s="62"/>
      <c r="S103" s="62"/>
      <c r="T103" s="62"/>
      <c r="U103" s="62"/>
      <c r="V103" s="62"/>
      <c r="W103" s="62"/>
      <c r="X103" s="62"/>
      <c r="Y103" s="62"/>
      <c r="Z103" s="62"/>
      <c r="AA103" s="62"/>
      <c r="AB103" s="62"/>
      <c r="AC103" s="62"/>
      <c r="AD103" s="62"/>
      <c r="AE103" s="62"/>
      <c r="AF103" s="62"/>
      <c r="AG103" s="62"/>
      <c r="AH103" s="62"/>
      <c r="AI103" s="62"/>
      <c r="AJ103" s="62"/>
      <c r="AK103" s="62"/>
      <c r="AL103" s="62"/>
      <c r="AM103" s="62"/>
      <c r="AN103" s="62"/>
      <c r="AO103" s="62"/>
      <c r="AP103" s="62"/>
      <c r="AQ103" s="62"/>
      <c r="AR103" s="62"/>
      <c r="AS103" s="62"/>
      <c r="AT103" s="62"/>
      <c r="AU103" s="62"/>
      <c r="AV103" s="62"/>
      <c r="AW103" s="62"/>
      <c r="AX103" s="62"/>
      <c r="AY103" s="833"/>
      <c r="AZ103" s="833"/>
      <c r="BA103" s="833"/>
      <c r="BB103" s="833"/>
      <c r="BC103" s="833"/>
      <c r="BD103" s="677"/>
      <c r="BE103" s="677"/>
      <c r="BF103" s="677"/>
      <c r="BG103" s="833"/>
      <c r="BH103" s="833"/>
      <c r="BI103" s="833"/>
      <c r="BJ103" s="136"/>
      <c r="BK103" s="136"/>
      <c r="BL103" s="136"/>
      <c r="BM103" s="136"/>
      <c r="BN103" s="136"/>
      <c r="BO103" s="136"/>
      <c r="BP103" s="136"/>
      <c r="BQ103" s="136"/>
      <c r="BR103" s="136"/>
      <c r="BS103" s="136"/>
      <c r="BT103" s="136"/>
      <c r="BU103" s="136"/>
      <c r="BV103" s="136"/>
    </row>
    <row r="104" spans="1:74" x14ac:dyDescent="0.2">
      <c r="A104" s="61"/>
      <c r="C104" s="62"/>
      <c r="D104" s="62"/>
      <c r="E104" s="62"/>
      <c r="F104" s="62"/>
      <c r="G104" s="62"/>
      <c r="H104" s="62"/>
      <c r="I104" s="62"/>
      <c r="J104" s="62"/>
      <c r="K104" s="62"/>
      <c r="L104" s="62"/>
      <c r="M104" s="62"/>
      <c r="N104" s="62"/>
      <c r="O104" s="62"/>
      <c r="P104" s="62"/>
      <c r="Q104" s="62"/>
      <c r="R104" s="62"/>
      <c r="S104" s="62"/>
      <c r="T104" s="62"/>
      <c r="U104" s="62"/>
      <c r="V104" s="62"/>
      <c r="W104" s="62"/>
      <c r="X104" s="62"/>
      <c r="Y104" s="62"/>
      <c r="Z104" s="62"/>
      <c r="AA104" s="62"/>
      <c r="AB104" s="62"/>
      <c r="AC104" s="62"/>
      <c r="AD104" s="62"/>
      <c r="AE104" s="62"/>
      <c r="AF104" s="62"/>
      <c r="AG104" s="62"/>
      <c r="AH104" s="62"/>
      <c r="AI104" s="62"/>
      <c r="AJ104" s="62"/>
      <c r="AK104" s="62"/>
      <c r="AL104" s="62"/>
      <c r="AM104" s="62"/>
      <c r="AN104" s="62"/>
      <c r="AO104" s="62"/>
      <c r="AP104" s="62"/>
      <c r="AQ104" s="62"/>
      <c r="AR104" s="62"/>
      <c r="AS104" s="62"/>
      <c r="AT104" s="62"/>
      <c r="AU104" s="62"/>
      <c r="AV104" s="62"/>
      <c r="AW104" s="62"/>
      <c r="AX104" s="62"/>
      <c r="AY104" s="833"/>
      <c r="AZ104" s="833"/>
      <c r="BA104" s="833"/>
      <c r="BB104" s="833"/>
      <c r="BC104" s="833"/>
      <c r="BD104" s="677"/>
      <c r="BE104" s="677"/>
      <c r="BF104" s="677"/>
      <c r="BG104" s="833"/>
      <c r="BH104" s="833"/>
      <c r="BI104" s="833"/>
      <c r="BJ104" s="136"/>
      <c r="BK104" s="136"/>
      <c r="BL104" s="136"/>
      <c r="BM104" s="136"/>
      <c r="BN104" s="136"/>
      <c r="BO104" s="136"/>
      <c r="BP104" s="136"/>
      <c r="BQ104" s="136"/>
      <c r="BR104" s="136"/>
      <c r="BS104" s="136"/>
      <c r="BT104" s="136"/>
      <c r="BU104" s="136"/>
      <c r="BV104" s="136"/>
    </row>
    <row r="105" spans="1:74" x14ac:dyDescent="0.2">
      <c r="A105" s="61"/>
      <c r="C105" s="62"/>
      <c r="D105" s="62"/>
      <c r="E105" s="62"/>
      <c r="F105" s="62"/>
      <c r="G105" s="62"/>
      <c r="H105" s="62"/>
      <c r="I105" s="62"/>
      <c r="J105" s="62"/>
      <c r="K105" s="62"/>
      <c r="L105" s="62"/>
      <c r="M105" s="62"/>
      <c r="N105" s="62"/>
      <c r="O105" s="62"/>
      <c r="P105" s="62"/>
      <c r="Q105" s="62"/>
      <c r="R105" s="62"/>
      <c r="S105" s="62"/>
      <c r="T105" s="62"/>
      <c r="U105" s="62"/>
      <c r="V105" s="62"/>
      <c r="W105" s="62"/>
      <c r="X105" s="62"/>
      <c r="Y105" s="62"/>
      <c r="Z105" s="62"/>
      <c r="AA105" s="62"/>
      <c r="AB105" s="62"/>
      <c r="AC105" s="62"/>
      <c r="AD105" s="62"/>
      <c r="AE105" s="62"/>
      <c r="AF105" s="62"/>
      <c r="AG105" s="62"/>
      <c r="AH105" s="62"/>
      <c r="AI105" s="62"/>
      <c r="AJ105" s="62"/>
      <c r="AK105" s="62"/>
      <c r="AL105" s="62"/>
      <c r="AM105" s="62"/>
      <c r="AN105" s="62"/>
      <c r="AO105" s="62"/>
      <c r="AP105" s="62"/>
      <c r="AQ105" s="62"/>
      <c r="AR105" s="62"/>
      <c r="AS105" s="62"/>
      <c r="AT105" s="62"/>
      <c r="AU105" s="62"/>
      <c r="AV105" s="62"/>
      <c r="AW105" s="62"/>
      <c r="AX105" s="62"/>
      <c r="AY105" s="833"/>
      <c r="AZ105" s="833"/>
      <c r="BA105" s="833"/>
      <c r="BB105" s="833"/>
      <c r="BC105" s="833"/>
      <c r="BD105" s="677"/>
      <c r="BE105" s="677"/>
      <c r="BF105" s="677"/>
      <c r="BG105" s="833"/>
      <c r="BH105" s="833"/>
      <c r="BI105" s="833"/>
      <c r="BJ105" s="136"/>
      <c r="BK105" s="136"/>
      <c r="BL105" s="136"/>
      <c r="BM105" s="136"/>
      <c r="BN105" s="136"/>
      <c r="BO105" s="136"/>
      <c r="BP105" s="136"/>
      <c r="BQ105" s="136"/>
      <c r="BR105" s="136"/>
      <c r="BS105" s="136"/>
      <c r="BT105" s="136"/>
      <c r="BU105" s="136"/>
      <c r="BV105" s="136"/>
    </row>
    <row r="106" spans="1:74" x14ac:dyDescent="0.2">
      <c r="A106" s="61"/>
      <c r="C106" s="62"/>
      <c r="D106" s="62"/>
      <c r="E106" s="62"/>
      <c r="F106" s="62"/>
      <c r="G106" s="62"/>
      <c r="H106" s="62"/>
      <c r="I106" s="62"/>
      <c r="J106" s="62"/>
      <c r="K106" s="62"/>
      <c r="L106" s="62"/>
      <c r="M106" s="62"/>
      <c r="N106" s="62"/>
      <c r="O106" s="62"/>
      <c r="P106" s="62"/>
      <c r="Q106" s="62"/>
      <c r="R106" s="62"/>
      <c r="S106" s="62"/>
      <c r="T106" s="62"/>
      <c r="U106" s="62"/>
      <c r="V106" s="62"/>
      <c r="W106" s="62"/>
      <c r="X106" s="62"/>
      <c r="Y106" s="62"/>
      <c r="Z106" s="62"/>
      <c r="AA106" s="62"/>
      <c r="AB106" s="62"/>
      <c r="AC106" s="62"/>
      <c r="AD106" s="62"/>
      <c r="AE106" s="62"/>
      <c r="AF106" s="62"/>
      <c r="AG106" s="62"/>
      <c r="AH106" s="62"/>
      <c r="AI106" s="62"/>
      <c r="AJ106" s="62"/>
      <c r="AK106" s="62"/>
      <c r="AL106" s="62"/>
      <c r="AM106" s="62"/>
      <c r="AN106" s="62"/>
      <c r="AO106" s="62"/>
      <c r="AP106" s="62"/>
      <c r="AQ106" s="62"/>
      <c r="AR106" s="62"/>
      <c r="AS106" s="62"/>
      <c r="AT106" s="62"/>
      <c r="AU106" s="62"/>
      <c r="AV106" s="62"/>
      <c r="AW106" s="62"/>
      <c r="AX106" s="62"/>
      <c r="AY106" s="833"/>
      <c r="AZ106" s="833"/>
      <c r="BA106" s="833"/>
      <c r="BB106" s="833"/>
      <c r="BC106" s="833"/>
      <c r="BD106" s="677"/>
      <c r="BE106" s="677"/>
      <c r="BF106" s="677"/>
      <c r="BG106" s="833"/>
      <c r="BH106" s="833"/>
      <c r="BI106" s="833"/>
      <c r="BJ106" s="136"/>
      <c r="BK106" s="136"/>
      <c r="BL106" s="136"/>
      <c r="BM106" s="136"/>
      <c r="BN106" s="136"/>
      <c r="BO106" s="136"/>
      <c r="BP106" s="136"/>
      <c r="BQ106" s="136"/>
      <c r="BR106" s="136"/>
      <c r="BS106" s="136"/>
      <c r="BT106" s="136"/>
      <c r="BU106" s="136"/>
      <c r="BV106" s="136"/>
    </row>
    <row r="107" spans="1:74" x14ac:dyDescent="0.2">
      <c r="A107" s="61"/>
      <c r="C107" s="62"/>
      <c r="D107" s="62"/>
      <c r="E107" s="62"/>
      <c r="F107" s="62"/>
      <c r="G107" s="62"/>
      <c r="H107" s="62"/>
      <c r="I107" s="62"/>
      <c r="J107" s="62"/>
      <c r="K107" s="62"/>
      <c r="L107" s="62"/>
      <c r="M107" s="62"/>
      <c r="N107" s="62"/>
      <c r="O107" s="62"/>
      <c r="P107" s="62"/>
      <c r="Q107" s="62"/>
      <c r="R107" s="62"/>
      <c r="S107" s="62"/>
      <c r="T107" s="62"/>
      <c r="U107" s="62"/>
      <c r="V107" s="62"/>
      <c r="W107" s="62"/>
      <c r="X107" s="62"/>
      <c r="Y107" s="62"/>
      <c r="Z107" s="62"/>
      <c r="AA107" s="62"/>
      <c r="AB107" s="62"/>
      <c r="AC107" s="62"/>
      <c r="AD107" s="62"/>
      <c r="AE107" s="62"/>
      <c r="AF107" s="62"/>
      <c r="AG107" s="62"/>
      <c r="AH107" s="62"/>
      <c r="AI107" s="62"/>
      <c r="AJ107" s="62"/>
      <c r="AK107" s="62"/>
      <c r="AL107" s="62"/>
      <c r="AM107" s="62"/>
      <c r="AN107" s="62"/>
      <c r="AO107" s="62"/>
      <c r="AP107" s="62"/>
      <c r="AQ107" s="62"/>
      <c r="AR107" s="62"/>
      <c r="AS107" s="62"/>
      <c r="AT107" s="62"/>
      <c r="AU107" s="62"/>
      <c r="AV107" s="62"/>
      <c r="AW107" s="62"/>
      <c r="AX107" s="62"/>
      <c r="AY107" s="833"/>
      <c r="AZ107" s="833"/>
      <c r="BA107" s="833"/>
      <c r="BB107" s="833"/>
      <c r="BC107" s="833"/>
      <c r="BD107" s="677"/>
      <c r="BE107" s="677"/>
      <c r="BF107" s="677"/>
      <c r="BG107" s="833"/>
      <c r="BH107" s="833"/>
      <c r="BI107" s="833"/>
      <c r="BJ107" s="136"/>
      <c r="BK107" s="136"/>
      <c r="BL107" s="136"/>
      <c r="BM107" s="136"/>
      <c r="BN107" s="136"/>
      <c r="BO107" s="136"/>
      <c r="BP107" s="136"/>
      <c r="BQ107" s="136"/>
      <c r="BR107" s="136"/>
      <c r="BS107" s="136"/>
      <c r="BT107" s="136"/>
      <c r="BU107" s="136"/>
      <c r="BV107" s="136"/>
    </row>
    <row r="108" spans="1:74" x14ac:dyDescent="0.2">
      <c r="A108" s="61"/>
      <c r="C108" s="62"/>
      <c r="D108" s="62"/>
      <c r="E108" s="62"/>
      <c r="F108" s="62"/>
      <c r="G108" s="62"/>
      <c r="H108" s="62"/>
      <c r="I108" s="62"/>
      <c r="J108" s="62"/>
      <c r="K108" s="62"/>
      <c r="L108" s="62"/>
      <c r="M108" s="62"/>
      <c r="N108" s="62"/>
      <c r="O108" s="62"/>
      <c r="P108" s="62"/>
      <c r="Q108" s="62"/>
      <c r="R108" s="62"/>
      <c r="S108" s="62"/>
      <c r="T108" s="62"/>
      <c r="U108" s="62"/>
      <c r="V108" s="62"/>
      <c r="W108" s="62"/>
      <c r="X108" s="62"/>
      <c r="Y108" s="62"/>
      <c r="Z108" s="62"/>
      <c r="AA108" s="62"/>
      <c r="AB108" s="62"/>
      <c r="AC108" s="62"/>
      <c r="AD108" s="62"/>
      <c r="AE108" s="62"/>
      <c r="AF108" s="62"/>
      <c r="AG108" s="62"/>
      <c r="AH108" s="62"/>
      <c r="AI108" s="62"/>
      <c r="AJ108" s="62"/>
      <c r="AK108" s="62"/>
      <c r="AL108" s="62"/>
      <c r="AM108" s="62"/>
      <c r="AN108" s="62"/>
      <c r="AO108" s="62"/>
      <c r="AP108" s="62"/>
      <c r="AQ108" s="62"/>
      <c r="AR108" s="62"/>
      <c r="AS108" s="62"/>
      <c r="AT108" s="62"/>
      <c r="AU108" s="62"/>
      <c r="AV108" s="62"/>
      <c r="AW108" s="62"/>
      <c r="AX108" s="62"/>
      <c r="AY108" s="833"/>
      <c r="AZ108" s="833"/>
      <c r="BA108" s="833"/>
      <c r="BB108" s="833"/>
      <c r="BC108" s="833"/>
      <c r="BD108" s="677"/>
      <c r="BE108" s="677"/>
      <c r="BF108" s="677"/>
      <c r="BG108" s="833"/>
      <c r="BH108" s="833"/>
      <c r="BI108" s="833"/>
      <c r="BJ108" s="136"/>
      <c r="BK108" s="136"/>
      <c r="BL108" s="136"/>
      <c r="BM108" s="136"/>
      <c r="BN108" s="136"/>
      <c r="BO108" s="136"/>
      <c r="BP108" s="136"/>
      <c r="BQ108" s="136"/>
      <c r="BR108" s="136"/>
      <c r="BS108" s="136"/>
      <c r="BT108" s="136"/>
      <c r="BU108" s="136"/>
      <c r="BV108" s="136"/>
    </row>
    <row r="109" spans="1:74" x14ac:dyDescent="0.2">
      <c r="A109" s="61"/>
      <c r="C109" s="62"/>
      <c r="D109" s="62"/>
      <c r="E109" s="62"/>
      <c r="F109" s="62"/>
      <c r="G109" s="62"/>
      <c r="H109" s="62"/>
      <c r="I109" s="62"/>
      <c r="J109" s="62"/>
      <c r="K109" s="62"/>
      <c r="L109" s="62"/>
      <c r="M109" s="62"/>
      <c r="N109" s="62"/>
      <c r="O109" s="62"/>
      <c r="P109" s="62"/>
      <c r="Q109" s="62"/>
      <c r="R109" s="62"/>
      <c r="S109" s="62"/>
      <c r="T109" s="62"/>
      <c r="U109" s="62"/>
      <c r="V109" s="62"/>
      <c r="W109" s="62"/>
      <c r="X109" s="62"/>
      <c r="Y109" s="62"/>
      <c r="Z109" s="62"/>
      <c r="AA109" s="62"/>
      <c r="AB109" s="62"/>
      <c r="AC109" s="62"/>
      <c r="AD109" s="62"/>
      <c r="AE109" s="62"/>
      <c r="AF109" s="62"/>
      <c r="AG109" s="62"/>
      <c r="AH109" s="62"/>
      <c r="AI109" s="62"/>
      <c r="AJ109" s="62"/>
      <c r="AK109" s="62"/>
      <c r="AL109" s="62"/>
      <c r="AM109" s="62"/>
      <c r="AN109" s="62"/>
      <c r="AO109" s="62"/>
      <c r="AP109" s="62"/>
      <c r="AQ109" s="62"/>
      <c r="AR109" s="62"/>
      <c r="AS109" s="62"/>
      <c r="AT109" s="62"/>
      <c r="AU109" s="62"/>
      <c r="AV109" s="62"/>
      <c r="AW109" s="62"/>
      <c r="AX109" s="62"/>
      <c r="AY109" s="833"/>
      <c r="AZ109" s="833"/>
      <c r="BA109" s="833"/>
      <c r="BB109" s="833"/>
      <c r="BC109" s="833"/>
      <c r="BD109" s="677"/>
      <c r="BE109" s="677"/>
      <c r="BF109" s="677"/>
      <c r="BG109" s="833"/>
      <c r="BH109" s="833"/>
      <c r="BI109" s="833"/>
      <c r="BJ109" s="136"/>
      <c r="BK109" s="136"/>
      <c r="BL109" s="136"/>
      <c r="BM109" s="136"/>
      <c r="BN109" s="136"/>
      <c r="BO109" s="136"/>
      <c r="BP109" s="136"/>
      <c r="BQ109" s="136"/>
      <c r="BR109" s="136"/>
      <c r="BS109" s="136"/>
      <c r="BT109" s="136"/>
      <c r="BU109" s="136"/>
      <c r="BV109" s="136"/>
    </row>
    <row r="110" spans="1:74" x14ac:dyDescent="0.2">
      <c r="A110" s="61"/>
      <c r="C110" s="62"/>
      <c r="D110" s="62"/>
      <c r="E110" s="62"/>
      <c r="F110" s="62"/>
      <c r="G110" s="62"/>
      <c r="H110" s="62"/>
      <c r="I110" s="62"/>
      <c r="J110" s="62"/>
      <c r="K110" s="62"/>
      <c r="L110" s="62"/>
      <c r="M110" s="62"/>
      <c r="N110" s="62"/>
      <c r="O110" s="62"/>
      <c r="P110" s="62"/>
      <c r="Q110" s="62"/>
      <c r="R110" s="62"/>
      <c r="S110" s="62"/>
      <c r="T110" s="62"/>
      <c r="U110" s="62"/>
      <c r="V110" s="62"/>
      <c r="W110" s="62"/>
      <c r="X110" s="62"/>
      <c r="Y110" s="62"/>
      <c r="Z110" s="62"/>
      <c r="AA110" s="62"/>
      <c r="AB110" s="62"/>
      <c r="AC110" s="62"/>
      <c r="AD110" s="62"/>
      <c r="AE110" s="62"/>
      <c r="AF110" s="62"/>
      <c r="AG110" s="62"/>
      <c r="AH110" s="62"/>
      <c r="AI110" s="62"/>
      <c r="AJ110" s="62"/>
      <c r="AK110" s="62"/>
      <c r="AL110" s="62"/>
      <c r="AM110" s="62"/>
      <c r="AN110" s="62"/>
      <c r="AO110" s="62"/>
      <c r="AP110" s="62"/>
      <c r="AQ110" s="62"/>
      <c r="AR110" s="62"/>
      <c r="AS110" s="62"/>
      <c r="AT110" s="62"/>
      <c r="AU110" s="62"/>
      <c r="AV110" s="62"/>
      <c r="AW110" s="62"/>
      <c r="AX110" s="62"/>
      <c r="AY110" s="833"/>
      <c r="AZ110" s="833"/>
      <c r="BA110" s="833"/>
      <c r="BB110" s="833"/>
      <c r="BC110" s="833"/>
      <c r="BD110" s="677"/>
      <c r="BE110" s="677"/>
      <c r="BF110" s="677"/>
      <c r="BG110" s="833"/>
      <c r="BH110" s="833"/>
      <c r="BI110" s="833"/>
      <c r="BJ110" s="136"/>
      <c r="BK110" s="136"/>
      <c r="BL110" s="136"/>
      <c r="BM110" s="136"/>
      <c r="BN110" s="136"/>
      <c r="BO110" s="136"/>
      <c r="BP110" s="136"/>
      <c r="BQ110" s="136"/>
      <c r="BR110" s="136"/>
      <c r="BS110" s="136"/>
      <c r="BT110" s="136"/>
      <c r="BU110" s="136"/>
      <c r="BV110" s="136"/>
    </row>
    <row r="111" spans="1:74" x14ac:dyDescent="0.2">
      <c r="A111" s="61"/>
      <c r="C111" s="62"/>
      <c r="D111" s="62"/>
      <c r="E111" s="62"/>
      <c r="F111" s="62"/>
      <c r="G111" s="62"/>
      <c r="H111" s="62"/>
      <c r="I111" s="62"/>
      <c r="J111" s="62"/>
      <c r="K111" s="62"/>
      <c r="L111" s="62"/>
      <c r="M111" s="62"/>
      <c r="N111" s="62"/>
      <c r="O111" s="62"/>
      <c r="P111" s="62"/>
      <c r="Q111" s="62"/>
      <c r="R111" s="62"/>
      <c r="S111" s="62"/>
      <c r="T111" s="62"/>
      <c r="U111" s="62"/>
      <c r="V111" s="62"/>
      <c r="W111" s="62"/>
      <c r="X111" s="62"/>
      <c r="Y111" s="62"/>
      <c r="Z111" s="62"/>
      <c r="AA111" s="62"/>
      <c r="AB111" s="62"/>
      <c r="AC111" s="62"/>
      <c r="AD111" s="62"/>
      <c r="AE111" s="62"/>
      <c r="AF111" s="62"/>
      <c r="AG111" s="62"/>
      <c r="AH111" s="62"/>
      <c r="AI111" s="62"/>
      <c r="AJ111" s="62"/>
      <c r="AK111" s="62"/>
      <c r="AL111" s="62"/>
      <c r="AM111" s="62"/>
      <c r="AN111" s="62"/>
      <c r="AO111" s="62"/>
      <c r="AP111" s="62"/>
      <c r="AQ111" s="62"/>
      <c r="AR111" s="62"/>
      <c r="AS111" s="62"/>
      <c r="AT111" s="62"/>
      <c r="AU111" s="62"/>
      <c r="AV111" s="62"/>
      <c r="AW111" s="62"/>
      <c r="AX111" s="62"/>
      <c r="AY111" s="833"/>
      <c r="AZ111" s="833"/>
      <c r="BA111" s="833"/>
      <c r="BB111" s="833"/>
      <c r="BC111" s="833"/>
      <c r="BD111" s="677"/>
      <c r="BE111" s="677"/>
      <c r="BF111" s="677"/>
      <c r="BG111" s="833"/>
      <c r="BH111" s="833"/>
      <c r="BI111" s="833"/>
      <c r="BJ111" s="136"/>
      <c r="BK111" s="136"/>
      <c r="BL111" s="136"/>
      <c r="BM111" s="136"/>
      <c r="BN111" s="136"/>
      <c r="BO111" s="136"/>
      <c r="BP111" s="136"/>
      <c r="BQ111" s="136"/>
      <c r="BR111" s="136"/>
      <c r="BS111" s="136"/>
      <c r="BT111" s="136"/>
      <c r="BU111" s="136"/>
      <c r="BV111" s="136"/>
    </row>
    <row r="112" spans="1:74" x14ac:dyDescent="0.2">
      <c r="BK112" s="137"/>
      <c r="BL112" s="137"/>
      <c r="BM112" s="137"/>
      <c r="BN112" s="137"/>
      <c r="BO112" s="137"/>
      <c r="BP112" s="137"/>
      <c r="BQ112" s="137"/>
      <c r="BR112" s="137"/>
      <c r="BS112" s="137"/>
      <c r="BT112" s="137"/>
      <c r="BU112" s="137"/>
      <c r="BV112" s="137"/>
    </row>
    <row r="113" spans="1:74" x14ac:dyDescent="0.2">
      <c r="A113" s="61"/>
      <c r="C113" s="62"/>
      <c r="D113" s="62"/>
      <c r="E113" s="62"/>
      <c r="F113" s="62"/>
      <c r="G113" s="62"/>
      <c r="H113" s="62"/>
      <c r="I113" s="62"/>
      <c r="J113" s="62"/>
      <c r="K113" s="62"/>
      <c r="L113" s="62"/>
      <c r="M113" s="62"/>
      <c r="N113" s="62"/>
      <c r="O113" s="62"/>
      <c r="P113" s="62"/>
      <c r="Q113" s="62"/>
      <c r="R113" s="62"/>
      <c r="S113" s="62"/>
      <c r="T113" s="62"/>
      <c r="U113" s="62"/>
      <c r="V113" s="62"/>
      <c r="W113" s="62"/>
      <c r="X113" s="62"/>
      <c r="Y113" s="62"/>
      <c r="Z113" s="62"/>
      <c r="AA113" s="62"/>
      <c r="AB113" s="62"/>
      <c r="AC113" s="62"/>
      <c r="AD113" s="62"/>
      <c r="AE113" s="62"/>
      <c r="AF113" s="62"/>
      <c r="AG113" s="62"/>
      <c r="AH113" s="62"/>
      <c r="AI113" s="62"/>
      <c r="AJ113" s="62"/>
      <c r="AK113" s="62"/>
      <c r="AL113" s="62"/>
      <c r="AM113" s="62"/>
      <c r="AN113" s="62"/>
      <c r="AO113" s="62"/>
      <c r="AP113" s="62"/>
      <c r="AQ113" s="62"/>
      <c r="AR113" s="62"/>
      <c r="AS113" s="62"/>
      <c r="AT113" s="62"/>
      <c r="AU113" s="62"/>
      <c r="AV113" s="62"/>
      <c r="AW113" s="62"/>
      <c r="AX113" s="62"/>
      <c r="AY113" s="833"/>
      <c r="AZ113" s="833"/>
      <c r="BA113" s="833"/>
      <c r="BB113" s="833"/>
      <c r="BC113" s="833"/>
      <c r="BD113" s="677"/>
      <c r="BE113" s="677"/>
      <c r="BF113" s="677"/>
      <c r="BG113" s="833"/>
      <c r="BH113" s="833"/>
      <c r="BI113" s="833"/>
      <c r="BJ113" s="136"/>
      <c r="BK113" s="136"/>
      <c r="BL113" s="136"/>
      <c r="BM113" s="136"/>
      <c r="BN113" s="136"/>
      <c r="BO113" s="136"/>
      <c r="BP113" s="136"/>
      <c r="BQ113" s="136"/>
      <c r="BR113" s="136"/>
      <c r="BS113" s="136"/>
      <c r="BT113" s="136"/>
      <c r="BU113" s="136"/>
      <c r="BV113" s="136"/>
    </row>
    <row r="114" spans="1:74" x14ac:dyDescent="0.2">
      <c r="A114" s="61"/>
      <c r="C114" s="62"/>
      <c r="D114" s="62"/>
      <c r="E114" s="62"/>
      <c r="F114" s="62"/>
      <c r="G114" s="62"/>
      <c r="H114" s="62"/>
      <c r="I114" s="62"/>
      <c r="J114" s="62"/>
      <c r="K114" s="62"/>
      <c r="L114" s="62"/>
      <c r="M114" s="62"/>
      <c r="N114" s="62"/>
      <c r="O114" s="62"/>
      <c r="P114" s="62"/>
      <c r="Q114" s="62"/>
      <c r="R114" s="62"/>
      <c r="S114" s="62"/>
      <c r="T114" s="62"/>
      <c r="U114" s="62"/>
      <c r="V114" s="62"/>
      <c r="W114" s="62"/>
      <c r="X114" s="62"/>
      <c r="Y114" s="62"/>
      <c r="Z114" s="62"/>
      <c r="AA114" s="62"/>
      <c r="AB114" s="62"/>
      <c r="AC114" s="62"/>
      <c r="AD114" s="62"/>
      <c r="AE114" s="62"/>
      <c r="AF114" s="62"/>
      <c r="AG114" s="62"/>
      <c r="AH114" s="62"/>
      <c r="AI114" s="62"/>
      <c r="AJ114" s="62"/>
      <c r="AK114" s="62"/>
      <c r="AL114" s="62"/>
      <c r="AM114" s="62"/>
      <c r="AN114" s="62"/>
      <c r="AO114" s="62"/>
      <c r="AP114" s="62"/>
      <c r="AQ114" s="62"/>
      <c r="AR114" s="62"/>
      <c r="AS114" s="62"/>
      <c r="AT114" s="62"/>
      <c r="AU114" s="62"/>
      <c r="AV114" s="62"/>
      <c r="AW114" s="62"/>
      <c r="AX114" s="62"/>
      <c r="AY114" s="833"/>
      <c r="AZ114" s="833"/>
      <c r="BA114" s="833"/>
      <c r="BB114" s="833"/>
      <c r="BC114" s="833"/>
      <c r="BD114" s="677"/>
      <c r="BE114" s="677"/>
      <c r="BF114" s="677"/>
      <c r="BG114" s="833"/>
      <c r="BH114" s="833"/>
      <c r="BI114" s="833"/>
      <c r="BJ114" s="136"/>
      <c r="BK114" s="136"/>
      <c r="BL114" s="136"/>
      <c r="BM114" s="136"/>
      <c r="BN114" s="136"/>
      <c r="BO114" s="136"/>
      <c r="BP114" s="136"/>
      <c r="BQ114" s="136"/>
      <c r="BR114" s="136"/>
      <c r="BS114" s="136"/>
      <c r="BT114" s="136"/>
      <c r="BU114" s="136"/>
      <c r="BV114" s="136"/>
    </row>
    <row r="115" spans="1:74" x14ac:dyDescent="0.2">
      <c r="A115" s="61"/>
      <c r="C115" s="62"/>
      <c r="D115" s="62"/>
      <c r="E115" s="62"/>
      <c r="F115" s="62"/>
      <c r="G115" s="62"/>
      <c r="H115" s="62"/>
      <c r="I115" s="62"/>
      <c r="J115" s="62"/>
      <c r="K115" s="62"/>
      <c r="L115" s="62"/>
      <c r="M115" s="62"/>
      <c r="N115" s="62"/>
      <c r="O115" s="62"/>
      <c r="P115" s="62"/>
      <c r="Q115" s="62"/>
      <c r="R115" s="62"/>
      <c r="S115" s="62"/>
      <c r="T115" s="62"/>
      <c r="U115" s="62"/>
      <c r="V115" s="62"/>
      <c r="W115" s="62"/>
      <c r="X115" s="62"/>
      <c r="Y115" s="62"/>
      <c r="Z115" s="62"/>
      <c r="AA115" s="62"/>
      <c r="AB115" s="62"/>
      <c r="AC115" s="62"/>
      <c r="AD115" s="62"/>
      <c r="AE115" s="62"/>
      <c r="AF115" s="62"/>
      <c r="AG115" s="62"/>
      <c r="AH115" s="62"/>
      <c r="AI115" s="62"/>
      <c r="AJ115" s="62"/>
      <c r="AK115" s="62"/>
      <c r="AL115" s="62"/>
      <c r="AM115" s="62"/>
      <c r="AN115" s="62"/>
      <c r="AO115" s="62"/>
      <c r="AP115" s="62"/>
      <c r="AQ115" s="62"/>
      <c r="AR115" s="62"/>
      <c r="AS115" s="62"/>
      <c r="AT115" s="62"/>
      <c r="AU115" s="62"/>
      <c r="AV115" s="62"/>
      <c r="AW115" s="62"/>
      <c r="AX115" s="62"/>
      <c r="AY115" s="833"/>
      <c r="AZ115" s="833"/>
      <c r="BA115" s="833"/>
      <c r="BB115" s="833"/>
      <c r="BC115" s="833"/>
      <c r="BD115" s="677"/>
      <c r="BE115" s="677"/>
      <c r="BF115" s="677"/>
      <c r="BG115" s="833"/>
      <c r="BH115" s="833"/>
      <c r="BI115" s="833"/>
      <c r="BJ115" s="136"/>
      <c r="BK115" s="136"/>
      <c r="BL115" s="136"/>
      <c r="BM115" s="136"/>
      <c r="BN115" s="136"/>
      <c r="BO115" s="136"/>
      <c r="BP115" s="136"/>
      <c r="BQ115" s="136"/>
      <c r="BR115" s="136"/>
      <c r="BS115" s="136"/>
      <c r="BT115" s="136"/>
      <c r="BU115" s="136"/>
      <c r="BV115" s="136"/>
    </row>
    <row r="116" spans="1:74" x14ac:dyDescent="0.2">
      <c r="A116" s="61"/>
      <c r="C116" s="62"/>
      <c r="D116" s="62"/>
      <c r="E116" s="62"/>
      <c r="F116" s="62"/>
      <c r="G116" s="62"/>
      <c r="H116" s="62"/>
      <c r="I116" s="62"/>
      <c r="J116" s="62"/>
      <c r="K116" s="62"/>
      <c r="L116" s="62"/>
      <c r="M116" s="62"/>
      <c r="N116" s="62"/>
      <c r="O116" s="62"/>
      <c r="P116" s="62"/>
      <c r="Q116" s="62"/>
      <c r="R116" s="62"/>
      <c r="S116" s="62"/>
      <c r="T116" s="62"/>
      <c r="U116" s="62"/>
      <c r="V116" s="62"/>
      <c r="W116" s="62"/>
      <c r="X116" s="62"/>
      <c r="Y116" s="62"/>
      <c r="Z116" s="62"/>
      <c r="AA116" s="62"/>
      <c r="AB116" s="62"/>
      <c r="AC116" s="62"/>
      <c r="AD116" s="62"/>
      <c r="AE116" s="62"/>
      <c r="AF116" s="62"/>
      <c r="AG116" s="62"/>
      <c r="AH116" s="62"/>
      <c r="AI116" s="62"/>
      <c r="AJ116" s="62"/>
      <c r="AK116" s="62"/>
      <c r="AL116" s="62"/>
      <c r="AM116" s="62"/>
      <c r="AN116" s="62"/>
      <c r="AO116" s="62"/>
      <c r="AP116" s="62"/>
      <c r="AQ116" s="62"/>
      <c r="AR116" s="62"/>
      <c r="AS116" s="62"/>
      <c r="AT116" s="62"/>
      <c r="AU116" s="62"/>
      <c r="AV116" s="62"/>
      <c r="AW116" s="62"/>
      <c r="AX116" s="62"/>
      <c r="AY116" s="833"/>
      <c r="AZ116" s="833"/>
      <c r="BA116" s="833"/>
      <c r="BB116" s="833"/>
      <c r="BC116" s="833"/>
      <c r="BD116" s="677"/>
      <c r="BE116" s="677"/>
      <c r="BF116" s="677"/>
      <c r="BG116" s="833"/>
      <c r="BH116" s="833"/>
      <c r="BI116" s="833"/>
      <c r="BJ116" s="136"/>
      <c r="BK116" s="136"/>
      <c r="BL116" s="136"/>
      <c r="BM116" s="136"/>
      <c r="BN116" s="136"/>
      <c r="BO116" s="136"/>
      <c r="BP116" s="136"/>
      <c r="BQ116" s="136"/>
      <c r="BR116" s="136"/>
      <c r="BS116" s="136"/>
      <c r="BT116" s="136"/>
      <c r="BU116" s="136"/>
      <c r="BV116" s="136"/>
    </row>
    <row r="117" spans="1:74" x14ac:dyDescent="0.2">
      <c r="A117" s="61"/>
      <c r="C117" s="62"/>
      <c r="D117" s="62"/>
      <c r="E117" s="62"/>
      <c r="F117" s="62"/>
      <c r="G117" s="62"/>
      <c r="H117" s="62"/>
      <c r="I117" s="62"/>
      <c r="J117" s="62"/>
      <c r="K117" s="62"/>
      <c r="L117" s="62"/>
      <c r="M117" s="62"/>
      <c r="N117" s="62"/>
      <c r="O117" s="62"/>
      <c r="P117" s="62"/>
      <c r="Q117" s="62"/>
      <c r="R117" s="62"/>
      <c r="S117" s="62"/>
      <c r="T117" s="62"/>
      <c r="U117" s="62"/>
      <c r="V117" s="62"/>
      <c r="W117" s="62"/>
      <c r="X117" s="62"/>
      <c r="Y117" s="62"/>
      <c r="Z117" s="62"/>
      <c r="AA117" s="62"/>
      <c r="AB117" s="62"/>
      <c r="AC117" s="62"/>
      <c r="AD117" s="62"/>
      <c r="AE117" s="62"/>
      <c r="AF117" s="62"/>
      <c r="AG117" s="62"/>
      <c r="AH117" s="62"/>
      <c r="AI117" s="62"/>
      <c r="AJ117" s="62"/>
      <c r="AK117" s="62"/>
      <c r="AL117" s="62"/>
      <c r="AM117" s="62"/>
      <c r="AN117" s="62"/>
      <c r="AO117" s="62"/>
      <c r="AP117" s="62"/>
      <c r="AQ117" s="62"/>
      <c r="AR117" s="62"/>
      <c r="AS117" s="62"/>
      <c r="AT117" s="62"/>
      <c r="AU117" s="62"/>
      <c r="AV117" s="62"/>
      <c r="AW117" s="62"/>
      <c r="AX117" s="62"/>
      <c r="AY117" s="833"/>
      <c r="AZ117" s="833"/>
      <c r="BA117" s="833"/>
      <c r="BB117" s="833"/>
      <c r="BC117" s="833"/>
      <c r="BD117" s="677"/>
      <c r="BE117" s="677"/>
      <c r="BF117" s="677"/>
      <c r="BG117" s="833"/>
      <c r="BH117" s="833"/>
      <c r="BI117" s="833"/>
      <c r="BJ117" s="136"/>
      <c r="BK117" s="136"/>
      <c r="BL117" s="136"/>
      <c r="BM117" s="136"/>
      <c r="BN117" s="136"/>
      <c r="BO117" s="136"/>
      <c r="BP117" s="136"/>
      <c r="BQ117" s="136"/>
      <c r="BR117" s="136"/>
      <c r="BS117" s="136"/>
      <c r="BT117" s="136"/>
      <c r="BU117" s="136"/>
      <c r="BV117" s="136"/>
    </row>
    <row r="118" spans="1:74" x14ac:dyDescent="0.2">
      <c r="A118" s="61"/>
      <c r="C118" s="62"/>
      <c r="D118" s="62"/>
      <c r="E118" s="62"/>
      <c r="F118" s="62"/>
      <c r="G118" s="62"/>
      <c r="H118" s="62"/>
      <c r="I118" s="62"/>
      <c r="J118" s="62"/>
      <c r="K118" s="62"/>
      <c r="L118" s="62"/>
      <c r="M118" s="62"/>
      <c r="N118" s="62"/>
      <c r="O118" s="62"/>
      <c r="P118" s="62"/>
      <c r="Q118" s="62"/>
      <c r="R118" s="62"/>
      <c r="S118" s="62"/>
      <c r="T118" s="62"/>
      <c r="U118" s="62"/>
      <c r="V118" s="62"/>
      <c r="W118" s="62"/>
      <c r="X118" s="62"/>
      <c r="Y118" s="62"/>
      <c r="Z118" s="62"/>
      <c r="AA118" s="62"/>
      <c r="AB118" s="62"/>
      <c r="AC118" s="62"/>
      <c r="AD118" s="62"/>
      <c r="AE118" s="62"/>
      <c r="AF118" s="62"/>
      <c r="AG118" s="62"/>
      <c r="AH118" s="62"/>
      <c r="AI118" s="62"/>
      <c r="AJ118" s="62"/>
      <c r="AK118" s="62"/>
      <c r="AL118" s="62"/>
      <c r="AM118" s="62"/>
      <c r="AN118" s="62"/>
      <c r="AO118" s="62"/>
      <c r="AP118" s="62"/>
      <c r="AQ118" s="62"/>
      <c r="AR118" s="62"/>
      <c r="AS118" s="62"/>
      <c r="AT118" s="62"/>
      <c r="AU118" s="62"/>
      <c r="AV118" s="62"/>
      <c r="AW118" s="62"/>
      <c r="AX118" s="62"/>
      <c r="AY118" s="833"/>
      <c r="AZ118" s="833"/>
      <c r="BA118" s="833"/>
      <c r="BB118" s="833"/>
      <c r="BC118" s="833"/>
      <c r="BD118" s="677"/>
      <c r="BE118" s="677"/>
      <c r="BF118" s="677"/>
      <c r="BG118" s="833"/>
      <c r="BH118" s="833"/>
      <c r="BI118" s="833"/>
      <c r="BJ118" s="136"/>
      <c r="BK118" s="136"/>
      <c r="BL118" s="136"/>
      <c r="BM118" s="136"/>
      <c r="BN118" s="136"/>
      <c r="BO118" s="136"/>
      <c r="BP118" s="136"/>
      <c r="BQ118" s="136"/>
      <c r="BR118" s="136"/>
      <c r="BS118" s="136"/>
      <c r="BT118" s="136"/>
      <c r="BU118" s="136"/>
      <c r="BV118" s="136"/>
    </row>
    <row r="119" spans="1:74" x14ac:dyDescent="0.2">
      <c r="A119" s="61"/>
      <c r="C119" s="62"/>
      <c r="D119" s="62"/>
      <c r="E119" s="62"/>
      <c r="F119" s="62"/>
      <c r="G119" s="62"/>
      <c r="H119" s="62"/>
      <c r="I119" s="62"/>
      <c r="J119" s="62"/>
      <c r="K119" s="62"/>
      <c r="L119" s="62"/>
      <c r="M119" s="62"/>
      <c r="N119" s="62"/>
      <c r="O119" s="62"/>
      <c r="P119" s="62"/>
      <c r="Q119" s="62"/>
      <c r="R119" s="62"/>
      <c r="S119" s="62"/>
      <c r="T119" s="62"/>
      <c r="U119" s="62"/>
      <c r="V119" s="62"/>
      <c r="W119" s="62"/>
      <c r="X119" s="62"/>
      <c r="Y119" s="62"/>
      <c r="Z119" s="62"/>
      <c r="AA119" s="62"/>
      <c r="AB119" s="62"/>
      <c r="AC119" s="62"/>
      <c r="AD119" s="62"/>
      <c r="AE119" s="62"/>
      <c r="AF119" s="62"/>
      <c r="AG119" s="62"/>
      <c r="AH119" s="62"/>
      <c r="AI119" s="62"/>
      <c r="AJ119" s="62"/>
      <c r="AK119" s="62"/>
      <c r="AL119" s="62"/>
      <c r="AM119" s="62"/>
      <c r="AN119" s="62"/>
      <c r="AO119" s="62"/>
      <c r="AP119" s="62"/>
      <c r="AQ119" s="62"/>
      <c r="AR119" s="62"/>
      <c r="AS119" s="62"/>
      <c r="AT119" s="62"/>
      <c r="AU119" s="62"/>
      <c r="AV119" s="62"/>
      <c r="AW119" s="62"/>
      <c r="AX119" s="62"/>
      <c r="AY119" s="833"/>
      <c r="AZ119" s="833"/>
      <c r="BA119" s="833"/>
      <c r="BB119" s="833"/>
      <c r="BC119" s="833"/>
      <c r="BD119" s="677"/>
      <c r="BE119" s="677"/>
      <c r="BF119" s="677"/>
      <c r="BG119" s="833"/>
      <c r="BH119" s="833"/>
      <c r="BI119" s="833"/>
      <c r="BJ119" s="136"/>
      <c r="BK119" s="136"/>
      <c r="BL119" s="136"/>
      <c r="BM119" s="136"/>
      <c r="BN119" s="136"/>
      <c r="BO119" s="136"/>
      <c r="BP119" s="136"/>
      <c r="BQ119" s="136"/>
      <c r="BR119" s="136"/>
      <c r="BS119" s="136"/>
      <c r="BT119" s="136"/>
      <c r="BU119" s="136"/>
      <c r="BV119" s="136"/>
    </row>
    <row r="120" spans="1:74" x14ac:dyDescent="0.2">
      <c r="A120" s="61"/>
      <c r="C120" s="62"/>
      <c r="D120" s="62"/>
      <c r="E120" s="62"/>
      <c r="F120" s="62"/>
      <c r="G120" s="62"/>
      <c r="H120" s="62"/>
      <c r="I120" s="62"/>
      <c r="J120" s="62"/>
      <c r="K120" s="62"/>
      <c r="L120" s="62"/>
      <c r="M120" s="62"/>
      <c r="N120" s="62"/>
      <c r="O120" s="62"/>
      <c r="P120" s="62"/>
      <c r="Q120" s="62"/>
      <c r="R120" s="62"/>
      <c r="S120" s="62"/>
      <c r="T120" s="62"/>
      <c r="U120" s="62"/>
      <c r="V120" s="62"/>
      <c r="W120" s="62"/>
      <c r="X120" s="62"/>
      <c r="Y120" s="62"/>
      <c r="Z120" s="62"/>
      <c r="AA120" s="62"/>
      <c r="AB120" s="62"/>
      <c r="AC120" s="62"/>
      <c r="AD120" s="62"/>
      <c r="AE120" s="62"/>
      <c r="AF120" s="62"/>
      <c r="AG120" s="62"/>
      <c r="AH120" s="62"/>
      <c r="AI120" s="62"/>
      <c r="AJ120" s="62"/>
      <c r="AK120" s="62"/>
      <c r="AL120" s="62"/>
      <c r="AM120" s="62"/>
      <c r="AN120" s="62"/>
      <c r="AO120" s="62"/>
      <c r="AP120" s="62"/>
      <c r="AQ120" s="62"/>
      <c r="AR120" s="62"/>
      <c r="AS120" s="62"/>
      <c r="AT120" s="62"/>
      <c r="AU120" s="62"/>
      <c r="AV120" s="62"/>
      <c r="AW120" s="62"/>
      <c r="AX120" s="62"/>
      <c r="AY120" s="833"/>
      <c r="AZ120" s="833"/>
      <c r="BA120" s="833"/>
      <c r="BB120" s="833"/>
      <c r="BC120" s="833"/>
      <c r="BD120" s="677"/>
      <c r="BE120" s="677"/>
      <c r="BF120" s="677"/>
      <c r="BG120" s="833"/>
      <c r="BH120" s="833"/>
      <c r="BI120" s="833"/>
      <c r="BJ120" s="136"/>
      <c r="BK120" s="136"/>
      <c r="BL120" s="136"/>
      <c r="BM120" s="136"/>
      <c r="BN120" s="136"/>
      <c r="BO120" s="136"/>
      <c r="BP120" s="136"/>
      <c r="BQ120" s="136"/>
      <c r="BR120" s="136"/>
      <c r="BS120" s="136"/>
      <c r="BT120" s="136"/>
      <c r="BU120" s="136"/>
      <c r="BV120" s="136"/>
    </row>
    <row r="121" spans="1:74" x14ac:dyDescent="0.2">
      <c r="A121" s="61"/>
      <c r="C121" s="62"/>
      <c r="D121" s="62"/>
      <c r="E121" s="62"/>
      <c r="F121" s="62"/>
      <c r="G121" s="62"/>
      <c r="H121" s="62"/>
      <c r="I121" s="62"/>
      <c r="J121" s="62"/>
      <c r="K121" s="62"/>
      <c r="L121" s="62"/>
      <c r="M121" s="62"/>
      <c r="N121" s="62"/>
      <c r="O121" s="62"/>
      <c r="P121" s="62"/>
      <c r="Q121" s="62"/>
      <c r="R121" s="62"/>
      <c r="S121" s="62"/>
      <c r="T121" s="62"/>
      <c r="U121" s="62"/>
      <c r="V121" s="62"/>
      <c r="W121" s="62"/>
      <c r="X121" s="62"/>
      <c r="Y121" s="62"/>
      <c r="Z121" s="62"/>
      <c r="AA121" s="62"/>
      <c r="AB121" s="62"/>
      <c r="AC121" s="62"/>
      <c r="AD121" s="62"/>
      <c r="AE121" s="62"/>
      <c r="AF121" s="62"/>
      <c r="AG121" s="62"/>
      <c r="AH121" s="62"/>
      <c r="AI121" s="62"/>
      <c r="AJ121" s="62"/>
      <c r="AK121" s="62"/>
      <c r="AL121" s="62"/>
      <c r="AM121" s="62"/>
      <c r="AN121" s="62"/>
      <c r="AO121" s="62"/>
      <c r="AP121" s="62"/>
      <c r="AQ121" s="62"/>
      <c r="AR121" s="62"/>
      <c r="AS121" s="62"/>
      <c r="AT121" s="62"/>
      <c r="AU121" s="62"/>
      <c r="AV121" s="62"/>
      <c r="AW121" s="62"/>
      <c r="AX121" s="62"/>
      <c r="AY121" s="833"/>
      <c r="AZ121" s="833"/>
      <c r="BA121" s="833"/>
      <c r="BB121" s="833"/>
      <c r="BC121" s="833"/>
      <c r="BD121" s="677"/>
      <c r="BE121" s="677"/>
      <c r="BF121" s="677"/>
      <c r="BG121" s="833"/>
      <c r="BH121" s="833"/>
      <c r="BI121" s="833"/>
      <c r="BJ121" s="136"/>
      <c r="BK121" s="136"/>
      <c r="BL121" s="136"/>
      <c r="BM121" s="136"/>
      <c r="BN121" s="136"/>
      <c r="BO121" s="136"/>
      <c r="BP121" s="136"/>
      <c r="BQ121" s="136"/>
      <c r="BR121" s="136"/>
      <c r="BS121" s="136"/>
      <c r="BT121" s="136"/>
      <c r="BU121" s="136"/>
      <c r="BV121" s="136"/>
    </row>
    <row r="122" spans="1:74" x14ac:dyDescent="0.2">
      <c r="BK122" s="137"/>
      <c r="BL122" s="137"/>
      <c r="BM122" s="137"/>
      <c r="BN122" s="137"/>
      <c r="BO122" s="137"/>
      <c r="BP122" s="137"/>
      <c r="BQ122" s="137"/>
      <c r="BR122" s="137"/>
      <c r="BS122" s="137"/>
      <c r="BT122" s="137"/>
      <c r="BU122" s="137"/>
      <c r="BV122" s="137"/>
    </row>
    <row r="123" spans="1:74" x14ac:dyDescent="0.2">
      <c r="BK123" s="137"/>
      <c r="BL123" s="137"/>
      <c r="BM123" s="137"/>
      <c r="BN123" s="137"/>
      <c r="BO123" s="137"/>
      <c r="BP123" s="137"/>
      <c r="BQ123" s="137"/>
      <c r="BR123" s="137"/>
      <c r="BS123" s="137"/>
      <c r="BT123" s="137"/>
      <c r="BU123" s="137"/>
      <c r="BV123" s="137"/>
    </row>
    <row r="124" spans="1:74" x14ac:dyDescent="0.2">
      <c r="C124" s="63"/>
      <c r="D124" s="63"/>
      <c r="E124" s="63"/>
      <c r="F124" s="63"/>
      <c r="G124" s="63"/>
      <c r="H124" s="63"/>
      <c r="I124" s="63"/>
      <c r="J124" s="63"/>
      <c r="K124" s="63"/>
      <c r="L124" s="63"/>
      <c r="M124" s="63"/>
      <c r="N124" s="63"/>
      <c r="O124" s="63"/>
      <c r="P124" s="63"/>
      <c r="Q124" s="63"/>
      <c r="R124" s="63"/>
      <c r="S124" s="63"/>
      <c r="T124" s="63"/>
      <c r="U124" s="63"/>
      <c r="V124" s="63"/>
      <c r="W124" s="63"/>
      <c r="X124" s="63"/>
      <c r="Y124" s="63"/>
      <c r="Z124" s="63"/>
      <c r="AA124" s="63"/>
      <c r="AB124" s="63"/>
      <c r="AC124" s="63"/>
      <c r="AD124" s="63"/>
      <c r="AE124" s="63"/>
      <c r="AF124" s="63"/>
      <c r="AG124" s="63"/>
      <c r="AH124" s="63"/>
      <c r="AI124" s="63"/>
      <c r="AJ124" s="63"/>
      <c r="AK124" s="63"/>
      <c r="AL124" s="63"/>
      <c r="AM124" s="63"/>
      <c r="AN124" s="63"/>
      <c r="AO124" s="63"/>
      <c r="AP124" s="63"/>
      <c r="AQ124" s="63"/>
      <c r="AR124" s="63"/>
      <c r="AS124" s="63"/>
      <c r="AT124" s="63"/>
      <c r="AU124" s="63"/>
      <c r="AV124" s="63"/>
      <c r="AW124" s="63"/>
      <c r="AX124" s="63"/>
      <c r="AY124" s="834"/>
      <c r="AZ124" s="834"/>
      <c r="BA124" s="834"/>
      <c r="BB124" s="834"/>
      <c r="BC124" s="834"/>
      <c r="BD124" s="678"/>
      <c r="BE124" s="678"/>
      <c r="BF124" s="678"/>
      <c r="BG124" s="834"/>
      <c r="BH124" s="834"/>
      <c r="BI124" s="834"/>
      <c r="BJ124" s="138"/>
      <c r="BK124" s="138"/>
      <c r="BL124" s="138"/>
      <c r="BM124" s="138"/>
      <c r="BN124" s="138"/>
      <c r="BO124" s="138"/>
      <c r="BP124" s="138"/>
      <c r="BQ124" s="138"/>
      <c r="BR124" s="138"/>
      <c r="BS124" s="138"/>
      <c r="BT124" s="138"/>
      <c r="BU124" s="138"/>
      <c r="BV124" s="138"/>
    </row>
    <row r="125" spans="1:74" x14ac:dyDescent="0.2">
      <c r="BK125" s="137"/>
      <c r="BL125" s="137"/>
      <c r="BM125" s="137"/>
      <c r="BN125" s="137"/>
      <c r="BO125" s="137"/>
      <c r="BP125" s="137"/>
      <c r="BQ125" s="137"/>
      <c r="BR125" s="137"/>
      <c r="BS125" s="137"/>
      <c r="BT125" s="137"/>
      <c r="BU125" s="137"/>
      <c r="BV125" s="137"/>
    </row>
    <row r="126" spans="1:74" x14ac:dyDescent="0.2">
      <c r="BK126" s="137"/>
      <c r="BL126" s="137"/>
      <c r="BM126" s="137"/>
      <c r="BN126" s="137"/>
      <c r="BO126" s="137"/>
      <c r="BP126" s="137"/>
      <c r="BQ126" s="137"/>
      <c r="BR126" s="137"/>
      <c r="BS126" s="137"/>
      <c r="BT126" s="137"/>
      <c r="BU126" s="137"/>
      <c r="BV126" s="137"/>
    </row>
    <row r="127" spans="1:74" x14ac:dyDescent="0.2">
      <c r="BK127" s="137"/>
      <c r="BL127" s="137"/>
      <c r="BM127" s="137"/>
      <c r="BN127" s="137"/>
      <c r="BO127" s="137"/>
      <c r="BP127" s="137"/>
      <c r="BQ127" s="137"/>
      <c r="BR127" s="137"/>
      <c r="BS127" s="137"/>
      <c r="BT127" s="137"/>
      <c r="BU127" s="137"/>
      <c r="BV127" s="137"/>
    </row>
    <row r="128" spans="1:74" x14ac:dyDescent="0.2">
      <c r="BK128" s="137"/>
      <c r="BL128" s="137"/>
      <c r="BM128" s="137"/>
      <c r="BN128" s="137"/>
      <c r="BO128" s="137"/>
      <c r="BP128" s="137"/>
      <c r="BQ128" s="137"/>
      <c r="BR128" s="137"/>
      <c r="BS128" s="137"/>
      <c r="BT128" s="137"/>
      <c r="BU128" s="137"/>
      <c r="BV128" s="137"/>
    </row>
    <row r="129" spans="3:74" x14ac:dyDescent="0.2">
      <c r="BK129" s="137"/>
      <c r="BL129" s="137"/>
      <c r="BM129" s="137"/>
      <c r="BN129" s="137"/>
      <c r="BO129" s="137"/>
      <c r="BP129" s="137"/>
      <c r="BQ129" s="137"/>
      <c r="BR129" s="137"/>
      <c r="BS129" s="137"/>
      <c r="BT129" s="137"/>
      <c r="BU129" s="137"/>
      <c r="BV129" s="137"/>
    </row>
    <row r="130" spans="3:74" x14ac:dyDescent="0.2">
      <c r="BK130" s="137"/>
      <c r="BL130" s="137"/>
      <c r="BM130" s="137"/>
      <c r="BN130" s="137"/>
      <c r="BO130" s="137"/>
      <c r="BP130" s="137"/>
      <c r="BQ130" s="137"/>
      <c r="BR130" s="137"/>
      <c r="BS130" s="137"/>
      <c r="BT130" s="137"/>
      <c r="BU130" s="137"/>
      <c r="BV130" s="137"/>
    </row>
    <row r="131" spans="3:74" x14ac:dyDescent="0.2">
      <c r="BK131" s="137"/>
      <c r="BL131" s="137"/>
      <c r="BM131" s="137"/>
      <c r="BN131" s="137"/>
      <c r="BO131" s="137"/>
      <c r="BP131" s="137"/>
      <c r="BQ131" s="137"/>
      <c r="BR131" s="137"/>
      <c r="BS131" s="137"/>
      <c r="BT131" s="137"/>
      <c r="BU131" s="137"/>
      <c r="BV131" s="137"/>
    </row>
    <row r="132" spans="3:74" x14ac:dyDescent="0.2">
      <c r="BK132" s="137"/>
      <c r="BL132" s="137"/>
      <c r="BM132" s="137"/>
      <c r="BN132" s="137"/>
      <c r="BO132" s="137"/>
      <c r="BP132" s="137"/>
      <c r="BQ132" s="137"/>
      <c r="BR132" s="137"/>
      <c r="BS132" s="137"/>
      <c r="BT132" s="137"/>
      <c r="BU132" s="137"/>
      <c r="BV132" s="137"/>
    </row>
    <row r="133" spans="3:74" x14ac:dyDescent="0.2">
      <c r="BK133" s="137"/>
      <c r="BL133" s="137"/>
      <c r="BM133" s="137"/>
      <c r="BN133" s="137"/>
      <c r="BO133" s="137"/>
      <c r="BP133" s="137"/>
      <c r="BQ133" s="137"/>
      <c r="BR133" s="137"/>
      <c r="BS133" s="137"/>
      <c r="BT133" s="137"/>
      <c r="BU133" s="137"/>
      <c r="BV133" s="137"/>
    </row>
    <row r="134" spans="3:74" x14ac:dyDescent="0.2">
      <c r="C134" s="64"/>
      <c r="D134" s="64"/>
      <c r="E134" s="64"/>
      <c r="F134" s="64"/>
      <c r="G134" s="64"/>
      <c r="H134" s="64"/>
      <c r="I134" s="64"/>
      <c r="J134" s="64"/>
      <c r="K134" s="64"/>
      <c r="L134" s="64"/>
      <c r="M134" s="64"/>
      <c r="N134" s="64"/>
      <c r="O134" s="64"/>
      <c r="P134" s="64"/>
      <c r="Q134" s="64"/>
      <c r="R134" s="64"/>
      <c r="S134" s="64"/>
      <c r="T134" s="64"/>
      <c r="U134" s="64"/>
      <c r="V134" s="64"/>
      <c r="W134" s="64"/>
      <c r="X134" s="64"/>
      <c r="Y134" s="64"/>
      <c r="Z134" s="64"/>
      <c r="AA134" s="64"/>
      <c r="AB134" s="64"/>
      <c r="AC134" s="64"/>
      <c r="AD134" s="64"/>
      <c r="AE134" s="64"/>
      <c r="AF134" s="64"/>
      <c r="AG134" s="64"/>
      <c r="AH134" s="64"/>
      <c r="AI134" s="64"/>
      <c r="AJ134" s="64"/>
      <c r="AK134" s="64"/>
      <c r="AL134" s="64"/>
      <c r="AM134" s="64"/>
      <c r="AN134" s="64"/>
      <c r="AO134" s="64"/>
      <c r="AP134" s="64"/>
      <c r="AQ134" s="64"/>
      <c r="AR134" s="64"/>
      <c r="AS134" s="64"/>
      <c r="AT134" s="64"/>
      <c r="AU134" s="64"/>
      <c r="AV134" s="64"/>
      <c r="AW134" s="64"/>
      <c r="AX134" s="64"/>
      <c r="AY134" s="835"/>
      <c r="AZ134" s="835"/>
      <c r="BA134" s="835"/>
      <c r="BB134" s="835"/>
      <c r="BC134" s="835"/>
      <c r="BD134" s="679"/>
      <c r="BE134" s="679"/>
      <c r="BF134" s="679"/>
      <c r="BG134" s="835"/>
      <c r="BH134" s="835"/>
      <c r="BI134" s="835"/>
      <c r="BJ134" s="139"/>
      <c r="BK134" s="139"/>
      <c r="BL134" s="139"/>
      <c r="BM134" s="139"/>
      <c r="BN134" s="139"/>
      <c r="BO134" s="139"/>
      <c r="BP134" s="139"/>
      <c r="BQ134" s="139"/>
      <c r="BR134" s="139"/>
      <c r="BS134" s="139"/>
      <c r="BT134" s="139"/>
      <c r="BU134" s="139"/>
      <c r="BV134" s="139"/>
    </row>
    <row r="135" spans="3:74" x14ac:dyDescent="0.2">
      <c r="C135" s="64"/>
      <c r="D135" s="64"/>
      <c r="E135" s="64"/>
      <c r="F135" s="64"/>
      <c r="G135" s="64"/>
      <c r="H135" s="64"/>
      <c r="I135" s="64"/>
      <c r="J135" s="64"/>
      <c r="K135" s="64"/>
      <c r="L135" s="64"/>
      <c r="M135" s="64"/>
      <c r="N135" s="64"/>
      <c r="O135" s="64"/>
      <c r="P135" s="64"/>
      <c r="Q135" s="64"/>
      <c r="R135" s="64"/>
      <c r="S135" s="64"/>
      <c r="T135" s="64"/>
      <c r="U135" s="64"/>
      <c r="V135" s="64"/>
      <c r="W135" s="64"/>
      <c r="X135" s="64"/>
      <c r="Y135" s="64"/>
      <c r="Z135" s="64"/>
      <c r="AA135" s="64"/>
      <c r="AB135" s="64"/>
      <c r="AC135" s="64"/>
      <c r="AD135" s="64"/>
      <c r="AE135" s="64"/>
      <c r="AF135" s="64"/>
      <c r="AG135" s="64"/>
      <c r="AH135" s="64"/>
      <c r="AI135" s="64"/>
      <c r="AJ135" s="64"/>
      <c r="AK135" s="64"/>
      <c r="AL135" s="64"/>
      <c r="AM135" s="64"/>
      <c r="AN135" s="64"/>
      <c r="AO135" s="64"/>
      <c r="AP135" s="64"/>
      <c r="AQ135" s="64"/>
      <c r="AR135" s="64"/>
      <c r="AS135" s="64"/>
      <c r="AT135" s="64"/>
      <c r="AU135" s="64"/>
      <c r="AV135" s="64"/>
      <c r="AW135" s="64"/>
      <c r="AX135" s="64"/>
      <c r="AY135" s="835"/>
      <c r="AZ135" s="835"/>
      <c r="BA135" s="835"/>
      <c r="BB135" s="835"/>
      <c r="BC135" s="835"/>
      <c r="BD135" s="679"/>
      <c r="BE135" s="679"/>
      <c r="BF135" s="679"/>
      <c r="BG135" s="835"/>
      <c r="BH135" s="835"/>
      <c r="BI135" s="835"/>
      <c r="BJ135" s="139"/>
      <c r="BK135" s="139"/>
      <c r="BL135" s="139"/>
      <c r="BM135" s="139"/>
      <c r="BN135" s="139"/>
      <c r="BO135" s="139"/>
      <c r="BP135" s="139"/>
      <c r="BQ135" s="139"/>
      <c r="BR135" s="139"/>
      <c r="BS135" s="139"/>
      <c r="BT135" s="139"/>
      <c r="BU135" s="139"/>
      <c r="BV135" s="139"/>
    </row>
    <row r="136" spans="3:74" x14ac:dyDescent="0.2">
      <c r="C136" s="64"/>
      <c r="D136" s="64"/>
      <c r="E136" s="64"/>
      <c r="F136" s="64"/>
      <c r="G136" s="64"/>
      <c r="H136" s="64"/>
      <c r="I136" s="64"/>
      <c r="J136" s="64"/>
      <c r="K136" s="64"/>
      <c r="L136" s="64"/>
      <c r="M136" s="64"/>
      <c r="N136" s="64"/>
      <c r="O136" s="64"/>
      <c r="P136" s="64"/>
      <c r="Q136" s="64"/>
      <c r="R136" s="64"/>
      <c r="S136" s="64"/>
      <c r="T136" s="64"/>
      <c r="U136" s="64"/>
      <c r="V136" s="64"/>
      <c r="W136" s="64"/>
      <c r="X136" s="64"/>
      <c r="Y136" s="64"/>
      <c r="Z136" s="64"/>
      <c r="AA136" s="64"/>
      <c r="AB136" s="64"/>
      <c r="AC136" s="64"/>
      <c r="AD136" s="64"/>
      <c r="AE136" s="64"/>
      <c r="AF136" s="64"/>
      <c r="AG136" s="64"/>
      <c r="AH136" s="64"/>
      <c r="AI136" s="64"/>
      <c r="AJ136" s="64"/>
      <c r="AK136" s="64"/>
      <c r="AL136" s="64"/>
      <c r="AM136" s="64"/>
      <c r="AN136" s="64"/>
      <c r="AO136" s="64"/>
      <c r="AP136" s="64"/>
      <c r="AQ136" s="64"/>
      <c r="AR136" s="64"/>
      <c r="AS136" s="64"/>
      <c r="AT136" s="64"/>
      <c r="AU136" s="64"/>
      <c r="AV136" s="64"/>
      <c r="AW136" s="64"/>
      <c r="AX136" s="64"/>
      <c r="AY136" s="835"/>
      <c r="AZ136" s="835"/>
      <c r="BA136" s="835"/>
      <c r="BB136" s="835"/>
      <c r="BC136" s="835"/>
      <c r="BD136" s="679"/>
      <c r="BE136" s="679"/>
      <c r="BF136" s="679"/>
      <c r="BG136" s="835"/>
      <c r="BH136" s="835"/>
      <c r="BI136" s="835"/>
      <c r="BJ136" s="139"/>
      <c r="BK136" s="139"/>
      <c r="BL136" s="139"/>
      <c r="BM136" s="139"/>
      <c r="BN136" s="139"/>
      <c r="BO136" s="139"/>
      <c r="BP136" s="139"/>
      <c r="BQ136" s="139"/>
      <c r="BR136" s="139"/>
      <c r="BS136" s="139"/>
      <c r="BT136" s="139"/>
      <c r="BU136" s="139"/>
      <c r="BV136" s="139"/>
    </row>
    <row r="137" spans="3:74" x14ac:dyDescent="0.2">
      <c r="C137" s="64"/>
      <c r="D137" s="64"/>
      <c r="E137" s="64"/>
      <c r="F137" s="64"/>
      <c r="G137" s="64"/>
      <c r="H137" s="64"/>
      <c r="I137" s="64"/>
      <c r="J137" s="64"/>
      <c r="K137" s="64"/>
      <c r="L137" s="64"/>
      <c r="M137" s="64"/>
      <c r="N137" s="64"/>
      <c r="O137" s="64"/>
      <c r="P137" s="64"/>
      <c r="Q137" s="64"/>
      <c r="R137" s="64"/>
      <c r="S137" s="64"/>
      <c r="T137" s="64"/>
      <c r="U137" s="64"/>
      <c r="V137" s="64"/>
      <c r="W137" s="64"/>
      <c r="X137" s="64"/>
      <c r="Y137" s="64"/>
      <c r="Z137" s="64"/>
      <c r="AA137" s="64"/>
      <c r="AB137" s="64"/>
      <c r="AC137" s="64"/>
      <c r="AD137" s="64"/>
      <c r="AE137" s="64"/>
      <c r="AF137" s="64"/>
      <c r="AG137" s="64"/>
      <c r="AH137" s="64"/>
      <c r="AI137" s="64"/>
      <c r="AJ137" s="64"/>
      <c r="AK137" s="64"/>
      <c r="AL137" s="64"/>
      <c r="AM137" s="64"/>
      <c r="AN137" s="64"/>
      <c r="AO137" s="64"/>
      <c r="AP137" s="64"/>
      <c r="AQ137" s="64"/>
      <c r="AR137" s="64"/>
      <c r="AS137" s="64"/>
      <c r="AT137" s="64"/>
      <c r="AU137" s="64"/>
      <c r="AV137" s="64"/>
      <c r="AW137" s="64"/>
      <c r="AX137" s="64"/>
      <c r="AY137" s="835"/>
      <c r="AZ137" s="835"/>
      <c r="BA137" s="835"/>
      <c r="BB137" s="835"/>
      <c r="BC137" s="835"/>
      <c r="BD137" s="679"/>
      <c r="BE137" s="679"/>
      <c r="BF137" s="679"/>
      <c r="BG137" s="835"/>
      <c r="BH137" s="835"/>
      <c r="BI137" s="835"/>
      <c r="BJ137" s="139"/>
      <c r="BK137" s="139"/>
      <c r="BL137" s="139"/>
      <c r="BM137" s="139"/>
      <c r="BN137" s="139"/>
      <c r="BO137" s="139"/>
      <c r="BP137" s="139"/>
      <c r="BQ137" s="139"/>
      <c r="BR137" s="139"/>
      <c r="BS137" s="139"/>
      <c r="BT137" s="139"/>
      <c r="BU137" s="139"/>
      <c r="BV137" s="139"/>
    </row>
    <row r="138" spans="3:74" x14ac:dyDescent="0.2">
      <c r="C138" s="64"/>
      <c r="D138" s="64"/>
      <c r="E138" s="64"/>
      <c r="F138" s="64"/>
      <c r="G138" s="64"/>
      <c r="H138" s="64"/>
      <c r="I138" s="64"/>
      <c r="J138" s="64"/>
      <c r="K138" s="64"/>
      <c r="L138" s="64"/>
      <c r="M138" s="64"/>
      <c r="N138" s="64"/>
      <c r="O138" s="64"/>
      <c r="P138" s="64"/>
      <c r="Q138" s="64"/>
      <c r="R138" s="64"/>
      <c r="S138" s="64"/>
      <c r="T138" s="64"/>
      <c r="U138" s="64"/>
      <c r="V138" s="64"/>
      <c r="W138" s="64"/>
      <c r="X138" s="64"/>
      <c r="Y138" s="64"/>
      <c r="Z138" s="64"/>
      <c r="AA138" s="64"/>
      <c r="AB138" s="64"/>
      <c r="AC138" s="64"/>
      <c r="AD138" s="64"/>
      <c r="AE138" s="64"/>
      <c r="AF138" s="64"/>
      <c r="AG138" s="64"/>
      <c r="AH138" s="64"/>
      <c r="AI138" s="64"/>
      <c r="AJ138" s="64"/>
      <c r="AK138" s="64"/>
      <c r="AL138" s="64"/>
      <c r="AM138" s="64"/>
      <c r="AN138" s="64"/>
      <c r="AO138" s="64"/>
      <c r="AP138" s="64"/>
      <c r="AQ138" s="64"/>
      <c r="AR138" s="64"/>
      <c r="AS138" s="64"/>
      <c r="AT138" s="64"/>
      <c r="AU138" s="64"/>
      <c r="AV138" s="64"/>
      <c r="AW138" s="64"/>
      <c r="AX138" s="64"/>
      <c r="AY138" s="835"/>
      <c r="AZ138" s="835"/>
      <c r="BA138" s="835"/>
      <c r="BB138" s="835"/>
      <c r="BC138" s="835"/>
      <c r="BD138" s="679"/>
      <c r="BE138" s="679"/>
      <c r="BF138" s="679"/>
      <c r="BG138" s="835"/>
      <c r="BH138" s="835"/>
      <c r="BI138" s="835"/>
      <c r="BJ138" s="139"/>
      <c r="BK138" s="139"/>
      <c r="BL138" s="139"/>
      <c r="BM138" s="139"/>
      <c r="BN138" s="139"/>
      <c r="BO138" s="139"/>
      <c r="BP138" s="139"/>
      <c r="BQ138" s="139"/>
      <c r="BR138" s="139"/>
      <c r="BS138" s="139"/>
      <c r="BT138" s="139"/>
      <c r="BU138" s="139"/>
      <c r="BV138" s="139"/>
    </row>
    <row r="139" spans="3:74" x14ac:dyDescent="0.2">
      <c r="C139" s="64"/>
      <c r="D139" s="64"/>
      <c r="E139" s="64"/>
      <c r="F139" s="64"/>
      <c r="G139" s="64"/>
      <c r="H139" s="64"/>
      <c r="I139" s="64"/>
      <c r="J139" s="64"/>
      <c r="K139" s="64"/>
      <c r="L139" s="64"/>
      <c r="M139" s="64"/>
      <c r="N139" s="64"/>
      <c r="O139" s="64"/>
      <c r="P139" s="64"/>
      <c r="Q139" s="64"/>
      <c r="R139" s="64"/>
      <c r="S139" s="64"/>
      <c r="T139" s="64"/>
      <c r="U139" s="64"/>
      <c r="V139" s="64"/>
      <c r="W139" s="64"/>
      <c r="X139" s="64"/>
      <c r="Y139" s="64"/>
      <c r="Z139" s="64"/>
      <c r="AA139" s="64"/>
      <c r="AB139" s="64"/>
      <c r="AC139" s="64"/>
      <c r="AD139" s="64"/>
      <c r="AE139" s="64"/>
      <c r="AF139" s="64"/>
      <c r="AG139" s="64"/>
      <c r="AH139" s="64"/>
      <c r="AI139" s="64"/>
      <c r="AJ139" s="64"/>
      <c r="AK139" s="64"/>
      <c r="AL139" s="64"/>
      <c r="AM139" s="64"/>
      <c r="AN139" s="64"/>
      <c r="AO139" s="64"/>
      <c r="AP139" s="64"/>
      <c r="AQ139" s="64"/>
      <c r="AR139" s="64"/>
      <c r="AS139" s="64"/>
      <c r="AT139" s="64"/>
      <c r="AU139" s="64"/>
      <c r="AV139" s="64"/>
      <c r="AW139" s="64"/>
      <c r="AX139" s="64"/>
      <c r="AY139" s="835"/>
      <c r="AZ139" s="835"/>
      <c r="BA139" s="835"/>
      <c r="BB139" s="835"/>
      <c r="BC139" s="835"/>
      <c r="BD139" s="679"/>
      <c r="BE139" s="679"/>
      <c r="BF139" s="679"/>
      <c r="BG139" s="835"/>
      <c r="BH139" s="835"/>
      <c r="BI139" s="835"/>
      <c r="BJ139" s="139"/>
      <c r="BK139" s="139"/>
      <c r="BL139" s="139"/>
      <c r="BM139" s="139"/>
      <c r="BN139" s="139"/>
      <c r="BO139" s="139"/>
      <c r="BP139" s="139"/>
      <c r="BQ139" s="139"/>
      <c r="BR139" s="139"/>
      <c r="BS139" s="139"/>
      <c r="BT139" s="139"/>
      <c r="BU139" s="139"/>
      <c r="BV139" s="139"/>
    </row>
    <row r="140" spans="3:74" x14ac:dyDescent="0.2">
      <c r="C140" s="64"/>
      <c r="D140" s="64"/>
      <c r="E140" s="64"/>
      <c r="F140" s="64"/>
      <c r="G140" s="64"/>
      <c r="H140" s="64"/>
      <c r="I140" s="64"/>
      <c r="J140" s="64"/>
      <c r="K140" s="64"/>
      <c r="L140" s="64"/>
      <c r="M140" s="64"/>
      <c r="N140" s="64"/>
      <c r="O140" s="64"/>
      <c r="P140" s="64"/>
      <c r="Q140" s="64"/>
      <c r="R140" s="64"/>
      <c r="S140" s="64"/>
      <c r="T140" s="64"/>
      <c r="U140" s="64"/>
      <c r="V140" s="64"/>
      <c r="W140" s="64"/>
      <c r="X140" s="64"/>
      <c r="Y140" s="64"/>
      <c r="Z140" s="64"/>
      <c r="AA140" s="64"/>
      <c r="AB140" s="64"/>
      <c r="AC140" s="64"/>
      <c r="AD140" s="64"/>
      <c r="AE140" s="64"/>
      <c r="AF140" s="64"/>
      <c r="AG140" s="64"/>
      <c r="AH140" s="64"/>
      <c r="AI140" s="64"/>
      <c r="AJ140" s="64"/>
      <c r="AK140" s="64"/>
      <c r="AL140" s="64"/>
      <c r="AM140" s="64"/>
      <c r="AN140" s="64"/>
      <c r="AO140" s="64"/>
      <c r="AP140" s="64"/>
      <c r="AQ140" s="64"/>
      <c r="AR140" s="64"/>
      <c r="AS140" s="64"/>
      <c r="AT140" s="64"/>
      <c r="AU140" s="64"/>
      <c r="AV140" s="64"/>
      <c r="AW140" s="64"/>
      <c r="AX140" s="64"/>
      <c r="AY140" s="835"/>
      <c r="AZ140" s="835"/>
      <c r="BA140" s="835"/>
      <c r="BB140" s="835"/>
      <c r="BC140" s="835"/>
      <c r="BD140" s="679"/>
      <c r="BE140" s="679"/>
      <c r="BF140" s="679"/>
      <c r="BG140" s="835"/>
      <c r="BH140" s="835"/>
      <c r="BI140" s="835"/>
      <c r="BJ140" s="139"/>
      <c r="BK140" s="139"/>
      <c r="BL140" s="139"/>
      <c r="BM140" s="139"/>
      <c r="BN140" s="139"/>
      <c r="BO140" s="139"/>
      <c r="BP140" s="139"/>
      <c r="BQ140" s="139"/>
      <c r="BR140" s="139"/>
      <c r="BS140" s="139"/>
      <c r="BT140" s="139"/>
      <c r="BU140" s="139"/>
      <c r="BV140" s="139"/>
    </row>
    <row r="141" spans="3:74" x14ac:dyDescent="0.2">
      <c r="C141" s="64"/>
      <c r="D141" s="64"/>
      <c r="E141" s="64"/>
      <c r="F141" s="64"/>
      <c r="G141" s="64"/>
      <c r="H141" s="64"/>
      <c r="I141" s="64"/>
      <c r="J141" s="64"/>
      <c r="K141" s="64"/>
      <c r="L141" s="64"/>
      <c r="M141" s="64"/>
      <c r="N141" s="64"/>
      <c r="O141" s="64"/>
      <c r="P141" s="64"/>
      <c r="Q141" s="64"/>
      <c r="R141" s="64"/>
      <c r="S141" s="64"/>
      <c r="T141" s="64"/>
      <c r="U141" s="64"/>
      <c r="V141" s="64"/>
      <c r="W141" s="64"/>
      <c r="X141" s="64"/>
      <c r="Y141" s="64"/>
      <c r="Z141" s="64"/>
      <c r="AA141" s="64"/>
      <c r="AB141" s="64"/>
      <c r="AC141" s="64"/>
      <c r="AD141" s="64"/>
      <c r="AE141" s="64"/>
      <c r="AF141" s="64"/>
      <c r="AG141" s="64"/>
      <c r="AH141" s="64"/>
      <c r="AI141" s="64"/>
      <c r="AJ141" s="64"/>
      <c r="AK141" s="64"/>
      <c r="AL141" s="64"/>
      <c r="AM141" s="64"/>
      <c r="AN141" s="64"/>
      <c r="AO141" s="64"/>
      <c r="AP141" s="64"/>
      <c r="AQ141" s="64"/>
      <c r="AR141" s="64"/>
      <c r="AS141" s="64"/>
      <c r="AT141" s="64"/>
      <c r="AU141" s="64"/>
      <c r="AV141" s="64"/>
      <c r="AW141" s="64"/>
      <c r="AX141" s="64"/>
      <c r="AY141" s="835"/>
      <c r="AZ141" s="835"/>
      <c r="BA141" s="835"/>
      <c r="BB141" s="835"/>
      <c r="BC141" s="835"/>
      <c r="BD141" s="679"/>
      <c r="BE141" s="679"/>
      <c r="BF141" s="679"/>
      <c r="BG141" s="835"/>
      <c r="BH141" s="835"/>
      <c r="BI141" s="835"/>
      <c r="BJ141" s="139"/>
      <c r="BK141" s="139"/>
      <c r="BL141" s="139"/>
      <c r="BM141" s="139"/>
      <c r="BN141" s="139"/>
      <c r="BO141" s="139"/>
      <c r="BP141" s="139"/>
      <c r="BQ141" s="139"/>
      <c r="BR141" s="139"/>
      <c r="BS141" s="139"/>
      <c r="BT141" s="139"/>
      <c r="BU141" s="139"/>
      <c r="BV141" s="139"/>
    </row>
    <row r="142" spans="3:74" x14ac:dyDescent="0.2">
      <c r="C142" s="64"/>
      <c r="D142" s="64"/>
      <c r="E142" s="64"/>
      <c r="F142" s="64"/>
      <c r="G142" s="64"/>
      <c r="H142" s="64"/>
      <c r="I142" s="64"/>
      <c r="J142" s="64"/>
      <c r="K142" s="64"/>
      <c r="L142" s="64"/>
      <c r="M142" s="64"/>
      <c r="N142" s="64"/>
      <c r="O142" s="64"/>
      <c r="P142" s="64"/>
      <c r="Q142" s="64"/>
      <c r="R142" s="64"/>
      <c r="S142" s="64"/>
      <c r="T142" s="64"/>
      <c r="U142" s="64"/>
      <c r="V142" s="64"/>
      <c r="W142" s="64"/>
      <c r="X142" s="64"/>
      <c r="Y142" s="64"/>
      <c r="Z142" s="64"/>
      <c r="AA142" s="64"/>
      <c r="AB142" s="64"/>
      <c r="AC142" s="64"/>
      <c r="AD142" s="64"/>
      <c r="AE142" s="64"/>
      <c r="AF142" s="64"/>
      <c r="AG142" s="64"/>
      <c r="AH142" s="64"/>
      <c r="AI142" s="64"/>
      <c r="AJ142" s="64"/>
      <c r="AK142" s="64"/>
      <c r="AL142" s="64"/>
      <c r="AM142" s="64"/>
      <c r="AN142" s="64"/>
      <c r="AO142" s="64"/>
      <c r="AP142" s="64"/>
      <c r="AQ142" s="64"/>
      <c r="AR142" s="64"/>
      <c r="AS142" s="64"/>
      <c r="AT142" s="64"/>
      <c r="AU142" s="64"/>
      <c r="AV142" s="64"/>
      <c r="AW142" s="64"/>
      <c r="AX142" s="64"/>
      <c r="AY142" s="835"/>
      <c r="AZ142" s="835"/>
      <c r="BA142" s="835"/>
      <c r="BB142" s="835"/>
      <c r="BC142" s="835"/>
      <c r="BD142" s="679"/>
      <c r="BE142" s="679"/>
      <c r="BF142" s="679"/>
      <c r="BG142" s="835"/>
      <c r="BH142" s="835"/>
      <c r="BI142" s="835"/>
      <c r="BJ142" s="139"/>
      <c r="BK142" s="139"/>
      <c r="BL142" s="139"/>
      <c r="BM142" s="139"/>
      <c r="BN142" s="139"/>
      <c r="BO142" s="139"/>
      <c r="BP142" s="139"/>
      <c r="BQ142" s="139"/>
      <c r="BR142" s="139"/>
      <c r="BS142" s="139"/>
      <c r="BT142" s="139"/>
      <c r="BU142" s="139"/>
      <c r="BV142" s="139"/>
    </row>
    <row r="143" spans="3:74" x14ac:dyDescent="0.2">
      <c r="BK143" s="137"/>
      <c r="BL143" s="137"/>
      <c r="BM143" s="137"/>
      <c r="BN143" s="137"/>
      <c r="BO143" s="137"/>
      <c r="BP143" s="137"/>
      <c r="BQ143" s="137"/>
      <c r="BR143" s="137"/>
      <c r="BS143" s="137"/>
      <c r="BT143" s="137"/>
      <c r="BU143" s="137"/>
      <c r="BV143" s="137"/>
    </row>
    <row r="144" spans="3:74" x14ac:dyDescent="0.2">
      <c r="C144" s="65"/>
      <c r="D144" s="65"/>
      <c r="E144" s="65"/>
      <c r="F144" s="65"/>
      <c r="G144" s="65"/>
      <c r="H144" s="65"/>
      <c r="I144" s="65"/>
      <c r="J144" s="65"/>
      <c r="K144" s="65"/>
      <c r="L144" s="65"/>
      <c r="M144" s="65"/>
      <c r="N144" s="65"/>
      <c r="O144" s="65"/>
      <c r="P144" s="65"/>
      <c r="Q144" s="65"/>
      <c r="R144" s="65"/>
      <c r="S144" s="65"/>
      <c r="T144" s="65"/>
      <c r="U144" s="65"/>
      <c r="V144" s="65"/>
      <c r="W144" s="65"/>
      <c r="X144" s="65"/>
      <c r="Y144" s="65"/>
      <c r="Z144" s="65"/>
      <c r="AA144" s="65"/>
      <c r="AB144" s="65"/>
      <c r="AC144" s="65"/>
      <c r="AD144" s="65"/>
      <c r="AE144" s="65"/>
      <c r="AF144" s="65"/>
      <c r="AG144" s="65"/>
      <c r="AH144" s="65"/>
      <c r="AI144" s="65"/>
      <c r="AJ144" s="65"/>
      <c r="AK144" s="65"/>
      <c r="AL144" s="65"/>
      <c r="AM144" s="65"/>
      <c r="AN144" s="65"/>
      <c r="AO144" s="65"/>
      <c r="AP144" s="65"/>
      <c r="AQ144" s="65"/>
      <c r="AR144" s="65"/>
      <c r="AS144" s="65"/>
      <c r="AT144" s="65"/>
      <c r="AU144" s="65"/>
      <c r="AV144" s="65"/>
      <c r="AW144" s="65"/>
      <c r="AX144" s="65"/>
      <c r="AY144" s="836"/>
      <c r="AZ144" s="836"/>
      <c r="BA144" s="836"/>
      <c r="BB144" s="836"/>
      <c r="BC144" s="836"/>
      <c r="BD144" s="680"/>
      <c r="BE144" s="680"/>
      <c r="BF144" s="680"/>
      <c r="BG144" s="836"/>
      <c r="BH144" s="836"/>
      <c r="BI144" s="836"/>
      <c r="BJ144" s="140"/>
      <c r="BK144" s="140"/>
      <c r="BL144" s="140"/>
      <c r="BM144" s="140"/>
      <c r="BN144" s="140"/>
      <c r="BO144" s="140"/>
      <c r="BP144" s="140"/>
      <c r="BQ144" s="140"/>
      <c r="BR144" s="140"/>
      <c r="BS144" s="140"/>
      <c r="BT144" s="140"/>
      <c r="BU144" s="140"/>
      <c r="BV144" s="140"/>
    </row>
    <row r="145" spans="63:74" x14ac:dyDescent="0.2">
      <c r="BK145" s="137"/>
      <c r="BL145" s="137"/>
      <c r="BM145" s="137"/>
      <c r="BN145" s="137"/>
      <c r="BO145" s="137"/>
      <c r="BP145" s="137"/>
      <c r="BQ145" s="137"/>
      <c r="BR145" s="137"/>
      <c r="BS145" s="137"/>
      <c r="BT145" s="137"/>
      <c r="BU145" s="137"/>
      <c r="BV145" s="137"/>
    </row>
    <row r="146" spans="63:74" x14ac:dyDescent="0.2">
      <c r="BK146" s="137"/>
      <c r="BL146" s="137"/>
      <c r="BM146" s="137"/>
      <c r="BN146" s="137"/>
      <c r="BO146" s="137"/>
      <c r="BP146" s="137"/>
      <c r="BQ146" s="137"/>
      <c r="BR146" s="137"/>
      <c r="BS146" s="137"/>
      <c r="BT146" s="137"/>
      <c r="BU146" s="137"/>
      <c r="BV146" s="137"/>
    </row>
    <row r="147" spans="63:74" x14ac:dyDescent="0.2">
      <c r="BK147" s="137"/>
      <c r="BL147" s="137"/>
      <c r="BM147" s="137"/>
      <c r="BN147" s="137"/>
      <c r="BO147" s="137"/>
      <c r="BP147" s="137"/>
      <c r="BQ147" s="137"/>
      <c r="BR147" s="137"/>
      <c r="BS147" s="137"/>
      <c r="BT147" s="137"/>
      <c r="BU147" s="137"/>
      <c r="BV147" s="137"/>
    </row>
    <row r="148" spans="63:74" x14ac:dyDescent="0.2">
      <c r="BK148" s="137"/>
      <c r="BL148" s="137"/>
      <c r="BM148" s="137"/>
      <c r="BN148" s="137"/>
      <c r="BO148" s="137"/>
      <c r="BP148" s="137"/>
      <c r="BQ148" s="137"/>
      <c r="BR148" s="137"/>
      <c r="BS148" s="137"/>
      <c r="BT148" s="137"/>
      <c r="BU148" s="137"/>
      <c r="BV148" s="137"/>
    </row>
    <row r="149" spans="63:74" x14ac:dyDescent="0.2">
      <c r="BK149" s="137"/>
      <c r="BL149" s="137"/>
      <c r="BM149" s="137"/>
      <c r="BN149" s="137"/>
      <c r="BO149" s="137"/>
      <c r="BP149" s="137"/>
      <c r="BQ149" s="137"/>
      <c r="BR149" s="137"/>
      <c r="BS149" s="137"/>
      <c r="BT149" s="137"/>
      <c r="BU149" s="137"/>
      <c r="BV149" s="137"/>
    </row>
    <row r="150" spans="63:74" x14ac:dyDescent="0.2">
      <c r="BK150" s="137"/>
      <c r="BL150" s="137"/>
      <c r="BM150" s="137"/>
      <c r="BN150" s="137"/>
      <c r="BO150" s="137"/>
      <c r="BP150" s="137"/>
      <c r="BQ150" s="137"/>
      <c r="BR150" s="137"/>
      <c r="BS150" s="137"/>
      <c r="BT150" s="137"/>
      <c r="BU150" s="137"/>
      <c r="BV150" s="137"/>
    </row>
    <row r="151" spans="63:74" x14ac:dyDescent="0.2">
      <c r="BK151" s="137"/>
      <c r="BL151" s="137"/>
      <c r="BM151" s="137"/>
      <c r="BN151" s="137"/>
      <c r="BO151" s="137"/>
      <c r="BP151" s="137"/>
      <c r="BQ151" s="137"/>
      <c r="BR151" s="137"/>
      <c r="BS151" s="137"/>
      <c r="BT151" s="137"/>
      <c r="BU151" s="137"/>
      <c r="BV151" s="137"/>
    </row>
    <row r="152" spans="63:74" x14ac:dyDescent="0.2">
      <c r="BK152" s="137"/>
      <c r="BL152" s="137"/>
      <c r="BM152" s="137"/>
      <c r="BN152" s="137"/>
      <c r="BO152" s="137"/>
      <c r="BP152" s="137"/>
      <c r="BQ152" s="137"/>
      <c r="BR152" s="137"/>
      <c r="BS152" s="137"/>
      <c r="BT152" s="137"/>
      <c r="BU152" s="137"/>
      <c r="BV152" s="137"/>
    </row>
    <row r="153" spans="63:74" x14ac:dyDescent="0.2">
      <c r="BK153" s="137"/>
      <c r="BL153" s="137"/>
      <c r="BM153" s="137"/>
      <c r="BN153" s="137"/>
      <c r="BO153" s="137"/>
      <c r="BP153" s="137"/>
      <c r="BQ153" s="137"/>
      <c r="BR153" s="137"/>
      <c r="BS153" s="137"/>
      <c r="BT153" s="137"/>
      <c r="BU153" s="137"/>
      <c r="BV153" s="137"/>
    </row>
    <row r="154" spans="63:74" x14ac:dyDescent="0.2">
      <c r="BK154" s="137"/>
      <c r="BL154" s="137"/>
      <c r="BM154" s="137"/>
      <c r="BN154" s="137"/>
      <c r="BO154" s="137"/>
      <c r="BP154" s="137"/>
      <c r="BQ154" s="137"/>
      <c r="BR154" s="137"/>
      <c r="BS154" s="137"/>
      <c r="BT154" s="137"/>
      <c r="BU154" s="137"/>
      <c r="BV154" s="137"/>
    </row>
    <row r="155" spans="63:74" x14ac:dyDescent="0.2">
      <c r="BK155" s="137"/>
      <c r="BL155" s="137"/>
      <c r="BM155" s="137"/>
      <c r="BN155" s="137"/>
      <c r="BO155" s="137"/>
      <c r="BP155" s="137"/>
      <c r="BQ155" s="137"/>
      <c r="BR155" s="137"/>
      <c r="BS155" s="137"/>
      <c r="BT155" s="137"/>
      <c r="BU155" s="137"/>
      <c r="BV155" s="137"/>
    </row>
    <row r="156" spans="63:74" x14ac:dyDescent="0.2">
      <c r="BK156" s="137"/>
      <c r="BL156" s="137"/>
      <c r="BM156" s="137"/>
      <c r="BN156" s="137"/>
      <c r="BO156" s="137"/>
      <c r="BP156" s="137"/>
      <c r="BQ156" s="137"/>
      <c r="BR156" s="137"/>
      <c r="BS156" s="137"/>
      <c r="BT156" s="137"/>
      <c r="BU156" s="137"/>
      <c r="BV156" s="137"/>
    </row>
    <row r="157" spans="63:74" x14ac:dyDescent="0.2">
      <c r="BK157" s="137"/>
      <c r="BL157" s="137"/>
      <c r="BM157" s="137"/>
      <c r="BN157" s="137"/>
      <c r="BO157" s="137"/>
      <c r="BP157" s="137"/>
      <c r="BQ157" s="137"/>
      <c r="BR157" s="137"/>
      <c r="BS157" s="137"/>
      <c r="BT157" s="137"/>
      <c r="BU157" s="137"/>
      <c r="BV157" s="137"/>
    </row>
    <row r="158" spans="63:74" x14ac:dyDescent="0.2">
      <c r="BK158" s="137"/>
      <c r="BL158" s="137"/>
      <c r="BM158" s="137"/>
      <c r="BN158" s="137"/>
      <c r="BO158" s="137"/>
      <c r="BP158" s="137"/>
      <c r="BQ158" s="137"/>
      <c r="BR158" s="137"/>
      <c r="BS158" s="137"/>
      <c r="BT158" s="137"/>
      <c r="BU158" s="137"/>
      <c r="BV158" s="137"/>
    </row>
    <row r="159" spans="63:74" x14ac:dyDescent="0.2">
      <c r="BK159" s="137"/>
      <c r="BL159" s="137"/>
      <c r="BM159" s="137"/>
      <c r="BN159" s="137"/>
      <c r="BO159" s="137"/>
      <c r="BP159" s="137"/>
      <c r="BQ159" s="137"/>
      <c r="BR159" s="137"/>
      <c r="BS159" s="137"/>
      <c r="BT159" s="137"/>
      <c r="BU159" s="137"/>
      <c r="BV159" s="137"/>
    </row>
    <row r="160" spans="63:74" x14ac:dyDescent="0.2">
      <c r="BK160" s="137"/>
      <c r="BL160" s="137"/>
      <c r="BM160" s="137"/>
      <c r="BN160" s="137"/>
      <c r="BO160" s="137"/>
      <c r="BP160" s="137"/>
      <c r="BQ160" s="137"/>
      <c r="BR160" s="137"/>
      <c r="BS160" s="137"/>
      <c r="BT160" s="137"/>
      <c r="BU160" s="137"/>
      <c r="BV160" s="137"/>
    </row>
    <row r="161" spans="63:74" x14ac:dyDescent="0.2">
      <c r="BK161" s="137"/>
      <c r="BL161" s="137"/>
      <c r="BM161" s="137"/>
      <c r="BN161" s="137"/>
      <c r="BO161" s="137"/>
      <c r="BP161" s="137"/>
      <c r="BQ161" s="137"/>
      <c r="BR161" s="137"/>
      <c r="BS161" s="137"/>
      <c r="BT161" s="137"/>
      <c r="BU161" s="137"/>
      <c r="BV161" s="137"/>
    </row>
    <row r="162" spans="63:74" x14ac:dyDescent="0.2">
      <c r="BK162" s="137"/>
      <c r="BL162" s="137"/>
      <c r="BM162" s="137"/>
      <c r="BN162" s="137"/>
      <c r="BO162" s="137"/>
      <c r="BP162" s="137"/>
      <c r="BQ162" s="137"/>
      <c r="BR162" s="137"/>
      <c r="BS162" s="137"/>
      <c r="BT162" s="137"/>
      <c r="BU162" s="137"/>
      <c r="BV162" s="137"/>
    </row>
    <row r="163" spans="63:74" x14ac:dyDescent="0.2">
      <c r="BK163" s="137"/>
      <c r="BL163" s="137"/>
      <c r="BM163" s="137"/>
      <c r="BN163" s="137"/>
      <c r="BO163" s="137"/>
      <c r="BP163" s="137"/>
      <c r="BQ163" s="137"/>
      <c r="BR163" s="137"/>
      <c r="BS163" s="137"/>
      <c r="BT163" s="137"/>
      <c r="BU163" s="137"/>
      <c r="BV163" s="137"/>
    </row>
    <row r="164" spans="63:74" x14ac:dyDescent="0.2">
      <c r="BK164" s="137"/>
      <c r="BL164" s="137"/>
      <c r="BM164" s="137"/>
      <c r="BN164" s="137"/>
      <c r="BO164" s="137"/>
      <c r="BP164" s="137"/>
      <c r="BQ164" s="137"/>
      <c r="BR164" s="137"/>
      <c r="BS164" s="137"/>
      <c r="BT164" s="137"/>
      <c r="BU164" s="137"/>
      <c r="BV164" s="137"/>
    </row>
    <row r="165" spans="63:74" x14ac:dyDescent="0.2">
      <c r="BK165" s="137"/>
      <c r="BL165" s="137"/>
      <c r="BM165" s="137"/>
      <c r="BN165" s="137"/>
      <c r="BO165" s="137"/>
      <c r="BP165" s="137"/>
      <c r="BQ165" s="137"/>
      <c r="BR165" s="137"/>
      <c r="BS165" s="137"/>
      <c r="BT165" s="137"/>
      <c r="BU165" s="137"/>
      <c r="BV165" s="137"/>
    </row>
    <row r="166" spans="63:74" x14ac:dyDescent="0.2">
      <c r="BK166" s="137"/>
      <c r="BL166" s="137"/>
      <c r="BM166" s="137"/>
      <c r="BN166" s="137"/>
      <c r="BO166" s="137"/>
      <c r="BP166" s="137"/>
      <c r="BQ166" s="137"/>
      <c r="BR166" s="137"/>
      <c r="BS166" s="137"/>
      <c r="BT166" s="137"/>
      <c r="BU166" s="137"/>
      <c r="BV166" s="137"/>
    </row>
    <row r="167" spans="63:74" x14ac:dyDescent="0.2">
      <c r="BK167" s="137"/>
      <c r="BL167" s="137"/>
      <c r="BM167" s="137"/>
      <c r="BN167" s="137"/>
      <c r="BO167" s="137"/>
      <c r="BP167" s="137"/>
      <c r="BQ167" s="137"/>
      <c r="BR167" s="137"/>
      <c r="BS167" s="137"/>
      <c r="BT167" s="137"/>
      <c r="BU167" s="137"/>
      <c r="BV167" s="137"/>
    </row>
    <row r="168" spans="63:74" x14ac:dyDescent="0.2">
      <c r="BK168" s="137"/>
      <c r="BL168" s="137"/>
      <c r="BM168" s="137"/>
      <c r="BN168" s="137"/>
      <c r="BO168" s="137"/>
      <c r="BP168" s="137"/>
      <c r="BQ168" s="137"/>
      <c r="BR168" s="137"/>
      <c r="BS168" s="137"/>
      <c r="BT168" s="137"/>
      <c r="BU168" s="137"/>
      <c r="BV168" s="137"/>
    </row>
    <row r="169" spans="63:74" x14ac:dyDescent="0.2">
      <c r="BK169" s="137"/>
      <c r="BL169" s="137"/>
      <c r="BM169" s="137"/>
      <c r="BN169" s="137"/>
      <c r="BO169" s="137"/>
      <c r="BP169" s="137"/>
      <c r="BQ169" s="137"/>
      <c r="BR169" s="137"/>
      <c r="BS169" s="137"/>
      <c r="BT169" s="137"/>
      <c r="BU169" s="137"/>
      <c r="BV169" s="137"/>
    </row>
    <row r="170" spans="63:74" x14ac:dyDescent="0.2">
      <c r="BK170" s="137"/>
      <c r="BL170" s="137"/>
      <c r="BM170" s="137"/>
      <c r="BN170" s="137"/>
      <c r="BO170" s="137"/>
      <c r="BP170" s="137"/>
      <c r="BQ170" s="137"/>
      <c r="BR170" s="137"/>
      <c r="BS170" s="137"/>
      <c r="BT170" s="137"/>
      <c r="BU170" s="137"/>
      <c r="BV170" s="137"/>
    </row>
    <row r="171" spans="63:74" x14ac:dyDescent="0.2">
      <c r="BK171" s="137"/>
      <c r="BL171" s="137"/>
      <c r="BM171" s="137"/>
      <c r="BN171" s="137"/>
      <c r="BO171" s="137"/>
      <c r="BP171" s="137"/>
      <c r="BQ171" s="137"/>
      <c r="BR171" s="137"/>
      <c r="BS171" s="137"/>
      <c r="BT171" s="137"/>
      <c r="BU171" s="137"/>
      <c r="BV171" s="137"/>
    </row>
    <row r="172" spans="63:74" x14ac:dyDescent="0.2">
      <c r="BK172" s="137"/>
      <c r="BL172" s="137"/>
      <c r="BM172" s="137"/>
      <c r="BN172" s="137"/>
      <c r="BO172" s="137"/>
      <c r="BP172" s="137"/>
      <c r="BQ172" s="137"/>
      <c r="BR172" s="137"/>
      <c r="BS172" s="137"/>
      <c r="BT172" s="137"/>
      <c r="BU172" s="137"/>
      <c r="BV172" s="137"/>
    </row>
    <row r="173" spans="63:74" x14ac:dyDescent="0.2">
      <c r="BK173" s="137"/>
      <c r="BL173" s="137"/>
      <c r="BM173" s="137"/>
      <c r="BN173" s="137"/>
      <c r="BO173" s="137"/>
      <c r="BP173" s="137"/>
      <c r="BQ173" s="137"/>
      <c r="BR173" s="137"/>
      <c r="BS173" s="137"/>
      <c r="BT173" s="137"/>
      <c r="BU173" s="137"/>
      <c r="BV173" s="137"/>
    </row>
    <row r="174" spans="63:74" x14ac:dyDescent="0.2">
      <c r="BK174" s="137"/>
      <c r="BL174" s="137"/>
      <c r="BM174" s="137"/>
      <c r="BN174" s="137"/>
      <c r="BO174" s="137"/>
      <c r="BP174" s="137"/>
      <c r="BQ174" s="137"/>
      <c r="BR174" s="137"/>
      <c r="BS174" s="137"/>
      <c r="BT174" s="137"/>
      <c r="BU174" s="137"/>
      <c r="BV174" s="137"/>
    </row>
    <row r="175" spans="63:74" x14ac:dyDescent="0.2">
      <c r="BK175" s="137"/>
      <c r="BL175" s="137"/>
      <c r="BM175" s="137"/>
      <c r="BN175" s="137"/>
      <c r="BO175" s="137"/>
      <c r="BP175" s="137"/>
      <c r="BQ175" s="137"/>
      <c r="BR175" s="137"/>
      <c r="BS175" s="137"/>
      <c r="BT175" s="137"/>
      <c r="BU175" s="137"/>
      <c r="BV175" s="137"/>
    </row>
    <row r="176" spans="63:74" x14ac:dyDescent="0.2">
      <c r="BK176" s="137"/>
      <c r="BL176" s="137"/>
      <c r="BM176" s="137"/>
      <c r="BN176" s="137"/>
      <c r="BO176" s="137"/>
      <c r="BP176" s="137"/>
      <c r="BQ176" s="137"/>
      <c r="BR176" s="137"/>
      <c r="BS176" s="137"/>
      <c r="BT176" s="137"/>
      <c r="BU176" s="137"/>
      <c r="BV176" s="137"/>
    </row>
    <row r="177" spans="63:74" x14ac:dyDescent="0.2">
      <c r="BK177" s="137"/>
      <c r="BL177" s="137"/>
      <c r="BM177" s="137"/>
      <c r="BN177" s="137"/>
      <c r="BO177" s="137"/>
      <c r="BP177" s="137"/>
      <c r="BQ177" s="137"/>
      <c r="BR177" s="137"/>
      <c r="BS177" s="137"/>
      <c r="BT177" s="137"/>
      <c r="BU177" s="137"/>
      <c r="BV177" s="137"/>
    </row>
    <row r="178" spans="63:74" x14ac:dyDescent="0.2">
      <c r="BK178" s="137"/>
      <c r="BL178" s="137"/>
      <c r="BM178" s="137"/>
      <c r="BN178" s="137"/>
      <c r="BO178" s="137"/>
      <c r="BP178" s="137"/>
      <c r="BQ178" s="137"/>
      <c r="BR178" s="137"/>
      <c r="BS178" s="137"/>
      <c r="BT178" s="137"/>
      <c r="BU178" s="137"/>
      <c r="BV178" s="137"/>
    </row>
    <row r="179" spans="63:74" x14ac:dyDescent="0.2">
      <c r="BK179" s="137"/>
      <c r="BL179" s="137"/>
      <c r="BM179" s="137"/>
      <c r="BN179" s="137"/>
      <c r="BO179" s="137"/>
      <c r="BP179" s="137"/>
      <c r="BQ179" s="137"/>
      <c r="BR179" s="137"/>
      <c r="BS179" s="137"/>
      <c r="BT179" s="137"/>
      <c r="BU179" s="137"/>
      <c r="BV179" s="137"/>
    </row>
    <row r="180" spans="63:74" x14ac:dyDescent="0.2">
      <c r="BK180" s="137"/>
      <c r="BL180" s="137"/>
      <c r="BM180" s="137"/>
      <c r="BN180" s="137"/>
      <c r="BO180" s="137"/>
      <c r="BP180" s="137"/>
      <c r="BQ180" s="137"/>
      <c r="BR180" s="137"/>
      <c r="BS180" s="137"/>
      <c r="BT180" s="137"/>
      <c r="BU180" s="137"/>
      <c r="BV180" s="137"/>
    </row>
    <row r="181" spans="63:74" x14ac:dyDescent="0.2">
      <c r="BK181" s="137"/>
      <c r="BL181" s="137"/>
      <c r="BM181" s="137"/>
      <c r="BN181" s="137"/>
      <c r="BO181" s="137"/>
      <c r="BP181" s="137"/>
      <c r="BQ181" s="137"/>
      <c r="BR181" s="137"/>
      <c r="BS181" s="137"/>
      <c r="BT181" s="137"/>
      <c r="BU181" s="137"/>
      <c r="BV181" s="137"/>
    </row>
    <row r="182" spans="63:74" x14ac:dyDescent="0.2">
      <c r="BK182" s="137"/>
      <c r="BL182" s="137"/>
      <c r="BM182" s="137"/>
      <c r="BN182" s="137"/>
      <c r="BO182" s="137"/>
      <c r="BP182" s="137"/>
      <c r="BQ182" s="137"/>
      <c r="BR182" s="137"/>
      <c r="BS182" s="137"/>
      <c r="BT182" s="137"/>
      <c r="BU182" s="137"/>
      <c r="BV182" s="137"/>
    </row>
    <row r="183" spans="63:74" x14ac:dyDescent="0.2">
      <c r="BK183" s="137"/>
      <c r="BL183" s="137"/>
      <c r="BM183" s="137"/>
      <c r="BN183" s="137"/>
      <c r="BO183" s="137"/>
      <c r="BP183" s="137"/>
      <c r="BQ183" s="137"/>
      <c r="BR183" s="137"/>
      <c r="BS183" s="137"/>
      <c r="BT183" s="137"/>
      <c r="BU183" s="137"/>
      <c r="BV183" s="137"/>
    </row>
    <row r="184" spans="63:74" x14ac:dyDescent="0.2">
      <c r="BK184" s="137"/>
      <c r="BL184" s="137"/>
      <c r="BM184" s="137"/>
      <c r="BN184" s="137"/>
      <c r="BO184" s="137"/>
      <c r="BP184" s="137"/>
      <c r="BQ184" s="137"/>
      <c r="BR184" s="137"/>
      <c r="BS184" s="137"/>
      <c r="BT184" s="137"/>
      <c r="BU184" s="137"/>
      <c r="BV184" s="137"/>
    </row>
    <row r="185" spans="63:74" x14ac:dyDescent="0.2">
      <c r="BK185" s="137"/>
      <c r="BL185" s="137"/>
      <c r="BM185" s="137"/>
      <c r="BN185" s="137"/>
      <c r="BO185" s="137"/>
      <c r="BP185" s="137"/>
      <c r="BQ185" s="137"/>
      <c r="BR185" s="137"/>
      <c r="BS185" s="137"/>
      <c r="BT185" s="137"/>
      <c r="BU185" s="137"/>
      <c r="BV185" s="137"/>
    </row>
    <row r="186" spans="63:74" x14ac:dyDescent="0.2">
      <c r="BK186" s="137"/>
      <c r="BL186" s="137"/>
      <c r="BM186" s="137"/>
      <c r="BN186" s="137"/>
      <c r="BO186" s="137"/>
      <c r="BP186" s="137"/>
      <c r="BQ186" s="137"/>
      <c r="BR186" s="137"/>
      <c r="BS186" s="137"/>
      <c r="BT186" s="137"/>
      <c r="BU186" s="137"/>
      <c r="BV186" s="137"/>
    </row>
    <row r="187" spans="63:74" x14ac:dyDescent="0.2">
      <c r="BK187" s="137"/>
      <c r="BL187" s="137"/>
      <c r="BM187" s="137"/>
      <c r="BN187" s="137"/>
      <c r="BO187" s="137"/>
      <c r="BP187" s="137"/>
      <c r="BQ187" s="137"/>
      <c r="BR187" s="137"/>
      <c r="BS187" s="137"/>
      <c r="BT187" s="137"/>
      <c r="BU187" s="137"/>
      <c r="BV187" s="137"/>
    </row>
    <row r="188" spans="63:74" x14ac:dyDescent="0.2">
      <c r="BK188" s="137"/>
      <c r="BL188" s="137"/>
      <c r="BM188" s="137"/>
      <c r="BN188" s="137"/>
      <c r="BO188" s="137"/>
      <c r="BP188" s="137"/>
      <c r="BQ188" s="137"/>
      <c r="BR188" s="137"/>
      <c r="BS188" s="137"/>
      <c r="BT188" s="137"/>
      <c r="BU188" s="137"/>
      <c r="BV188" s="137"/>
    </row>
  </sheetData>
  <mergeCells count="18">
    <mergeCell ref="A1:A2"/>
    <mergeCell ref="B1:AL1"/>
    <mergeCell ref="C3:N3"/>
    <mergeCell ref="O3:Z3"/>
    <mergeCell ref="AA3:AL3"/>
    <mergeCell ref="AY3:BJ3"/>
    <mergeCell ref="BK3:BV3"/>
    <mergeCell ref="B93:Q93"/>
    <mergeCell ref="B94:Q94"/>
    <mergeCell ref="B95:Q95"/>
    <mergeCell ref="B92:Q92"/>
    <mergeCell ref="AM3:AX3"/>
    <mergeCell ref="B97:Q97"/>
    <mergeCell ref="B98:Q98"/>
    <mergeCell ref="B99:Q99"/>
    <mergeCell ref="B100:Q100"/>
    <mergeCell ref="B102:Q102"/>
    <mergeCell ref="B101:R101"/>
  </mergeCells>
  <conditionalFormatting sqref="C92:P92">
    <cfRule type="cellIs" dxfId="0" priority="1" stopIfTrue="1" operator="notEqual">
      <formula>0</formula>
    </cfRule>
  </conditionalFormatting>
  <hyperlinks>
    <hyperlink ref="A1:A2" location="Contents!A1" display="Table of Contents" xr:uid="{82D4B807-DECA-4BB5-ADE4-469E7B1E263B}"/>
  </hyperlinks>
  <pageMargins left="0.25" right="0.25" top="0.25" bottom="0.25" header="0.5" footer="0.5"/>
  <pageSetup scale="87" orientation="portrait" horizontalDpi="300" verticalDpi="300" r:id="rId1"/>
  <headerFooter alignWithMargins="0">
    <oddFooter>&amp;L&amp;"Courier,Bold"&amp;14&amp;F&amp;C&amp;6&amp;P&amp;R&amp;"Courier,Bold"&amp;14&amp;D  &amp;T</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D826C6-2B00-469B-BAC1-E1B1527366B9}">
  <sheetPr transitionEvaluation="1" transitionEntry="1">
    <pageSetUpPr fitToPage="1"/>
  </sheetPr>
  <dimension ref="A1:BV128"/>
  <sheetViews>
    <sheetView showGridLines="0" zoomScaleNormal="100" workbookViewId="0">
      <pane xSplit="2" ySplit="4" topLeftCell="AU5" activePane="bottomRight" state="frozen"/>
      <selection activeCell="BF63" sqref="BF63"/>
      <selection pane="topRight" activeCell="BF63" sqref="BF63"/>
      <selection pane="bottomLeft" activeCell="BF63" sqref="BF63"/>
      <selection pane="bottomRight" activeCell="AZ33" sqref="AZ33"/>
    </sheetView>
  </sheetViews>
  <sheetFormatPr defaultColWidth="9.5703125" defaultRowHeight="12" x14ac:dyDescent="0.15"/>
  <cols>
    <col min="1" max="1" width="10.5703125" style="2" customWidth="1"/>
    <col min="2" max="2" width="58" style="2" customWidth="1"/>
    <col min="3" max="50" width="6.5703125" style="2" customWidth="1"/>
    <col min="51" max="55" width="6.5703125" style="648" customWidth="1"/>
    <col min="56" max="58" width="6.5703125" style="646" customWidth="1"/>
    <col min="59" max="61" width="6.5703125" style="648" customWidth="1"/>
    <col min="62" max="62" width="6.5703125" style="146" customWidth="1"/>
    <col min="63" max="64" width="6.5703125" style="2" customWidth="1"/>
    <col min="65" max="65" width="6.5703125" style="2" bestFit="1" customWidth="1"/>
    <col min="66" max="74" width="6.5703125" style="2" customWidth="1"/>
    <col min="75" max="16384" width="9.5703125" style="2"/>
  </cols>
  <sheetData>
    <row r="1" spans="1:74" ht="15.75" customHeight="1" x14ac:dyDescent="0.2">
      <c r="A1" s="972" t="s">
        <v>477</v>
      </c>
      <c r="B1" s="1051" t="s">
        <v>1296</v>
      </c>
      <c r="C1" s="975"/>
      <c r="D1" s="975"/>
      <c r="E1" s="975"/>
      <c r="F1" s="975"/>
      <c r="G1" s="975"/>
      <c r="H1" s="975"/>
      <c r="I1" s="975"/>
      <c r="J1" s="975"/>
      <c r="K1" s="975"/>
      <c r="L1" s="975"/>
      <c r="M1" s="975"/>
      <c r="N1" s="975"/>
      <c r="O1" s="975"/>
      <c r="P1" s="975"/>
      <c r="Q1" s="975"/>
      <c r="R1" s="975"/>
      <c r="S1" s="975"/>
      <c r="T1" s="975"/>
      <c r="U1" s="975"/>
      <c r="V1" s="975"/>
      <c r="W1" s="975"/>
      <c r="X1" s="975"/>
      <c r="Y1" s="975"/>
      <c r="Z1" s="975"/>
      <c r="AA1" s="975"/>
      <c r="AB1" s="975"/>
      <c r="AC1" s="975"/>
      <c r="AD1" s="975"/>
      <c r="AE1" s="975"/>
      <c r="AF1" s="975"/>
      <c r="AG1" s="975"/>
      <c r="AH1" s="975"/>
      <c r="AI1" s="975"/>
      <c r="AJ1" s="975"/>
      <c r="AK1" s="975"/>
      <c r="AL1" s="975"/>
    </row>
    <row r="2" spans="1:74" s="4" customFormat="1" ht="12.75" x14ac:dyDescent="0.2">
      <c r="A2" s="973"/>
      <c r="B2" s="222" t="str">
        <f>"U.S. Energy Information Administration  |  Short-Term Energy Outlook  - "&amp;Dates!D1</f>
        <v>U.S. Energy Information Administration  |  Short-Term Energy Outlook  - July 2026</v>
      </c>
      <c r="C2" s="223"/>
      <c r="D2" s="223"/>
      <c r="E2" s="223"/>
      <c r="F2" s="223"/>
      <c r="G2" s="223"/>
      <c r="H2" s="223"/>
      <c r="I2" s="223"/>
      <c r="J2" s="223"/>
      <c r="K2" s="223"/>
      <c r="L2" s="223"/>
      <c r="M2" s="223"/>
      <c r="N2" s="223"/>
      <c r="O2" s="223"/>
      <c r="P2" s="223"/>
      <c r="Q2" s="223"/>
      <c r="R2" s="223"/>
      <c r="S2" s="223"/>
      <c r="T2" s="223"/>
      <c r="U2" s="223"/>
      <c r="V2" s="223"/>
      <c r="W2" s="223"/>
      <c r="X2" s="223"/>
      <c r="Y2" s="223"/>
      <c r="Z2" s="223"/>
      <c r="AA2" s="223"/>
      <c r="AB2" s="223"/>
      <c r="AC2" s="223"/>
      <c r="AD2" s="223"/>
      <c r="AE2" s="223"/>
      <c r="AF2" s="223"/>
      <c r="AG2" s="223"/>
      <c r="AH2" s="223"/>
      <c r="AI2" s="223"/>
      <c r="AJ2" s="223"/>
      <c r="AK2" s="223"/>
      <c r="AL2" s="223"/>
      <c r="AY2" s="825"/>
      <c r="AZ2" s="825"/>
      <c r="BA2" s="825"/>
      <c r="BB2" s="825"/>
      <c r="BC2" s="825"/>
      <c r="BD2" s="647"/>
      <c r="BE2" s="647"/>
      <c r="BF2" s="647"/>
      <c r="BG2" s="825"/>
      <c r="BH2" s="825"/>
      <c r="BI2" s="825"/>
      <c r="BJ2" s="214"/>
    </row>
    <row r="3" spans="1:74" s="7" customFormat="1" ht="12.75" x14ac:dyDescent="0.2">
      <c r="A3" s="316" t="s">
        <v>759</v>
      </c>
      <c r="B3" s="9"/>
      <c r="C3" s="976">
        <f>Dates!D3</f>
        <v>2022</v>
      </c>
      <c r="D3" s="977"/>
      <c r="E3" s="977"/>
      <c r="F3" s="977"/>
      <c r="G3" s="977"/>
      <c r="H3" s="977"/>
      <c r="I3" s="977"/>
      <c r="J3" s="977"/>
      <c r="K3" s="977"/>
      <c r="L3" s="977"/>
      <c r="M3" s="977"/>
      <c r="N3" s="978"/>
      <c r="O3" s="976">
        <f>C3+1</f>
        <v>2023</v>
      </c>
      <c r="P3" s="979"/>
      <c r="Q3" s="979"/>
      <c r="R3" s="979"/>
      <c r="S3" s="979"/>
      <c r="T3" s="979"/>
      <c r="U3" s="979"/>
      <c r="V3" s="979"/>
      <c r="W3" s="979"/>
      <c r="X3" s="977"/>
      <c r="Y3" s="977"/>
      <c r="Z3" s="978"/>
      <c r="AA3" s="980">
        <f>O3+1</f>
        <v>2024</v>
      </c>
      <c r="AB3" s="977"/>
      <c r="AC3" s="977"/>
      <c r="AD3" s="977"/>
      <c r="AE3" s="977"/>
      <c r="AF3" s="977"/>
      <c r="AG3" s="977"/>
      <c r="AH3" s="977"/>
      <c r="AI3" s="977"/>
      <c r="AJ3" s="977"/>
      <c r="AK3" s="977"/>
      <c r="AL3" s="978"/>
      <c r="AM3" s="980">
        <f>AA3+1</f>
        <v>2025</v>
      </c>
      <c r="AN3" s="977"/>
      <c r="AO3" s="977"/>
      <c r="AP3" s="977"/>
      <c r="AQ3" s="977"/>
      <c r="AR3" s="977"/>
      <c r="AS3" s="977"/>
      <c r="AT3" s="977"/>
      <c r="AU3" s="977"/>
      <c r="AV3" s="977"/>
      <c r="AW3" s="977"/>
      <c r="AX3" s="978"/>
      <c r="AY3" s="980">
        <f>AM3+1</f>
        <v>2026</v>
      </c>
      <c r="AZ3" s="981"/>
      <c r="BA3" s="981"/>
      <c r="BB3" s="981"/>
      <c r="BC3" s="981"/>
      <c r="BD3" s="981"/>
      <c r="BE3" s="981"/>
      <c r="BF3" s="981"/>
      <c r="BG3" s="981"/>
      <c r="BH3" s="981"/>
      <c r="BI3" s="981"/>
      <c r="BJ3" s="982"/>
      <c r="BK3" s="980">
        <f>AY3+1</f>
        <v>2027</v>
      </c>
      <c r="BL3" s="977"/>
      <c r="BM3" s="977"/>
      <c r="BN3" s="977"/>
      <c r="BO3" s="977"/>
      <c r="BP3" s="977"/>
      <c r="BQ3" s="977"/>
      <c r="BR3" s="977"/>
      <c r="BS3" s="977"/>
      <c r="BT3" s="977"/>
      <c r="BU3" s="977"/>
      <c r="BV3" s="978"/>
    </row>
    <row r="4" spans="1:74" s="7" customFormat="1" ht="11.25" x14ac:dyDescent="0.2">
      <c r="A4" s="322" t="str">
        <f>TEXT(Dates!$D$2,"dddd, mmmm d, yyyy")</f>
        <v>Wednesday, July 1, 2026</v>
      </c>
      <c r="B4" s="11"/>
      <c r="C4" s="12" t="s">
        <v>213</v>
      </c>
      <c r="D4" s="12" t="s">
        <v>214</v>
      </c>
      <c r="E4" s="12" t="s">
        <v>215</v>
      </c>
      <c r="F4" s="12" t="s">
        <v>216</v>
      </c>
      <c r="G4" s="12" t="s">
        <v>217</v>
      </c>
      <c r="H4" s="12" t="s">
        <v>218</v>
      </c>
      <c r="I4" s="12" t="s">
        <v>219</v>
      </c>
      <c r="J4" s="12" t="s">
        <v>220</v>
      </c>
      <c r="K4" s="12" t="s">
        <v>221</v>
      </c>
      <c r="L4" s="12" t="s">
        <v>222</v>
      </c>
      <c r="M4" s="12" t="s">
        <v>223</v>
      </c>
      <c r="N4" s="12" t="s">
        <v>224</v>
      </c>
      <c r="O4" s="12" t="s">
        <v>213</v>
      </c>
      <c r="P4" s="12" t="s">
        <v>214</v>
      </c>
      <c r="Q4" s="12" t="s">
        <v>215</v>
      </c>
      <c r="R4" s="12" t="s">
        <v>216</v>
      </c>
      <c r="S4" s="12" t="s">
        <v>217</v>
      </c>
      <c r="T4" s="12" t="s">
        <v>218</v>
      </c>
      <c r="U4" s="12" t="s">
        <v>219</v>
      </c>
      <c r="V4" s="12" t="s">
        <v>220</v>
      </c>
      <c r="W4" s="12" t="s">
        <v>221</v>
      </c>
      <c r="X4" s="12" t="s">
        <v>222</v>
      </c>
      <c r="Y4" s="12" t="s">
        <v>223</v>
      </c>
      <c r="Z4" s="12" t="s">
        <v>224</v>
      </c>
      <c r="AA4" s="12" t="s">
        <v>213</v>
      </c>
      <c r="AB4" s="12" t="s">
        <v>214</v>
      </c>
      <c r="AC4" s="12" t="s">
        <v>215</v>
      </c>
      <c r="AD4" s="12" t="s">
        <v>216</v>
      </c>
      <c r="AE4" s="12" t="s">
        <v>217</v>
      </c>
      <c r="AF4" s="12" t="s">
        <v>218</v>
      </c>
      <c r="AG4" s="12" t="s">
        <v>219</v>
      </c>
      <c r="AH4" s="12" t="s">
        <v>220</v>
      </c>
      <c r="AI4" s="12" t="s">
        <v>221</v>
      </c>
      <c r="AJ4" s="12" t="s">
        <v>222</v>
      </c>
      <c r="AK4" s="12" t="s">
        <v>223</v>
      </c>
      <c r="AL4" s="12" t="s">
        <v>224</v>
      </c>
      <c r="AM4" s="12" t="s">
        <v>213</v>
      </c>
      <c r="AN4" s="12" t="s">
        <v>214</v>
      </c>
      <c r="AO4" s="12" t="s">
        <v>215</v>
      </c>
      <c r="AP4" s="12" t="s">
        <v>216</v>
      </c>
      <c r="AQ4" s="12" t="s">
        <v>217</v>
      </c>
      <c r="AR4" s="12" t="s">
        <v>218</v>
      </c>
      <c r="AS4" s="12" t="s">
        <v>219</v>
      </c>
      <c r="AT4" s="12" t="s">
        <v>220</v>
      </c>
      <c r="AU4" s="12" t="s">
        <v>221</v>
      </c>
      <c r="AV4" s="12" t="s">
        <v>222</v>
      </c>
      <c r="AW4" s="12" t="s">
        <v>223</v>
      </c>
      <c r="AX4" s="12" t="s">
        <v>224</v>
      </c>
      <c r="AY4" s="630" t="s">
        <v>213</v>
      </c>
      <c r="AZ4" s="630" t="s">
        <v>214</v>
      </c>
      <c r="BA4" s="630" t="s">
        <v>215</v>
      </c>
      <c r="BB4" s="630" t="s">
        <v>216</v>
      </c>
      <c r="BC4" s="630" t="s">
        <v>217</v>
      </c>
      <c r="BD4" s="630" t="s">
        <v>218</v>
      </c>
      <c r="BE4" s="630" t="s">
        <v>219</v>
      </c>
      <c r="BF4" s="630" t="s">
        <v>220</v>
      </c>
      <c r="BG4" s="630" t="s">
        <v>221</v>
      </c>
      <c r="BH4" s="630" t="s">
        <v>222</v>
      </c>
      <c r="BI4" s="630" t="s">
        <v>223</v>
      </c>
      <c r="BJ4" s="12" t="s">
        <v>224</v>
      </c>
      <c r="BK4" s="12" t="s">
        <v>213</v>
      </c>
      <c r="BL4" s="12" t="s">
        <v>214</v>
      </c>
      <c r="BM4" s="12" t="s">
        <v>215</v>
      </c>
      <c r="BN4" s="12" t="s">
        <v>216</v>
      </c>
      <c r="BO4" s="12" t="s">
        <v>217</v>
      </c>
      <c r="BP4" s="12" t="s">
        <v>218</v>
      </c>
      <c r="BQ4" s="12" t="s">
        <v>219</v>
      </c>
      <c r="BR4" s="12" t="s">
        <v>220</v>
      </c>
      <c r="BS4" s="12" t="s">
        <v>221</v>
      </c>
      <c r="BT4" s="12" t="s">
        <v>222</v>
      </c>
      <c r="BU4" s="12" t="s">
        <v>223</v>
      </c>
      <c r="BV4" s="12" t="s">
        <v>224</v>
      </c>
    </row>
    <row r="5" spans="1:74" s="275" customFormat="1" ht="11.1" customHeight="1" x14ac:dyDescent="0.2">
      <c r="A5" s="595" t="s">
        <v>1299</v>
      </c>
      <c r="B5" s="622" t="s">
        <v>1300</v>
      </c>
      <c r="C5" s="584">
        <v>7.4420000000000002</v>
      </c>
      <c r="D5" s="584">
        <v>7.5149999999999997</v>
      </c>
      <c r="E5" s="584">
        <v>7.7889999999999997</v>
      </c>
      <c r="F5" s="584">
        <v>7.6669999999999998</v>
      </c>
      <c r="G5" s="584">
        <v>7.7869999999999999</v>
      </c>
      <c r="H5" s="584">
        <v>7.8369999999999997</v>
      </c>
      <c r="I5" s="584">
        <v>7.8860000000000001</v>
      </c>
      <c r="J5" s="584">
        <v>8.0090000000000003</v>
      </c>
      <c r="K5" s="584">
        <v>8.2089999999999996</v>
      </c>
      <c r="L5" s="584">
        <v>8.2639999999999993</v>
      </c>
      <c r="M5" s="584">
        <v>8.2769999999999992</v>
      </c>
      <c r="N5" s="584">
        <v>8.0440000000000005</v>
      </c>
      <c r="O5" s="584">
        <v>8.3089999999999993</v>
      </c>
      <c r="P5" s="584">
        <v>8.3670000000000009</v>
      </c>
      <c r="Q5" s="584">
        <v>8.5649999999999995</v>
      </c>
      <c r="R5" s="584">
        <v>8.5559999999999992</v>
      </c>
      <c r="S5" s="584">
        <v>8.5809999999999995</v>
      </c>
      <c r="T5" s="584">
        <v>8.5549999999999997</v>
      </c>
      <c r="U5" s="584">
        <v>8.6280000000000001</v>
      </c>
      <c r="V5" s="584">
        <v>8.7430000000000003</v>
      </c>
      <c r="W5" s="584">
        <v>8.8109999999999999</v>
      </c>
      <c r="X5" s="584">
        <v>8.8249999999999993</v>
      </c>
      <c r="Y5" s="584">
        <v>9.0259999999999998</v>
      </c>
      <c r="Z5" s="584">
        <v>9.0120000000000005</v>
      </c>
      <c r="AA5" s="584">
        <v>8.4359999999999999</v>
      </c>
      <c r="AB5" s="584">
        <v>8.8930000000000007</v>
      </c>
      <c r="AC5" s="584">
        <v>8.9659999999999993</v>
      </c>
      <c r="AD5" s="584">
        <v>9.0350000000000001</v>
      </c>
      <c r="AE5" s="584">
        <v>9.0540000000000003</v>
      </c>
      <c r="AF5" s="584">
        <v>9.0690000000000008</v>
      </c>
      <c r="AG5" s="584">
        <v>9.0329999999999995</v>
      </c>
      <c r="AH5" s="584">
        <v>9.2249999999999996</v>
      </c>
      <c r="AI5" s="584">
        <v>9.282</v>
      </c>
      <c r="AJ5" s="584">
        <v>9.3859999999999992</v>
      </c>
      <c r="AK5" s="584">
        <v>9.4250000000000007</v>
      </c>
      <c r="AL5" s="584">
        <v>9.2680000000000007</v>
      </c>
      <c r="AM5" s="584">
        <v>9</v>
      </c>
      <c r="AN5" s="584">
        <v>9.1189999999999998</v>
      </c>
      <c r="AO5" s="584">
        <v>9.3420000000000005</v>
      </c>
      <c r="AP5" s="584">
        <v>9.3219999999999992</v>
      </c>
      <c r="AQ5" s="584">
        <v>9.3010000000000002</v>
      </c>
      <c r="AR5" s="584">
        <v>9.3520000000000003</v>
      </c>
      <c r="AS5" s="584">
        <v>9.4890000000000008</v>
      </c>
      <c r="AT5" s="584">
        <v>9.4730000000000008</v>
      </c>
      <c r="AU5" s="584">
        <v>9.4570000000000007</v>
      </c>
      <c r="AV5" s="584">
        <v>9.452</v>
      </c>
      <c r="AW5" s="584">
        <v>9.4990000000000006</v>
      </c>
      <c r="AX5" s="584">
        <v>9.3260000000000005</v>
      </c>
      <c r="AY5" s="584">
        <v>8.9250000000000007</v>
      </c>
      <c r="AZ5" s="584">
        <v>9.2959999999999994</v>
      </c>
      <c r="BA5" s="584">
        <v>9.3659999999999997</v>
      </c>
      <c r="BB5" s="584">
        <v>9.4160000000000004</v>
      </c>
      <c r="BC5" s="584">
        <v>9.4920000000000009</v>
      </c>
      <c r="BD5" s="584">
        <v>9.48</v>
      </c>
      <c r="BE5" s="947">
        <v>0</v>
      </c>
      <c r="BF5" s="947">
        <v>0</v>
      </c>
      <c r="BG5" s="947">
        <v>0</v>
      </c>
      <c r="BH5" s="947">
        <v>0</v>
      </c>
      <c r="BI5" s="947">
        <v>0</v>
      </c>
      <c r="BJ5" s="947">
        <v>0</v>
      </c>
      <c r="BK5" s="947">
        <v>0</v>
      </c>
      <c r="BL5" s="947">
        <v>0</v>
      </c>
      <c r="BM5" s="947">
        <v>0</v>
      </c>
      <c r="BN5" s="947">
        <v>0</v>
      </c>
      <c r="BO5" s="947">
        <v>0</v>
      </c>
      <c r="BP5" s="947">
        <v>0</v>
      </c>
      <c r="BQ5" s="947">
        <v>0</v>
      </c>
      <c r="BR5" s="947">
        <v>0</v>
      </c>
      <c r="BS5" s="947">
        <v>0</v>
      </c>
      <c r="BT5" s="947">
        <v>0</v>
      </c>
      <c r="BU5" s="947">
        <v>0</v>
      </c>
      <c r="BV5" s="947">
        <v>0</v>
      </c>
    </row>
    <row r="6" spans="1:74" ht="11.1" customHeight="1" x14ac:dyDescent="0.2">
      <c r="A6" s="267" t="s">
        <v>1301</v>
      </c>
      <c r="B6" s="554" t="s">
        <v>1302</v>
      </c>
      <c r="C6" s="585">
        <v>0.107</v>
      </c>
      <c r="D6" s="585">
        <v>0.122</v>
      </c>
      <c r="E6" s="585">
        <v>0.11899999999999999</v>
      </c>
      <c r="F6" s="585">
        <v>0.11799999999999999</v>
      </c>
      <c r="G6" s="585">
        <v>0.122</v>
      </c>
      <c r="H6" s="585">
        <v>0.123</v>
      </c>
      <c r="I6" s="585">
        <v>0.124</v>
      </c>
      <c r="J6" s="585">
        <v>0.12</v>
      </c>
      <c r="K6" s="585">
        <v>0.11600000000000001</v>
      </c>
      <c r="L6" s="585">
        <v>0.113</v>
      </c>
      <c r="M6" s="585">
        <v>0.114</v>
      </c>
      <c r="N6" s="585">
        <v>0.12</v>
      </c>
      <c r="O6" s="585">
        <v>0.128</v>
      </c>
      <c r="P6" s="585">
        <v>0.129</v>
      </c>
      <c r="Q6" s="585">
        <v>0.126</v>
      </c>
      <c r="R6" s="585">
        <v>0.128</v>
      </c>
      <c r="S6" s="585">
        <v>0.126</v>
      </c>
      <c r="T6" s="585">
        <v>0.11899999999999999</v>
      </c>
      <c r="U6" s="585">
        <v>0.124</v>
      </c>
      <c r="V6" s="585">
        <v>0.126</v>
      </c>
      <c r="W6" s="585">
        <v>0.13</v>
      </c>
      <c r="X6" s="585">
        <v>0.13200000000000001</v>
      </c>
      <c r="Y6" s="585">
        <v>0.128</v>
      </c>
      <c r="Z6" s="585">
        <v>0.11700000000000001</v>
      </c>
      <c r="AA6" s="585">
        <v>0.111</v>
      </c>
      <c r="AB6" s="585">
        <v>0.123</v>
      </c>
      <c r="AC6" s="585">
        <v>0.125</v>
      </c>
      <c r="AD6" s="585">
        <v>0.128</v>
      </c>
      <c r="AE6" s="585">
        <v>0.129</v>
      </c>
      <c r="AF6" s="585">
        <v>0.128</v>
      </c>
      <c r="AG6" s="585">
        <v>0.127</v>
      </c>
      <c r="AH6" s="585">
        <v>0.128</v>
      </c>
      <c r="AI6" s="585">
        <v>0.126</v>
      </c>
      <c r="AJ6" s="585">
        <v>0.13</v>
      </c>
      <c r="AK6" s="585">
        <v>0.127</v>
      </c>
      <c r="AL6" s="585">
        <v>0.127</v>
      </c>
      <c r="AM6" s="585">
        <v>0.11899999999999999</v>
      </c>
      <c r="AN6" s="585">
        <v>0.11899999999999999</v>
      </c>
      <c r="AO6" s="585">
        <v>0.12</v>
      </c>
      <c r="AP6" s="585">
        <v>0.127</v>
      </c>
      <c r="AQ6" s="585">
        <v>0.11899999999999999</v>
      </c>
      <c r="AR6" s="585">
        <v>0.114</v>
      </c>
      <c r="AS6" s="585">
        <v>0.113</v>
      </c>
      <c r="AT6" s="585">
        <v>0.11600000000000001</v>
      </c>
      <c r="AU6" s="585">
        <v>0.126</v>
      </c>
      <c r="AV6" s="585">
        <v>0.128</v>
      </c>
      <c r="AW6" s="585">
        <v>0.127</v>
      </c>
      <c r="AX6" s="585">
        <v>0.126</v>
      </c>
      <c r="AY6" s="585">
        <v>0.123</v>
      </c>
      <c r="AZ6" s="585">
        <v>0.126</v>
      </c>
      <c r="BA6" s="585">
        <v>0.125</v>
      </c>
      <c r="BB6" s="585">
        <v>0.127</v>
      </c>
      <c r="BC6" s="585">
        <v>0.124</v>
      </c>
      <c r="BD6" s="585">
        <v>0.12</v>
      </c>
      <c r="BE6" s="947">
        <v>0</v>
      </c>
      <c r="BF6" s="947">
        <v>0</v>
      </c>
      <c r="BG6" s="947">
        <v>0</v>
      </c>
      <c r="BH6" s="947">
        <v>0</v>
      </c>
      <c r="BI6" s="947">
        <v>0</v>
      </c>
      <c r="BJ6" s="947">
        <v>0</v>
      </c>
      <c r="BK6" s="947">
        <v>0</v>
      </c>
      <c r="BL6" s="947">
        <v>0</v>
      </c>
      <c r="BM6" s="947">
        <v>0</v>
      </c>
      <c r="BN6" s="947">
        <v>0</v>
      </c>
      <c r="BO6" s="947">
        <v>0</v>
      </c>
      <c r="BP6" s="947">
        <v>0</v>
      </c>
      <c r="BQ6" s="947">
        <v>0</v>
      </c>
      <c r="BR6" s="947">
        <v>0</v>
      </c>
      <c r="BS6" s="947">
        <v>0</v>
      </c>
      <c r="BT6" s="947">
        <v>0</v>
      </c>
      <c r="BU6" s="947">
        <v>0</v>
      </c>
      <c r="BV6" s="947">
        <v>0</v>
      </c>
    </row>
    <row r="7" spans="1:74" ht="11.1" customHeight="1" x14ac:dyDescent="0.2">
      <c r="A7" s="267" t="s">
        <v>1303</v>
      </c>
      <c r="B7" s="554" t="s">
        <v>1304</v>
      </c>
      <c r="C7" s="585">
        <v>1.079</v>
      </c>
      <c r="D7" s="585">
        <v>1.081</v>
      </c>
      <c r="E7" s="585">
        <v>1.117</v>
      </c>
      <c r="F7" s="585">
        <v>0.90400000000000003</v>
      </c>
      <c r="G7" s="585">
        <v>1.0489999999999999</v>
      </c>
      <c r="H7" s="585">
        <v>1.095</v>
      </c>
      <c r="I7" s="585">
        <v>1.0669999999999999</v>
      </c>
      <c r="J7" s="585">
        <v>1.0680000000000001</v>
      </c>
      <c r="K7" s="585">
        <v>1.117</v>
      </c>
      <c r="L7" s="585">
        <v>1.1100000000000001</v>
      </c>
      <c r="M7" s="585">
        <v>1.0940000000000001</v>
      </c>
      <c r="N7" s="585">
        <v>0.96099999999999997</v>
      </c>
      <c r="O7" s="585">
        <v>1.0640000000000001</v>
      </c>
      <c r="P7" s="585">
        <v>1.159</v>
      </c>
      <c r="Q7" s="585">
        <v>1.1259999999999999</v>
      </c>
      <c r="R7" s="585">
        <v>1.1339999999999999</v>
      </c>
      <c r="S7" s="585">
        <v>1.137</v>
      </c>
      <c r="T7" s="585">
        <v>1.17</v>
      </c>
      <c r="U7" s="585">
        <v>1.179</v>
      </c>
      <c r="V7" s="585">
        <v>1.2190000000000001</v>
      </c>
      <c r="W7" s="585">
        <v>1.3</v>
      </c>
      <c r="X7" s="585">
        <v>1.268</v>
      </c>
      <c r="Y7" s="585">
        <v>1.2929999999999999</v>
      </c>
      <c r="Z7" s="585">
        <v>1.288</v>
      </c>
      <c r="AA7" s="585">
        <v>1.1160000000000001</v>
      </c>
      <c r="AB7" s="585">
        <v>1.27</v>
      </c>
      <c r="AC7" s="585">
        <v>1.2490000000000001</v>
      </c>
      <c r="AD7" s="585">
        <v>1.262</v>
      </c>
      <c r="AE7" s="585">
        <v>1.2190000000000001</v>
      </c>
      <c r="AF7" s="585">
        <v>1.2070000000000001</v>
      </c>
      <c r="AG7" s="585">
        <v>1.1919999999999999</v>
      </c>
      <c r="AH7" s="585">
        <v>1.206</v>
      </c>
      <c r="AI7" s="585">
        <v>1.23</v>
      </c>
      <c r="AJ7" s="585">
        <v>1.212</v>
      </c>
      <c r="AK7" s="585">
        <v>1.26</v>
      </c>
      <c r="AL7" s="585">
        <v>1.2230000000000001</v>
      </c>
      <c r="AM7" s="585">
        <v>1.212</v>
      </c>
      <c r="AN7" s="585">
        <v>1.1910000000000001</v>
      </c>
      <c r="AO7" s="585">
        <v>1.2230000000000001</v>
      </c>
      <c r="AP7" s="585">
        <v>1.2010000000000001</v>
      </c>
      <c r="AQ7" s="585">
        <v>1.159</v>
      </c>
      <c r="AR7" s="585">
        <v>1.2030000000000001</v>
      </c>
      <c r="AS7" s="585">
        <v>1.2170000000000001</v>
      </c>
      <c r="AT7" s="585">
        <v>1.206</v>
      </c>
      <c r="AU7" s="585">
        <v>1.2070000000000001</v>
      </c>
      <c r="AV7" s="585">
        <v>1.2170000000000001</v>
      </c>
      <c r="AW7" s="585">
        <v>1.232</v>
      </c>
      <c r="AX7" s="585">
        <v>1.1619999999999999</v>
      </c>
      <c r="AY7" s="585">
        <v>1.161</v>
      </c>
      <c r="AZ7" s="585">
        <v>1.1659999999999999</v>
      </c>
      <c r="BA7" s="585">
        <v>1.173</v>
      </c>
      <c r="BB7" s="585">
        <v>1.1759999999999999</v>
      </c>
      <c r="BC7" s="585">
        <v>1.196</v>
      </c>
      <c r="BD7" s="585">
        <v>1.1859999999999999</v>
      </c>
      <c r="BE7" s="947">
        <v>0</v>
      </c>
      <c r="BF7" s="947">
        <v>0</v>
      </c>
      <c r="BG7" s="947">
        <v>0</v>
      </c>
      <c r="BH7" s="947">
        <v>0</v>
      </c>
      <c r="BI7" s="947">
        <v>0</v>
      </c>
      <c r="BJ7" s="947">
        <v>0</v>
      </c>
      <c r="BK7" s="947">
        <v>0</v>
      </c>
      <c r="BL7" s="947">
        <v>0</v>
      </c>
      <c r="BM7" s="947">
        <v>0</v>
      </c>
      <c r="BN7" s="947">
        <v>0</v>
      </c>
      <c r="BO7" s="947">
        <v>0</v>
      </c>
      <c r="BP7" s="947">
        <v>0</v>
      </c>
      <c r="BQ7" s="947">
        <v>0</v>
      </c>
      <c r="BR7" s="947">
        <v>0</v>
      </c>
      <c r="BS7" s="947">
        <v>0</v>
      </c>
      <c r="BT7" s="947">
        <v>0</v>
      </c>
      <c r="BU7" s="947">
        <v>0</v>
      </c>
      <c r="BV7" s="947">
        <v>0</v>
      </c>
    </row>
    <row r="8" spans="1:74" ht="11.1" customHeight="1" x14ac:dyDescent="0.2">
      <c r="A8" s="267" t="s">
        <v>1305</v>
      </c>
      <c r="B8" s="554" t="s">
        <v>1306</v>
      </c>
      <c r="C8" s="585">
        <v>0.93899999999999995</v>
      </c>
      <c r="D8" s="585">
        <v>0.93700000000000006</v>
      </c>
      <c r="E8" s="585">
        <v>0.94199999999999995</v>
      </c>
      <c r="F8" s="585">
        <v>0.96799999999999997</v>
      </c>
      <c r="G8" s="585">
        <v>0.95899999999999996</v>
      </c>
      <c r="H8" s="585">
        <v>0.98899999999999999</v>
      </c>
      <c r="I8" s="585">
        <v>0.97599999999999998</v>
      </c>
      <c r="J8" s="585">
        <v>0.98799999999999999</v>
      </c>
      <c r="K8" s="585">
        <v>1.01</v>
      </c>
      <c r="L8" s="585">
        <v>1.0109999999999999</v>
      </c>
      <c r="M8" s="585">
        <v>0.98199999999999998</v>
      </c>
      <c r="N8" s="585">
        <v>0.95</v>
      </c>
      <c r="O8" s="585">
        <v>0.97899999999999998</v>
      </c>
      <c r="P8" s="585">
        <v>0.99399999999999999</v>
      </c>
      <c r="Q8" s="585">
        <v>1.028</v>
      </c>
      <c r="R8" s="585">
        <v>1.0049999999999999</v>
      </c>
      <c r="S8" s="585">
        <v>1.0289999999999999</v>
      </c>
      <c r="T8" s="585">
        <v>1.04</v>
      </c>
      <c r="U8" s="585">
        <v>1.04</v>
      </c>
      <c r="V8" s="585">
        <v>1.0129999999999999</v>
      </c>
      <c r="W8" s="585">
        <v>1.01</v>
      </c>
      <c r="X8" s="585">
        <v>0.97799999999999998</v>
      </c>
      <c r="Y8" s="585">
        <v>0.97099999999999997</v>
      </c>
      <c r="Z8" s="585">
        <v>0.94</v>
      </c>
      <c r="AA8" s="585">
        <v>0.90800000000000003</v>
      </c>
      <c r="AB8" s="585">
        <v>0.95</v>
      </c>
      <c r="AC8" s="585">
        <v>0.96699999999999997</v>
      </c>
      <c r="AD8" s="585">
        <v>1.008</v>
      </c>
      <c r="AE8" s="585">
        <v>1.04</v>
      </c>
      <c r="AF8" s="585">
        <v>1.0389999999999999</v>
      </c>
      <c r="AG8" s="585">
        <v>1.0169999999999999</v>
      </c>
      <c r="AH8" s="585">
        <v>1.048</v>
      </c>
      <c r="AI8" s="585">
        <v>1.0649999999999999</v>
      </c>
      <c r="AJ8" s="585">
        <v>1.0780000000000001</v>
      </c>
      <c r="AK8" s="585">
        <v>1.036</v>
      </c>
      <c r="AL8" s="585">
        <v>1.006</v>
      </c>
      <c r="AM8" s="585">
        <v>0.97899999999999998</v>
      </c>
      <c r="AN8" s="585">
        <v>1.0389999999999999</v>
      </c>
      <c r="AO8" s="585">
        <v>1.0469999999999999</v>
      </c>
      <c r="AP8" s="585">
        <v>1.0549999999999999</v>
      </c>
      <c r="AQ8" s="585">
        <v>1.0529999999999999</v>
      </c>
      <c r="AR8" s="585">
        <v>1.0629999999999999</v>
      </c>
      <c r="AS8" s="585">
        <v>1.081</v>
      </c>
      <c r="AT8" s="585">
        <v>1.0649999999999999</v>
      </c>
      <c r="AU8" s="585">
        <v>1.0129999999999999</v>
      </c>
      <c r="AV8" s="585">
        <v>0.96699999999999997</v>
      </c>
      <c r="AW8" s="585">
        <v>1.0029999999999999</v>
      </c>
      <c r="AX8" s="585">
        <v>0.98099999999999998</v>
      </c>
      <c r="AY8" s="585">
        <v>0.97099999999999997</v>
      </c>
      <c r="AZ8" s="585">
        <v>0.97199999999999998</v>
      </c>
      <c r="BA8" s="585">
        <v>0.99</v>
      </c>
      <c r="BB8" s="585">
        <v>1.022</v>
      </c>
      <c r="BC8" s="585">
        <v>1.022</v>
      </c>
      <c r="BD8" s="585">
        <v>1.0269999999999999</v>
      </c>
      <c r="BE8" s="947">
        <v>0</v>
      </c>
      <c r="BF8" s="947">
        <v>0</v>
      </c>
      <c r="BG8" s="947">
        <v>0</v>
      </c>
      <c r="BH8" s="947">
        <v>0</v>
      </c>
      <c r="BI8" s="947">
        <v>0</v>
      </c>
      <c r="BJ8" s="947">
        <v>0</v>
      </c>
      <c r="BK8" s="947">
        <v>0</v>
      </c>
      <c r="BL8" s="947">
        <v>0</v>
      </c>
      <c r="BM8" s="947">
        <v>0</v>
      </c>
      <c r="BN8" s="947">
        <v>0</v>
      </c>
      <c r="BO8" s="947">
        <v>0</v>
      </c>
      <c r="BP8" s="947">
        <v>0</v>
      </c>
      <c r="BQ8" s="947">
        <v>0</v>
      </c>
      <c r="BR8" s="947">
        <v>0</v>
      </c>
      <c r="BS8" s="947">
        <v>0</v>
      </c>
      <c r="BT8" s="947">
        <v>0</v>
      </c>
      <c r="BU8" s="947">
        <v>0</v>
      </c>
      <c r="BV8" s="947">
        <v>0</v>
      </c>
    </row>
    <row r="9" spans="1:74" s="275" customFormat="1" ht="11.1" customHeight="1" x14ac:dyDescent="0.2">
      <c r="A9" s="267" t="s">
        <v>1307</v>
      </c>
      <c r="B9" s="554" t="s">
        <v>1308</v>
      </c>
      <c r="C9" s="585">
        <v>0.15</v>
      </c>
      <c r="D9" s="585">
        <v>0.14499999999999999</v>
      </c>
      <c r="E9" s="585">
        <v>0.157</v>
      </c>
      <c r="F9" s="585">
        <v>0.157</v>
      </c>
      <c r="G9" s="585">
        <v>0.156</v>
      </c>
      <c r="H9" s="585">
        <v>0.151</v>
      </c>
      <c r="I9" s="585">
        <v>0.14599999999999999</v>
      </c>
      <c r="J9" s="585">
        <v>0.14899999999999999</v>
      </c>
      <c r="K9" s="585">
        <v>0.14099999999999999</v>
      </c>
      <c r="L9" s="585">
        <v>0.154</v>
      </c>
      <c r="M9" s="585">
        <v>0.16</v>
      </c>
      <c r="N9" s="585">
        <v>0.15</v>
      </c>
      <c r="O9" s="585">
        <v>0.157</v>
      </c>
      <c r="P9" s="585">
        <v>0.155</v>
      </c>
      <c r="Q9" s="585">
        <v>0.154</v>
      </c>
      <c r="R9" s="585">
        <v>0.14799999999999999</v>
      </c>
      <c r="S9" s="585">
        <v>0.14899999999999999</v>
      </c>
      <c r="T9" s="585">
        <v>0.14299999999999999</v>
      </c>
      <c r="U9" s="585">
        <v>0.14199999999999999</v>
      </c>
      <c r="V9" s="585">
        <v>0.13600000000000001</v>
      </c>
      <c r="W9" s="585">
        <v>0.13600000000000001</v>
      </c>
      <c r="X9" s="585">
        <v>0.13500000000000001</v>
      </c>
      <c r="Y9" s="585">
        <v>0.13700000000000001</v>
      </c>
      <c r="Z9" s="585">
        <v>0.13600000000000001</v>
      </c>
      <c r="AA9" s="585">
        <v>0.121</v>
      </c>
      <c r="AB9" s="585">
        <v>0.13200000000000001</v>
      </c>
      <c r="AC9" s="585">
        <v>0.127</v>
      </c>
      <c r="AD9" s="585">
        <v>0.126</v>
      </c>
      <c r="AE9" s="585">
        <v>0.11799999999999999</v>
      </c>
      <c r="AF9" s="585">
        <v>0.114</v>
      </c>
      <c r="AG9" s="585">
        <v>0.113</v>
      </c>
      <c r="AH9" s="585">
        <v>0.113</v>
      </c>
      <c r="AI9" s="585">
        <v>0.11899999999999999</v>
      </c>
      <c r="AJ9" s="585">
        <v>0.11899999999999999</v>
      </c>
      <c r="AK9" s="585">
        <v>0.11899999999999999</v>
      </c>
      <c r="AL9" s="585">
        <v>0.115</v>
      </c>
      <c r="AM9" s="585">
        <v>0.113</v>
      </c>
      <c r="AN9" s="585">
        <v>0.10299999999999999</v>
      </c>
      <c r="AO9" s="585">
        <v>0.12</v>
      </c>
      <c r="AP9" s="585">
        <v>0.11799999999999999</v>
      </c>
      <c r="AQ9" s="585">
        <v>0.11899999999999999</v>
      </c>
      <c r="AR9" s="585">
        <v>0.12</v>
      </c>
      <c r="AS9" s="585">
        <v>0.121</v>
      </c>
      <c r="AT9" s="585">
        <v>0.115</v>
      </c>
      <c r="AU9" s="585">
        <v>0.11799999999999999</v>
      </c>
      <c r="AV9" s="585">
        <v>0.121</v>
      </c>
      <c r="AW9" s="585">
        <v>0.11700000000000001</v>
      </c>
      <c r="AX9" s="585">
        <v>0.11</v>
      </c>
      <c r="AY9" s="585">
        <v>9.8000000000000004E-2</v>
      </c>
      <c r="AZ9" s="585">
        <v>0.11</v>
      </c>
      <c r="BA9" s="585">
        <v>0.114</v>
      </c>
      <c r="BB9" s="585">
        <v>0.111</v>
      </c>
      <c r="BC9" s="585">
        <v>0.109</v>
      </c>
      <c r="BD9" s="585">
        <v>0.105</v>
      </c>
      <c r="BE9" s="947">
        <v>0</v>
      </c>
      <c r="BF9" s="947">
        <v>0</v>
      </c>
      <c r="BG9" s="947">
        <v>0</v>
      </c>
      <c r="BH9" s="947">
        <v>0</v>
      </c>
      <c r="BI9" s="947">
        <v>0</v>
      </c>
      <c r="BJ9" s="947">
        <v>0</v>
      </c>
      <c r="BK9" s="947">
        <v>0</v>
      </c>
      <c r="BL9" s="947">
        <v>0</v>
      </c>
      <c r="BM9" s="947">
        <v>0</v>
      </c>
      <c r="BN9" s="947">
        <v>0</v>
      </c>
      <c r="BO9" s="947">
        <v>0</v>
      </c>
      <c r="BP9" s="947">
        <v>0</v>
      </c>
      <c r="BQ9" s="947">
        <v>0</v>
      </c>
      <c r="BR9" s="947">
        <v>0</v>
      </c>
      <c r="BS9" s="947">
        <v>0</v>
      </c>
      <c r="BT9" s="947">
        <v>0</v>
      </c>
      <c r="BU9" s="947">
        <v>0</v>
      </c>
      <c r="BV9" s="947">
        <v>0</v>
      </c>
    </row>
    <row r="10" spans="1:74" s="275" customFormat="1" ht="11.1" customHeight="1" x14ac:dyDescent="0.2">
      <c r="A10" s="267" t="s">
        <v>1309</v>
      </c>
      <c r="B10" s="554" t="s">
        <v>1310</v>
      </c>
      <c r="C10" s="585">
        <v>0.42599999999999999</v>
      </c>
      <c r="D10" s="585">
        <v>0.433</v>
      </c>
      <c r="E10" s="585">
        <v>0.442</v>
      </c>
      <c r="F10" s="585">
        <v>0.441</v>
      </c>
      <c r="G10" s="585">
        <v>0.432</v>
      </c>
      <c r="H10" s="585">
        <v>0.42599999999999999</v>
      </c>
      <c r="I10" s="585">
        <v>0.42599999999999999</v>
      </c>
      <c r="J10" s="585">
        <v>0.42799999999999999</v>
      </c>
      <c r="K10" s="585">
        <v>0.42699999999999999</v>
      </c>
      <c r="L10" s="585">
        <v>0.43</v>
      </c>
      <c r="M10" s="585">
        <v>0.442</v>
      </c>
      <c r="N10" s="585">
        <v>0.40500000000000003</v>
      </c>
      <c r="O10" s="585">
        <v>0.41699999999999998</v>
      </c>
      <c r="P10" s="585">
        <v>0.41099999999999998</v>
      </c>
      <c r="Q10" s="585">
        <v>0.432</v>
      </c>
      <c r="R10" s="585">
        <v>0.44700000000000001</v>
      </c>
      <c r="S10" s="585">
        <v>0.45</v>
      </c>
      <c r="T10" s="585">
        <v>0.45800000000000002</v>
      </c>
      <c r="U10" s="585">
        <v>0.45</v>
      </c>
      <c r="V10" s="585">
        <v>0.45800000000000002</v>
      </c>
      <c r="W10" s="585">
        <v>0.45500000000000002</v>
      </c>
      <c r="X10" s="585">
        <v>0.46800000000000003</v>
      </c>
      <c r="Y10" s="585">
        <v>0.48</v>
      </c>
      <c r="Z10" s="585">
        <v>0.49199999999999999</v>
      </c>
      <c r="AA10" s="585">
        <v>0.44900000000000001</v>
      </c>
      <c r="AB10" s="585">
        <v>0.47299999999999998</v>
      </c>
      <c r="AC10" s="585">
        <v>0.47499999999999998</v>
      </c>
      <c r="AD10" s="585">
        <v>0.45600000000000002</v>
      </c>
      <c r="AE10" s="585">
        <v>0.46</v>
      </c>
      <c r="AF10" s="585">
        <v>0.44800000000000001</v>
      </c>
      <c r="AG10" s="585">
        <v>0.44600000000000001</v>
      </c>
      <c r="AH10" s="585">
        <v>0.45400000000000001</v>
      </c>
      <c r="AI10" s="585">
        <v>0.47299999999999998</v>
      </c>
      <c r="AJ10" s="585">
        <v>0.498</v>
      </c>
      <c r="AK10" s="585">
        <v>0.52600000000000002</v>
      </c>
      <c r="AL10" s="585">
        <v>0.51500000000000001</v>
      </c>
      <c r="AM10" s="585">
        <v>0.47699999999999998</v>
      </c>
      <c r="AN10" s="585">
        <v>0.47099999999999997</v>
      </c>
      <c r="AO10" s="585">
        <v>0.47399999999999998</v>
      </c>
      <c r="AP10" s="585">
        <v>0.45400000000000001</v>
      </c>
      <c r="AQ10" s="585">
        <v>0.47399999999999998</v>
      </c>
      <c r="AR10" s="585">
        <v>0.45400000000000001</v>
      </c>
      <c r="AS10" s="585">
        <v>0.46500000000000002</v>
      </c>
      <c r="AT10" s="585">
        <v>0.46700000000000003</v>
      </c>
      <c r="AU10" s="585">
        <v>0.46200000000000002</v>
      </c>
      <c r="AV10" s="585">
        <v>0.47199999999999998</v>
      </c>
      <c r="AW10" s="585">
        <v>0.46200000000000002</v>
      </c>
      <c r="AX10" s="585">
        <v>0.45100000000000001</v>
      </c>
      <c r="AY10" s="585">
        <v>0.437</v>
      </c>
      <c r="AZ10" s="585">
        <v>0.44500000000000001</v>
      </c>
      <c r="BA10" s="585">
        <v>0.443</v>
      </c>
      <c r="BB10" s="585">
        <v>0.43</v>
      </c>
      <c r="BC10" s="585">
        <v>0.44500000000000001</v>
      </c>
      <c r="BD10" s="585">
        <v>0.432</v>
      </c>
      <c r="BE10" s="947">
        <v>0</v>
      </c>
      <c r="BF10" s="947">
        <v>0</v>
      </c>
      <c r="BG10" s="947">
        <v>0</v>
      </c>
      <c r="BH10" s="947">
        <v>0</v>
      </c>
      <c r="BI10" s="947">
        <v>0</v>
      </c>
      <c r="BJ10" s="947">
        <v>0</v>
      </c>
      <c r="BK10" s="947">
        <v>0</v>
      </c>
      <c r="BL10" s="947">
        <v>0</v>
      </c>
      <c r="BM10" s="947">
        <v>0</v>
      </c>
      <c r="BN10" s="947">
        <v>0</v>
      </c>
      <c r="BO10" s="947">
        <v>0</v>
      </c>
      <c r="BP10" s="947">
        <v>0</v>
      </c>
      <c r="BQ10" s="947">
        <v>0</v>
      </c>
      <c r="BR10" s="947">
        <v>0</v>
      </c>
      <c r="BS10" s="947">
        <v>0</v>
      </c>
      <c r="BT10" s="947">
        <v>0</v>
      </c>
      <c r="BU10" s="947">
        <v>0</v>
      </c>
      <c r="BV10" s="947">
        <v>0</v>
      </c>
    </row>
    <row r="11" spans="1:74" ht="11.1" customHeight="1" x14ac:dyDescent="0.2">
      <c r="A11" s="267" t="s">
        <v>1311</v>
      </c>
      <c r="B11" s="554" t="s">
        <v>1312</v>
      </c>
      <c r="C11" s="585">
        <v>4.3739999999999997</v>
      </c>
      <c r="D11" s="585">
        <v>4.4329999999999998</v>
      </c>
      <c r="E11" s="585">
        <v>4.6239999999999997</v>
      </c>
      <c r="F11" s="585">
        <v>4.681</v>
      </c>
      <c r="G11" s="585">
        <v>4.657</v>
      </c>
      <c r="H11" s="585">
        <v>4.6399999999999997</v>
      </c>
      <c r="I11" s="585">
        <v>4.7370000000000001</v>
      </c>
      <c r="J11" s="585">
        <v>4.8369999999999997</v>
      </c>
      <c r="K11" s="585">
        <v>4.9779999999999998</v>
      </c>
      <c r="L11" s="585">
        <v>5.024</v>
      </c>
      <c r="M11" s="585">
        <v>5.0609999999999999</v>
      </c>
      <c r="N11" s="585">
        <v>5.0570000000000004</v>
      </c>
      <c r="O11" s="585">
        <v>5.1609999999999996</v>
      </c>
      <c r="P11" s="585">
        <v>5.1040000000000001</v>
      </c>
      <c r="Q11" s="585">
        <v>5.26</v>
      </c>
      <c r="R11" s="585">
        <v>5.2670000000000003</v>
      </c>
      <c r="S11" s="585">
        <v>5.2510000000000003</v>
      </c>
      <c r="T11" s="585">
        <v>5.1790000000000003</v>
      </c>
      <c r="U11" s="585">
        <v>5.2679999999999998</v>
      </c>
      <c r="V11" s="585">
        <v>5.3609999999999998</v>
      </c>
      <c r="W11" s="585">
        <v>5.3540000000000001</v>
      </c>
      <c r="X11" s="585">
        <v>5.4169999999999998</v>
      </c>
      <c r="Y11" s="585">
        <v>5.5839999999999996</v>
      </c>
      <c r="Z11" s="585">
        <v>5.6120000000000001</v>
      </c>
      <c r="AA11" s="585">
        <v>5.343</v>
      </c>
      <c r="AB11" s="585">
        <v>5.5510000000000002</v>
      </c>
      <c r="AC11" s="585">
        <v>5.63</v>
      </c>
      <c r="AD11" s="585">
        <v>5.6539999999999999</v>
      </c>
      <c r="AE11" s="585">
        <v>5.673</v>
      </c>
      <c r="AF11" s="585">
        <v>5.718</v>
      </c>
      <c r="AG11" s="585">
        <v>5.7240000000000002</v>
      </c>
      <c r="AH11" s="585">
        <v>5.8460000000000001</v>
      </c>
      <c r="AI11" s="585">
        <v>5.82</v>
      </c>
      <c r="AJ11" s="585">
        <v>5.9080000000000004</v>
      </c>
      <c r="AK11" s="585">
        <v>5.9050000000000002</v>
      </c>
      <c r="AL11" s="585">
        <v>5.835</v>
      </c>
      <c r="AM11" s="585">
        <v>5.6660000000000004</v>
      </c>
      <c r="AN11" s="585">
        <v>5.758</v>
      </c>
      <c r="AO11" s="585">
        <v>5.9</v>
      </c>
      <c r="AP11" s="585">
        <v>5.9240000000000004</v>
      </c>
      <c r="AQ11" s="585">
        <v>5.9219999999999997</v>
      </c>
      <c r="AR11" s="585">
        <v>5.9320000000000004</v>
      </c>
      <c r="AS11" s="585">
        <v>6.0389999999999997</v>
      </c>
      <c r="AT11" s="585">
        <v>6.0389999999999997</v>
      </c>
      <c r="AU11" s="585">
        <v>6.0679999999999996</v>
      </c>
      <c r="AV11" s="585">
        <v>6.1139999999999999</v>
      </c>
      <c r="AW11" s="585">
        <v>6.1289999999999996</v>
      </c>
      <c r="AX11" s="585">
        <v>6.0590000000000002</v>
      </c>
      <c r="AY11" s="585">
        <v>5.72</v>
      </c>
      <c r="AZ11" s="585">
        <v>6.0460000000000003</v>
      </c>
      <c r="BA11" s="585">
        <v>6.077</v>
      </c>
      <c r="BB11" s="585">
        <v>6.1040000000000001</v>
      </c>
      <c r="BC11" s="585">
        <v>6.1349999999999998</v>
      </c>
      <c r="BD11" s="585">
        <v>6.1459999999999999</v>
      </c>
      <c r="BE11" s="947">
        <v>0</v>
      </c>
      <c r="BF11" s="947">
        <v>0</v>
      </c>
      <c r="BG11" s="947">
        <v>0</v>
      </c>
      <c r="BH11" s="947">
        <v>0</v>
      </c>
      <c r="BI11" s="947">
        <v>0</v>
      </c>
      <c r="BJ11" s="947">
        <v>0</v>
      </c>
      <c r="BK11" s="947">
        <v>0</v>
      </c>
      <c r="BL11" s="947">
        <v>0</v>
      </c>
      <c r="BM11" s="947">
        <v>0</v>
      </c>
      <c r="BN11" s="947">
        <v>0</v>
      </c>
      <c r="BO11" s="947">
        <v>0</v>
      </c>
      <c r="BP11" s="947">
        <v>0</v>
      </c>
      <c r="BQ11" s="947">
        <v>0</v>
      </c>
      <c r="BR11" s="947">
        <v>0</v>
      </c>
      <c r="BS11" s="947">
        <v>0</v>
      </c>
      <c r="BT11" s="947">
        <v>0</v>
      </c>
      <c r="BU11" s="947">
        <v>0</v>
      </c>
      <c r="BV11" s="947">
        <v>0</v>
      </c>
    </row>
    <row r="12" spans="1:74" ht="11.1" customHeight="1" x14ac:dyDescent="0.2">
      <c r="A12" s="267" t="s">
        <v>1313</v>
      </c>
      <c r="B12" s="554" t="s">
        <v>1314</v>
      </c>
      <c r="C12" s="585">
        <v>8.4000000000000005E-2</v>
      </c>
      <c r="D12" s="585">
        <v>7.8E-2</v>
      </c>
      <c r="E12" s="585">
        <v>9.0999999999999998E-2</v>
      </c>
      <c r="F12" s="585">
        <v>9.5000000000000001E-2</v>
      </c>
      <c r="G12" s="585">
        <v>9.5000000000000001E-2</v>
      </c>
      <c r="H12" s="585">
        <v>9.4E-2</v>
      </c>
      <c r="I12" s="585">
        <v>8.8999999999999996E-2</v>
      </c>
      <c r="J12" s="585">
        <v>9.0999999999999998E-2</v>
      </c>
      <c r="K12" s="585">
        <v>0.09</v>
      </c>
      <c r="L12" s="585">
        <v>8.6999999999999994E-2</v>
      </c>
      <c r="M12" s="585">
        <v>9.4E-2</v>
      </c>
      <c r="N12" s="585">
        <v>8.7999999999999995E-2</v>
      </c>
      <c r="O12" s="585">
        <v>9.2999999999999999E-2</v>
      </c>
      <c r="P12" s="585">
        <v>9.2999999999999999E-2</v>
      </c>
      <c r="Q12" s="585">
        <v>9.6000000000000002E-2</v>
      </c>
      <c r="R12" s="585">
        <v>9.2999999999999999E-2</v>
      </c>
      <c r="S12" s="585">
        <v>0.104</v>
      </c>
      <c r="T12" s="585">
        <v>0.10100000000000001</v>
      </c>
      <c r="U12" s="585">
        <v>0.10299999999999999</v>
      </c>
      <c r="V12" s="585">
        <v>9.7000000000000003E-2</v>
      </c>
      <c r="W12" s="585">
        <v>9.1999999999999998E-2</v>
      </c>
      <c r="X12" s="585">
        <v>8.8999999999999996E-2</v>
      </c>
      <c r="Y12" s="585">
        <v>8.8999999999999996E-2</v>
      </c>
      <c r="Z12" s="585">
        <v>8.6999999999999994E-2</v>
      </c>
      <c r="AA12" s="585">
        <v>7.8E-2</v>
      </c>
      <c r="AB12" s="585">
        <v>8.1000000000000003E-2</v>
      </c>
      <c r="AC12" s="585">
        <v>0.08</v>
      </c>
      <c r="AD12" s="585">
        <v>8.4000000000000005E-2</v>
      </c>
      <c r="AE12" s="585">
        <v>8.5999999999999993E-2</v>
      </c>
      <c r="AF12" s="585">
        <v>8.1000000000000003E-2</v>
      </c>
      <c r="AG12" s="585">
        <v>7.9000000000000001E-2</v>
      </c>
      <c r="AH12" s="585">
        <v>8.4000000000000005E-2</v>
      </c>
      <c r="AI12" s="585">
        <v>0.09</v>
      </c>
      <c r="AJ12" s="585">
        <v>9.0999999999999998E-2</v>
      </c>
      <c r="AK12" s="585">
        <v>9.2999999999999999E-2</v>
      </c>
      <c r="AL12" s="585">
        <v>9.1999999999999998E-2</v>
      </c>
      <c r="AM12" s="585">
        <v>0.09</v>
      </c>
      <c r="AN12" s="585">
        <v>8.3000000000000004E-2</v>
      </c>
      <c r="AO12" s="585">
        <v>8.5000000000000006E-2</v>
      </c>
      <c r="AP12" s="585">
        <v>0.08</v>
      </c>
      <c r="AQ12" s="585">
        <v>0.08</v>
      </c>
      <c r="AR12" s="585">
        <v>0.08</v>
      </c>
      <c r="AS12" s="585">
        <v>0.08</v>
      </c>
      <c r="AT12" s="585">
        <v>7.8E-2</v>
      </c>
      <c r="AU12" s="585">
        <v>7.6999999999999999E-2</v>
      </c>
      <c r="AV12" s="585">
        <v>7.9000000000000001E-2</v>
      </c>
      <c r="AW12" s="585">
        <v>7.8E-2</v>
      </c>
      <c r="AX12" s="585">
        <v>7.0999999999999994E-2</v>
      </c>
      <c r="AY12" s="585">
        <v>6.9000000000000006E-2</v>
      </c>
      <c r="AZ12" s="585">
        <v>7.2999999999999995E-2</v>
      </c>
      <c r="BA12" s="585">
        <v>7.9000000000000001E-2</v>
      </c>
      <c r="BB12" s="585">
        <v>0.08</v>
      </c>
      <c r="BC12" s="585">
        <v>8.4000000000000005E-2</v>
      </c>
      <c r="BD12" s="585">
        <v>8.3000000000000004E-2</v>
      </c>
      <c r="BE12" s="947">
        <v>0</v>
      </c>
      <c r="BF12" s="947">
        <v>0</v>
      </c>
      <c r="BG12" s="947">
        <v>0</v>
      </c>
      <c r="BH12" s="947">
        <v>0</v>
      </c>
      <c r="BI12" s="947">
        <v>0</v>
      </c>
      <c r="BJ12" s="947">
        <v>0</v>
      </c>
      <c r="BK12" s="947">
        <v>0</v>
      </c>
      <c r="BL12" s="947">
        <v>0</v>
      </c>
      <c r="BM12" s="947">
        <v>0</v>
      </c>
      <c r="BN12" s="947">
        <v>0</v>
      </c>
      <c r="BO12" s="947">
        <v>0</v>
      </c>
      <c r="BP12" s="947">
        <v>0</v>
      </c>
      <c r="BQ12" s="947">
        <v>0</v>
      </c>
      <c r="BR12" s="947">
        <v>0</v>
      </c>
      <c r="BS12" s="947">
        <v>0</v>
      </c>
      <c r="BT12" s="947">
        <v>0</v>
      </c>
      <c r="BU12" s="947">
        <v>0</v>
      </c>
      <c r="BV12" s="947">
        <v>0</v>
      </c>
    </row>
    <row r="13" spans="1:74" ht="11.1" customHeight="1" x14ac:dyDescent="0.2">
      <c r="A13" s="267" t="s">
        <v>1315</v>
      </c>
      <c r="B13" s="554" t="s">
        <v>1316</v>
      </c>
      <c r="C13" s="585">
        <v>0.28299999999999997</v>
      </c>
      <c r="D13" s="585">
        <v>0.28599999999999998</v>
      </c>
      <c r="E13" s="585">
        <v>0.29699999999999999</v>
      </c>
      <c r="F13" s="585">
        <v>0.30299999999999999</v>
      </c>
      <c r="G13" s="585">
        <v>0.317</v>
      </c>
      <c r="H13" s="585">
        <v>0.31900000000000001</v>
      </c>
      <c r="I13" s="585">
        <v>0.32100000000000001</v>
      </c>
      <c r="J13" s="585">
        <v>0.32800000000000001</v>
      </c>
      <c r="K13" s="585">
        <v>0.33</v>
      </c>
      <c r="L13" s="585">
        <v>0.33500000000000002</v>
      </c>
      <c r="M13" s="585">
        <v>0.33</v>
      </c>
      <c r="N13" s="585">
        <v>0.313</v>
      </c>
      <c r="O13" s="585">
        <v>0.31</v>
      </c>
      <c r="P13" s="585">
        <v>0.32200000000000001</v>
      </c>
      <c r="Q13" s="585">
        <v>0.34300000000000003</v>
      </c>
      <c r="R13" s="585">
        <v>0.33400000000000002</v>
      </c>
      <c r="S13" s="585">
        <v>0.33500000000000002</v>
      </c>
      <c r="T13" s="585">
        <v>0.34499999999999997</v>
      </c>
      <c r="U13" s="585">
        <v>0.32200000000000001</v>
      </c>
      <c r="V13" s="585">
        <v>0.33300000000000002</v>
      </c>
      <c r="W13" s="585">
        <v>0.33400000000000002</v>
      </c>
      <c r="X13" s="585">
        <v>0.33800000000000002</v>
      </c>
      <c r="Y13" s="585">
        <v>0.34399999999999997</v>
      </c>
      <c r="Z13" s="585">
        <v>0.34</v>
      </c>
      <c r="AA13" s="585">
        <v>0.31</v>
      </c>
      <c r="AB13" s="585">
        <v>0.313</v>
      </c>
      <c r="AC13" s="585">
        <v>0.313</v>
      </c>
      <c r="AD13" s="585">
        <v>0.317</v>
      </c>
      <c r="AE13" s="585">
        <v>0.32900000000000001</v>
      </c>
      <c r="AF13" s="585">
        <v>0.33400000000000002</v>
      </c>
      <c r="AG13" s="585">
        <v>0.33500000000000002</v>
      </c>
      <c r="AH13" s="585">
        <v>0.34599999999999997</v>
      </c>
      <c r="AI13" s="585">
        <v>0.35899999999999999</v>
      </c>
      <c r="AJ13" s="585">
        <v>0.35</v>
      </c>
      <c r="AK13" s="585">
        <v>0.35899999999999999</v>
      </c>
      <c r="AL13" s="585">
        <v>0.35499999999999998</v>
      </c>
      <c r="AM13" s="585">
        <v>0.34399999999999997</v>
      </c>
      <c r="AN13" s="585">
        <v>0.35499999999999998</v>
      </c>
      <c r="AO13" s="585">
        <v>0.373</v>
      </c>
      <c r="AP13" s="585">
        <v>0.36299999999999999</v>
      </c>
      <c r="AQ13" s="585">
        <v>0.375</v>
      </c>
      <c r="AR13" s="585">
        <v>0.38600000000000001</v>
      </c>
      <c r="AS13" s="585">
        <v>0.373</v>
      </c>
      <c r="AT13" s="585">
        <v>0.38700000000000001</v>
      </c>
      <c r="AU13" s="585">
        <v>0.38600000000000001</v>
      </c>
      <c r="AV13" s="585">
        <v>0.35399999999999998</v>
      </c>
      <c r="AW13" s="585">
        <v>0.35099999999999998</v>
      </c>
      <c r="AX13" s="585">
        <v>0.36599999999999999</v>
      </c>
      <c r="AY13" s="585">
        <v>0.34599999999999997</v>
      </c>
      <c r="AZ13" s="585">
        <v>0.35799999999999998</v>
      </c>
      <c r="BA13" s="585">
        <v>0.36499999999999999</v>
      </c>
      <c r="BB13" s="585">
        <v>0.36599999999999999</v>
      </c>
      <c r="BC13" s="585">
        <v>0.377</v>
      </c>
      <c r="BD13" s="585">
        <v>0.38100000000000001</v>
      </c>
      <c r="BE13" s="947">
        <v>0</v>
      </c>
      <c r="BF13" s="947">
        <v>0</v>
      </c>
      <c r="BG13" s="947">
        <v>0</v>
      </c>
      <c r="BH13" s="947">
        <v>0</v>
      </c>
      <c r="BI13" s="947">
        <v>0</v>
      </c>
      <c r="BJ13" s="947">
        <v>0</v>
      </c>
      <c r="BK13" s="947">
        <v>0</v>
      </c>
      <c r="BL13" s="947">
        <v>0</v>
      </c>
      <c r="BM13" s="947">
        <v>0</v>
      </c>
      <c r="BN13" s="947">
        <v>0</v>
      </c>
      <c r="BO13" s="947">
        <v>0</v>
      </c>
      <c r="BP13" s="947">
        <v>0</v>
      </c>
      <c r="BQ13" s="947">
        <v>0</v>
      </c>
      <c r="BR13" s="947">
        <v>0</v>
      </c>
      <c r="BS13" s="947">
        <v>0</v>
      </c>
      <c r="BT13" s="947">
        <v>0</v>
      </c>
      <c r="BU13" s="947">
        <v>0</v>
      </c>
      <c r="BV13" s="947">
        <v>0</v>
      </c>
    </row>
    <row r="14" spans="1:74" ht="11.1" customHeight="1" x14ac:dyDescent="0.2">
      <c r="A14" s="267"/>
      <c r="B14" s="271"/>
      <c r="C14" s="585"/>
      <c r="D14" s="585"/>
      <c r="E14" s="585"/>
      <c r="F14" s="585"/>
      <c r="G14" s="585"/>
      <c r="H14" s="585"/>
      <c r="I14" s="585"/>
      <c r="J14" s="585"/>
      <c r="K14" s="585"/>
      <c r="L14" s="585"/>
      <c r="M14" s="585"/>
      <c r="N14" s="585"/>
      <c r="O14" s="585"/>
      <c r="P14" s="585"/>
      <c r="Q14" s="585"/>
      <c r="R14" s="585"/>
      <c r="S14" s="585"/>
      <c r="T14" s="585"/>
      <c r="U14" s="585"/>
      <c r="V14" s="585"/>
      <c r="W14" s="585"/>
      <c r="X14" s="585"/>
      <c r="Y14" s="585"/>
      <c r="Z14" s="585"/>
      <c r="AA14" s="585"/>
      <c r="AB14" s="585"/>
      <c r="AC14" s="585"/>
      <c r="AD14" s="585"/>
      <c r="AE14" s="585"/>
      <c r="AF14" s="585"/>
      <c r="AG14" s="585"/>
      <c r="AH14" s="585"/>
      <c r="AI14" s="585"/>
      <c r="AJ14" s="585"/>
      <c r="AK14" s="585"/>
      <c r="AL14" s="585"/>
      <c r="AM14" s="585"/>
      <c r="AN14" s="585"/>
      <c r="AO14" s="585"/>
      <c r="AP14" s="585"/>
      <c r="AQ14" s="585"/>
      <c r="AR14" s="585"/>
      <c r="AS14" s="585"/>
      <c r="AT14" s="585"/>
      <c r="AU14" s="585"/>
      <c r="AV14" s="585"/>
      <c r="AW14" s="585"/>
      <c r="AX14" s="585"/>
      <c r="AY14" s="585"/>
      <c r="AZ14" s="585"/>
      <c r="BA14" s="585"/>
      <c r="BB14" s="585"/>
      <c r="BC14" s="585"/>
      <c r="BD14" s="585"/>
      <c r="BE14" s="623"/>
      <c r="BF14" s="623"/>
      <c r="BG14" s="623"/>
      <c r="BH14" s="623"/>
      <c r="BI14" s="623"/>
      <c r="BJ14" s="623"/>
      <c r="BK14" s="623"/>
      <c r="BL14" s="623"/>
      <c r="BM14" s="623"/>
      <c r="BN14" s="623"/>
      <c r="BO14" s="623"/>
      <c r="BP14" s="623"/>
      <c r="BQ14" s="623"/>
      <c r="BR14" s="623"/>
      <c r="BS14" s="623"/>
      <c r="BT14" s="623"/>
      <c r="BU14" s="623"/>
      <c r="BV14" s="623"/>
    </row>
    <row r="15" spans="1:74" s="275" customFormat="1" ht="11.1" customHeight="1" x14ac:dyDescent="0.2">
      <c r="A15" s="595" t="s">
        <v>1317</v>
      </c>
      <c r="B15" s="622" t="s">
        <v>1318</v>
      </c>
      <c r="C15" s="299">
        <v>76.820999999999998</v>
      </c>
      <c r="D15" s="299">
        <v>76.713999999999999</v>
      </c>
      <c r="E15" s="299">
        <v>77.927000000000007</v>
      </c>
      <c r="F15" s="299">
        <v>78.594999999999999</v>
      </c>
      <c r="G15" s="299">
        <v>79.882000000000005</v>
      </c>
      <c r="H15" s="299">
        <v>80.266000000000005</v>
      </c>
      <c r="I15" s="299">
        <v>80.703999999999994</v>
      </c>
      <c r="J15" s="299">
        <v>81.295000000000002</v>
      </c>
      <c r="K15" s="299">
        <v>82.590999999999994</v>
      </c>
      <c r="L15" s="299">
        <v>82.513999999999996</v>
      </c>
      <c r="M15" s="299">
        <v>83.153999999999996</v>
      </c>
      <c r="N15" s="299">
        <v>82.090999999999994</v>
      </c>
      <c r="O15" s="299">
        <v>83.578999999999994</v>
      </c>
      <c r="P15" s="299">
        <v>83.616</v>
      </c>
      <c r="Q15" s="299">
        <v>84.757000000000005</v>
      </c>
      <c r="R15" s="299">
        <v>84.194000000000003</v>
      </c>
      <c r="S15" s="299">
        <v>85.453000000000003</v>
      </c>
      <c r="T15" s="299">
        <v>84.805000000000007</v>
      </c>
      <c r="U15" s="299">
        <v>85.082999999999998</v>
      </c>
      <c r="V15" s="299">
        <v>85.519000000000005</v>
      </c>
      <c r="W15" s="299">
        <v>85.587999999999994</v>
      </c>
      <c r="X15" s="299">
        <v>85.278999999999996</v>
      </c>
      <c r="Y15" s="299">
        <v>87.09</v>
      </c>
      <c r="Z15" s="299">
        <v>87.406999999999996</v>
      </c>
      <c r="AA15" s="299">
        <v>84.68</v>
      </c>
      <c r="AB15" s="299">
        <v>86.608999999999995</v>
      </c>
      <c r="AC15" s="299">
        <v>84.561999999999998</v>
      </c>
      <c r="AD15" s="299">
        <v>83.338999999999999</v>
      </c>
      <c r="AE15" s="299">
        <v>83.150999999999996</v>
      </c>
      <c r="AF15" s="299">
        <v>84.159000000000006</v>
      </c>
      <c r="AG15" s="299">
        <v>84.933000000000007</v>
      </c>
      <c r="AH15" s="299">
        <v>84.745000000000005</v>
      </c>
      <c r="AI15" s="299">
        <v>84.488</v>
      </c>
      <c r="AJ15" s="299">
        <v>84.997</v>
      </c>
      <c r="AK15" s="299">
        <v>85.491</v>
      </c>
      <c r="AL15" s="299">
        <v>86.822999999999993</v>
      </c>
      <c r="AM15" s="299">
        <v>85.234999999999999</v>
      </c>
      <c r="AN15" s="299">
        <v>86.561999999999998</v>
      </c>
      <c r="AO15" s="299">
        <v>87.664000000000001</v>
      </c>
      <c r="AP15" s="299">
        <v>87.884</v>
      </c>
      <c r="AQ15" s="299">
        <v>88.718000000000004</v>
      </c>
      <c r="AR15" s="299">
        <v>88.873999999999995</v>
      </c>
      <c r="AS15" s="299">
        <v>89.358999999999995</v>
      </c>
      <c r="AT15" s="299">
        <v>90.331000000000003</v>
      </c>
      <c r="AU15" s="299">
        <v>90.120999999999995</v>
      </c>
      <c r="AV15" s="299">
        <v>88.522999999999996</v>
      </c>
      <c r="AW15" s="299">
        <v>91.018000000000001</v>
      </c>
      <c r="AX15" s="299">
        <v>91.721999999999994</v>
      </c>
      <c r="AY15" s="299">
        <v>88.512</v>
      </c>
      <c r="AZ15" s="299">
        <v>90.646000000000001</v>
      </c>
      <c r="BA15" s="299">
        <v>91.436999999999998</v>
      </c>
      <c r="BB15" s="299">
        <v>91.256</v>
      </c>
      <c r="BC15" s="299">
        <v>91.647999999999996</v>
      </c>
      <c r="BD15" s="299">
        <v>91.95</v>
      </c>
      <c r="BE15" s="948">
        <v>0</v>
      </c>
      <c r="BF15" s="948">
        <v>0</v>
      </c>
      <c r="BG15" s="948">
        <v>0</v>
      </c>
      <c r="BH15" s="948">
        <v>0</v>
      </c>
      <c r="BI15" s="948">
        <v>0</v>
      </c>
      <c r="BJ15" s="948">
        <v>0</v>
      </c>
      <c r="BK15" s="948">
        <v>0</v>
      </c>
      <c r="BL15" s="948">
        <v>0</v>
      </c>
      <c r="BM15" s="948">
        <v>0</v>
      </c>
      <c r="BN15" s="948">
        <v>0</v>
      </c>
      <c r="BO15" s="948">
        <v>0</v>
      </c>
      <c r="BP15" s="948">
        <v>0</v>
      </c>
      <c r="BQ15" s="948">
        <v>0</v>
      </c>
      <c r="BR15" s="948">
        <v>0</v>
      </c>
      <c r="BS15" s="948">
        <v>0</v>
      </c>
      <c r="BT15" s="948">
        <v>0</v>
      </c>
      <c r="BU15" s="948">
        <v>0</v>
      </c>
      <c r="BV15" s="948">
        <v>0</v>
      </c>
    </row>
    <row r="16" spans="1:74" ht="11.1" customHeight="1" x14ac:dyDescent="0.2">
      <c r="A16" s="267" t="s">
        <v>1319</v>
      </c>
      <c r="B16" s="554" t="s">
        <v>1304</v>
      </c>
      <c r="C16" s="452">
        <v>2.13</v>
      </c>
      <c r="D16" s="452">
        <v>2.153</v>
      </c>
      <c r="E16" s="452">
        <v>2.2589999999999999</v>
      </c>
      <c r="F16" s="452">
        <v>1.845</v>
      </c>
      <c r="G16" s="452">
        <v>2.0910000000000002</v>
      </c>
      <c r="H16" s="452">
        <v>2.2959999999999998</v>
      </c>
      <c r="I16" s="452">
        <v>2.3290000000000002</v>
      </c>
      <c r="J16" s="452">
        <v>2.3180000000000001</v>
      </c>
      <c r="K16" s="452">
        <v>2.3820000000000001</v>
      </c>
      <c r="L16" s="452">
        <v>2.3660000000000001</v>
      </c>
      <c r="M16" s="452">
        <v>2.2890000000000001</v>
      </c>
      <c r="N16" s="452">
        <v>1.992</v>
      </c>
      <c r="O16" s="452">
        <v>2.1819999999999999</v>
      </c>
      <c r="P16" s="452">
        <v>2.3410000000000002</v>
      </c>
      <c r="Q16" s="452">
        <v>2.339</v>
      </c>
      <c r="R16" s="452">
        <v>2.3929999999999998</v>
      </c>
      <c r="S16" s="452">
        <v>2.4209999999999998</v>
      </c>
      <c r="T16" s="452">
        <v>2.4900000000000002</v>
      </c>
      <c r="U16" s="452">
        <v>2.5329999999999999</v>
      </c>
      <c r="V16" s="452">
        <v>2.5550000000000002</v>
      </c>
      <c r="W16" s="452">
        <v>2.6480000000000001</v>
      </c>
      <c r="X16" s="452">
        <v>2.6179999999999999</v>
      </c>
      <c r="Y16" s="452">
        <v>2.6629999999999998</v>
      </c>
      <c r="Z16" s="452">
        <v>2.7109999999999999</v>
      </c>
      <c r="AA16" s="452">
        <v>2.3039999999999998</v>
      </c>
      <c r="AB16" s="452">
        <v>2.5859999999999999</v>
      </c>
      <c r="AC16" s="452">
        <v>2.6030000000000002</v>
      </c>
      <c r="AD16" s="452">
        <v>2.665</v>
      </c>
      <c r="AE16" s="452">
        <v>2.694</v>
      </c>
      <c r="AF16" s="452">
        <v>2.6819999999999999</v>
      </c>
      <c r="AG16" s="452">
        <v>2.6659999999999999</v>
      </c>
      <c r="AH16" s="452">
        <v>2.7130000000000001</v>
      </c>
      <c r="AI16" s="452">
        <v>2.7370000000000001</v>
      </c>
      <c r="AJ16" s="452">
        <v>2.63</v>
      </c>
      <c r="AK16" s="452">
        <v>2.6789999999999998</v>
      </c>
      <c r="AL16" s="452">
        <v>2.6120000000000001</v>
      </c>
      <c r="AM16" s="452">
        <v>2.57</v>
      </c>
      <c r="AN16" s="452">
        <v>2.5270000000000001</v>
      </c>
      <c r="AO16" s="452">
        <v>2.657</v>
      </c>
      <c r="AP16" s="452">
        <v>2.6819999999999999</v>
      </c>
      <c r="AQ16" s="452">
        <v>2.6059999999999999</v>
      </c>
      <c r="AR16" s="452">
        <v>2.6890000000000001</v>
      </c>
      <c r="AS16" s="452">
        <v>2.758</v>
      </c>
      <c r="AT16" s="452">
        <v>2.7480000000000002</v>
      </c>
      <c r="AU16" s="452">
        <v>2.77</v>
      </c>
      <c r="AV16" s="452">
        <v>2.7559999999999998</v>
      </c>
      <c r="AW16" s="452">
        <v>2.746</v>
      </c>
      <c r="AX16" s="452">
        <v>2.5920000000000001</v>
      </c>
      <c r="AY16" s="452">
        <v>2.5720000000000001</v>
      </c>
      <c r="AZ16" s="452">
        <v>2.629</v>
      </c>
      <c r="BA16" s="452">
        <v>2.6930000000000001</v>
      </c>
      <c r="BB16" s="452">
        <v>2.7</v>
      </c>
      <c r="BC16" s="452">
        <v>2.78</v>
      </c>
      <c r="BD16" s="452">
        <v>2.7570000000000001</v>
      </c>
      <c r="BE16" s="948">
        <v>0</v>
      </c>
      <c r="BF16" s="948">
        <v>0</v>
      </c>
      <c r="BG16" s="948">
        <v>0</v>
      </c>
      <c r="BH16" s="948">
        <v>0</v>
      </c>
      <c r="BI16" s="948">
        <v>0</v>
      </c>
      <c r="BJ16" s="948">
        <v>0</v>
      </c>
      <c r="BK16" s="948">
        <v>0</v>
      </c>
      <c r="BL16" s="948">
        <v>0</v>
      </c>
      <c r="BM16" s="948">
        <v>0</v>
      </c>
      <c r="BN16" s="948">
        <v>0</v>
      </c>
      <c r="BO16" s="948">
        <v>0</v>
      </c>
      <c r="BP16" s="948">
        <v>0</v>
      </c>
      <c r="BQ16" s="948">
        <v>0</v>
      </c>
      <c r="BR16" s="948">
        <v>0</v>
      </c>
      <c r="BS16" s="948">
        <v>0</v>
      </c>
      <c r="BT16" s="948">
        <v>0</v>
      </c>
      <c r="BU16" s="948">
        <v>0</v>
      </c>
      <c r="BV16" s="948">
        <v>0</v>
      </c>
    </row>
    <row r="17" spans="1:74" ht="11.1" customHeight="1" x14ac:dyDescent="0.2">
      <c r="A17" s="267" t="s">
        <v>1320</v>
      </c>
      <c r="B17" s="554" t="s">
        <v>1321</v>
      </c>
      <c r="C17" s="452">
        <v>1.875</v>
      </c>
      <c r="D17" s="452">
        <v>1.8260000000000001</v>
      </c>
      <c r="E17" s="452">
        <v>1.859</v>
      </c>
      <c r="F17" s="452">
        <v>1.871</v>
      </c>
      <c r="G17" s="452">
        <v>1.8839999999999999</v>
      </c>
      <c r="H17" s="452">
        <v>1.86</v>
      </c>
      <c r="I17" s="452">
        <v>1.8460000000000001</v>
      </c>
      <c r="J17" s="452">
        <v>1.879</v>
      </c>
      <c r="K17" s="452">
        <v>1.875</v>
      </c>
      <c r="L17" s="452">
        <v>1.893</v>
      </c>
      <c r="M17" s="452">
        <v>1.93</v>
      </c>
      <c r="N17" s="452">
        <v>1.851</v>
      </c>
      <c r="O17" s="452">
        <v>1.8280000000000001</v>
      </c>
      <c r="P17" s="452">
        <v>1.7869999999999999</v>
      </c>
      <c r="Q17" s="452">
        <v>1.84</v>
      </c>
      <c r="R17" s="452">
        <v>1.837</v>
      </c>
      <c r="S17" s="452">
        <v>1.8129999999999999</v>
      </c>
      <c r="T17" s="452">
        <v>1.8009999999999999</v>
      </c>
      <c r="U17" s="452">
        <v>1.7789999999999999</v>
      </c>
      <c r="V17" s="452">
        <v>1.746</v>
      </c>
      <c r="W17" s="452">
        <v>1.76</v>
      </c>
      <c r="X17" s="452">
        <v>1.7450000000000001</v>
      </c>
      <c r="Y17" s="452">
        <v>1.7490000000000001</v>
      </c>
      <c r="Z17" s="452">
        <v>1.7310000000000001</v>
      </c>
      <c r="AA17" s="452">
        <v>1.629</v>
      </c>
      <c r="AB17" s="452">
        <v>1.6639999999999999</v>
      </c>
      <c r="AC17" s="452">
        <v>1.651</v>
      </c>
      <c r="AD17" s="452">
        <v>1.629</v>
      </c>
      <c r="AE17" s="452">
        <v>1.6160000000000001</v>
      </c>
      <c r="AF17" s="452">
        <v>1.643</v>
      </c>
      <c r="AG17" s="452">
        <v>1.625</v>
      </c>
      <c r="AH17" s="452">
        <v>1.615</v>
      </c>
      <c r="AI17" s="452">
        <v>1.635</v>
      </c>
      <c r="AJ17" s="452">
        <v>1.6359999999999999</v>
      </c>
      <c r="AK17" s="452">
        <v>1.631</v>
      </c>
      <c r="AL17" s="452">
        <v>1.6339999999999999</v>
      </c>
      <c r="AM17" s="452">
        <v>1.6020000000000001</v>
      </c>
      <c r="AN17" s="452">
        <v>1.595</v>
      </c>
      <c r="AO17" s="452">
        <v>1.6120000000000001</v>
      </c>
      <c r="AP17" s="452">
        <v>1.625</v>
      </c>
      <c r="AQ17" s="452">
        <v>1.6359999999999999</v>
      </c>
      <c r="AR17" s="452">
        <v>1.6379999999999999</v>
      </c>
      <c r="AS17" s="452">
        <v>1.633</v>
      </c>
      <c r="AT17" s="452">
        <v>1.635</v>
      </c>
      <c r="AU17" s="452">
        <v>1.637</v>
      </c>
      <c r="AV17" s="452">
        <v>1.62</v>
      </c>
      <c r="AW17" s="452">
        <v>1.597</v>
      </c>
      <c r="AX17" s="452">
        <v>1.577</v>
      </c>
      <c r="AY17" s="452">
        <v>1.482</v>
      </c>
      <c r="AZ17" s="452">
        <v>1.5</v>
      </c>
      <c r="BA17" s="452">
        <v>1.5169999999999999</v>
      </c>
      <c r="BB17" s="452">
        <v>1.52</v>
      </c>
      <c r="BC17" s="452">
        <v>1.5129999999999999</v>
      </c>
      <c r="BD17" s="452">
        <v>1.512</v>
      </c>
      <c r="BE17" s="948">
        <v>0</v>
      </c>
      <c r="BF17" s="948">
        <v>0</v>
      </c>
      <c r="BG17" s="948">
        <v>0</v>
      </c>
      <c r="BH17" s="948">
        <v>0</v>
      </c>
      <c r="BI17" s="948">
        <v>0</v>
      </c>
      <c r="BJ17" s="948">
        <v>0</v>
      </c>
      <c r="BK17" s="948">
        <v>0</v>
      </c>
      <c r="BL17" s="948">
        <v>0</v>
      </c>
      <c r="BM17" s="948">
        <v>0</v>
      </c>
      <c r="BN17" s="948">
        <v>0</v>
      </c>
      <c r="BO17" s="948">
        <v>0</v>
      </c>
      <c r="BP17" s="948">
        <v>0</v>
      </c>
      <c r="BQ17" s="948">
        <v>0</v>
      </c>
      <c r="BR17" s="948">
        <v>0</v>
      </c>
      <c r="BS17" s="948">
        <v>0</v>
      </c>
      <c r="BT17" s="948">
        <v>0</v>
      </c>
      <c r="BU17" s="948">
        <v>0</v>
      </c>
      <c r="BV17" s="948">
        <v>0</v>
      </c>
    </row>
    <row r="18" spans="1:74" ht="11.1" customHeight="1" x14ac:dyDescent="0.2">
      <c r="A18" s="267" t="s">
        <v>1322</v>
      </c>
      <c r="B18" s="554" t="s">
        <v>1306</v>
      </c>
      <c r="C18" s="452">
        <v>3.7949999999999999</v>
      </c>
      <c r="D18" s="452">
        <v>3.8860000000000001</v>
      </c>
      <c r="E18" s="452">
        <v>3.95</v>
      </c>
      <c r="F18" s="452">
        <v>4.1289999999999996</v>
      </c>
      <c r="G18" s="452">
        <v>4.1539999999999999</v>
      </c>
      <c r="H18" s="452">
        <v>4.2930000000000001</v>
      </c>
      <c r="I18" s="452">
        <v>4.22</v>
      </c>
      <c r="J18" s="452">
        <v>4.2729999999999997</v>
      </c>
      <c r="K18" s="452">
        <v>4.2720000000000002</v>
      </c>
      <c r="L18" s="452">
        <v>4.2830000000000004</v>
      </c>
      <c r="M18" s="452">
        <v>4.2409999999999997</v>
      </c>
      <c r="N18" s="452">
        <v>4.2050000000000001</v>
      </c>
      <c r="O18" s="452">
        <v>4.1449999999999996</v>
      </c>
      <c r="P18" s="452">
        <v>4.2300000000000004</v>
      </c>
      <c r="Q18" s="452">
        <v>4.4660000000000002</v>
      </c>
      <c r="R18" s="452">
        <v>4.4119999999999999</v>
      </c>
      <c r="S18" s="452">
        <v>4.4880000000000004</v>
      </c>
      <c r="T18" s="452">
        <v>4.4050000000000002</v>
      </c>
      <c r="U18" s="452">
        <v>4.4210000000000003</v>
      </c>
      <c r="V18" s="452">
        <v>4.351</v>
      </c>
      <c r="W18" s="452">
        <v>4.4630000000000001</v>
      </c>
      <c r="X18" s="452">
        <v>4.3920000000000003</v>
      </c>
      <c r="Y18" s="452">
        <v>4.3760000000000003</v>
      </c>
      <c r="Z18" s="452">
        <v>4.359</v>
      </c>
      <c r="AA18" s="452">
        <v>4.2240000000000002</v>
      </c>
      <c r="AB18" s="452">
        <v>4.3019999999999996</v>
      </c>
      <c r="AC18" s="452">
        <v>4.298</v>
      </c>
      <c r="AD18" s="452">
        <v>4.1749999999999998</v>
      </c>
      <c r="AE18" s="452">
        <v>4.3630000000000004</v>
      </c>
      <c r="AF18" s="452">
        <v>4.3490000000000002</v>
      </c>
      <c r="AG18" s="452">
        <v>4.2240000000000002</v>
      </c>
      <c r="AH18" s="452">
        <v>4.1740000000000004</v>
      </c>
      <c r="AI18" s="452">
        <v>4.1900000000000004</v>
      </c>
      <c r="AJ18" s="452">
        <v>4.3630000000000004</v>
      </c>
      <c r="AK18" s="452">
        <v>4.26</v>
      </c>
      <c r="AL18" s="452">
        <v>4.1379999999999999</v>
      </c>
      <c r="AM18" s="452">
        <v>3.9689999999999999</v>
      </c>
      <c r="AN18" s="452">
        <v>4.1180000000000003</v>
      </c>
      <c r="AO18" s="452">
        <v>4.1669999999999998</v>
      </c>
      <c r="AP18" s="452">
        <v>4.258</v>
      </c>
      <c r="AQ18" s="452">
        <v>4.415</v>
      </c>
      <c r="AR18" s="452">
        <v>4.4480000000000004</v>
      </c>
      <c r="AS18" s="452">
        <v>4.4020000000000001</v>
      </c>
      <c r="AT18" s="452">
        <v>4.3540000000000001</v>
      </c>
      <c r="AU18" s="452">
        <v>4.29</v>
      </c>
      <c r="AV18" s="452">
        <v>4.2690000000000001</v>
      </c>
      <c r="AW18" s="452">
        <v>4.2590000000000003</v>
      </c>
      <c r="AX18" s="452">
        <v>4.1539999999999999</v>
      </c>
      <c r="AY18" s="452">
        <v>4.157</v>
      </c>
      <c r="AZ18" s="452">
        <v>4.1900000000000004</v>
      </c>
      <c r="BA18" s="452">
        <v>4.2009999999999996</v>
      </c>
      <c r="BB18" s="452">
        <v>4.1520000000000001</v>
      </c>
      <c r="BC18" s="452">
        <v>4.3140000000000001</v>
      </c>
      <c r="BD18" s="452">
        <v>4.306</v>
      </c>
      <c r="BE18" s="948">
        <v>0</v>
      </c>
      <c r="BF18" s="948">
        <v>0</v>
      </c>
      <c r="BG18" s="948">
        <v>0</v>
      </c>
      <c r="BH18" s="948">
        <v>0</v>
      </c>
      <c r="BI18" s="948">
        <v>0</v>
      </c>
      <c r="BJ18" s="948">
        <v>0</v>
      </c>
      <c r="BK18" s="948">
        <v>0</v>
      </c>
      <c r="BL18" s="948">
        <v>0</v>
      </c>
      <c r="BM18" s="948">
        <v>0</v>
      </c>
      <c r="BN18" s="948">
        <v>0</v>
      </c>
      <c r="BO18" s="948">
        <v>0</v>
      </c>
      <c r="BP18" s="948">
        <v>0</v>
      </c>
      <c r="BQ18" s="948">
        <v>0</v>
      </c>
      <c r="BR18" s="948">
        <v>0</v>
      </c>
      <c r="BS18" s="948">
        <v>0</v>
      </c>
      <c r="BT18" s="948">
        <v>0</v>
      </c>
      <c r="BU18" s="948">
        <v>0</v>
      </c>
      <c r="BV18" s="948">
        <v>0</v>
      </c>
    </row>
    <row r="19" spans="1:74" ht="11.1" customHeight="1" x14ac:dyDescent="0.2">
      <c r="A19" s="267" t="s">
        <v>1323</v>
      </c>
      <c r="B19" s="554" t="s">
        <v>1324</v>
      </c>
      <c r="C19" s="452">
        <v>0.98899999999999999</v>
      </c>
      <c r="D19" s="452">
        <v>0.97899999999999998</v>
      </c>
      <c r="E19" s="452">
        <v>0.99199999999999999</v>
      </c>
      <c r="F19" s="452">
        <v>0.98899999999999999</v>
      </c>
      <c r="G19" s="452">
        <v>0.97699999999999998</v>
      </c>
      <c r="H19" s="452">
        <v>0.96699999999999997</v>
      </c>
      <c r="I19" s="452">
        <v>0.95899999999999996</v>
      </c>
      <c r="J19" s="452">
        <v>0.96199999999999997</v>
      </c>
      <c r="K19" s="452">
        <v>0.96099999999999997</v>
      </c>
      <c r="L19" s="452">
        <v>0.95399999999999996</v>
      </c>
      <c r="M19" s="452">
        <v>0.94299999999999995</v>
      </c>
      <c r="N19" s="452">
        <v>0.89800000000000002</v>
      </c>
      <c r="O19" s="452">
        <v>0.93799999999999994</v>
      </c>
      <c r="P19" s="452">
        <v>0.92800000000000005</v>
      </c>
      <c r="Q19" s="452">
        <v>0.92600000000000005</v>
      </c>
      <c r="R19" s="452">
        <v>0.91300000000000003</v>
      </c>
      <c r="S19" s="452">
        <v>0.90600000000000003</v>
      </c>
      <c r="T19" s="452">
        <v>0.89700000000000002</v>
      </c>
      <c r="U19" s="452">
        <v>0.89</v>
      </c>
      <c r="V19" s="452">
        <v>0.88500000000000001</v>
      </c>
      <c r="W19" s="452">
        <v>0.88400000000000001</v>
      </c>
      <c r="X19" s="452">
        <v>0.878</v>
      </c>
      <c r="Y19" s="452">
        <v>0.872</v>
      </c>
      <c r="Z19" s="452">
        <v>0.86199999999999999</v>
      </c>
      <c r="AA19" s="452">
        <v>0.77400000000000002</v>
      </c>
      <c r="AB19" s="452">
        <v>0.84599999999999997</v>
      </c>
      <c r="AC19" s="452">
        <v>0.84399999999999997</v>
      </c>
      <c r="AD19" s="452">
        <v>0.83199999999999996</v>
      </c>
      <c r="AE19" s="452">
        <v>0.82499999999999996</v>
      </c>
      <c r="AF19" s="452">
        <v>0.81399999999999995</v>
      </c>
      <c r="AG19" s="452">
        <v>0.81100000000000005</v>
      </c>
      <c r="AH19" s="452">
        <v>0.80900000000000005</v>
      </c>
      <c r="AI19" s="452">
        <v>0.80500000000000005</v>
      </c>
      <c r="AJ19" s="452">
        <v>0.79500000000000004</v>
      </c>
      <c r="AK19" s="452">
        <v>0.79600000000000004</v>
      </c>
      <c r="AL19" s="452">
        <v>0.78400000000000003</v>
      </c>
      <c r="AM19" s="452">
        <v>0.75900000000000001</v>
      </c>
      <c r="AN19" s="452">
        <v>0.751</v>
      </c>
      <c r="AO19" s="452">
        <v>0.76500000000000001</v>
      </c>
      <c r="AP19" s="452">
        <v>0.75800000000000001</v>
      </c>
      <c r="AQ19" s="452">
        <v>0.75600000000000001</v>
      </c>
      <c r="AR19" s="452">
        <v>0.749</v>
      </c>
      <c r="AS19" s="452">
        <v>0.746</v>
      </c>
      <c r="AT19" s="452">
        <v>0.749</v>
      </c>
      <c r="AU19" s="452">
        <v>0.76500000000000001</v>
      </c>
      <c r="AV19" s="452">
        <v>0.77</v>
      </c>
      <c r="AW19" s="452">
        <v>0.76300000000000001</v>
      </c>
      <c r="AX19" s="452">
        <v>0.77900000000000003</v>
      </c>
      <c r="AY19" s="452">
        <v>0.72199999999999998</v>
      </c>
      <c r="AZ19" s="452">
        <v>0.73199999999999998</v>
      </c>
      <c r="BA19" s="452">
        <v>0.71799999999999997</v>
      </c>
      <c r="BB19" s="452">
        <v>0.69699999999999995</v>
      </c>
      <c r="BC19" s="452">
        <v>0.68899999999999995</v>
      </c>
      <c r="BD19" s="452">
        <v>0.67900000000000005</v>
      </c>
      <c r="BE19" s="948">
        <v>0</v>
      </c>
      <c r="BF19" s="948">
        <v>0</v>
      </c>
      <c r="BG19" s="948">
        <v>0</v>
      </c>
      <c r="BH19" s="948">
        <v>0</v>
      </c>
      <c r="BI19" s="948">
        <v>0</v>
      </c>
      <c r="BJ19" s="948">
        <v>0</v>
      </c>
      <c r="BK19" s="948">
        <v>0</v>
      </c>
      <c r="BL19" s="948">
        <v>0</v>
      </c>
      <c r="BM19" s="948">
        <v>0</v>
      </c>
      <c r="BN19" s="948">
        <v>0</v>
      </c>
      <c r="BO19" s="948">
        <v>0</v>
      </c>
      <c r="BP19" s="948">
        <v>0</v>
      </c>
      <c r="BQ19" s="948">
        <v>0</v>
      </c>
      <c r="BR19" s="948">
        <v>0</v>
      </c>
      <c r="BS19" s="948">
        <v>0</v>
      </c>
      <c r="BT19" s="948">
        <v>0</v>
      </c>
      <c r="BU19" s="948">
        <v>0</v>
      </c>
      <c r="BV19" s="948">
        <v>0</v>
      </c>
    </row>
    <row r="20" spans="1:74" ht="11.1" customHeight="1" x14ac:dyDescent="0.2">
      <c r="A20" s="267" t="s">
        <v>1325</v>
      </c>
      <c r="B20" s="554" t="s">
        <v>1326</v>
      </c>
      <c r="C20" s="452">
        <v>12.552</v>
      </c>
      <c r="D20" s="452">
        <v>12.606</v>
      </c>
      <c r="E20" s="452">
        <v>12.377000000000001</v>
      </c>
      <c r="F20" s="452">
        <v>12.894</v>
      </c>
      <c r="G20" s="452">
        <v>13.305999999999999</v>
      </c>
      <c r="H20" s="452">
        <v>13.273999999999999</v>
      </c>
      <c r="I20" s="452">
        <v>13.288</v>
      </c>
      <c r="J20" s="452">
        <v>13.522</v>
      </c>
      <c r="K20" s="452">
        <v>13.942</v>
      </c>
      <c r="L20" s="452">
        <v>14.352</v>
      </c>
      <c r="M20" s="452">
        <v>14.587</v>
      </c>
      <c r="N20" s="452">
        <v>14.401999999999999</v>
      </c>
      <c r="O20" s="452">
        <v>14.518000000000001</v>
      </c>
      <c r="P20" s="452">
        <v>14.904999999999999</v>
      </c>
      <c r="Q20" s="452">
        <v>14.63</v>
      </c>
      <c r="R20" s="452">
        <v>14.693</v>
      </c>
      <c r="S20" s="452">
        <v>15.28</v>
      </c>
      <c r="T20" s="452">
        <v>14.646000000000001</v>
      </c>
      <c r="U20" s="452">
        <v>14.744</v>
      </c>
      <c r="V20" s="452">
        <v>14.808</v>
      </c>
      <c r="W20" s="452">
        <v>14.696999999999999</v>
      </c>
      <c r="X20" s="452">
        <v>14.548999999999999</v>
      </c>
      <c r="Y20" s="452">
        <v>14.553000000000001</v>
      </c>
      <c r="Z20" s="452">
        <v>14.183999999999999</v>
      </c>
      <c r="AA20" s="452">
        <v>14.034000000000001</v>
      </c>
      <c r="AB20" s="452">
        <v>14.404999999999999</v>
      </c>
      <c r="AC20" s="452">
        <v>13.836</v>
      </c>
      <c r="AD20" s="452">
        <v>13.007999999999999</v>
      </c>
      <c r="AE20" s="452">
        <v>12.545</v>
      </c>
      <c r="AF20" s="452">
        <v>12.492000000000001</v>
      </c>
      <c r="AG20" s="452">
        <v>12.65</v>
      </c>
      <c r="AH20" s="452">
        <v>12.7</v>
      </c>
      <c r="AI20" s="452">
        <v>12.456</v>
      </c>
      <c r="AJ20" s="452">
        <v>12.281000000000001</v>
      </c>
      <c r="AK20" s="452">
        <v>12.571999999999999</v>
      </c>
      <c r="AL20" s="452">
        <v>12.382</v>
      </c>
      <c r="AM20" s="452">
        <v>12.534000000000001</v>
      </c>
      <c r="AN20" s="452">
        <v>12.757</v>
      </c>
      <c r="AO20" s="452">
        <v>13.045999999999999</v>
      </c>
      <c r="AP20" s="452">
        <v>13.132999999999999</v>
      </c>
      <c r="AQ20" s="452">
        <v>12.795999999999999</v>
      </c>
      <c r="AR20" s="452">
        <v>12.779</v>
      </c>
      <c r="AS20" s="452">
        <v>13.016</v>
      </c>
      <c r="AT20" s="452">
        <v>13.513</v>
      </c>
      <c r="AU20" s="452">
        <v>13.372999999999999</v>
      </c>
      <c r="AV20" s="452">
        <v>13.388</v>
      </c>
      <c r="AW20" s="452">
        <v>13.901</v>
      </c>
      <c r="AX20" s="452">
        <v>13.988</v>
      </c>
      <c r="AY20" s="452">
        <v>13.811</v>
      </c>
      <c r="AZ20" s="452">
        <v>14.042</v>
      </c>
      <c r="BA20" s="452">
        <v>14.324999999999999</v>
      </c>
      <c r="BB20" s="452">
        <v>14.409000000000001</v>
      </c>
      <c r="BC20" s="452">
        <v>14.08</v>
      </c>
      <c r="BD20" s="452">
        <v>14.064</v>
      </c>
      <c r="BE20" s="948">
        <v>0</v>
      </c>
      <c r="BF20" s="948">
        <v>0</v>
      </c>
      <c r="BG20" s="948">
        <v>0</v>
      </c>
      <c r="BH20" s="948">
        <v>0</v>
      </c>
      <c r="BI20" s="948">
        <v>0</v>
      </c>
      <c r="BJ20" s="948">
        <v>0</v>
      </c>
      <c r="BK20" s="948">
        <v>0</v>
      </c>
      <c r="BL20" s="948">
        <v>0</v>
      </c>
      <c r="BM20" s="948">
        <v>0</v>
      </c>
      <c r="BN20" s="948">
        <v>0</v>
      </c>
      <c r="BO20" s="948">
        <v>0</v>
      </c>
      <c r="BP20" s="948">
        <v>0</v>
      </c>
      <c r="BQ20" s="948">
        <v>0</v>
      </c>
      <c r="BR20" s="948">
        <v>0</v>
      </c>
      <c r="BS20" s="948">
        <v>0</v>
      </c>
      <c r="BT20" s="948">
        <v>0</v>
      </c>
      <c r="BU20" s="948">
        <v>0</v>
      </c>
      <c r="BV20" s="948">
        <v>0</v>
      </c>
    </row>
    <row r="21" spans="1:74" ht="11.1" customHeight="1" x14ac:dyDescent="0.2">
      <c r="A21" s="267" t="s">
        <v>1327</v>
      </c>
      <c r="B21" s="554" t="s">
        <v>1328</v>
      </c>
      <c r="C21" s="452">
        <v>25.646000000000001</v>
      </c>
      <c r="D21" s="452">
        <v>25.039000000000001</v>
      </c>
      <c r="E21" s="452">
        <v>25.06</v>
      </c>
      <c r="F21" s="452">
        <v>25.172999999999998</v>
      </c>
      <c r="G21" s="452">
        <v>25.518000000000001</v>
      </c>
      <c r="H21" s="452">
        <v>25.510999999999999</v>
      </c>
      <c r="I21" s="452">
        <v>25.867999999999999</v>
      </c>
      <c r="J21" s="452">
        <v>25.649000000000001</v>
      </c>
      <c r="K21" s="452">
        <v>25.69</v>
      </c>
      <c r="L21" s="452">
        <v>25.553999999999998</v>
      </c>
      <c r="M21" s="452">
        <v>25.710999999999999</v>
      </c>
      <c r="N21" s="452">
        <v>25.172999999999998</v>
      </c>
      <c r="O21" s="452">
        <v>26.1</v>
      </c>
      <c r="P21" s="452">
        <v>25.751000000000001</v>
      </c>
      <c r="Q21" s="452">
        <v>25.991</v>
      </c>
      <c r="R21" s="452">
        <v>25.815999999999999</v>
      </c>
      <c r="S21" s="452">
        <v>26.123000000000001</v>
      </c>
      <c r="T21" s="452">
        <v>26.449000000000002</v>
      </c>
      <c r="U21" s="452">
        <v>26.46</v>
      </c>
      <c r="V21" s="452">
        <v>26.494</v>
      </c>
      <c r="W21" s="452">
        <v>26.195</v>
      </c>
      <c r="X21" s="452">
        <v>26.556999999999999</v>
      </c>
      <c r="Y21" s="452">
        <v>27.588999999999999</v>
      </c>
      <c r="Z21" s="452">
        <v>27.745000000000001</v>
      </c>
      <c r="AA21" s="452">
        <v>27.303999999999998</v>
      </c>
      <c r="AB21" s="452">
        <v>27.157</v>
      </c>
      <c r="AC21" s="452">
        <v>25.571000000000002</v>
      </c>
      <c r="AD21" s="452">
        <v>25.574999999999999</v>
      </c>
      <c r="AE21" s="452">
        <v>25.34</v>
      </c>
      <c r="AF21" s="452">
        <v>26.062000000000001</v>
      </c>
      <c r="AG21" s="452">
        <v>26.623000000000001</v>
      </c>
      <c r="AH21" s="452">
        <v>25.934000000000001</v>
      </c>
      <c r="AI21" s="452">
        <v>25.518000000000001</v>
      </c>
      <c r="AJ21" s="452">
        <v>25.744</v>
      </c>
      <c r="AK21" s="452">
        <v>25.831</v>
      </c>
      <c r="AL21" s="452">
        <v>27.071000000000002</v>
      </c>
      <c r="AM21" s="452">
        <v>26.741</v>
      </c>
      <c r="AN21" s="452">
        <v>27.178000000000001</v>
      </c>
      <c r="AO21" s="452">
        <v>26.969000000000001</v>
      </c>
      <c r="AP21" s="452">
        <v>27.149000000000001</v>
      </c>
      <c r="AQ21" s="452">
        <v>27.367999999999999</v>
      </c>
      <c r="AR21" s="452">
        <v>27.265000000000001</v>
      </c>
      <c r="AS21" s="452">
        <v>26.847000000000001</v>
      </c>
      <c r="AT21" s="452">
        <v>26.771999999999998</v>
      </c>
      <c r="AU21" s="452">
        <v>26.483000000000001</v>
      </c>
      <c r="AV21" s="452">
        <v>25.73</v>
      </c>
      <c r="AW21" s="452">
        <v>26.806000000000001</v>
      </c>
      <c r="AX21" s="452">
        <v>27.036000000000001</v>
      </c>
      <c r="AY21" s="452">
        <v>26.158000000000001</v>
      </c>
      <c r="AZ21" s="452">
        <v>26.495999999999999</v>
      </c>
      <c r="BA21" s="452">
        <v>26.844000000000001</v>
      </c>
      <c r="BB21" s="452">
        <v>26.850999999999999</v>
      </c>
      <c r="BC21" s="452">
        <v>26.931999999999999</v>
      </c>
      <c r="BD21" s="452">
        <v>27.361000000000001</v>
      </c>
      <c r="BE21" s="948">
        <v>0</v>
      </c>
      <c r="BF21" s="948">
        <v>0</v>
      </c>
      <c r="BG21" s="948">
        <v>0</v>
      </c>
      <c r="BH21" s="948">
        <v>0</v>
      </c>
      <c r="BI21" s="948">
        <v>0</v>
      </c>
      <c r="BJ21" s="948">
        <v>0</v>
      </c>
      <c r="BK21" s="948">
        <v>0</v>
      </c>
      <c r="BL21" s="948">
        <v>0</v>
      </c>
      <c r="BM21" s="948">
        <v>0</v>
      </c>
      <c r="BN21" s="948">
        <v>0</v>
      </c>
      <c r="BO21" s="948">
        <v>0</v>
      </c>
      <c r="BP21" s="948">
        <v>0</v>
      </c>
      <c r="BQ21" s="948">
        <v>0</v>
      </c>
      <c r="BR21" s="948">
        <v>0</v>
      </c>
      <c r="BS21" s="948">
        <v>0</v>
      </c>
      <c r="BT21" s="948">
        <v>0</v>
      </c>
      <c r="BU21" s="948">
        <v>0</v>
      </c>
      <c r="BV21" s="948">
        <v>0</v>
      </c>
    </row>
    <row r="22" spans="1:74" ht="11.1" customHeight="1" x14ac:dyDescent="0.2">
      <c r="A22" s="267" t="s">
        <v>1329</v>
      </c>
      <c r="B22" s="554" t="s">
        <v>1308</v>
      </c>
      <c r="C22" s="452">
        <v>2.198</v>
      </c>
      <c r="D22" s="452">
        <v>2.246</v>
      </c>
      <c r="E22" s="452">
        <v>2.323</v>
      </c>
      <c r="F22" s="452">
        <v>2.3540000000000001</v>
      </c>
      <c r="G22" s="452">
        <v>2.3820000000000001</v>
      </c>
      <c r="H22" s="452">
        <v>2.444</v>
      </c>
      <c r="I22" s="452">
        <v>2.4569999999999999</v>
      </c>
      <c r="J22" s="452">
        <v>2.403</v>
      </c>
      <c r="K22" s="452">
        <v>2.5179999999999998</v>
      </c>
      <c r="L22" s="452">
        <v>2.5830000000000002</v>
      </c>
      <c r="M22" s="452">
        <v>2.4780000000000002</v>
      </c>
      <c r="N22" s="452">
        <v>2.4119999999999999</v>
      </c>
      <c r="O22" s="452">
        <v>2.488</v>
      </c>
      <c r="P22" s="452">
        <v>2.476</v>
      </c>
      <c r="Q22" s="452">
        <v>2.4780000000000002</v>
      </c>
      <c r="R22" s="452">
        <v>2.4990000000000001</v>
      </c>
      <c r="S22" s="452">
        <v>2.5409999999999999</v>
      </c>
      <c r="T22" s="452">
        <v>2.4350000000000001</v>
      </c>
      <c r="U22" s="452">
        <v>2.415</v>
      </c>
      <c r="V22" s="452">
        <v>2.351</v>
      </c>
      <c r="W22" s="452">
        <v>2.5019999999999998</v>
      </c>
      <c r="X22" s="452">
        <v>2.407</v>
      </c>
      <c r="Y22" s="452">
        <v>2.431</v>
      </c>
      <c r="Z22" s="452">
        <v>2.456</v>
      </c>
      <c r="AA22" s="452">
        <v>2.3239999999999998</v>
      </c>
      <c r="AB22" s="452">
        <v>2.42</v>
      </c>
      <c r="AC22" s="452">
        <v>2.3039999999999998</v>
      </c>
      <c r="AD22" s="452">
        <v>2.3140000000000001</v>
      </c>
      <c r="AE22" s="452">
        <v>2.3109999999999999</v>
      </c>
      <c r="AF22" s="452">
        <v>2.254</v>
      </c>
      <c r="AG22" s="452">
        <v>2.2389999999999999</v>
      </c>
      <c r="AH22" s="452">
        <v>2.2010000000000001</v>
      </c>
      <c r="AI22" s="452">
        <v>2.1760000000000002</v>
      </c>
      <c r="AJ22" s="452">
        <v>2.19</v>
      </c>
      <c r="AK22" s="452">
        <v>2.169</v>
      </c>
      <c r="AL22" s="452">
        <v>2.141</v>
      </c>
      <c r="AM22" s="452">
        <v>2.1120000000000001</v>
      </c>
      <c r="AN22" s="452">
        <v>2.0990000000000002</v>
      </c>
      <c r="AO22" s="452">
        <v>2.1749999999999998</v>
      </c>
      <c r="AP22" s="452">
        <v>2.2440000000000002</v>
      </c>
      <c r="AQ22" s="452">
        <v>2.23</v>
      </c>
      <c r="AR22" s="452">
        <v>2.3119999999999998</v>
      </c>
      <c r="AS22" s="452">
        <v>2.2450000000000001</v>
      </c>
      <c r="AT22" s="452">
        <v>2.2280000000000002</v>
      </c>
      <c r="AU22" s="452">
        <v>2.1960000000000002</v>
      </c>
      <c r="AV22" s="452">
        <v>2.1850000000000001</v>
      </c>
      <c r="AW22" s="452">
        <v>2.2170000000000001</v>
      </c>
      <c r="AX22" s="452">
        <v>2.3260000000000001</v>
      </c>
      <c r="AY22" s="452">
        <v>2.2869999999999999</v>
      </c>
      <c r="AZ22" s="452">
        <v>2.391</v>
      </c>
      <c r="BA22" s="452">
        <v>2.391</v>
      </c>
      <c r="BB22" s="452">
        <v>2.431</v>
      </c>
      <c r="BC22" s="452">
        <v>2.44</v>
      </c>
      <c r="BD22" s="452">
        <v>2.4340000000000002</v>
      </c>
      <c r="BE22" s="948">
        <v>0</v>
      </c>
      <c r="BF22" s="948">
        <v>0</v>
      </c>
      <c r="BG22" s="948">
        <v>0</v>
      </c>
      <c r="BH22" s="948">
        <v>0</v>
      </c>
      <c r="BI22" s="948">
        <v>0</v>
      </c>
      <c r="BJ22" s="948">
        <v>0</v>
      </c>
      <c r="BK22" s="948">
        <v>0</v>
      </c>
      <c r="BL22" s="948">
        <v>0</v>
      </c>
      <c r="BM22" s="948">
        <v>0</v>
      </c>
      <c r="BN22" s="948">
        <v>0</v>
      </c>
      <c r="BO22" s="948">
        <v>0</v>
      </c>
      <c r="BP22" s="948">
        <v>0</v>
      </c>
      <c r="BQ22" s="948">
        <v>0</v>
      </c>
      <c r="BR22" s="948">
        <v>0</v>
      </c>
      <c r="BS22" s="948">
        <v>0</v>
      </c>
      <c r="BT22" s="948">
        <v>0</v>
      </c>
      <c r="BU22" s="948">
        <v>0</v>
      </c>
      <c r="BV22" s="948">
        <v>0</v>
      </c>
    </row>
    <row r="23" spans="1:74" ht="11.1" customHeight="1" x14ac:dyDescent="0.2">
      <c r="A23" s="267" t="s">
        <v>1330</v>
      </c>
      <c r="B23" s="554" t="s">
        <v>1310</v>
      </c>
      <c r="C23" s="452">
        <v>2.4809999999999999</v>
      </c>
      <c r="D23" s="452">
        <v>2.512</v>
      </c>
      <c r="E23" s="452">
        <v>2.5720000000000001</v>
      </c>
      <c r="F23" s="452">
        <v>2.57</v>
      </c>
      <c r="G23" s="452">
        <v>2.5249999999999999</v>
      </c>
      <c r="H23" s="452">
        <v>2.5049999999999999</v>
      </c>
      <c r="I23" s="452">
        <v>2.5249999999999999</v>
      </c>
      <c r="J23" s="452">
        <v>2.5649999999999999</v>
      </c>
      <c r="K23" s="452">
        <v>2.577</v>
      </c>
      <c r="L23" s="452">
        <v>2.5779999999999998</v>
      </c>
      <c r="M23" s="452">
        <v>2.589</v>
      </c>
      <c r="N23" s="452">
        <v>2.4369999999999998</v>
      </c>
      <c r="O23" s="452">
        <v>2.508</v>
      </c>
      <c r="P23" s="452">
        <v>2.4940000000000002</v>
      </c>
      <c r="Q23" s="452">
        <v>2.528</v>
      </c>
      <c r="R23" s="452">
        <v>2.5489999999999999</v>
      </c>
      <c r="S23" s="452">
        <v>2.556</v>
      </c>
      <c r="T23" s="452">
        <v>2.5939999999999999</v>
      </c>
      <c r="U23" s="452">
        <v>2.6080000000000001</v>
      </c>
      <c r="V23" s="452">
        <v>2.6640000000000001</v>
      </c>
      <c r="W23" s="452">
        <v>2.6520000000000001</v>
      </c>
      <c r="X23" s="452">
        <v>2.6829999999999998</v>
      </c>
      <c r="Y23" s="452">
        <v>2.7389999999999999</v>
      </c>
      <c r="Z23" s="452">
        <v>2.7679999999999998</v>
      </c>
      <c r="AA23" s="452">
        <v>2.6429999999999998</v>
      </c>
      <c r="AB23" s="452">
        <v>2.7879999999999998</v>
      </c>
      <c r="AC23" s="452">
        <v>2.8279999999999998</v>
      </c>
      <c r="AD23" s="452">
        <v>2.7549999999999999</v>
      </c>
      <c r="AE23" s="452">
        <v>2.7679999999999998</v>
      </c>
      <c r="AF23" s="452">
        <v>2.75</v>
      </c>
      <c r="AG23" s="452">
        <v>2.7970000000000002</v>
      </c>
      <c r="AH23" s="452">
        <v>2.8109999999999999</v>
      </c>
      <c r="AI23" s="452">
        <v>2.7909999999999999</v>
      </c>
      <c r="AJ23" s="452">
        <v>2.8690000000000002</v>
      </c>
      <c r="AK23" s="452">
        <v>2.944</v>
      </c>
      <c r="AL23" s="452">
        <v>2.9910000000000001</v>
      </c>
      <c r="AM23" s="452">
        <v>2.8130000000000002</v>
      </c>
      <c r="AN23" s="452">
        <v>2.8170000000000002</v>
      </c>
      <c r="AO23" s="452">
        <v>2.9009999999999998</v>
      </c>
      <c r="AP23" s="452">
        <v>2.8479999999999999</v>
      </c>
      <c r="AQ23" s="452">
        <v>2.855</v>
      </c>
      <c r="AR23" s="452">
        <v>2.7530000000000001</v>
      </c>
      <c r="AS23" s="452">
        <v>2.8479999999999999</v>
      </c>
      <c r="AT23" s="452">
        <v>2.875</v>
      </c>
      <c r="AU23" s="452">
        <v>2.8839999999999999</v>
      </c>
      <c r="AV23" s="452">
        <v>2.9089999999999998</v>
      </c>
      <c r="AW23" s="452">
        <v>2.871</v>
      </c>
      <c r="AX23" s="452">
        <v>2.9220000000000002</v>
      </c>
      <c r="AY23" s="452">
        <v>2.8660000000000001</v>
      </c>
      <c r="AZ23" s="452">
        <v>2.923</v>
      </c>
      <c r="BA23" s="452">
        <v>2.8919999999999999</v>
      </c>
      <c r="BB23" s="452">
        <v>2.8919999999999999</v>
      </c>
      <c r="BC23" s="452">
        <v>2.899</v>
      </c>
      <c r="BD23" s="452">
        <v>2.8690000000000002</v>
      </c>
      <c r="BE23" s="948">
        <v>0</v>
      </c>
      <c r="BF23" s="948">
        <v>0</v>
      </c>
      <c r="BG23" s="948">
        <v>0</v>
      </c>
      <c r="BH23" s="948">
        <v>0</v>
      </c>
      <c r="BI23" s="948">
        <v>0</v>
      </c>
      <c r="BJ23" s="948">
        <v>0</v>
      </c>
      <c r="BK23" s="948">
        <v>0</v>
      </c>
      <c r="BL23" s="948">
        <v>0</v>
      </c>
      <c r="BM23" s="948">
        <v>0</v>
      </c>
      <c r="BN23" s="948">
        <v>0</v>
      </c>
      <c r="BO23" s="948">
        <v>0</v>
      </c>
      <c r="BP23" s="948">
        <v>0</v>
      </c>
      <c r="BQ23" s="948">
        <v>0</v>
      </c>
      <c r="BR23" s="948">
        <v>0</v>
      </c>
      <c r="BS23" s="948">
        <v>0</v>
      </c>
      <c r="BT23" s="948">
        <v>0</v>
      </c>
      <c r="BU23" s="948">
        <v>0</v>
      </c>
      <c r="BV23" s="948">
        <v>0</v>
      </c>
    </row>
    <row r="24" spans="1:74" ht="11.1" customHeight="1" x14ac:dyDescent="0.2">
      <c r="A24" s="267" t="s">
        <v>1331</v>
      </c>
      <c r="B24" s="554" t="s">
        <v>1312</v>
      </c>
      <c r="C24" s="452">
        <v>13.51</v>
      </c>
      <c r="D24" s="452">
        <v>13.641999999999999</v>
      </c>
      <c r="E24" s="452">
        <v>14.465999999999999</v>
      </c>
      <c r="F24" s="452">
        <v>14.833</v>
      </c>
      <c r="G24" s="452">
        <v>14.84</v>
      </c>
      <c r="H24" s="452">
        <v>14.702</v>
      </c>
      <c r="I24" s="452">
        <v>15.038</v>
      </c>
      <c r="J24" s="452">
        <v>15.265000000000001</v>
      </c>
      <c r="K24" s="452">
        <v>15.68</v>
      </c>
      <c r="L24" s="452">
        <v>15.776999999999999</v>
      </c>
      <c r="M24" s="452">
        <v>15.692</v>
      </c>
      <c r="N24" s="452">
        <v>15.601000000000001</v>
      </c>
      <c r="O24" s="452">
        <v>15.9</v>
      </c>
      <c r="P24" s="452">
        <v>15.907999999999999</v>
      </c>
      <c r="Q24" s="452">
        <v>16.73</v>
      </c>
      <c r="R24" s="452">
        <v>16.901</v>
      </c>
      <c r="S24" s="452">
        <v>16.911999999999999</v>
      </c>
      <c r="T24" s="452">
        <v>16.658999999999999</v>
      </c>
      <c r="U24" s="452">
        <v>16.95</v>
      </c>
      <c r="V24" s="452">
        <v>17.376000000000001</v>
      </c>
      <c r="W24" s="452">
        <v>17.53</v>
      </c>
      <c r="X24" s="452">
        <v>17.581</v>
      </c>
      <c r="Y24" s="452">
        <v>17.939</v>
      </c>
      <c r="Z24" s="452">
        <v>18.283000000000001</v>
      </c>
      <c r="AA24" s="452">
        <v>17.484999999999999</v>
      </c>
      <c r="AB24" s="452">
        <v>18.183</v>
      </c>
      <c r="AC24" s="452">
        <v>18.588999999999999</v>
      </c>
      <c r="AD24" s="452">
        <v>18.652000000000001</v>
      </c>
      <c r="AE24" s="452">
        <v>18.619</v>
      </c>
      <c r="AF24" s="452">
        <v>19.245999999999999</v>
      </c>
      <c r="AG24" s="452">
        <v>19.544</v>
      </c>
      <c r="AH24" s="452">
        <v>19.984999999999999</v>
      </c>
      <c r="AI24" s="452">
        <v>20.013000000000002</v>
      </c>
      <c r="AJ24" s="452">
        <v>20.459</v>
      </c>
      <c r="AK24" s="452">
        <v>20.344000000000001</v>
      </c>
      <c r="AL24" s="452">
        <v>20.51</v>
      </c>
      <c r="AM24" s="452">
        <v>19.948</v>
      </c>
      <c r="AN24" s="452">
        <v>20.344000000000001</v>
      </c>
      <c r="AO24" s="452">
        <v>20.850999999999999</v>
      </c>
      <c r="AP24" s="452">
        <v>20.923999999999999</v>
      </c>
      <c r="AQ24" s="452">
        <v>21.472999999999999</v>
      </c>
      <c r="AR24" s="452">
        <v>21.521000000000001</v>
      </c>
      <c r="AS24" s="452">
        <v>22.088000000000001</v>
      </c>
      <c r="AT24" s="452">
        <v>22.312000000000001</v>
      </c>
      <c r="AU24" s="452">
        <v>22.367000000000001</v>
      </c>
      <c r="AV24" s="452">
        <v>21.609000000000002</v>
      </c>
      <c r="AW24" s="452">
        <v>22.321999999999999</v>
      </c>
      <c r="AX24" s="452">
        <v>22.488</v>
      </c>
      <c r="AY24" s="452">
        <v>21.388999999999999</v>
      </c>
      <c r="AZ24" s="452">
        <v>22.437000000000001</v>
      </c>
      <c r="BA24" s="452">
        <v>22.489000000000001</v>
      </c>
      <c r="BB24" s="452">
        <v>22.678999999999998</v>
      </c>
      <c r="BC24" s="452">
        <v>22.768999999999998</v>
      </c>
      <c r="BD24" s="452">
        <v>22.827999999999999</v>
      </c>
      <c r="BE24" s="948">
        <v>0</v>
      </c>
      <c r="BF24" s="948">
        <v>0</v>
      </c>
      <c r="BG24" s="948">
        <v>0</v>
      </c>
      <c r="BH24" s="948">
        <v>0</v>
      </c>
      <c r="BI24" s="948">
        <v>0</v>
      </c>
      <c r="BJ24" s="948">
        <v>0</v>
      </c>
      <c r="BK24" s="948">
        <v>0</v>
      </c>
      <c r="BL24" s="948">
        <v>0</v>
      </c>
      <c r="BM24" s="948">
        <v>0</v>
      </c>
      <c r="BN24" s="948">
        <v>0</v>
      </c>
      <c r="BO24" s="948">
        <v>0</v>
      </c>
      <c r="BP24" s="948">
        <v>0</v>
      </c>
      <c r="BQ24" s="948">
        <v>0</v>
      </c>
      <c r="BR24" s="948">
        <v>0</v>
      </c>
      <c r="BS24" s="948">
        <v>0</v>
      </c>
      <c r="BT24" s="948">
        <v>0</v>
      </c>
      <c r="BU24" s="948">
        <v>0</v>
      </c>
      <c r="BV24" s="948">
        <v>0</v>
      </c>
    </row>
    <row r="25" spans="1:74" ht="11.1" customHeight="1" x14ac:dyDescent="0.2">
      <c r="A25" s="267" t="s">
        <v>1332</v>
      </c>
      <c r="B25" s="554" t="s">
        <v>1333</v>
      </c>
      <c r="C25" s="452">
        <v>6.7190000000000003</v>
      </c>
      <c r="D25" s="452">
        <v>6.907</v>
      </c>
      <c r="E25" s="452">
        <v>6.9859999999999998</v>
      </c>
      <c r="F25" s="452">
        <v>6.6360000000000001</v>
      </c>
      <c r="G25" s="452">
        <v>6.8040000000000003</v>
      </c>
      <c r="H25" s="452">
        <v>7.024</v>
      </c>
      <c r="I25" s="452">
        <v>6.7439999999999998</v>
      </c>
      <c r="J25" s="452">
        <v>7</v>
      </c>
      <c r="K25" s="452">
        <v>7.1369999999999996</v>
      </c>
      <c r="L25" s="452">
        <v>6.7069999999999999</v>
      </c>
      <c r="M25" s="452">
        <v>7.06</v>
      </c>
      <c r="N25" s="452">
        <v>7.492</v>
      </c>
      <c r="O25" s="452">
        <v>7.0490000000000004</v>
      </c>
      <c r="P25" s="452">
        <v>7.2050000000000001</v>
      </c>
      <c r="Q25" s="452">
        <v>7.2240000000000002</v>
      </c>
      <c r="R25" s="452">
        <v>6.6319999999999997</v>
      </c>
      <c r="S25" s="452">
        <v>6.8949999999999996</v>
      </c>
      <c r="T25" s="452">
        <v>6.9459999999999997</v>
      </c>
      <c r="U25" s="452">
        <v>6.7510000000000003</v>
      </c>
      <c r="V25" s="452">
        <v>6.8209999999999997</v>
      </c>
      <c r="W25" s="452">
        <v>6.8159999999999998</v>
      </c>
      <c r="X25" s="452">
        <v>6.39</v>
      </c>
      <c r="Y25" s="452">
        <v>6.5819999999999999</v>
      </c>
      <c r="Z25" s="452">
        <v>6.726</v>
      </c>
      <c r="AA25" s="452">
        <v>6.6079999999999997</v>
      </c>
      <c r="AB25" s="452">
        <v>6.7370000000000001</v>
      </c>
      <c r="AC25" s="452">
        <v>6.7</v>
      </c>
      <c r="AD25" s="452">
        <v>6.4290000000000003</v>
      </c>
      <c r="AE25" s="452">
        <v>6.5590000000000002</v>
      </c>
      <c r="AF25" s="452">
        <v>6.6239999999999997</v>
      </c>
      <c r="AG25" s="452">
        <v>6.274</v>
      </c>
      <c r="AH25" s="452">
        <v>6.4219999999999997</v>
      </c>
      <c r="AI25" s="452">
        <v>6.7770000000000001</v>
      </c>
      <c r="AJ25" s="452">
        <v>6.5709999999999997</v>
      </c>
      <c r="AK25" s="452">
        <v>6.7889999999999997</v>
      </c>
      <c r="AL25" s="452">
        <v>7.0289999999999999</v>
      </c>
      <c r="AM25" s="452">
        <v>6.5069999999999997</v>
      </c>
      <c r="AN25" s="452">
        <v>6.5890000000000004</v>
      </c>
      <c r="AO25" s="452">
        <v>6.6920000000000002</v>
      </c>
      <c r="AP25" s="452">
        <v>6.3719999999999999</v>
      </c>
      <c r="AQ25" s="452">
        <v>6.6970000000000001</v>
      </c>
      <c r="AR25" s="452">
        <v>6.8360000000000003</v>
      </c>
      <c r="AS25" s="452">
        <v>6.7779999999999996</v>
      </c>
      <c r="AT25" s="452">
        <v>6.9930000000000003</v>
      </c>
      <c r="AU25" s="452">
        <v>7.0910000000000002</v>
      </c>
      <c r="AV25" s="452">
        <v>6.9740000000000002</v>
      </c>
      <c r="AW25" s="452">
        <v>7.1379999999999999</v>
      </c>
      <c r="AX25" s="452">
        <v>7.2110000000000003</v>
      </c>
      <c r="AY25" s="452">
        <v>6.6580000000000004</v>
      </c>
      <c r="AZ25" s="452">
        <v>6.851</v>
      </c>
      <c r="BA25" s="452">
        <v>6.9630000000000001</v>
      </c>
      <c r="BB25" s="452">
        <v>6.5129999999999999</v>
      </c>
      <c r="BC25" s="452">
        <v>6.7569999999999997</v>
      </c>
      <c r="BD25" s="452">
        <v>6.8319999999999999</v>
      </c>
      <c r="BE25" s="948">
        <v>0</v>
      </c>
      <c r="BF25" s="948">
        <v>0</v>
      </c>
      <c r="BG25" s="948">
        <v>0</v>
      </c>
      <c r="BH25" s="948">
        <v>0</v>
      </c>
      <c r="BI25" s="948">
        <v>0</v>
      </c>
      <c r="BJ25" s="948">
        <v>0</v>
      </c>
      <c r="BK25" s="948">
        <v>0</v>
      </c>
      <c r="BL25" s="948">
        <v>0</v>
      </c>
      <c r="BM25" s="948">
        <v>0</v>
      </c>
      <c r="BN25" s="948">
        <v>0</v>
      </c>
      <c r="BO25" s="948">
        <v>0</v>
      </c>
      <c r="BP25" s="948">
        <v>0</v>
      </c>
      <c r="BQ25" s="948">
        <v>0</v>
      </c>
      <c r="BR25" s="948">
        <v>0</v>
      </c>
      <c r="BS25" s="948">
        <v>0</v>
      </c>
      <c r="BT25" s="948">
        <v>0</v>
      </c>
      <c r="BU25" s="948">
        <v>0</v>
      </c>
      <c r="BV25" s="948">
        <v>0</v>
      </c>
    </row>
    <row r="26" spans="1:74" ht="11.1" customHeight="1" x14ac:dyDescent="0.2">
      <c r="A26" s="267" t="s">
        <v>1334</v>
      </c>
      <c r="B26" s="554" t="s">
        <v>1314</v>
      </c>
      <c r="C26" s="452">
        <v>2.5590000000000002</v>
      </c>
      <c r="D26" s="452">
        <v>2.5299999999999998</v>
      </c>
      <c r="E26" s="452">
        <v>2.621</v>
      </c>
      <c r="F26" s="452">
        <v>2.8149999999999999</v>
      </c>
      <c r="G26" s="452">
        <v>2.8559999999999999</v>
      </c>
      <c r="H26" s="452">
        <v>2.8769999999999998</v>
      </c>
      <c r="I26" s="452">
        <v>2.85</v>
      </c>
      <c r="J26" s="452">
        <v>2.8929999999999998</v>
      </c>
      <c r="K26" s="452">
        <v>3.0209999999999999</v>
      </c>
      <c r="L26" s="452">
        <v>2.8380000000000001</v>
      </c>
      <c r="M26" s="452">
        <v>2.9769999999999999</v>
      </c>
      <c r="N26" s="452">
        <v>2.8860000000000001</v>
      </c>
      <c r="O26" s="452">
        <v>3.1190000000000002</v>
      </c>
      <c r="P26" s="452">
        <v>2.8090000000000002</v>
      </c>
      <c r="Q26" s="452">
        <v>2.7749999999999999</v>
      </c>
      <c r="R26" s="452">
        <v>2.7490000000000001</v>
      </c>
      <c r="S26" s="452">
        <v>2.7469999999999999</v>
      </c>
      <c r="T26" s="452">
        <v>2.7349999999999999</v>
      </c>
      <c r="U26" s="452">
        <v>2.7330000000000001</v>
      </c>
      <c r="V26" s="452">
        <v>2.6659999999999999</v>
      </c>
      <c r="W26" s="452">
        <v>2.657</v>
      </c>
      <c r="X26" s="452">
        <v>2.66</v>
      </c>
      <c r="Y26" s="452">
        <v>2.6819999999999999</v>
      </c>
      <c r="Z26" s="452">
        <v>2.6589999999999998</v>
      </c>
      <c r="AA26" s="452">
        <v>2.4470000000000001</v>
      </c>
      <c r="AB26" s="452">
        <v>2.577</v>
      </c>
      <c r="AC26" s="452">
        <v>2.5150000000000001</v>
      </c>
      <c r="AD26" s="452">
        <v>2.544</v>
      </c>
      <c r="AE26" s="452">
        <v>2.633</v>
      </c>
      <c r="AF26" s="452">
        <v>2.4860000000000002</v>
      </c>
      <c r="AG26" s="452">
        <v>2.601</v>
      </c>
      <c r="AH26" s="452">
        <v>2.5049999999999999</v>
      </c>
      <c r="AI26" s="452">
        <v>2.5230000000000001</v>
      </c>
      <c r="AJ26" s="452">
        <v>2.5419999999999998</v>
      </c>
      <c r="AK26" s="452">
        <v>2.4860000000000002</v>
      </c>
      <c r="AL26" s="452">
        <v>2.34</v>
      </c>
      <c r="AM26" s="452">
        <v>2.4359999999999999</v>
      </c>
      <c r="AN26" s="452">
        <v>2.5059999999999998</v>
      </c>
      <c r="AO26" s="452">
        <v>2.5640000000000001</v>
      </c>
      <c r="AP26" s="452">
        <v>2.5960000000000001</v>
      </c>
      <c r="AQ26" s="452">
        <v>2.633</v>
      </c>
      <c r="AR26" s="452">
        <v>2.6179999999999999</v>
      </c>
      <c r="AS26" s="452">
        <v>2.6589999999999998</v>
      </c>
      <c r="AT26" s="452">
        <v>2.58</v>
      </c>
      <c r="AU26" s="452">
        <v>2.6360000000000001</v>
      </c>
      <c r="AV26" s="452">
        <v>2.6230000000000002</v>
      </c>
      <c r="AW26" s="452">
        <v>2.57</v>
      </c>
      <c r="AX26" s="452">
        <v>2.6659999999999999</v>
      </c>
      <c r="AY26" s="452">
        <v>2.5299999999999998</v>
      </c>
      <c r="AZ26" s="452">
        <v>2.5369999999999999</v>
      </c>
      <c r="BA26" s="452">
        <v>2.5499999999999998</v>
      </c>
      <c r="BB26" s="452">
        <v>2.6070000000000002</v>
      </c>
      <c r="BC26" s="452">
        <v>2.6280000000000001</v>
      </c>
      <c r="BD26" s="452">
        <v>2.6</v>
      </c>
      <c r="BE26" s="948">
        <v>0</v>
      </c>
      <c r="BF26" s="948">
        <v>0</v>
      </c>
      <c r="BG26" s="948">
        <v>0</v>
      </c>
      <c r="BH26" s="948">
        <v>0</v>
      </c>
      <c r="BI26" s="948">
        <v>0</v>
      </c>
      <c r="BJ26" s="948">
        <v>0</v>
      </c>
      <c r="BK26" s="948">
        <v>0</v>
      </c>
      <c r="BL26" s="948">
        <v>0</v>
      </c>
      <c r="BM26" s="948">
        <v>0</v>
      </c>
      <c r="BN26" s="948">
        <v>0</v>
      </c>
      <c r="BO26" s="948">
        <v>0</v>
      </c>
      <c r="BP26" s="948">
        <v>0</v>
      </c>
      <c r="BQ26" s="948">
        <v>0</v>
      </c>
      <c r="BR26" s="948">
        <v>0</v>
      </c>
      <c r="BS26" s="948">
        <v>0</v>
      </c>
      <c r="BT26" s="948">
        <v>0</v>
      </c>
      <c r="BU26" s="948">
        <v>0</v>
      </c>
      <c r="BV26" s="948">
        <v>0</v>
      </c>
    </row>
    <row r="27" spans="1:74" ht="11.1" customHeight="1" x14ac:dyDescent="0.2">
      <c r="A27" s="267" t="s">
        <v>1335</v>
      </c>
      <c r="B27" s="621" t="s">
        <v>1316</v>
      </c>
      <c r="C27" s="557">
        <v>2.367</v>
      </c>
      <c r="D27" s="557">
        <v>2.3879999999999999</v>
      </c>
      <c r="E27" s="557">
        <v>2.4620000000000002</v>
      </c>
      <c r="F27" s="557">
        <v>2.4860000000000002</v>
      </c>
      <c r="G27" s="557">
        <v>2.5449999999999999</v>
      </c>
      <c r="H27" s="557">
        <v>2.5129999999999999</v>
      </c>
      <c r="I27" s="557">
        <v>2.58</v>
      </c>
      <c r="J27" s="557">
        <v>2.5659999999999998</v>
      </c>
      <c r="K27" s="557">
        <v>2.536</v>
      </c>
      <c r="L27" s="557">
        <v>2.629</v>
      </c>
      <c r="M27" s="557">
        <v>2.657</v>
      </c>
      <c r="N27" s="557">
        <v>2.742</v>
      </c>
      <c r="O27" s="557">
        <v>2.8039999999999998</v>
      </c>
      <c r="P27" s="557">
        <v>2.782</v>
      </c>
      <c r="Q27" s="557">
        <v>2.83</v>
      </c>
      <c r="R27" s="557">
        <v>2.8</v>
      </c>
      <c r="S27" s="557">
        <v>2.7709999999999999</v>
      </c>
      <c r="T27" s="557">
        <v>2.7480000000000002</v>
      </c>
      <c r="U27" s="557">
        <v>2.7989999999999999</v>
      </c>
      <c r="V27" s="557">
        <v>2.802</v>
      </c>
      <c r="W27" s="557">
        <v>2.7839999999999998</v>
      </c>
      <c r="X27" s="557">
        <v>2.819</v>
      </c>
      <c r="Y27" s="557">
        <v>2.915</v>
      </c>
      <c r="Z27" s="557">
        <v>2.923</v>
      </c>
      <c r="AA27" s="557">
        <v>2.9039999999999999</v>
      </c>
      <c r="AB27" s="557">
        <v>2.944</v>
      </c>
      <c r="AC27" s="557">
        <v>2.823</v>
      </c>
      <c r="AD27" s="557">
        <v>2.7610000000000001</v>
      </c>
      <c r="AE27" s="557">
        <v>2.8780000000000001</v>
      </c>
      <c r="AF27" s="557">
        <v>2.7570000000000001</v>
      </c>
      <c r="AG27" s="557">
        <v>2.879</v>
      </c>
      <c r="AH27" s="557">
        <v>2.8759999999999999</v>
      </c>
      <c r="AI27" s="557">
        <v>2.867</v>
      </c>
      <c r="AJ27" s="557">
        <v>2.9169999999999998</v>
      </c>
      <c r="AK27" s="557">
        <v>2.99</v>
      </c>
      <c r="AL27" s="557">
        <v>3.1909999999999998</v>
      </c>
      <c r="AM27" s="557">
        <v>3.2440000000000002</v>
      </c>
      <c r="AN27" s="557">
        <v>3.2810000000000001</v>
      </c>
      <c r="AO27" s="557">
        <v>3.2650000000000001</v>
      </c>
      <c r="AP27" s="557">
        <v>3.2949999999999999</v>
      </c>
      <c r="AQ27" s="557">
        <v>3.2530000000000001</v>
      </c>
      <c r="AR27" s="557">
        <v>3.266</v>
      </c>
      <c r="AS27" s="557">
        <v>3.339</v>
      </c>
      <c r="AT27" s="557">
        <v>3.5720000000000001</v>
      </c>
      <c r="AU27" s="557">
        <v>3.629</v>
      </c>
      <c r="AV27" s="557">
        <v>3.69</v>
      </c>
      <c r="AW27" s="557">
        <v>3.8279999999999998</v>
      </c>
      <c r="AX27" s="557">
        <v>3.9830000000000001</v>
      </c>
      <c r="AY27" s="557">
        <v>3.88</v>
      </c>
      <c r="AZ27" s="557">
        <v>3.9180000000000001</v>
      </c>
      <c r="BA27" s="557">
        <v>3.8540000000000001</v>
      </c>
      <c r="BB27" s="557">
        <v>3.8050000000000002</v>
      </c>
      <c r="BC27" s="557">
        <v>3.847</v>
      </c>
      <c r="BD27" s="557">
        <v>3.7080000000000002</v>
      </c>
      <c r="BE27" s="949">
        <v>0</v>
      </c>
      <c r="BF27" s="949">
        <v>0</v>
      </c>
      <c r="BG27" s="949">
        <v>0</v>
      </c>
      <c r="BH27" s="949">
        <v>0</v>
      </c>
      <c r="BI27" s="949">
        <v>0</v>
      </c>
      <c r="BJ27" s="949">
        <v>0</v>
      </c>
      <c r="BK27" s="949">
        <v>0</v>
      </c>
      <c r="BL27" s="949">
        <v>0</v>
      </c>
      <c r="BM27" s="949">
        <v>0</v>
      </c>
      <c r="BN27" s="949">
        <v>0</v>
      </c>
      <c r="BO27" s="949">
        <v>0</v>
      </c>
      <c r="BP27" s="949">
        <v>0</v>
      </c>
      <c r="BQ27" s="949">
        <v>0</v>
      </c>
      <c r="BR27" s="949">
        <v>0</v>
      </c>
      <c r="BS27" s="949">
        <v>0</v>
      </c>
      <c r="BT27" s="949">
        <v>0</v>
      </c>
      <c r="BU27" s="949">
        <v>0</v>
      </c>
      <c r="BV27" s="949">
        <v>0</v>
      </c>
    </row>
    <row r="28" spans="1:74" s="113" customFormat="1" ht="12" customHeight="1" x14ac:dyDescent="0.2">
      <c r="A28" s="1"/>
      <c r="B28" s="542" t="s">
        <v>1297</v>
      </c>
      <c r="C28" s="605"/>
      <c r="D28" s="605"/>
      <c r="E28" s="605"/>
      <c r="F28" s="605"/>
      <c r="G28" s="605"/>
      <c r="H28" s="659"/>
      <c r="I28" s="605"/>
      <c r="J28" s="605"/>
      <c r="K28" s="605"/>
      <c r="L28" s="605"/>
      <c r="M28" s="605"/>
      <c r="N28" s="605"/>
      <c r="O28" s="605"/>
      <c r="P28" s="605"/>
      <c r="Q28" s="605"/>
      <c r="R28" s="605"/>
      <c r="AY28" s="648"/>
      <c r="AZ28" s="648"/>
      <c r="BA28" s="648"/>
      <c r="BB28" s="648"/>
      <c r="BC28" s="648"/>
      <c r="BD28" s="648"/>
      <c r="BE28" s="648"/>
      <c r="BF28" s="648"/>
      <c r="BG28" s="648"/>
      <c r="BH28" s="648"/>
      <c r="BI28" s="648"/>
      <c r="BJ28" s="215"/>
    </row>
    <row r="29" spans="1:74" s="336" customFormat="1" ht="12" customHeight="1" x14ac:dyDescent="0.2">
      <c r="A29" s="335"/>
      <c r="B29" s="326" t="s">
        <v>808</v>
      </c>
      <c r="C29" s="326"/>
      <c r="D29" s="326"/>
      <c r="E29" s="326"/>
      <c r="F29" s="326"/>
      <c r="G29" s="326"/>
      <c r="H29" s="572"/>
      <c r="I29" s="326"/>
      <c r="J29" s="326"/>
      <c r="K29" s="326"/>
      <c r="L29" s="326"/>
      <c r="M29" s="326"/>
      <c r="N29" s="326"/>
      <c r="O29" s="326"/>
      <c r="P29" s="326"/>
      <c r="Q29" s="326"/>
      <c r="R29" s="619"/>
      <c r="AY29" s="339"/>
      <c r="AZ29" s="339"/>
      <c r="BA29" s="339"/>
      <c r="BB29" s="339"/>
      <c r="BC29" s="339"/>
      <c r="BD29" s="339"/>
      <c r="BE29" s="339"/>
      <c r="BF29" s="339"/>
      <c r="BG29" s="339"/>
      <c r="BH29" s="339"/>
      <c r="BI29" s="339"/>
    </row>
    <row r="30" spans="1:74" s="167" customFormat="1" ht="12" customHeight="1" x14ac:dyDescent="0.2">
      <c r="A30" s="166"/>
      <c r="B30" s="988" t="str">
        <f>Dates!$G$2</f>
        <v>EIA completed modeling and analysis for this report on Wednesday, July 1, 2026.</v>
      </c>
      <c r="C30" s="975"/>
      <c r="D30" s="975"/>
      <c r="E30" s="975"/>
      <c r="F30" s="975"/>
      <c r="G30" s="975"/>
      <c r="H30" s="975"/>
      <c r="I30" s="975"/>
      <c r="J30" s="975"/>
      <c r="K30" s="975"/>
      <c r="L30" s="975"/>
      <c r="M30" s="975"/>
      <c r="N30" s="975"/>
      <c r="O30" s="975"/>
      <c r="P30" s="975"/>
      <c r="Q30" s="975"/>
      <c r="R30" s="618"/>
      <c r="AY30" s="649"/>
      <c r="AZ30" s="649"/>
      <c r="BA30" s="649"/>
      <c r="BB30" s="649"/>
      <c r="BC30" s="649"/>
      <c r="BD30" s="649"/>
      <c r="BE30" s="649"/>
      <c r="BF30" s="649"/>
      <c r="BG30" s="649"/>
      <c r="BH30" s="649"/>
      <c r="BI30" s="649"/>
      <c r="BJ30" s="216"/>
    </row>
    <row r="31" spans="1:74" s="167" customFormat="1" ht="12" customHeight="1" x14ac:dyDescent="0.2">
      <c r="A31" s="166"/>
      <c r="B31" s="983" t="s">
        <v>481</v>
      </c>
      <c r="C31" s="984"/>
      <c r="D31" s="984"/>
      <c r="E31" s="984"/>
      <c r="F31" s="984"/>
      <c r="G31" s="984"/>
      <c r="H31" s="984"/>
      <c r="I31" s="984"/>
      <c r="J31" s="984"/>
      <c r="K31" s="984"/>
      <c r="L31" s="984"/>
      <c r="M31" s="984"/>
      <c r="N31" s="984"/>
      <c r="O31" s="984"/>
      <c r="P31" s="984"/>
      <c r="Q31" s="984"/>
      <c r="R31" s="618"/>
      <c r="AY31" s="649"/>
      <c r="AZ31" s="649"/>
      <c r="BA31" s="649"/>
      <c r="BB31" s="649"/>
      <c r="BC31" s="649"/>
      <c r="BD31" s="649"/>
      <c r="BE31" s="649"/>
      <c r="BF31" s="649"/>
      <c r="BG31" s="649"/>
      <c r="BH31" s="649"/>
      <c r="BI31" s="649"/>
      <c r="BJ31" s="216"/>
    </row>
    <row r="32" spans="1:74" s="113" customFormat="1" ht="12" customHeight="1" x14ac:dyDescent="0.2">
      <c r="A32" s="1"/>
      <c r="B32" s="1095" t="s">
        <v>1402</v>
      </c>
      <c r="C32" s="1096"/>
      <c r="D32" s="1096"/>
      <c r="E32" s="1096"/>
      <c r="F32" s="1096"/>
      <c r="G32" s="1096"/>
      <c r="H32" s="1096"/>
      <c r="I32" s="1096"/>
      <c r="J32" s="1096"/>
      <c r="K32" s="1096"/>
      <c r="L32" s="1096"/>
      <c r="M32" s="1096"/>
      <c r="N32" s="1096"/>
      <c r="O32" s="1096"/>
      <c r="P32" s="1096"/>
      <c r="Q32" s="1096"/>
      <c r="R32" s="618"/>
      <c r="AY32" s="648"/>
      <c r="AZ32" s="648"/>
      <c r="BA32" s="648"/>
      <c r="BB32" s="648"/>
      <c r="BC32" s="648"/>
      <c r="BD32" s="648"/>
      <c r="BE32" s="648"/>
      <c r="BF32" s="648"/>
      <c r="BG32" s="648"/>
      <c r="BH32" s="648"/>
      <c r="BI32" s="648"/>
      <c r="BJ32" s="215"/>
    </row>
    <row r="33" spans="1:74" s="167" customFormat="1" ht="12" customHeight="1" x14ac:dyDescent="0.2">
      <c r="A33" s="166"/>
      <c r="B33" s="1009" t="s">
        <v>489</v>
      </c>
      <c r="C33" s="1010"/>
      <c r="D33" s="1010"/>
      <c r="E33" s="1010"/>
      <c r="F33" s="1010"/>
      <c r="G33" s="1010"/>
      <c r="H33" s="1010"/>
      <c r="I33" s="1010"/>
      <c r="J33" s="1010"/>
      <c r="K33" s="1010"/>
      <c r="L33" s="1010"/>
      <c r="M33" s="1010"/>
      <c r="N33" s="1010"/>
      <c r="O33" s="1010"/>
      <c r="P33" s="1010"/>
      <c r="Q33" s="1010"/>
      <c r="R33" s="618"/>
      <c r="AY33" s="649"/>
      <c r="AZ33" s="649"/>
      <c r="BA33" s="649"/>
      <c r="BB33" s="649"/>
      <c r="BC33" s="649"/>
      <c r="BD33" s="649"/>
      <c r="BE33" s="649"/>
      <c r="BF33" s="649"/>
      <c r="BG33" s="649"/>
      <c r="BH33" s="649"/>
      <c r="BI33" s="649"/>
      <c r="BJ33" s="216"/>
    </row>
    <row r="34" spans="1:74" s="167" customFormat="1" ht="12" customHeight="1" x14ac:dyDescent="0.2">
      <c r="A34" s="166"/>
      <c r="B34" s="1109" t="s">
        <v>821</v>
      </c>
      <c r="C34" s="1109"/>
      <c r="D34" s="1109"/>
      <c r="E34" s="1109"/>
      <c r="F34" s="1109"/>
      <c r="G34" s="1109"/>
      <c r="H34" s="1109"/>
      <c r="I34" s="1109"/>
      <c r="J34" s="1109"/>
      <c r="K34" s="1109"/>
      <c r="L34" s="1109"/>
      <c r="M34" s="1109"/>
      <c r="N34" s="1109"/>
      <c r="O34" s="1109"/>
      <c r="P34" s="1109"/>
      <c r="Q34" s="1109"/>
      <c r="R34" s="1109"/>
      <c r="AY34" s="649"/>
      <c r="AZ34" s="649"/>
      <c r="BA34" s="649"/>
      <c r="BB34" s="649"/>
      <c r="BC34" s="649"/>
      <c r="BD34" s="649"/>
      <c r="BE34" s="649"/>
      <c r="BF34" s="649"/>
      <c r="BG34" s="649"/>
      <c r="BH34" s="649"/>
      <c r="BI34" s="649"/>
      <c r="BJ34" s="216"/>
    </row>
    <row r="35" spans="1:74" s="167" customFormat="1" ht="12" customHeight="1" x14ac:dyDescent="0.2">
      <c r="A35" s="166"/>
      <c r="B35" s="1009" t="s">
        <v>1298</v>
      </c>
      <c r="C35" s="1066"/>
      <c r="D35" s="1066"/>
      <c r="E35" s="1066"/>
      <c r="F35" s="1066"/>
      <c r="G35" s="1066"/>
      <c r="H35" s="1066"/>
      <c r="I35" s="1066"/>
      <c r="J35" s="1066"/>
      <c r="K35" s="1066"/>
      <c r="L35" s="1066"/>
      <c r="M35" s="1066"/>
      <c r="N35" s="1066"/>
      <c r="O35" s="1066"/>
      <c r="P35" s="1066"/>
      <c r="Q35" s="1010"/>
      <c r="R35" s="618"/>
      <c r="AY35" s="649"/>
      <c r="AZ35" s="649"/>
      <c r="BA35" s="649"/>
      <c r="BB35" s="649"/>
      <c r="BC35" s="649"/>
      <c r="BD35" s="649"/>
      <c r="BE35" s="649"/>
      <c r="BF35" s="649"/>
      <c r="BG35" s="649"/>
      <c r="BH35" s="649"/>
      <c r="BI35" s="649"/>
      <c r="BJ35" s="216"/>
    </row>
    <row r="36" spans="1:74" s="167" customFormat="1" ht="12" customHeight="1" x14ac:dyDescent="0.15">
      <c r="A36" s="2"/>
      <c r="B36" s="1009"/>
      <c r="C36" s="991"/>
      <c r="D36" s="991"/>
      <c r="E36" s="991"/>
      <c r="F36" s="991"/>
      <c r="G36" s="991"/>
      <c r="H36" s="991"/>
      <c r="I36" s="991"/>
      <c r="J36" s="991"/>
      <c r="K36" s="991"/>
      <c r="L36" s="991"/>
      <c r="M36" s="991"/>
      <c r="N36" s="991"/>
      <c r="O36" s="991"/>
      <c r="P36" s="991"/>
      <c r="Q36" s="991"/>
      <c r="AY36" s="649"/>
      <c r="AZ36" s="649"/>
      <c r="BA36" s="649"/>
      <c r="BB36" s="649"/>
      <c r="BC36" s="649"/>
      <c r="BD36" s="649"/>
      <c r="BE36" s="649"/>
      <c r="BF36" s="649"/>
      <c r="BG36" s="649"/>
      <c r="BH36" s="649"/>
      <c r="BI36" s="649"/>
      <c r="BJ36" s="216"/>
    </row>
    <row r="37" spans="1:74" s="167" customFormat="1" ht="12" customHeight="1" x14ac:dyDescent="0.15">
      <c r="A37" s="2"/>
      <c r="B37" s="1108"/>
      <c r="C37" s="991"/>
      <c r="D37" s="991"/>
      <c r="E37" s="991"/>
      <c r="F37" s="991"/>
      <c r="G37" s="991"/>
      <c r="H37" s="991"/>
      <c r="I37" s="991"/>
      <c r="J37" s="991"/>
      <c r="K37" s="991"/>
      <c r="L37" s="991"/>
      <c r="M37" s="991"/>
      <c r="N37" s="991"/>
      <c r="O37" s="991"/>
      <c r="P37" s="991"/>
      <c r="Q37" s="991"/>
      <c r="AY37" s="649"/>
      <c r="AZ37" s="649"/>
      <c r="BA37" s="649"/>
      <c r="BB37" s="649"/>
      <c r="BC37" s="649"/>
      <c r="BD37" s="649"/>
      <c r="BE37" s="649"/>
      <c r="BF37" s="649"/>
      <c r="BG37" s="649"/>
      <c r="BH37" s="649"/>
      <c r="BI37" s="649"/>
      <c r="BJ37" s="216"/>
    </row>
    <row r="38" spans="1:74" s="168" customFormat="1" ht="12" customHeight="1" x14ac:dyDescent="0.15">
      <c r="A38" s="2"/>
      <c r="B38" s="326"/>
      <c r="C38" s="541"/>
      <c r="D38" s="541"/>
      <c r="E38" s="541"/>
      <c r="F38" s="541"/>
      <c r="G38" s="541"/>
      <c r="H38" s="541"/>
      <c r="I38" s="541"/>
      <c r="J38" s="541"/>
      <c r="K38" s="541"/>
      <c r="L38" s="541"/>
      <c r="M38" s="541"/>
      <c r="N38" s="541"/>
      <c r="O38" s="541"/>
      <c r="P38" s="541"/>
      <c r="Q38" s="541"/>
      <c r="AY38" s="649"/>
      <c r="AZ38" s="649"/>
      <c r="BA38" s="649"/>
      <c r="BB38" s="649"/>
      <c r="BC38" s="649"/>
      <c r="BD38" s="649"/>
      <c r="BE38" s="649"/>
      <c r="BF38" s="649"/>
      <c r="BG38" s="649"/>
      <c r="BH38" s="649"/>
      <c r="BI38" s="649"/>
      <c r="BJ38" s="217"/>
    </row>
    <row r="39" spans="1:74" ht="12.75" x14ac:dyDescent="0.15">
      <c r="B39" s="1009"/>
      <c r="C39" s="1012"/>
      <c r="D39" s="1012"/>
      <c r="E39" s="1012"/>
      <c r="F39" s="1012"/>
      <c r="G39" s="1012"/>
      <c r="H39" s="1012"/>
      <c r="I39" s="1012"/>
      <c r="J39" s="1012"/>
      <c r="K39" s="1012"/>
      <c r="L39" s="1012"/>
      <c r="M39" s="1012"/>
      <c r="N39" s="1012"/>
      <c r="O39" s="1012"/>
      <c r="P39" s="1012"/>
      <c r="Q39" s="991"/>
      <c r="BD39" s="648"/>
      <c r="BE39" s="648"/>
      <c r="BF39" s="648"/>
      <c r="BK39" s="146"/>
      <c r="BL39" s="146"/>
      <c r="BM39" s="146"/>
      <c r="BN39" s="146"/>
      <c r="BO39" s="146"/>
      <c r="BP39" s="146"/>
      <c r="BQ39" s="146"/>
      <c r="BR39" s="146"/>
      <c r="BS39" s="146"/>
      <c r="BT39" s="146"/>
      <c r="BU39" s="146"/>
      <c r="BV39" s="146"/>
    </row>
    <row r="40" spans="1:74" ht="12.75" x14ac:dyDescent="0.15">
      <c r="B40" s="1114"/>
      <c r="C40" s="1010"/>
      <c r="D40" s="1010"/>
      <c r="E40" s="1010"/>
      <c r="F40" s="1010"/>
      <c r="G40" s="1010"/>
      <c r="H40" s="1010"/>
      <c r="I40" s="1010"/>
      <c r="J40" s="1010"/>
      <c r="K40" s="1010"/>
      <c r="L40" s="1010"/>
      <c r="M40" s="1010"/>
      <c r="N40" s="1010"/>
      <c r="O40" s="1010"/>
      <c r="P40" s="1010"/>
      <c r="Q40" s="991"/>
      <c r="BK40" s="146"/>
      <c r="BL40" s="146"/>
      <c r="BM40" s="146"/>
      <c r="BN40" s="146"/>
      <c r="BO40" s="146"/>
      <c r="BP40" s="146"/>
      <c r="BQ40" s="146"/>
      <c r="BR40" s="146"/>
      <c r="BS40" s="146"/>
      <c r="BT40" s="146"/>
      <c r="BU40" s="146"/>
      <c r="BV40" s="146"/>
    </row>
    <row r="41" spans="1:74" ht="12.75" x14ac:dyDescent="0.15">
      <c r="B41" s="1007"/>
      <c r="C41" s="991"/>
      <c r="D41" s="991"/>
      <c r="E41" s="991"/>
      <c r="F41" s="991"/>
      <c r="G41" s="991"/>
      <c r="H41" s="991"/>
      <c r="I41" s="991"/>
      <c r="J41" s="991"/>
      <c r="K41" s="991"/>
      <c r="L41" s="991"/>
      <c r="M41" s="991"/>
      <c r="N41" s="991"/>
      <c r="O41" s="991"/>
      <c r="P41" s="991"/>
      <c r="Q41" s="991"/>
      <c r="BK41" s="146"/>
      <c r="BL41" s="146"/>
      <c r="BM41" s="146"/>
      <c r="BN41" s="146"/>
      <c r="BO41" s="146"/>
      <c r="BP41" s="146"/>
      <c r="BQ41" s="146"/>
      <c r="BR41" s="146"/>
      <c r="BS41" s="146"/>
      <c r="BT41" s="146"/>
      <c r="BU41" s="146"/>
      <c r="BV41" s="146"/>
    </row>
    <row r="42" spans="1:74" x14ac:dyDescent="0.15">
      <c r="BK42" s="146"/>
      <c r="BL42" s="146"/>
      <c r="BM42" s="146"/>
      <c r="BN42" s="146"/>
      <c r="BO42" s="146"/>
      <c r="BP42" s="146"/>
      <c r="BQ42" s="146"/>
      <c r="BR42" s="146"/>
      <c r="BS42" s="146"/>
      <c r="BT42" s="146"/>
      <c r="BU42" s="146"/>
      <c r="BV42" s="146"/>
    </row>
    <row r="43" spans="1:74" x14ac:dyDescent="0.15">
      <c r="BK43" s="146"/>
      <c r="BL43" s="146"/>
      <c r="BM43" s="146"/>
      <c r="BN43" s="146"/>
      <c r="BO43" s="146"/>
      <c r="BP43" s="146"/>
      <c r="BQ43" s="146"/>
      <c r="BR43" s="146"/>
      <c r="BS43" s="146"/>
      <c r="BT43" s="146"/>
      <c r="BU43" s="146"/>
      <c r="BV43" s="146"/>
    </row>
    <row r="44" spans="1:74" x14ac:dyDescent="0.15">
      <c r="BK44" s="146"/>
      <c r="BL44" s="146"/>
      <c r="BM44" s="146"/>
      <c r="BN44" s="146"/>
      <c r="BO44" s="146"/>
      <c r="BP44" s="146"/>
      <c r="BQ44" s="146"/>
      <c r="BR44" s="146"/>
      <c r="BS44" s="146"/>
      <c r="BT44" s="146"/>
      <c r="BU44" s="146"/>
      <c r="BV44" s="146"/>
    </row>
    <row r="45" spans="1:74" x14ac:dyDescent="0.15">
      <c r="BK45" s="146"/>
      <c r="BL45" s="146"/>
      <c r="BM45" s="146"/>
      <c r="BN45" s="146"/>
      <c r="BO45" s="146"/>
      <c r="BP45" s="146"/>
      <c r="BQ45" s="146"/>
      <c r="BR45" s="146"/>
      <c r="BS45" s="146"/>
      <c r="BT45" s="146"/>
      <c r="BU45" s="146"/>
      <c r="BV45" s="146"/>
    </row>
    <row r="46" spans="1:74" x14ac:dyDescent="0.15">
      <c r="BK46" s="146"/>
      <c r="BL46" s="146"/>
      <c r="BM46" s="146"/>
      <c r="BN46" s="146"/>
      <c r="BO46" s="146"/>
      <c r="BP46" s="146"/>
      <c r="BQ46" s="146"/>
      <c r="BR46" s="146"/>
      <c r="BS46" s="146"/>
      <c r="BT46" s="146"/>
      <c r="BU46" s="146"/>
      <c r="BV46" s="146"/>
    </row>
    <row r="47" spans="1:74" x14ac:dyDescent="0.15">
      <c r="BK47" s="146"/>
      <c r="BL47" s="146"/>
      <c r="BM47" s="146"/>
      <c r="BN47" s="146"/>
      <c r="BO47" s="146"/>
      <c r="BP47" s="146"/>
      <c r="BQ47" s="146"/>
      <c r="BR47" s="146"/>
      <c r="BS47" s="146"/>
      <c r="BT47" s="146"/>
      <c r="BU47" s="146"/>
      <c r="BV47" s="146"/>
    </row>
    <row r="48" spans="1:74" x14ac:dyDescent="0.15">
      <c r="BK48" s="146"/>
      <c r="BL48" s="146"/>
      <c r="BM48" s="146"/>
      <c r="BN48" s="146"/>
      <c r="BO48" s="146"/>
      <c r="BP48" s="146"/>
      <c r="BQ48" s="146"/>
      <c r="BR48" s="146"/>
      <c r="BS48" s="146"/>
      <c r="BT48" s="146"/>
      <c r="BU48" s="146"/>
      <c r="BV48" s="146"/>
    </row>
    <row r="49" spans="63:74" x14ac:dyDescent="0.15">
      <c r="BK49" s="146"/>
      <c r="BL49" s="146"/>
      <c r="BM49" s="146"/>
      <c r="BN49" s="146"/>
      <c r="BO49" s="146"/>
      <c r="BP49" s="146"/>
      <c r="BQ49" s="146"/>
      <c r="BR49" s="146"/>
      <c r="BS49" s="146"/>
      <c r="BT49" s="146"/>
      <c r="BU49" s="146"/>
      <c r="BV49" s="146"/>
    </row>
    <row r="50" spans="63:74" x14ac:dyDescent="0.15">
      <c r="BK50" s="146"/>
      <c r="BL50" s="146"/>
      <c r="BM50" s="146"/>
      <c r="BN50" s="146"/>
      <c r="BO50" s="146"/>
      <c r="BP50" s="146"/>
      <c r="BQ50" s="146"/>
      <c r="BR50" s="146"/>
      <c r="BS50" s="146"/>
      <c r="BT50" s="146"/>
      <c r="BU50" s="146"/>
      <c r="BV50" s="146"/>
    </row>
    <row r="51" spans="63:74" x14ac:dyDescent="0.15">
      <c r="BK51" s="146"/>
      <c r="BL51" s="146"/>
      <c r="BM51" s="146"/>
      <c r="BN51" s="146"/>
      <c r="BO51" s="146"/>
      <c r="BP51" s="146"/>
      <c r="BQ51" s="146"/>
      <c r="BR51" s="146"/>
      <c r="BS51" s="146"/>
      <c r="BT51" s="146"/>
      <c r="BU51" s="146"/>
      <c r="BV51" s="146"/>
    </row>
    <row r="52" spans="63:74" x14ac:dyDescent="0.15">
      <c r="BK52" s="146"/>
      <c r="BL52" s="146"/>
      <c r="BM52" s="146"/>
      <c r="BN52" s="146"/>
      <c r="BO52" s="146"/>
      <c r="BP52" s="146"/>
      <c r="BQ52" s="146"/>
      <c r="BR52" s="146"/>
      <c r="BS52" s="146"/>
      <c r="BT52" s="146"/>
      <c r="BU52" s="146"/>
      <c r="BV52" s="146"/>
    </row>
    <row r="53" spans="63:74" x14ac:dyDescent="0.15">
      <c r="BK53" s="146"/>
      <c r="BL53" s="146"/>
      <c r="BM53" s="146"/>
      <c r="BN53" s="146"/>
      <c r="BO53" s="146"/>
      <c r="BP53" s="146"/>
      <c r="BQ53" s="146"/>
      <c r="BR53" s="146"/>
      <c r="BS53" s="146"/>
      <c r="BT53" s="146"/>
      <c r="BU53" s="146"/>
      <c r="BV53" s="146"/>
    </row>
    <row r="54" spans="63:74" x14ac:dyDescent="0.15">
      <c r="BK54" s="146"/>
      <c r="BL54" s="146"/>
      <c r="BM54" s="146"/>
      <c r="BN54" s="146"/>
      <c r="BO54" s="146"/>
      <c r="BP54" s="146"/>
      <c r="BQ54" s="146"/>
      <c r="BR54" s="146"/>
      <c r="BS54" s="146"/>
      <c r="BT54" s="146"/>
      <c r="BU54" s="146"/>
      <c r="BV54" s="146"/>
    </row>
    <row r="55" spans="63:74" x14ac:dyDescent="0.15">
      <c r="BK55" s="146"/>
      <c r="BL55" s="146"/>
      <c r="BM55" s="146"/>
      <c r="BN55" s="146"/>
      <c r="BO55" s="146"/>
      <c r="BP55" s="146"/>
      <c r="BQ55" s="146"/>
      <c r="BR55" s="146"/>
      <c r="BS55" s="146"/>
      <c r="BT55" s="146"/>
      <c r="BU55" s="146"/>
      <c r="BV55" s="146"/>
    </row>
    <row r="56" spans="63:74" x14ac:dyDescent="0.15">
      <c r="BK56" s="146"/>
      <c r="BL56" s="146"/>
      <c r="BM56" s="146"/>
      <c r="BN56" s="146"/>
      <c r="BO56" s="146"/>
      <c r="BP56" s="146"/>
      <c r="BQ56" s="146"/>
      <c r="BR56" s="146"/>
      <c r="BS56" s="146"/>
      <c r="BT56" s="146"/>
      <c r="BU56" s="146"/>
      <c r="BV56" s="146"/>
    </row>
    <row r="57" spans="63:74" x14ac:dyDescent="0.15">
      <c r="BK57" s="146"/>
      <c r="BL57" s="146"/>
      <c r="BM57" s="146"/>
      <c r="BN57" s="146"/>
      <c r="BO57" s="146"/>
      <c r="BP57" s="146"/>
      <c r="BQ57" s="146"/>
      <c r="BR57" s="146"/>
      <c r="BS57" s="146"/>
      <c r="BT57" s="146"/>
      <c r="BU57" s="146"/>
      <c r="BV57" s="146"/>
    </row>
    <row r="58" spans="63:74" x14ac:dyDescent="0.15">
      <c r="BK58" s="146"/>
      <c r="BL58" s="146"/>
      <c r="BM58" s="146"/>
      <c r="BN58" s="146"/>
      <c r="BO58" s="146"/>
      <c r="BP58" s="146"/>
      <c r="BQ58" s="146"/>
      <c r="BR58" s="146"/>
      <c r="BS58" s="146"/>
      <c r="BT58" s="146"/>
      <c r="BU58" s="146"/>
      <c r="BV58" s="146"/>
    </row>
    <row r="59" spans="63:74" x14ac:dyDescent="0.15">
      <c r="BK59" s="146"/>
      <c r="BL59" s="146"/>
      <c r="BM59" s="146"/>
      <c r="BN59" s="146"/>
      <c r="BO59" s="146"/>
      <c r="BP59" s="146"/>
      <c r="BQ59" s="146"/>
      <c r="BR59" s="146"/>
      <c r="BS59" s="146"/>
      <c r="BT59" s="146"/>
      <c r="BU59" s="146"/>
      <c r="BV59" s="146"/>
    </row>
    <row r="60" spans="63:74" x14ac:dyDescent="0.15">
      <c r="BK60" s="146"/>
      <c r="BL60" s="146"/>
      <c r="BM60" s="146"/>
      <c r="BN60" s="146"/>
      <c r="BO60" s="146"/>
      <c r="BP60" s="146"/>
      <c r="BQ60" s="146"/>
      <c r="BR60" s="146"/>
      <c r="BS60" s="146"/>
      <c r="BT60" s="146"/>
      <c r="BU60" s="146"/>
      <c r="BV60" s="146"/>
    </row>
    <row r="61" spans="63:74" x14ac:dyDescent="0.15">
      <c r="BK61" s="146"/>
      <c r="BL61" s="146"/>
      <c r="BM61" s="146"/>
      <c r="BN61" s="146"/>
      <c r="BO61" s="146"/>
      <c r="BP61" s="146"/>
      <c r="BQ61" s="146"/>
      <c r="BR61" s="146"/>
      <c r="BS61" s="146"/>
      <c r="BT61" s="146"/>
      <c r="BU61" s="146"/>
      <c r="BV61" s="146"/>
    </row>
    <row r="62" spans="63:74" x14ac:dyDescent="0.15">
      <c r="BK62" s="146"/>
      <c r="BL62" s="146"/>
      <c r="BM62" s="146"/>
      <c r="BN62" s="146"/>
      <c r="BO62" s="146"/>
      <c r="BP62" s="146"/>
      <c r="BQ62" s="146"/>
      <c r="BR62" s="146"/>
      <c r="BS62" s="146"/>
      <c r="BT62" s="146"/>
      <c r="BU62" s="146"/>
      <c r="BV62" s="146"/>
    </row>
    <row r="63" spans="63:74" x14ac:dyDescent="0.15">
      <c r="BK63" s="146"/>
      <c r="BL63" s="146"/>
      <c r="BM63" s="146"/>
      <c r="BN63" s="146"/>
      <c r="BO63" s="146"/>
      <c r="BP63" s="146"/>
      <c r="BQ63" s="146"/>
      <c r="BR63" s="146"/>
      <c r="BS63" s="146"/>
      <c r="BT63" s="146"/>
      <c r="BU63" s="146"/>
      <c r="BV63" s="146"/>
    </row>
    <row r="64" spans="63:74" x14ac:dyDescent="0.15">
      <c r="BK64" s="146"/>
      <c r="BL64" s="146"/>
      <c r="BM64" s="146"/>
      <c r="BN64" s="146"/>
      <c r="BO64" s="146"/>
      <c r="BP64" s="146"/>
      <c r="BQ64" s="146"/>
      <c r="BR64" s="146"/>
      <c r="BS64" s="146"/>
      <c r="BT64" s="146"/>
      <c r="BU64" s="146"/>
      <c r="BV64" s="146"/>
    </row>
    <row r="65" spans="63:74" x14ac:dyDescent="0.15">
      <c r="BK65" s="146"/>
      <c r="BL65" s="146"/>
      <c r="BM65" s="146"/>
      <c r="BN65" s="146"/>
      <c r="BO65" s="146"/>
      <c r="BP65" s="146"/>
      <c r="BQ65" s="146"/>
      <c r="BR65" s="146"/>
      <c r="BS65" s="146"/>
      <c r="BT65" s="146"/>
      <c r="BU65" s="146"/>
      <c r="BV65" s="146"/>
    </row>
    <row r="66" spans="63:74" x14ac:dyDescent="0.15">
      <c r="BK66" s="146"/>
      <c r="BL66" s="146"/>
      <c r="BM66" s="146"/>
      <c r="BN66" s="146"/>
      <c r="BO66" s="146"/>
      <c r="BP66" s="146"/>
      <c r="BQ66" s="146"/>
      <c r="BR66" s="146"/>
      <c r="BS66" s="146"/>
      <c r="BT66" s="146"/>
      <c r="BU66" s="146"/>
      <c r="BV66" s="146"/>
    </row>
    <row r="67" spans="63:74" x14ac:dyDescent="0.15">
      <c r="BK67" s="146"/>
      <c r="BL67" s="146"/>
      <c r="BM67" s="146"/>
      <c r="BN67" s="146"/>
      <c r="BO67" s="146"/>
      <c r="BP67" s="146"/>
      <c r="BQ67" s="146"/>
      <c r="BR67" s="146"/>
      <c r="BS67" s="146"/>
      <c r="BT67" s="146"/>
      <c r="BU67" s="146"/>
      <c r="BV67" s="146"/>
    </row>
    <row r="68" spans="63:74" x14ac:dyDescent="0.15">
      <c r="BK68" s="146"/>
      <c r="BL68" s="146"/>
      <c r="BM68" s="146"/>
      <c r="BN68" s="146"/>
      <c r="BO68" s="146"/>
      <c r="BP68" s="146"/>
      <c r="BQ68" s="146"/>
      <c r="BR68" s="146"/>
      <c r="BS68" s="146"/>
      <c r="BT68" s="146"/>
      <c r="BU68" s="146"/>
      <c r="BV68" s="146"/>
    </row>
    <row r="69" spans="63:74" x14ac:dyDescent="0.15">
      <c r="BK69" s="146"/>
      <c r="BL69" s="146"/>
      <c r="BM69" s="146"/>
      <c r="BN69" s="146"/>
      <c r="BO69" s="146"/>
      <c r="BP69" s="146"/>
      <c r="BQ69" s="146"/>
      <c r="BR69" s="146"/>
      <c r="BS69" s="146"/>
      <c r="BT69" s="146"/>
      <c r="BU69" s="146"/>
      <c r="BV69" s="146"/>
    </row>
    <row r="70" spans="63:74" x14ac:dyDescent="0.15">
      <c r="BK70" s="146"/>
      <c r="BL70" s="146"/>
      <c r="BM70" s="146"/>
      <c r="BN70" s="146"/>
      <c r="BO70" s="146"/>
      <c r="BP70" s="146"/>
      <c r="BQ70" s="146"/>
      <c r="BR70" s="146"/>
      <c r="BS70" s="146"/>
      <c r="BT70" s="146"/>
      <c r="BU70" s="146"/>
      <c r="BV70" s="146"/>
    </row>
    <row r="71" spans="63:74" x14ac:dyDescent="0.15">
      <c r="BK71" s="146"/>
      <c r="BL71" s="146"/>
      <c r="BM71" s="146"/>
      <c r="BN71" s="146"/>
      <c r="BO71" s="146"/>
      <c r="BP71" s="146"/>
      <c r="BQ71" s="146"/>
      <c r="BR71" s="146"/>
      <c r="BS71" s="146"/>
      <c r="BT71" s="146"/>
      <c r="BU71" s="146"/>
      <c r="BV71" s="146"/>
    </row>
    <row r="72" spans="63:74" x14ac:dyDescent="0.15">
      <c r="BK72" s="146"/>
      <c r="BL72" s="146"/>
      <c r="BM72" s="146"/>
      <c r="BN72" s="146"/>
      <c r="BO72" s="146"/>
      <c r="BP72" s="146"/>
      <c r="BQ72" s="146"/>
      <c r="BR72" s="146"/>
      <c r="BS72" s="146"/>
      <c r="BT72" s="146"/>
      <c r="BU72" s="146"/>
      <c r="BV72" s="146"/>
    </row>
    <row r="73" spans="63:74" x14ac:dyDescent="0.15">
      <c r="BK73" s="146"/>
      <c r="BL73" s="146"/>
      <c r="BM73" s="146"/>
      <c r="BN73" s="146"/>
      <c r="BO73" s="146"/>
      <c r="BP73" s="146"/>
      <c r="BQ73" s="146"/>
      <c r="BR73" s="146"/>
      <c r="BS73" s="146"/>
      <c r="BT73" s="146"/>
      <c r="BU73" s="146"/>
      <c r="BV73" s="146"/>
    </row>
    <row r="74" spans="63:74" x14ac:dyDescent="0.15">
      <c r="BK74" s="146"/>
      <c r="BL74" s="146"/>
      <c r="BM74" s="146"/>
      <c r="BN74" s="146"/>
      <c r="BO74" s="146"/>
      <c r="BP74" s="146"/>
      <c r="BQ74" s="146"/>
      <c r="BR74" s="146"/>
      <c r="BS74" s="146"/>
      <c r="BT74" s="146"/>
      <c r="BU74" s="146"/>
      <c r="BV74" s="146"/>
    </row>
    <row r="75" spans="63:74" x14ac:dyDescent="0.15">
      <c r="BK75" s="146"/>
      <c r="BL75" s="146"/>
      <c r="BM75" s="146"/>
      <c r="BN75" s="146"/>
      <c r="BO75" s="146"/>
      <c r="BP75" s="146"/>
      <c r="BQ75" s="146"/>
      <c r="BR75" s="146"/>
      <c r="BS75" s="146"/>
      <c r="BT75" s="146"/>
      <c r="BU75" s="146"/>
      <c r="BV75" s="146"/>
    </row>
    <row r="76" spans="63:74" x14ac:dyDescent="0.15">
      <c r="BK76" s="146"/>
      <c r="BL76" s="146"/>
      <c r="BM76" s="146"/>
      <c r="BN76" s="146"/>
      <c r="BO76" s="146"/>
      <c r="BP76" s="146"/>
      <c r="BQ76" s="146"/>
      <c r="BR76" s="146"/>
      <c r="BS76" s="146"/>
      <c r="BT76" s="146"/>
      <c r="BU76" s="146"/>
      <c r="BV76" s="146"/>
    </row>
    <row r="77" spans="63:74" x14ac:dyDescent="0.15">
      <c r="BK77" s="146"/>
      <c r="BL77" s="146"/>
      <c r="BM77" s="146"/>
      <c r="BN77" s="146"/>
      <c r="BO77" s="146"/>
      <c r="BP77" s="146"/>
      <c r="BQ77" s="146"/>
      <c r="BR77" s="146"/>
      <c r="BS77" s="146"/>
      <c r="BT77" s="146"/>
      <c r="BU77" s="146"/>
      <c r="BV77" s="146"/>
    </row>
    <row r="78" spans="63:74" x14ac:dyDescent="0.15">
      <c r="BK78" s="146"/>
      <c r="BL78" s="146"/>
      <c r="BM78" s="146"/>
      <c r="BN78" s="146"/>
      <c r="BO78" s="146"/>
      <c r="BP78" s="146"/>
      <c r="BQ78" s="146"/>
      <c r="BR78" s="146"/>
      <c r="BS78" s="146"/>
      <c r="BT78" s="146"/>
      <c r="BU78" s="146"/>
      <c r="BV78" s="146"/>
    </row>
    <row r="79" spans="63:74" x14ac:dyDescent="0.15">
      <c r="BK79" s="146"/>
      <c r="BL79" s="146"/>
      <c r="BM79" s="146"/>
      <c r="BN79" s="146"/>
      <c r="BO79" s="146"/>
      <c r="BP79" s="146"/>
      <c r="BQ79" s="146"/>
      <c r="BR79" s="146"/>
      <c r="BS79" s="146"/>
      <c r="BT79" s="146"/>
      <c r="BU79" s="146"/>
      <c r="BV79" s="146"/>
    </row>
    <row r="80" spans="63:74" x14ac:dyDescent="0.15">
      <c r="BK80" s="146"/>
      <c r="BL80" s="146"/>
      <c r="BM80" s="146"/>
      <c r="BN80" s="146"/>
      <c r="BO80" s="146"/>
      <c r="BP80" s="146"/>
      <c r="BQ80" s="146"/>
      <c r="BR80" s="146"/>
      <c r="BS80" s="146"/>
      <c r="BT80" s="146"/>
      <c r="BU80" s="146"/>
      <c r="BV80" s="146"/>
    </row>
    <row r="81" spans="63:74" x14ac:dyDescent="0.15">
      <c r="BK81" s="146"/>
      <c r="BL81" s="146"/>
      <c r="BM81" s="146"/>
      <c r="BN81" s="146"/>
      <c r="BO81" s="146"/>
      <c r="BP81" s="146"/>
      <c r="BQ81" s="146"/>
      <c r="BR81" s="146"/>
      <c r="BS81" s="146"/>
      <c r="BT81" s="146"/>
      <c r="BU81" s="146"/>
      <c r="BV81" s="146"/>
    </row>
    <row r="82" spans="63:74" x14ac:dyDescent="0.15">
      <c r="BK82" s="146"/>
      <c r="BL82" s="146"/>
      <c r="BM82" s="146"/>
      <c r="BN82" s="146"/>
      <c r="BO82" s="146"/>
      <c r="BP82" s="146"/>
      <c r="BQ82" s="146"/>
      <c r="BR82" s="146"/>
      <c r="BS82" s="146"/>
      <c r="BT82" s="146"/>
      <c r="BU82" s="146"/>
      <c r="BV82" s="146"/>
    </row>
    <row r="83" spans="63:74" x14ac:dyDescent="0.15">
      <c r="BK83" s="146"/>
      <c r="BL83" s="146"/>
      <c r="BM83" s="146"/>
      <c r="BN83" s="146"/>
      <c r="BO83" s="146"/>
      <c r="BP83" s="146"/>
      <c r="BQ83" s="146"/>
      <c r="BR83" s="146"/>
      <c r="BS83" s="146"/>
      <c r="BT83" s="146"/>
      <c r="BU83" s="146"/>
      <c r="BV83" s="146"/>
    </row>
    <row r="84" spans="63:74" x14ac:dyDescent="0.15">
      <c r="BK84" s="146"/>
      <c r="BL84" s="146"/>
      <c r="BM84" s="146"/>
      <c r="BN84" s="146"/>
      <c r="BO84" s="146"/>
      <c r="BP84" s="146"/>
      <c r="BQ84" s="146"/>
      <c r="BR84" s="146"/>
      <c r="BS84" s="146"/>
      <c r="BT84" s="146"/>
      <c r="BU84" s="146"/>
      <c r="BV84" s="146"/>
    </row>
    <row r="85" spans="63:74" x14ac:dyDescent="0.15">
      <c r="BK85" s="146"/>
      <c r="BL85" s="146"/>
      <c r="BM85" s="146"/>
      <c r="BN85" s="146"/>
      <c r="BO85" s="146"/>
      <c r="BP85" s="146"/>
      <c r="BQ85" s="146"/>
      <c r="BR85" s="146"/>
      <c r="BS85" s="146"/>
      <c r="BT85" s="146"/>
      <c r="BU85" s="146"/>
      <c r="BV85" s="146"/>
    </row>
    <row r="86" spans="63:74" x14ac:dyDescent="0.15">
      <c r="BK86" s="146"/>
      <c r="BL86" s="146"/>
      <c r="BM86" s="146"/>
      <c r="BN86" s="146"/>
      <c r="BO86" s="146"/>
      <c r="BP86" s="146"/>
      <c r="BQ86" s="146"/>
      <c r="BR86" s="146"/>
      <c r="BS86" s="146"/>
      <c r="BT86" s="146"/>
      <c r="BU86" s="146"/>
      <c r="BV86" s="146"/>
    </row>
    <row r="87" spans="63:74" x14ac:dyDescent="0.15">
      <c r="BK87" s="146"/>
      <c r="BL87" s="146"/>
      <c r="BM87" s="146"/>
      <c r="BN87" s="146"/>
      <c r="BO87" s="146"/>
      <c r="BP87" s="146"/>
      <c r="BQ87" s="146"/>
      <c r="BR87" s="146"/>
      <c r="BS87" s="146"/>
      <c r="BT87" s="146"/>
      <c r="BU87" s="146"/>
      <c r="BV87" s="146"/>
    </row>
    <row r="88" spans="63:74" x14ac:dyDescent="0.15">
      <c r="BK88" s="146"/>
      <c r="BL88" s="146"/>
      <c r="BM88" s="146"/>
      <c r="BN88" s="146"/>
      <c r="BO88" s="146"/>
      <c r="BP88" s="146"/>
      <c r="BQ88" s="146"/>
      <c r="BR88" s="146"/>
      <c r="BS88" s="146"/>
      <c r="BT88" s="146"/>
      <c r="BU88" s="146"/>
      <c r="BV88" s="146"/>
    </row>
    <row r="89" spans="63:74" x14ac:dyDescent="0.15">
      <c r="BK89" s="146"/>
      <c r="BL89" s="146"/>
      <c r="BM89" s="146"/>
      <c r="BN89" s="146"/>
      <c r="BO89" s="146"/>
      <c r="BP89" s="146"/>
      <c r="BQ89" s="146"/>
      <c r="BR89" s="146"/>
      <c r="BS89" s="146"/>
      <c r="BT89" s="146"/>
      <c r="BU89" s="146"/>
      <c r="BV89" s="146"/>
    </row>
    <row r="90" spans="63:74" x14ac:dyDescent="0.15">
      <c r="BK90" s="146"/>
      <c r="BL90" s="146"/>
      <c r="BM90" s="146"/>
      <c r="BN90" s="146"/>
      <c r="BO90" s="146"/>
      <c r="BP90" s="146"/>
      <c r="BQ90" s="146"/>
      <c r="BR90" s="146"/>
      <c r="BS90" s="146"/>
      <c r="BT90" s="146"/>
      <c r="BU90" s="146"/>
      <c r="BV90" s="146"/>
    </row>
    <row r="91" spans="63:74" x14ac:dyDescent="0.15">
      <c r="BK91" s="146"/>
      <c r="BL91" s="146"/>
      <c r="BM91" s="146"/>
      <c r="BN91" s="146"/>
      <c r="BO91" s="146"/>
      <c r="BP91" s="146"/>
      <c r="BQ91" s="146"/>
      <c r="BR91" s="146"/>
      <c r="BS91" s="146"/>
      <c r="BT91" s="146"/>
      <c r="BU91" s="146"/>
      <c r="BV91" s="146"/>
    </row>
    <row r="92" spans="63:74" x14ac:dyDescent="0.15">
      <c r="BK92" s="146"/>
      <c r="BL92" s="146"/>
      <c r="BM92" s="146"/>
      <c r="BN92" s="146"/>
      <c r="BO92" s="146"/>
      <c r="BP92" s="146"/>
      <c r="BQ92" s="146"/>
      <c r="BR92" s="146"/>
      <c r="BS92" s="146"/>
      <c r="BT92" s="146"/>
      <c r="BU92" s="146"/>
      <c r="BV92" s="146"/>
    </row>
    <row r="93" spans="63:74" x14ac:dyDescent="0.15">
      <c r="BK93" s="146"/>
      <c r="BL93" s="146"/>
      <c r="BM93" s="146"/>
      <c r="BN93" s="146"/>
      <c r="BO93" s="146"/>
      <c r="BP93" s="146"/>
      <c r="BQ93" s="146"/>
      <c r="BR93" s="146"/>
      <c r="BS93" s="146"/>
      <c r="BT93" s="146"/>
      <c r="BU93" s="146"/>
      <c r="BV93" s="146"/>
    </row>
    <row r="94" spans="63:74" x14ac:dyDescent="0.15">
      <c r="BK94" s="146"/>
      <c r="BL94" s="146"/>
      <c r="BM94" s="146"/>
      <c r="BN94" s="146"/>
      <c r="BO94" s="146"/>
      <c r="BP94" s="146"/>
      <c r="BQ94" s="146"/>
      <c r="BR94" s="146"/>
      <c r="BS94" s="146"/>
      <c r="BT94" s="146"/>
      <c r="BU94" s="146"/>
      <c r="BV94" s="146"/>
    </row>
    <row r="95" spans="63:74" x14ac:dyDescent="0.15">
      <c r="BK95" s="146"/>
      <c r="BL95" s="146"/>
      <c r="BM95" s="146"/>
      <c r="BN95" s="146"/>
      <c r="BO95" s="146"/>
      <c r="BP95" s="146"/>
      <c r="BQ95" s="146"/>
      <c r="BR95" s="146"/>
      <c r="BS95" s="146"/>
      <c r="BT95" s="146"/>
      <c r="BU95" s="146"/>
      <c r="BV95" s="146"/>
    </row>
    <row r="96" spans="63:74" x14ac:dyDescent="0.15">
      <c r="BK96" s="146"/>
      <c r="BL96" s="146"/>
      <c r="BM96" s="146"/>
      <c r="BN96" s="146"/>
      <c r="BO96" s="146"/>
      <c r="BP96" s="146"/>
      <c r="BQ96" s="146"/>
      <c r="BR96" s="146"/>
      <c r="BS96" s="146"/>
      <c r="BT96" s="146"/>
      <c r="BU96" s="146"/>
      <c r="BV96" s="146"/>
    </row>
    <row r="97" spans="63:74" x14ac:dyDescent="0.15">
      <c r="BK97" s="146"/>
      <c r="BL97" s="146"/>
      <c r="BM97" s="146"/>
      <c r="BN97" s="146"/>
      <c r="BO97" s="146"/>
      <c r="BP97" s="146"/>
      <c r="BQ97" s="146"/>
      <c r="BR97" s="146"/>
      <c r="BS97" s="146"/>
      <c r="BT97" s="146"/>
      <c r="BU97" s="146"/>
      <c r="BV97" s="146"/>
    </row>
    <row r="98" spans="63:74" x14ac:dyDescent="0.15">
      <c r="BK98" s="146"/>
      <c r="BL98" s="146"/>
      <c r="BM98" s="146"/>
      <c r="BN98" s="146"/>
      <c r="BO98" s="146"/>
      <c r="BP98" s="146"/>
      <c r="BQ98" s="146"/>
      <c r="BR98" s="146"/>
      <c r="BS98" s="146"/>
      <c r="BT98" s="146"/>
      <c r="BU98" s="146"/>
      <c r="BV98" s="146"/>
    </row>
    <row r="99" spans="63:74" x14ac:dyDescent="0.15">
      <c r="BK99" s="146"/>
      <c r="BL99" s="146"/>
      <c r="BM99" s="146"/>
      <c r="BN99" s="146"/>
      <c r="BO99" s="146"/>
      <c r="BP99" s="146"/>
      <c r="BQ99" s="146"/>
      <c r="BR99" s="146"/>
      <c r="BS99" s="146"/>
      <c r="BT99" s="146"/>
      <c r="BU99" s="146"/>
      <c r="BV99" s="146"/>
    </row>
    <row r="100" spans="63:74" x14ac:dyDescent="0.15">
      <c r="BK100" s="146"/>
      <c r="BL100" s="146"/>
      <c r="BM100" s="146"/>
      <c r="BN100" s="146"/>
      <c r="BO100" s="146"/>
      <c r="BP100" s="146"/>
      <c r="BQ100" s="146"/>
      <c r="BR100" s="146"/>
      <c r="BS100" s="146"/>
      <c r="BT100" s="146"/>
      <c r="BU100" s="146"/>
      <c r="BV100" s="146"/>
    </row>
    <row r="101" spans="63:74" x14ac:dyDescent="0.15">
      <c r="BK101" s="146"/>
      <c r="BL101" s="146"/>
      <c r="BM101" s="146"/>
      <c r="BN101" s="146"/>
      <c r="BO101" s="146"/>
      <c r="BP101" s="146"/>
      <c r="BQ101" s="146"/>
      <c r="BR101" s="146"/>
      <c r="BS101" s="146"/>
      <c r="BT101" s="146"/>
      <c r="BU101" s="146"/>
      <c r="BV101" s="146"/>
    </row>
    <row r="102" spans="63:74" x14ac:dyDescent="0.15">
      <c r="BK102" s="146"/>
      <c r="BL102" s="146"/>
      <c r="BM102" s="146"/>
      <c r="BN102" s="146"/>
      <c r="BO102" s="146"/>
      <c r="BP102" s="146"/>
      <c r="BQ102" s="146"/>
      <c r="BR102" s="146"/>
      <c r="BS102" s="146"/>
      <c r="BT102" s="146"/>
      <c r="BU102" s="146"/>
      <c r="BV102" s="146"/>
    </row>
    <row r="103" spans="63:74" x14ac:dyDescent="0.15">
      <c r="BK103" s="146"/>
      <c r="BL103" s="146"/>
      <c r="BM103" s="146"/>
      <c r="BN103" s="146"/>
      <c r="BO103" s="146"/>
      <c r="BP103" s="146"/>
      <c r="BQ103" s="146"/>
      <c r="BR103" s="146"/>
      <c r="BS103" s="146"/>
      <c r="BT103" s="146"/>
      <c r="BU103" s="146"/>
      <c r="BV103" s="146"/>
    </row>
    <row r="104" spans="63:74" x14ac:dyDescent="0.15">
      <c r="BK104" s="146"/>
      <c r="BL104" s="146"/>
      <c r="BM104" s="146"/>
      <c r="BN104" s="146"/>
      <c r="BO104" s="146"/>
      <c r="BP104" s="146"/>
      <c r="BQ104" s="146"/>
      <c r="BR104" s="146"/>
      <c r="BS104" s="146"/>
      <c r="BT104" s="146"/>
      <c r="BU104" s="146"/>
      <c r="BV104" s="146"/>
    </row>
    <row r="105" spans="63:74" x14ac:dyDescent="0.15">
      <c r="BK105" s="146"/>
      <c r="BL105" s="146"/>
      <c r="BM105" s="146"/>
      <c r="BN105" s="146"/>
      <c r="BO105" s="146"/>
      <c r="BP105" s="146"/>
      <c r="BQ105" s="146"/>
      <c r="BR105" s="146"/>
      <c r="BS105" s="146"/>
      <c r="BT105" s="146"/>
      <c r="BU105" s="146"/>
      <c r="BV105" s="146"/>
    </row>
    <row r="106" spans="63:74" x14ac:dyDescent="0.15">
      <c r="BK106" s="146"/>
      <c r="BL106" s="146"/>
      <c r="BM106" s="146"/>
      <c r="BN106" s="146"/>
      <c r="BO106" s="146"/>
      <c r="BP106" s="146"/>
      <c r="BQ106" s="146"/>
      <c r="BR106" s="146"/>
      <c r="BS106" s="146"/>
      <c r="BT106" s="146"/>
      <c r="BU106" s="146"/>
      <c r="BV106" s="146"/>
    </row>
    <row r="107" spans="63:74" x14ac:dyDescent="0.15">
      <c r="BK107" s="146"/>
      <c r="BL107" s="146"/>
      <c r="BM107" s="146"/>
      <c r="BN107" s="146"/>
      <c r="BO107" s="146"/>
      <c r="BP107" s="146"/>
      <c r="BQ107" s="146"/>
      <c r="BR107" s="146"/>
      <c r="BS107" s="146"/>
      <c r="BT107" s="146"/>
      <c r="BU107" s="146"/>
      <c r="BV107" s="146"/>
    </row>
    <row r="108" spans="63:74" x14ac:dyDescent="0.15">
      <c r="BK108" s="146"/>
      <c r="BL108" s="146"/>
      <c r="BM108" s="146"/>
      <c r="BN108" s="146"/>
      <c r="BO108" s="146"/>
      <c r="BP108" s="146"/>
      <c r="BQ108" s="146"/>
      <c r="BR108" s="146"/>
      <c r="BS108" s="146"/>
      <c r="BT108" s="146"/>
      <c r="BU108" s="146"/>
      <c r="BV108" s="146"/>
    </row>
    <row r="109" spans="63:74" x14ac:dyDescent="0.15">
      <c r="BK109" s="146"/>
      <c r="BL109" s="146"/>
      <c r="BM109" s="146"/>
      <c r="BN109" s="146"/>
      <c r="BO109" s="146"/>
      <c r="BP109" s="146"/>
      <c r="BQ109" s="146"/>
      <c r="BR109" s="146"/>
      <c r="BS109" s="146"/>
      <c r="BT109" s="146"/>
      <c r="BU109" s="146"/>
      <c r="BV109" s="146"/>
    </row>
    <row r="110" spans="63:74" x14ac:dyDescent="0.15">
      <c r="BK110" s="146"/>
      <c r="BL110" s="146"/>
      <c r="BM110" s="146"/>
      <c r="BN110" s="146"/>
      <c r="BO110" s="146"/>
      <c r="BP110" s="146"/>
      <c r="BQ110" s="146"/>
      <c r="BR110" s="146"/>
      <c r="BS110" s="146"/>
      <c r="BT110" s="146"/>
      <c r="BU110" s="146"/>
      <c r="BV110" s="146"/>
    </row>
    <row r="111" spans="63:74" x14ac:dyDescent="0.15">
      <c r="BK111" s="146"/>
      <c r="BL111" s="146"/>
      <c r="BM111" s="146"/>
      <c r="BN111" s="146"/>
      <c r="BO111" s="146"/>
      <c r="BP111" s="146"/>
      <c r="BQ111" s="146"/>
      <c r="BR111" s="146"/>
      <c r="BS111" s="146"/>
      <c r="BT111" s="146"/>
      <c r="BU111" s="146"/>
      <c r="BV111" s="146"/>
    </row>
    <row r="112" spans="63:74" x14ac:dyDescent="0.15">
      <c r="BK112" s="146"/>
      <c r="BL112" s="146"/>
      <c r="BM112" s="146"/>
      <c r="BN112" s="146"/>
      <c r="BO112" s="146"/>
      <c r="BP112" s="146"/>
      <c r="BQ112" s="146"/>
      <c r="BR112" s="146"/>
      <c r="BS112" s="146"/>
      <c r="BT112" s="146"/>
      <c r="BU112" s="146"/>
      <c r="BV112" s="146"/>
    </row>
    <row r="113" spans="63:74" x14ac:dyDescent="0.15">
      <c r="BK113" s="146"/>
      <c r="BL113" s="146"/>
      <c r="BM113" s="146"/>
      <c r="BN113" s="146"/>
      <c r="BO113" s="146"/>
      <c r="BP113" s="146"/>
      <c r="BQ113" s="146"/>
      <c r="BR113" s="146"/>
      <c r="BS113" s="146"/>
      <c r="BT113" s="146"/>
      <c r="BU113" s="146"/>
      <c r="BV113" s="146"/>
    </row>
    <row r="114" spans="63:74" x14ac:dyDescent="0.15">
      <c r="BK114" s="146"/>
      <c r="BL114" s="146"/>
      <c r="BM114" s="146"/>
      <c r="BN114" s="146"/>
      <c r="BO114" s="146"/>
      <c r="BP114" s="146"/>
      <c r="BQ114" s="146"/>
      <c r="BR114" s="146"/>
      <c r="BS114" s="146"/>
      <c r="BT114" s="146"/>
      <c r="BU114" s="146"/>
      <c r="BV114" s="146"/>
    </row>
    <row r="115" spans="63:74" x14ac:dyDescent="0.15">
      <c r="BK115" s="146"/>
      <c r="BL115" s="146"/>
      <c r="BM115" s="146"/>
      <c r="BN115" s="146"/>
      <c r="BO115" s="146"/>
      <c r="BP115" s="146"/>
      <c r="BQ115" s="146"/>
      <c r="BR115" s="146"/>
      <c r="BS115" s="146"/>
      <c r="BT115" s="146"/>
      <c r="BU115" s="146"/>
      <c r="BV115" s="146"/>
    </row>
    <row r="116" spans="63:74" x14ac:dyDescent="0.15">
      <c r="BK116" s="146"/>
      <c r="BL116" s="146"/>
      <c r="BM116" s="146"/>
      <c r="BN116" s="146"/>
      <c r="BO116" s="146"/>
      <c r="BP116" s="146"/>
      <c r="BQ116" s="146"/>
      <c r="BR116" s="146"/>
      <c r="BS116" s="146"/>
      <c r="BT116" s="146"/>
      <c r="BU116" s="146"/>
      <c r="BV116" s="146"/>
    </row>
    <row r="117" spans="63:74" x14ac:dyDescent="0.15">
      <c r="BK117" s="146"/>
      <c r="BL117" s="146"/>
      <c r="BM117" s="146"/>
      <c r="BN117" s="146"/>
      <c r="BO117" s="146"/>
      <c r="BP117" s="146"/>
      <c r="BQ117" s="146"/>
      <c r="BR117" s="146"/>
      <c r="BS117" s="146"/>
      <c r="BT117" s="146"/>
      <c r="BU117" s="146"/>
      <c r="BV117" s="146"/>
    </row>
    <row r="118" spans="63:74" x14ac:dyDescent="0.15">
      <c r="BK118" s="146"/>
      <c r="BL118" s="146"/>
      <c r="BM118" s="146"/>
      <c r="BN118" s="146"/>
      <c r="BO118" s="146"/>
      <c r="BP118" s="146"/>
      <c r="BQ118" s="146"/>
      <c r="BR118" s="146"/>
      <c r="BS118" s="146"/>
      <c r="BT118" s="146"/>
      <c r="BU118" s="146"/>
      <c r="BV118" s="146"/>
    </row>
    <row r="119" spans="63:74" x14ac:dyDescent="0.15">
      <c r="BK119" s="146"/>
      <c r="BL119" s="146"/>
      <c r="BM119" s="146"/>
      <c r="BN119" s="146"/>
      <c r="BO119" s="146"/>
      <c r="BP119" s="146"/>
      <c r="BQ119" s="146"/>
      <c r="BR119" s="146"/>
      <c r="BS119" s="146"/>
      <c r="BT119" s="146"/>
      <c r="BU119" s="146"/>
      <c r="BV119" s="146"/>
    </row>
    <row r="120" spans="63:74" x14ac:dyDescent="0.15">
      <c r="BK120" s="146"/>
      <c r="BL120" s="146"/>
      <c r="BM120" s="146"/>
      <c r="BN120" s="146"/>
      <c r="BO120" s="146"/>
      <c r="BP120" s="146"/>
      <c r="BQ120" s="146"/>
      <c r="BR120" s="146"/>
      <c r="BS120" s="146"/>
      <c r="BT120" s="146"/>
      <c r="BU120" s="146"/>
      <c r="BV120" s="146"/>
    </row>
    <row r="121" spans="63:74" x14ac:dyDescent="0.15">
      <c r="BK121" s="146"/>
      <c r="BL121" s="146"/>
      <c r="BM121" s="146"/>
      <c r="BN121" s="146"/>
      <c r="BO121" s="146"/>
      <c r="BP121" s="146"/>
      <c r="BQ121" s="146"/>
      <c r="BR121" s="146"/>
      <c r="BS121" s="146"/>
      <c r="BT121" s="146"/>
      <c r="BU121" s="146"/>
      <c r="BV121" s="146"/>
    </row>
    <row r="122" spans="63:74" x14ac:dyDescent="0.15">
      <c r="BK122" s="146"/>
      <c r="BL122" s="146"/>
      <c r="BM122" s="146"/>
      <c r="BN122" s="146"/>
      <c r="BO122" s="146"/>
      <c r="BP122" s="146"/>
      <c r="BQ122" s="146"/>
      <c r="BR122" s="146"/>
      <c r="BS122" s="146"/>
      <c r="BT122" s="146"/>
      <c r="BU122" s="146"/>
      <c r="BV122" s="146"/>
    </row>
    <row r="123" spans="63:74" x14ac:dyDescent="0.15">
      <c r="BK123" s="146"/>
      <c r="BL123" s="146"/>
      <c r="BM123" s="146"/>
      <c r="BN123" s="146"/>
      <c r="BO123" s="146"/>
      <c r="BP123" s="146"/>
      <c r="BQ123" s="146"/>
      <c r="BR123" s="146"/>
      <c r="BS123" s="146"/>
      <c r="BT123" s="146"/>
      <c r="BU123" s="146"/>
      <c r="BV123" s="146"/>
    </row>
    <row r="124" spans="63:74" x14ac:dyDescent="0.15">
      <c r="BK124" s="146"/>
      <c r="BL124" s="146"/>
      <c r="BM124" s="146"/>
      <c r="BN124" s="146"/>
      <c r="BO124" s="146"/>
      <c r="BP124" s="146"/>
      <c r="BQ124" s="146"/>
      <c r="BR124" s="146"/>
      <c r="BS124" s="146"/>
      <c r="BT124" s="146"/>
      <c r="BU124" s="146"/>
      <c r="BV124" s="146"/>
    </row>
    <row r="125" spans="63:74" x14ac:dyDescent="0.15">
      <c r="BK125" s="146"/>
      <c r="BL125" s="146"/>
      <c r="BM125" s="146"/>
      <c r="BN125" s="146"/>
      <c r="BO125" s="146"/>
      <c r="BP125" s="146"/>
      <c r="BQ125" s="146"/>
      <c r="BR125" s="146"/>
      <c r="BS125" s="146"/>
      <c r="BT125" s="146"/>
      <c r="BU125" s="146"/>
      <c r="BV125" s="146"/>
    </row>
    <row r="126" spans="63:74" x14ac:dyDescent="0.15">
      <c r="BK126" s="146"/>
      <c r="BL126" s="146"/>
      <c r="BM126" s="146"/>
      <c r="BN126" s="146"/>
      <c r="BO126" s="146"/>
      <c r="BP126" s="146"/>
      <c r="BQ126" s="146"/>
      <c r="BR126" s="146"/>
      <c r="BS126" s="146"/>
      <c r="BT126" s="146"/>
      <c r="BU126" s="146"/>
      <c r="BV126" s="146"/>
    </row>
    <row r="127" spans="63:74" x14ac:dyDescent="0.15">
      <c r="BK127" s="146"/>
      <c r="BL127" s="146"/>
      <c r="BM127" s="146"/>
      <c r="BN127" s="146"/>
      <c r="BO127" s="146"/>
      <c r="BP127" s="146"/>
      <c r="BQ127" s="146"/>
      <c r="BR127" s="146"/>
      <c r="BS127" s="146"/>
      <c r="BT127" s="146"/>
      <c r="BU127" s="146"/>
      <c r="BV127" s="146"/>
    </row>
    <row r="128" spans="63:74" x14ac:dyDescent="0.15">
      <c r="BK128" s="146"/>
      <c r="BL128" s="146"/>
      <c r="BM128" s="146"/>
      <c r="BN128" s="146"/>
      <c r="BO128" s="146"/>
      <c r="BP128" s="146"/>
      <c r="BQ128" s="146"/>
      <c r="BR128" s="146"/>
      <c r="BS128" s="146"/>
      <c r="BT128" s="146"/>
      <c r="BU128" s="146"/>
      <c r="BV128" s="146"/>
    </row>
  </sheetData>
  <mergeCells count="19">
    <mergeCell ref="AY3:BJ3"/>
    <mergeCell ref="BK3:BV3"/>
    <mergeCell ref="B31:Q31"/>
    <mergeCell ref="B32:Q32"/>
    <mergeCell ref="A1:A2"/>
    <mergeCell ref="B1:AL1"/>
    <mergeCell ref="C3:N3"/>
    <mergeCell ref="O3:Z3"/>
    <mergeCell ref="AA3:AL3"/>
    <mergeCell ref="AM3:AX3"/>
    <mergeCell ref="B40:Q40"/>
    <mergeCell ref="B41:Q41"/>
    <mergeCell ref="B30:Q30"/>
    <mergeCell ref="B34:R34"/>
    <mergeCell ref="B33:Q33"/>
    <mergeCell ref="B35:Q35"/>
    <mergeCell ref="B36:Q36"/>
    <mergeCell ref="B37:Q37"/>
    <mergeCell ref="B39:Q39"/>
  </mergeCells>
  <phoneticPr fontId="51" type="noConversion"/>
  <hyperlinks>
    <hyperlink ref="A1:A2" location="Contents!A1" display="Table of Contents" xr:uid="{914F9250-91DC-41F8-B473-F2E97645EB18}"/>
  </hyperlinks>
  <pageMargins left="0.25" right="0.25" top="0.25" bottom="0.25" header="0.5" footer="0.5"/>
  <pageSetup scale="80"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syncVertical="1" syncRef="AO5" transitionEvaluation="1" transitionEntry="1">
    <pageSetUpPr fitToPage="1"/>
  </sheetPr>
  <dimension ref="A1:BV145"/>
  <sheetViews>
    <sheetView showGridLines="0" zoomScaleNormal="100" workbookViewId="0">
      <pane xSplit="2" ySplit="4" topLeftCell="AO5" activePane="bottomRight" state="frozen"/>
      <selection activeCell="BF1" sqref="BF1"/>
      <selection pane="topRight" activeCell="BF1" sqref="BF1"/>
      <selection pane="bottomLeft" activeCell="BF1" sqref="BF1"/>
      <selection pane="bottomRight" activeCell="B1" sqref="B1:AL1"/>
    </sheetView>
  </sheetViews>
  <sheetFormatPr defaultColWidth="9.5703125" defaultRowHeight="11.25" x14ac:dyDescent="0.2"/>
  <cols>
    <col min="1" max="1" width="10.5703125" style="7" bestFit="1" customWidth="1"/>
    <col min="2" max="2" width="56.5703125" style="7" customWidth="1"/>
    <col min="3" max="12" width="6.5703125" style="7" customWidth="1"/>
    <col min="13" max="13" width="7.42578125" style="7" customWidth="1"/>
    <col min="14" max="50" width="6.5703125" style="7" customWidth="1"/>
    <col min="51" max="55" width="6.5703125" style="820" customWidth="1"/>
    <col min="56" max="58" width="6.5703125" style="629" customWidth="1"/>
    <col min="59" max="61" width="6.5703125" style="820" customWidth="1"/>
    <col min="62" max="62" width="6.5703125" style="131" customWidth="1"/>
    <col min="63" max="74" width="6.5703125" style="7" customWidth="1"/>
    <col min="75" max="16384" width="9.5703125" style="7"/>
  </cols>
  <sheetData>
    <row r="1" spans="1:74" ht="12.75" x14ac:dyDescent="0.2">
      <c r="A1" s="972" t="s">
        <v>477</v>
      </c>
      <c r="B1" s="974" t="s">
        <v>141</v>
      </c>
      <c r="C1" s="975"/>
      <c r="D1" s="975"/>
      <c r="E1" s="975"/>
      <c r="F1" s="975"/>
      <c r="G1" s="975"/>
      <c r="H1" s="975"/>
      <c r="I1" s="975"/>
      <c r="J1" s="975"/>
      <c r="K1" s="975"/>
      <c r="L1" s="975"/>
      <c r="M1" s="975"/>
      <c r="N1" s="975"/>
      <c r="O1" s="975"/>
      <c r="P1" s="975"/>
      <c r="Q1" s="975"/>
      <c r="R1" s="975"/>
      <c r="S1" s="975"/>
      <c r="T1" s="975"/>
      <c r="U1" s="975"/>
      <c r="V1" s="975"/>
      <c r="W1" s="975"/>
      <c r="X1" s="975"/>
      <c r="Y1" s="975"/>
      <c r="Z1" s="975"/>
      <c r="AA1" s="975"/>
      <c r="AB1" s="975"/>
      <c r="AC1" s="975"/>
      <c r="AD1" s="975"/>
      <c r="AE1" s="975"/>
      <c r="AF1" s="975"/>
      <c r="AG1" s="975"/>
      <c r="AH1" s="975"/>
      <c r="AI1" s="975"/>
      <c r="AJ1" s="975"/>
      <c r="AK1" s="975"/>
      <c r="AL1" s="975"/>
    </row>
    <row r="2" spans="1:74" s="8" customFormat="1" ht="12.75" x14ac:dyDescent="0.2">
      <c r="A2" s="973"/>
      <c r="B2" s="222" t="str">
        <f>"U.S. Energy Information Administration  |  Short-Term Energy Outlook  - "&amp;Dates!D1</f>
        <v>U.S. Energy Information Administration  |  Short-Term Energy Outlook  - July 2026</v>
      </c>
      <c r="C2" s="223"/>
      <c r="D2" s="223"/>
      <c r="E2" s="223"/>
      <c r="F2" s="223"/>
      <c r="G2" s="223"/>
      <c r="H2" s="223"/>
      <c r="I2" s="223"/>
      <c r="J2" s="223"/>
      <c r="K2" s="223"/>
      <c r="L2" s="223"/>
      <c r="M2" s="223"/>
      <c r="N2" s="223"/>
      <c r="O2" s="223"/>
      <c r="P2" s="223"/>
      <c r="Q2" s="223"/>
      <c r="R2" s="223"/>
      <c r="S2" s="223"/>
      <c r="T2" s="223"/>
      <c r="U2" s="223"/>
      <c r="V2" s="223"/>
      <c r="W2" s="223"/>
      <c r="X2" s="223"/>
      <c r="Y2" s="223"/>
      <c r="Z2" s="223"/>
      <c r="AA2" s="223"/>
      <c r="AB2" s="223"/>
      <c r="AC2" s="223"/>
      <c r="AD2" s="223"/>
      <c r="AE2" s="223"/>
      <c r="AF2" s="223"/>
      <c r="AG2" s="223"/>
      <c r="AH2" s="223"/>
      <c r="AI2" s="223"/>
      <c r="AJ2" s="223"/>
      <c r="AK2" s="223"/>
      <c r="AL2" s="223"/>
      <c r="AY2" s="821"/>
      <c r="AZ2" s="821"/>
      <c r="BA2" s="821"/>
      <c r="BB2" s="821"/>
      <c r="BC2" s="821"/>
      <c r="BD2" s="327"/>
      <c r="BE2" s="327"/>
      <c r="BF2" s="327"/>
      <c r="BG2" s="821"/>
      <c r="BH2" s="821"/>
      <c r="BI2" s="821"/>
      <c r="BJ2" s="152"/>
    </row>
    <row r="3" spans="1:74" ht="12.75" x14ac:dyDescent="0.2">
      <c r="A3" s="316" t="s">
        <v>759</v>
      </c>
      <c r="B3" s="9"/>
      <c r="C3" s="976">
        <f>Dates!D3</f>
        <v>2022</v>
      </c>
      <c r="D3" s="977"/>
      <c r="E3" s="977"/>
      <c r="F3" s="977"/>
      <c r="G3" s="977"/>
      <c r="H3" s="977"/>
      <c r="I3" s="977"/>
      <c r="J3" s="977"/>
      <c r="K3" s="977"/>
      <c r="L3" s="977"/>
      <c r="M3" s="977"/>
      <c r="N3" s="978"/>
      <c r="O3" s="976">
        <f>C3+1</f>
        <v>2023</v>
      </c>
      <c r="P3" s="979"/>
      <c r="Q3" s="979"/>
      <c r="R3" s="979"/>
      <c r="S3" s="979"/>
      <c r="T3" s="979"/>
      <c r="U3" s="979"/>
      <c r="V3" s="979"/>
      <c r="W3" s="979"/>
      <c r="X3" s="977"/>
      <c r="Y3" s="977"/>
      <c r="Z3" s="978"/>
      <c r="AA3" s="980">
        <f>O3+1</f>
        <v>2024</v>
      </c>
      <c r="AB3" s="977"/>
      <c r="AC3" s="977"/>
      <c r="AD3" s="977"/>
      <c r="AE3" s="977"/>
      <c r="AF3" s="977"/>
      <c r="AG3" s="977"/>
      <c r="AH3" s="977"/>
      <c r="AI3" s="977"/>
      <c r="AJ3" s="977"/>
      <c r="AK3" s="977"/>
      <c r="AL3" s="978"/>
      <c r="AM3" s="980">
        <f>AA3+1</f>
        <v>2025</v>
      </c>
      <c r="AN3" s="977"/>
      <c r="AO3" s="977"/>
      <c r="AP3" s="977"/>
      <c r="AQ3" s="977"/>
      <c r="AR3" s="977"/>
      <c r="AS3" s="977"/>
      <c r="AT3" s="977"/>
      <c r="AU3" s="977"/>
      <c r="AV3" s="977"/>
      <c r="AW3" s="977"/>
      <c r="AX3" s="978"/>
      <c r="AY3" s="980">
        <f>AM3+1</f>
        <v>2026</v>
      </c>
      <c r="AZ3" s="981"/>
      <c r="BA3" s="981"/>
      <c r="BB3" s="981"/>
      <c r="BC3" s="981"/>
      <c r="BD3" s="981"/>
      <c r="BE3" s="981"/>
      <c r="BF3" s="981"/>
      <c r="BG3" s="981"/>
      <c r="BH3" s="981"/>
      <c r="BI3" s="981"/>
      <c r="BJ3" s="982"/>
      <c r="BK3" s="980">
        <f>AY3+1</f>
        <v>2027</v>
      </c>
      <c r="BL3" s="977"/>
      <c r="BM3" s="977"/>
      <c r="BN3" s="977"/>
      <c r="BO3" s="977"/>
      <c r="BP3" s="977"/>
      <c r="BQ3" s="977"/>
      <c r="BR3" s="977"/>
      <c r="BS3" s="977"/>
      <c r="BT3" s="977"/>
      <c r="BU3" s="977"/>
      <c r="BV3" s="978"/>
    </row>
    <row r="4" spans="1:74" x14ac:dyDescent="0.2">
      <c r="A4" s="322" t="str">
        <f>TEXT(Dates!$D$2,"dddd, mmmm d, yyyy")</f>
        <v>Wednesday, July 1, 2026</v>
      </c>
      <c r="B4" s="11"/>
      <c r="C4" s="12" t="s">
        <v>213</v>
      </c>
      <c r="D4" s="12" t="s">
        <v>214</v>
      </c>
      <c r="E4" s="12" t="s">
        <v>215</v>
      </c>
      <c r="F4" s="12" t="s">
        <v>216</v>
      </c>
      <c r="G4" s="12" t="s">
        <v>217</v>
      </c>
      <c r="H4" s="12" t="s">
        <v>218</v>
      </c>
      <c r="I4" s="12" t="s">
        <v>219</v>
      </c>
      <c r="J4" s="12" t="s">
        <v>220</v>
      </c>
      <c r="K4" s="12" t="s">
        <v>221</v>
      </c>
      <c r="L4" s="12" t="s">
        <v>222</v>
      </c>
      <c r="M4" s="12" t="s">
        <v>223</v>
      </c>
      <c r="N4" s="12" t="s">
        <v>224</v>
      </c>
      <c r="O4" s="12" t="s">
        <v>213</v>
      </c>
      <c r="P4" s="12" t="s">
        <v>214</v>
      </c>
      <c r="Q4" s="12" t="s">
        <v>215</v>
      </c>
      <c r="R4" s="12" t="s">
        <v>216</v>
      </c>
      <c r="S4" s="12" t="s">
        <v>217</v>
      </c>
      <c r="T4" s="12" t="s">
        <v>218</v>
      </c>
      <c r="U4" s="12" t="s">
        <v>219</v>
      </c>
      <c r="V4" s="12" t="s">
        <v>220</v>
      </c>
      <c r="W4" s="12" t="s">
        <v>221</v>
      </c>
      <c r="X4" s="12" t="s">
        <v>222</v>
      </c>
      <c r="Y4" s="12" t="s">
        <v>223</v>
      </c>
      <c r="Z4" s="12" t="s">
        <v>224</v>
      </c>
      <c r="AA4" s="12" t="s">
        <v>213</v>
      </c>
      <c r="AB4" s="12" t="s">
        <v>214</v>
      </c>
      <c r="AC4" s="12" t="s">
        <v>215</v>
      </c>
      <c r="AD4" s="12" t="s">
        <v>216</v>
      </c>
      <c r="AE4" s="12" t="s">
        <v>217</v>
      </c>
      <c r="AF4" s="12" t="s">
        <v>218</v>
      </c>
      <c r="AG4" s="12" t="s">
        <v>219</v>
      </c>
      <c r="AH4" s="12" t="s">
        <v>220</v>
      </c>
      <c r="AI4" s="12" t="s">
        <v>221</v>
      </c>
      <c r="AJ4" s="12" t="s">
        <v>222</v>
      </c>
      <c r="AK4" s="12" t="s">
        <v>223</v>
      </c>
      <c r="AL4" s="12" t="s">
        <v>224</v>
      </c>
      <c r="AM4" s="12" t="s">
        <v>213</v>
      </c>
      <c r="AN4" s="12" t="s">
        <v>214</v>
      </c>
      <c r="AO4" s="12" t="s">
        <v>215</v>
      </c>
      <c r="AP4" s="12" t="s">
        <v>216</v>
      </c>
      <c r="AQ4" s="12" t="s">
        <v>217</v>
      </c>
      <c r="AR4" s="12" t="s">
        <v>218</v>
      </c>
      <c r="AS4" s="12" t="s">
        <v>219</v>
      </c>
      <c r="AT4" s="12" t="s">
        <v>220</v>
      </c>
      <c r="AU4" s="12" t="s">
        <v>221</v>
      </c>
      <c r="AV4" s="12" t="s">
        <v>222</v>
      </c>
      <c r="AW4" s="12" t="s">
        <v>223</v>
      </c>
      <c r="AX4" s="12" t="s">
        <v>224</v>
      </c>
      <c r="AY4" s="630" t="s">
        <v>213</v>
      </c>
      <c r="AZ4" s="630" t="s">
        <v>214</v>
      </c>
      <c r="BA4" s="630" t="s">
        <v>215</v>
      </c>
      <c r="BB4" s="630" t="s">
        <v>216</v>
      </c>
      <c r="BC4" s="630" t="s">
        <v>217</v>
      </c>
      <c r="BD4" s="630" t="s">
        <v>218</v>
      </c>
      <c r="BE4" s="630" t="s">
        <v>219</v>
      </c>
      <c r="BF4" s="630" t="s">
        <v>220</v>
      </c>
      <c r="BG4" s="630" t="s">
        <v>221</v>
      </c>
      <c r="BH4" s="630" t="s">
        <v>222</v>
      </c>
      <c r="BI4" s="630" t="s">
        <v>223</v>
      </c>
      <c r="BJ4" s="12" t="s">
        <v>224</v>
      </c>
      <c r="BK4" s="12" t="s">
        <v>213</v>
      </c>
      <c r="BL4" s="12" t="s">
        <v>214</v>
      </c>
      <c r="BM4" s="12" t="s">
        <v>215</v>
      </c>
      <c r="BN4" s="12" t="s">
        <v>216</v>
      </c>
      <c r="BO4" s="12" t="s">
        <v>217</v>
      </c>
      <c r="BP4" s="12" t="s">
        <v>218</v>
      </c>
      <c r="BQ4" s="12" t="s">
        <v>219</v>
      </c>
      <c r="BR4" s="12" t="s">
        <v>220</v>
      </c>
      <c r="BS4" s="12" t="s">
        <v>221</v>
      </c>
      <c r="BT4" s="12" t="s">
        <v>222</v>
      </c>
      <c r="BU4" s="12" t="s">
        <v>223</v>
      </c>
      <c r="BV4" s="12" t="s">
        <v>224</v>
      </c>
    </row>
    <row r="5" spans="1:74" ht="11.1" customHeight="1" x14ac:dyDescent="0.2">
      <c r="A5" s="13"/>
      <c r="B5" s="14" t="s">
        <v>752</v>
      </c>
      <c r="C5" s="340"/>
      <c r="D5" s="340"/>
      <c r="E5" s="340"/>
      <c r="F5" s="340"/>
      <c r="G5" s="340"/>
      <c r="H5" s="340"/>
      <c r="I5" s="340"/>
      <c r="J5" s="340"/>
      <c r="K5" s="340"/>
      <c r="L5" s="340"/>
      <c r="M5" s="340"/>
      <c r="N5" s="340"/>
      <c r="O5" s="340"/>
      <c r="P5" s="340"/>
      <c r="Q5" s="340"/>
      <c r="R5" s="340"/>
      <c r="S5" s="340"/>
      <c r="T5" s="340"/>
      <c r="U5" s="340"/>
      <c r="V5" s="340"/>
      <c r="W5" s="340"/>
      <c r="X5" s="340"/>
      <c r="Y5" s="340"/>
      <c r="Z5" s="340"/>
      <c r="AA5" s="340"/>
      <c r="AB5" s="340"/>
      <c r="AC5" s="340"/>
      <c r="AD5" s="340"/>
      <c r="AE5" s="340"/>
      <c r="AF5" s="340"/>
      <c r="AG5" s="340"/>
      <c r="AH5" s="340"/>
      <c r="AI5" s="340"/>
      <c r="AJ5" s="340"/>
      <c r="AK5" s="340"/>
      <c r="AL5" s="340"/>
      <c r="AM5" s="340"/>
      <c r="AN5" s="340"/>
      <c r="AO5" s="340"/>
      <c r="AP5" s="340"/>
      <c r="AQ5" s="340"/>
      <c r="AR5" s="340"/>
      <c r="AS5" s="340"/>
      <c r="AT5" s="340"/>
      <c r="AU5" s="340"/>
      <c r="AV5" s="340"/>
      <c r="AW5" s="340"/>
      <c r="AX5" s="340"/>
      <c r="AY5" s="870"/>
      <c r="AZ5" s="870"/>
      <c r="BA5" s="870"/>
      <c r="BB5" s="870"/>
      <c r="BC5" s="870"/>
      <c r="BD5" s="952"/>
      <c r="BE5" s="853"/>
      <c r="BF5" s="853"/>
      <c r="BG5" s="853"/>
      <c r="BH5" s="350"/>
      <c r="BI5" s="350"/>
      <c r="BJ5" s="350"/>
      <c r="BK5" s="350"/>
      <c r="BL5" s="350"/>
      <c r="BM5" s="350"/>
      <c r="BN5" s="350"/>
      <c r="BO5" s="350"/>
      <c r="BP5" s="350"/>
      <c r="BQ5" s="350"/>
      <c r="BR5" s="350"/>
      <c r="BS5" s="350"/>
      <c r="BT5" s="350"/>
      <c r="BU5" s="350"/>
      <c r="BV5" s="350"/>
    </row>
    <row r="6" spans="1:74" ht="11.1" customHeight="1" x14ac:dyDescent="0.2">
      <c r="A6" s="13"/>
      <c r="B6" s="14"/>
      <c r="C6" s="340"/>
      <c r="D6" s="340"/>
      <c r="E6" s="340"/>
      <c r="F6" s="340"/>
      <c r="G6" s="340"/>
      <c r="H6" s="340"/>
      <c r="I6" s="340"/>
      <c r="J6" s="340"/>
      <c r="K6" s="340"/>
      <c r="L6" s="340"/>
      <c r="M6" s="340"/>
      <c r="N6" s="340"/>
      <c r="O6" s="340"/>
      <c r="P6" s="340"/>
      <c r="Q6" s="340"/>
      <c r="R6" s="340"/>
      <c r="S6" s="340"/>
      <c r="T6" s="340"/>
      <c r="U6" s="340"/>
      <c r="V6" s="340"/>
      <c r="W6" s="340"/>
      <c r="X6" s="340"/>
      <c r="Y6" s="340"/>
      <c r="Z6" s="340"/>
      <c r="AA6" s="340"/>
      <c r="AB6" s="340"/>
      <c r="AC6" s="340"/>
      <c r="AD6" s="340"/>
      <c r="AE6" s="340"/>
      <c r="AF6" s="340"/>
      <c r="AG6" s="340"/>
      <c r="AH6" s="340"/>
      <c r="AI6" s="340"/>
      <c r="AJ6" s="340"/>
      <c r="AK6" s="340"/>
      <c r="AL6" s="340"/>
      <c r="AM6" s="340"/>
      <c r="AN6" s="340"/>
      <c r="AO6" s="340"/>
      <c r="AP6" s="340"/>
      <c r="AQ6" s="340"/>
      <c r="AR6" s="340"/>
      <c r="AS6" s="340"/>
      <c r="AT6" s="340"/>
      <c r="AU6" s="340"/>
      <c r="AV6" s="340"/>
      <c r="AW6" s="340"/>
      <c r="AX6" s="340"/>
      <c r="AY6" s="870"/>
      <c r="AZ6" s="870"/>
      <c r="BA6" s="870"/>
      <c r="BB6" s="870"/>
      <c r="BC6" s="870"/>
      <c r="BD6" s="952"/>
      <c r="BE6" s="853"/>
      <c r="BF6" s="853"/>
      <c r="BG6" s="853"/>
      <c r="BH6" s="350"/>
      <c r="BI6" s="350"/>
      <c r="BJ6" s="350"/>
      <c r="BK6" s="350"/>
      <c r="BL6" s="350"/>
      <c r="BM6" s="350" t="s">
        <v>539</v>
      </c>
      <c r="BN6" s="350"/>
      <c r="BO6" s="350"/>
      <c r="BP6" s="350"/>
      <c r="BQ6" s="350"/>
      <c r="BR6" s="350"/>
      <c r="BS6" s="350"/>
      <c r="BT6" s="350"/>
      <c r="BU6" s="350"/>
      <c r="BV6" s="350"/>
    </row>
    <row r="7" spans="1:74" ht="11.1" customHeight="1" x14ac:dyDescent="0.2">
      <c r="A7" s="13"/>
      <c r="B7" s="361" t="s">
        <v>63</v>
      </c>
      <c r="C7" s="340"/>
      <c r="D7" s="340"/>
      <c r="E7" s="340"/>
      <c r="F7" s="340"/>
      <c r="G7" s="340"/>
      <c r="H7" s="340"/>
      <c r="I7" s="340"/>
      <c r="J7" s="340"/>
      <c r="K7" s="340"/>
      <c r="L7" s="340"/>
      <c r="M7" s="340"/>
      <c r="N7" s="340"/>
      <c r="O7" s="340"/>
      <c r="P7" s="340"/>
      <c r="Q7" s="340"/>
      <c r="R7" s="340"/>
      <c r="S7" s="340"/>
      <c r="T7" s="340"/>
      <c r="U7" s="340"/>
      <c r="V7" s="340"/>
      <c r="W7" s="340"/>
      <c r="X7" s="340"/>
      <c r="Y7" s="340"/>
      <c r="Z7" s="340"/>
      <c r="AA7" s="340"/>
      <c r="AB7" s="340"/>
      <c r="AC7" s="340"/>
      <c r="AD7" s="340"/>
      <c r="AE7" s="340"/>
      <c r="AF7" s="340"/>
      <c r="AG7" s="340"/>
      <c r="AH7" s="340"/>
      <c r="AI7" s="340"/>
      <c r="AJ7" s="340"/>
      <c r="AK7" s="340"/>
      <c r="AL7" s="340"/>
      <c r="AM7" s="340"/>
      <c r="AN7" s="340"/>
      <c r="AO7" s="340"/>
      <c r="AP7" s="340"/>
      <c r="AQ7" s="340"/>
      <c r="AR7" s="340"/>
      <c r="AS7" s="340"/>
      <c r="AT7" s="340"/>
      <c r="AU7" s="340"/>
      <c r="AV7" s="340"/>
      <c r="AW7" s="340"/>
      <c r="AX7" s="340"/>
      <c r="AY7" s="870"/>
      <c r="AZ7" s="880"/>
      <c r="BA7" s="870"/>
      <c r="BB7" s="870"/>
      <c r="BC7" s="870"/>
      <c r="BD7" s="952"/>
      <c r="BE7" s="853"/>
      <c r="BF7" s="853"/>
      <c r="BG7" s="853"/>
      <c r="BH7" s="350"/>
      <c r="BI7" s="350"/>
      <c r="BJ7" s="350"/>
      <c r="BK7" s="350"/>
      <c r="BL7" s="350"/>
      <c r="BM7" s="350"/>
      <c r="BN7" s="350"/>
      <c r="BO7" s="350"/>
      <c r="BP7" s="350"/>
      <c r="BQ7" s="350"/>
      <c r="BR7" s="350"/>
      <c r="BS7" s="351"/>
      <c r="BT7" s="350"/>
      <c r="BU7" s="350"/>
      <c r="BV7" s="350"/>
    </row>
    <row r="8" spans="1:74" ht="11.1" customHeight="1" x14ac:dyDescent="0.2">
      <c r="A8" s="13" t="s">
        <v>231</v>
      </c>
      <c r="B8" s="362" t="s">
        <v>52</v>
      </c>
      <c r="C8" s="341">
        <v>11.450569</v>
      </c>
      <c r="D8" s="341">
        <v>11.465123999999999</v>
      </c>
      <c r="E8" s="341">
        <v>11.888377999999999</v>
      </c>
      <c r="F8" s="341">
        <v>11.82958</v>
      </c>
      <c r="G8" s="341">
        <v>11.757607</v>
      </c>
      <c r="H8" s="341">
        <v>11.919069</v>
      </c>
      <c r="I8" s="341">
        <v>12.008948</v>
      </c>
      <c r="J8" s="341">
        <v>12.134452</v>
      </c>
      <c r="K8" s="341">
        <v>12.429211</v>
      </c>
      <c r="L8" s="341">
        <v>12.441943</v>
      </c>
      <c r="M8" s="341">
        <v>12.493145</v>
      </c>
      <c r="N8" s="341">
        <v>12.201518</v>
      </c>
      <c r="O8" s="341">
        <v>12.640105</v>
      </c>
      <c r="P8" s="341">
        <v>12.620922999999999</v>
      </c>
      <c r="Q8" s="341">
        <v>12.867153999999999</v>
      </c>
      <c r="R8" s="341">
        <v>12.734163000000001</v>
      </c>
      <c r="S8" s="341">
        <v>12.73226</v>
      </c>
      <c r="T8" s="341">
        <v>12.787032999999999</v>
      </c>
      <c r="U8" s="341">
        <v>12.912464</v>
      </c>
      <c r="V8" s="341">
        <v>12.999148999999999</v>
      </c>
      <c r="W8" s="341">
        <v>13.17794</v>
      </c>
      <c r="X8" s="341">
        <v>13.213355</v>
      </c>
      <c r="Y8" s="341">
        <v>13.315652999999999</v>
      </c>
      <c r="Z8" s="341">
        <v>13.29698</v>
      </c>
      <c r="AA8" s="341">
        <v>12.517327999999999</v>
      </c>
      <c r="AB8" s="341">
        <v>13.128899000000001</v>
      </c>
      <c r="AC8" s="341">
        <v>13.190308999999999</v>
      </c>
      <c r="AD8" s="341">
        <v>13.313839</v>
      </c>
      <c r="AE8" s="341">
        <v>13.256073000000001</v>
      </c>
      <c r="AF8" s="341">
        <v>13.251652</v>
      </c>
      <c r="AG8" s="341">
        <v>13.21224</v>
      </c>
      <c r="AH8" s="341">
        <v>13.41051</v>
      </c>
      <c r="AI8" s="341">
        <v>13.170586</v>
      </c>
      <c r="AJ8" s="341">
        <v>13.529911999999999</v>
      </c>
      <c r="AK8" s="341">
        <v>13.395830999999999</v>
      </c>
      <c r="AL8" s="341">
        <v>13.437274</v>
      </c>
      <c r="AM8" s="341">
        <v>13.140373</v>
      </c>
      <c r="AN8" s="341">
        <v>13.239549999999999</v>
      </c>
      <c r="AO8" s="341">
        <v>13.452956</v>
      </c>
      <c r="AP8" s="341">
        <v>13.465611000000001</v>
      </c>
      <c r="AQ8" s="341">
        <v>13.446565</v>
      </c>
      <c r="AR8" s="341">
        <v>13.610484</v>
      </c>
      <c r="AS8" s="341">
        <v>13.707281</v>
      </c>
      <c r="AT8" s="341">
        <v>13.810121000000001</v>
      </c>
      <c r="AU8" s="341">
        <v>13.828156</v>
      </c>
      <c r="AV8" s="341">
        <v>13.863763000000001</v>
      </c>
      <c r="AW8" s="341">
        <v>13.789249</v>
      </c>
      <c r="AX8" s="341">
        <v>13.656661</v>
      </c>
      <c r="AY8" s="871">
        <v>13.305021</v>
      </c>
      <c r="AZ8" s="871">
        <v>13.710654</v>
      </c>
      <c r="BA8" s="871">
        <v>13.717968000000001</v>
      </c>
      <c r="BB8" s="871">
        <v>13.933840999999999</v>
      </c>
      <c r="BC8" s="871">
        <v>13.820234710999999</v>
      </c>
      <c r="BD8" s="871">
        <v>13.890714349</v>
      </c>
      <c r="BE8" s="352">
        <v>13.8416</v>
      </c>
      <c r="BF8" s="352">
        <v>13.8073</v>
      </c>
      <c r="BG8" s="352">
        <v>13.68554</v>
      </c>
      <c r="BH8" s="352">
        <v>13.77244</v>
      </c>
      <c r="BI8" s="352">
        <v>13.918229999999999</v>
      </c>
      <c r="BJ8" s="352">
        <v>13.952199999999999</v>
      </c>
      <c r="BK8" s="352">
        <v>13.9917</v>
      </c>
      <c r="BL8" s="352">
        <v>13.9377</v>
      </c>
      <c r="BM8" s="352">
        <v>14.02215</v>
      </c>
      <c r="BN8" s="352">
        <v>14.049759999999999</v>
      </c>
      <c r="BO8" s="352">
        <v>14.075979999999999</v>
      </c>
      <c r="BP8" s="352">
        <v>14.07328</v>
      </c>
      <c r="BQ8" s="352">
        <v>14.0397</v>
      </c>
      <c r="BR8" s="352">
        <v>14.03223</v>
      </c>
      <c r="BS8" s="352">
        <v>13.911289999999999</v>
      </c>
      <c r="BT8" s="352">
        <v>13.98638</v>
      </c>
      <c r="BU8" s="352">
        <v>14.098599999999999</v>
      </c>
      <c r="BV8" s="352">
        <v>14.139889999999999</v>
      </c>
    </row>
    <row r="9" spans="1:74" ht="11.1" customHeight="1" x14ac:dyDescent="0.2">
      <c r="A9" s="13"/>
      <c r="B9" s="362"/>
      <c r="C9" s="341"/>
      <c r="D9" s="341"/>
      <c r="E9" s="341"/>
      <c r="F9" s="341"/>
      <c r="G9" s="341"/>
      <c r="H9" s="341"/>
      <c r="I9" s="341"/>
      <c r="J9" s="341"/>
      <c r="K9" s="341"/>
      <c r="L9" s="341"/>
      <c r="M9" s="341"/>
      <c r="N9" s="341"/>
      <c r="O9" s="341"/>
      <c r="P9" s="341"/>
      <c r="Q9" s="341"/>
      <c r="R9" s="341"/>
      <c r="S9" s="341"/>
      <c r="T9" s="341"/>
      <c r="U9" s="341"/>
      <c r="V9" s="341"/>
      <c r="W9" s="341"/>
      <c r="X9" s="341"/>
      <c r="Y9" s="341"/>
      <c r="Z9" s="341"/>
      <c r="AA9" s="341"/>
      <c r="AB9" s="341"/>
      <c r="AC9" s="341"/>
      <c r="AD9" s="341"/>
      <c r="AE9" s="341"/>
      <c r="AF9" s="341"/>
      <c r="AG9" s="341"/>
      <c r="AH9" s="341"/>
      <c r="AI9" s="341"/>
      <c r="AJ9" s="341"/>
      <c r="AK9" s="341"/>
      <c r="AL9" s="341"/>
      <c r="AM9" s="341"/>
      <c r="AN9" s="341"/>
      <c r="AO9" s="341"/>
      <c r="AP9" s="341"/>
      <c r="AQ9" s="341"/>
      <c r="AR9" s="341"/>
      <c r="AS9" s="341"/>
      <c r="AT9" s="341"/>
      <c r="AU9" s="341"/>
      <c r="AV9" s="341"/>
      <c r="AW9" s="341"/>
      <c r="AX9" s="341"/>
      <c r="AY9" s="871"/>
      <c r="AZ9" s="871"/>
      <c r="BA9" s="871"/>
      <c r="BB9" s="871"/>
      <c r="BC9" s="871"/>
      <c r="BD9" s="871"/>
      <c r="BE9" s="352"/>
      <c r="BF9" s="352"/>
      <c r="BG9" s="352"/>
      <c r="BH9" s="352"/>
      <c r="BI9" s="352"/>
      <c r="BJ9" s="352"/>
      <c r="BK9" s="352"/>
      <c r="BL9" s="352"/>
      <c r="BM9" s="352"/>
      <c r="BN9" s="352"/>
      <c r="BO9" s="352"/>
      <c r="BP9" s="352"/>
      <c r="BQ9" s="352"/>
      <c r="BR9" s="352"/>
      <c r="BS9" s="352"/>
      <c r="BT9" s="352"/>
      <c r="BU9" s="352"/>
      <c r="BV9" s="352"/>
    </row>
    <row r="10" spans="1:74" ht="11.1" customHeight="1" x14ac:dyDescent="0.2">
      <c r="A10" s="13"/>
      <c r="B10" s="361" t="s">
        <v>758</v>
      </c>
      <c r="C10" s="342"/>
      <c r="D10" s="342"/>
      <c r="E10" s="342"/>
      <c r="F10" s="342"/>
      <c r="G10" s="342"/>
      <c r="H10" s="342"/>
      <c r="I10" s="342"/>
      <c r="J10" s="342"/>
      <c r="K10" s="342"/>
      <c r="L10" s="342"/>
      <c r="M10" s="342"/>
      <c r="N10" s="342"/>
      <c r="O10" s="342"/>
      <c r="P10" s="342"/>
      <c r="Q10" s="342"/>
      <c r="R10" s="342"/>
      <c r="S10" s="342"/>
      <c r="T10" s="342"/>
      <c r="U10" s="342"/>
      <c r="V10" s="342"/>
      <c r="W10" s="342"/>
      <c r="X10" s="342"/>
      <c r="Y10" s="342"/>
      <c r="Z10" s="342"/>
      <c r="AA10" s="342"/>
      <c r="AB10" s="342"/>
      <c r="AC10" s="342"/>
      <c r="AD10" s="342"/>
      <c r="AE10" s="342"/>
      <c r="AF10" s="342"/>
      <c r="AG10" s="342"/>
      <c r="AH10" s="342"/>
      <c r="AI10" s="342"/>
      <c r="AJ10" s="342"/>
      <c r="AK10" s="342"/>
      <c r="AL10" s="342"/>
      <c r="AM10" s="342"/>
      <c r="AN10" s="342"/>
      <c r="AO10" s="342"/>
      <c r="AP10" s="342"/>
      <c r="AQ10" s="342"/>
      <c r="AR10" s="342"/>
      <c r="AS10" s="342"/>
      <c r="AT10" s="342"/>
      <c r="AU10" s="342"/>
      <c r="AV10" s="342"/>
      <c r="AW10" s="342"/>
      <c r="AX10" s="342"/>
      <c r="AY10" s="872"/>
      <c r="AZ10" s="872"/>
      <c r="BA10" s="872"/>
      <c r="BB10" s="872"/>
      <c r="BC10" s="872"/>
      <c r="BD10" s="872"/>
      <c r="BE10" s="353"/>
      <c r="BF10" s="353"/>
      <c r="BG10" s="353"/>
      <c r="BH10" s="353"/>
      <c r="BI10" s="353"/>
      <c r="BJ10" s="353"/>
      <c r="BK10" s="353"/>
      <c r="BL10" s="353"/>
      <c r="BM10" s="353"/>
      <c r="BN10" s="353"/>
      <c r="BO10" s="353"/>
      <c r="BP10" s="353"/>
      <c r="BQ10" s="353"/>
      <c r="BR10" s="353"/>
      <c r="BS10" s="353"/>
      <c r="BT10" s="353"/>
      <c r="BU10" s="353"/>
      <c r="BV10" s="353"/>
    </row>
    <row r="11" spans="1:74" ht="11.1" customHeight="1" x14ac:dyDescent="0.2">
      <c r="A11" s="13" t="s">
        <v>258</v>
      </c>
      <c r="B11" s="362" t="s">
        <v>53</v>
      </c>
      <c r="C11" s="343">
        <v>95.189354839000003</v>
      </c>
      <c r="D11" s="343">
        <v>96.099785714000006</v>
      </c>
      <c r="E11" s="343">
        <v>97.676806451999994</v>
      </c>
      <c r="F11" s="343">
        <v>98.637933333000007</v>
      </c>
      <c r="G11" s="343">
        <v>98.706225806000006</v>
      </c>
      <c r="H11" s="343">
        <v>99.000966667</v>
      </c>
      <c r="I11" s="343">
        <v>99.790580645000006</v>
      </c>
      <c r="J11" s="343">
        <v>100.43803226</v>
      </c>
      <c r="K11" s="343">
        <v>101.9952</v>
      </c>
      <c r="L11" s="343">
        <v>101.81396774</v>
      </c>
      <c r="M11" s="343">
        <v>101.9417</v>
      </c>
      <c r="N11" s="343">
        <v>100.47758064999999</v>
      </c>
      <c r="O11" s="343">
        <v>102.05241934999999</v>
      </c>
      <c r="P11" s="343">
        <v>101.64985713999999</v>
      </c>
      <c r="Q11" s="343">
        <v>103.10716128999999</v>
      </c>
      <c r="R11" s="343">
        <v>102.2525</v>
      </c>
      <c r="S11" s="343">
        <v>103.10435484</v>
      </c>
      <c r="T11" s="343">
        <v>101.90453333000001</v>
      </c>
      <c r="U11" s="343">
        <v>102.68180645</v>
      </c>
      <c r="V11" s="343">
        <v>103.30638709999999</v>
      </c>
      <c r="W11" s="343">
        <v>103.51553333</v>
      </c>
      <c r="X11" s="343">
        <v>103.62274194</v>
      </c>
      <c r="Y11" s="343">
        <v>105.20483333</v>
      </c>
      <c r="Z11" s="343">
        <v>105.34816128999999</v>
      </c>
      <c r="AA11" s="343">
        <v>101.76474193999999</v>
      </c>
      <c r="AB11" s="343">
        <v>104.56882759</v>
      </c>
      <c r="AC11" s="343">
        <v>102.30977419</v>
      </c>
      <c r="AD11" s="343">
        <v>101.35303333</v>
      </c>
      <c r="AE11" s="343">
        <v>101.50922581</v>
      </c>
      <c r="AF11" s="343">
        <v>102.72903332999999</v>
      </c>
      <c r="AG11" s="343">
        <v>104.0333871</v>
      </c>
      <c r="AH11" s="343">
        <v>103.06519355</v>
      </c>
      <c r="AI11" s="343">
        <v>102.34293332999999</v>
      </c>
      <c r="AJ11" s="343">
        <v>103.76893548</v>
      </c>
      <c r="AK11" s="343">
        <v>103.78576667</v>
      </c>
      <c r="AL11" s="343">
        <v>105.68119355</v>
      </c>
      <c r="AM11" s="343">
        <v>104.28216129</v>
      </c>
      <c r="AN11" s="343">
        <v>104.86932143</v>
      </c>
      <c r="AO11" s="343">
        <v>107.31832258</v>
      </c>
      <c r="AP11" s="343">
        <v>106.89896666999999</v>
      </c>
      <c r="AQ11" s="343">
        <v>106.54354839</v>
      </c>
      <c r="AR11" s="343">
        <v>107.53006667</v>
      </c>
      <c r="AS11" s="343">
        <v>108.05090323</v>
      </c>
      <c r="AT11" s="343">
        <v>108.65003226</v>
      </c>
      <c r="AU11" s="343">
        <v>108.27913332999999</v>
      </c>
      <c r="AV11" s="343">
        <v>107.33209677000001</v>
      </c>
      <c r="AW11" s="343">
        <v>110.27719999999999</v>
      </c>
      <c r="AX11" s="343">
        <v>111.62877419</v>
      </c>
      <c r="AY11" s="873">
        <v>108.759</v>
      </c>
      <c r="AZ11" s="873">
        <v>110.66814286</v>
      </c>
      <c r="BA11" s="873">
        <v>110.77722581</v>
      </c>
      <c r="BB11" s="873">
        <v>110.92203333</v>
      </c>
      <c r="BC11" s="873">
        <v>110.8623</v>
      </c>
      <c r="BD11" s="873">
        <v>111.14109999999999</v>
      </c>
      <c r="BE11" s="354">
        <v>111.4131</v>
      </c>
      <c r="BF11" s="354">
        <v>111.4019</v>
      </c>
      <c r="BG11" s="354">
        <v>111.536</v>
      </c>
      <c r="BH11" s="354">
        <v>111.886</v>
      </c>
      <c r="BI11" s="354">
        <v>112.4401</v>
      </c>
      <c r="BJ11" s="354">
        <v>113.1387</v>
      </c>
      <c r="BK11" s="354">
        <v>113.6109</v>
      </c>
      <c r="BL11" s="354">
        <v>112.3954</v>
      </c>
      <c r="BM11" s="354">
        <v>114.0966</v>
      </c>
      <c r="BN11" s="354">
        <v>114.277</v>
      </c>
      <c r="BO11" s="354">
        <v>114.60290000000001</v>
      </c>
      <c r="BP11" s="354">
        <v>115.0326</v>
      </c>
      <c r="BQ11" s="354">
        <v>115.5249</v>
      </c>
      <c r="BR11" s="354">
        <v>115.87439999999999</v>
      </c>
      <c r="BS11" s="354">
        <v>116.1951</v>
      </c>
      <c r="BT11" s="354">
        <v>116.664</v>
      </c>
      <c r="BU11" s="354">
        <v>117.2456</v>
      </c>
      <c r="BV11" s="354">
        <v>117.8973</v>
      </c>
    </row>
    <row r="12" spans="1:74" ht="11.1" customHeight="1" x14ac:dyDescent="0.2">
      <c r="A12" s="13"/>
      <c r="B12" s="363"/>
      <c r="C12" s="341"/>
      <c r="D12" s="341"/>
      <c r="E12" s="341"/>
      <c r="F12" s="341"/>
      <c r="G12" s="341"/>
      <c r="H12" s="341"/>
      <c r="I12" s="341"/>
      <c r="J12" s="341"/>
      <c r="K12" s="341"/>
      <c r="L12" s="341"/>
      <c r="M12" s="341"/>
      <c r="N12" s="341"/>
      <c r="O12" s="341"/>
      <c r="P12" s="341"/>
      <c r="Q12" s="341"/>
      <c r="R12" s="341"/>
      <c r="S12" s="341"/>
      <c r="T12" s="341"/>
      <c r="U12" s="341"/>
      <c r="V12" s="341"/>
      <c r="W12" s="341"/>
      <c r="X12" s="341"/>
      <c r="Y12" s="341"/>
      <c r="Z12" s="341"/>
      <c r="AA12" s="341"/>
      <c r="AB12" s="341"/>
      <c r="AC12" s="341"/>
      <c r="AD12" s="341"/>
      <c r="AE12" s="341"/>
      <c r="AF12" s="341"/>
      <c r="AG12" s="341"/>
      <c r="AH12" s="341"/>
      <c r="AI12" s="341"/>
      <c r="AJ12" s="341"/>
      <c r="AK12" s="341"/>
      <c r="AL12" s="341"/>
      <c r="AM12" s="341"/>
      <c r="AN12" s="341"/>
      <c r="AO12" s="341"/>
      <c r="AP12" s="341"/>
      <c r="AQ12" s="341"/>
      <c r="AR12" s="341"/>
      <c r="AS12" s="341"/>
      <c r="AT12" s="341"/>
      <c r="AU12" s="341"/>
      <c r="AV12" s="341"/>
      <c r="AW12" s="341"/>
      <c r="AX12" s="341"/>
      <c r="AY12" s="871"/>
      <c r="AZ12" s="871"/>
      <c r="BA12" s="871"/>
      <c r="BB12" s="871"/>
      <c r="BC12" s="871"/>
      <c r="BD12" s="871"/>
      <c r="BE12" s="352"/>
      <c r="BF12" s="352"/>
      <c r="BG12" s="352"/>
      <c r="BH12" s="352"/>
      <c r="BI12" s="352"/>
      <c r="BJ12" s="352"/>
      <c r="BK12" s="352"/>
      <c r="BL12" s="352"/>
      <c r="BM12" s="352"/>
      <c r="BN12" s="352"/>
      <c r="BO12" s="352"/>
      <c r="BP12" s="352"/>
      <c r="BQ12" s="352"/>
      <c r="BR12" s="352"/>
      <c r="BS12" s="352"/>
      <c r="BT12" s="352"/>
      <c r="BU12" s="352"/>
      <c r="BV12" s="352"/>
    </row>
    <row r="13" spans="1:74" ht="11.1" customHeight="1" x14ac:dyDescent="0.2">
      <c r="A13" s="13"/>
      <c r="B13" s="361" t="s">
        <v>470</v>
      </c>
      <c r="C13" s="342"/>
      <c r="D13" s="342"/>
      <c r="E13" s="342"/>
      <c r="F13" s="342"/>
      <c r="G13" s="342"/>
      <c r="H13" s="342"/>
      <c r="I13" s="342"/>
      <c r="J13" s="342"/>
      <c r="K13" s="342"/>
      <c r="L13" s="342"/>
      <c r="M13" s="342"/>
      <c r="N13" s="342"/>
      <c r="O13" s="342"/>
      <c r="P13" s="342"/>
      <c r="Q13" s="342"/>
      <c r="R13" s="342"/>
      <c r="S13" s="342"/>
      <c r="T13" s="342"/>
      <c r="U13" s="342"/>
      <c r="V13" s="342"/>
      <c r="W13" s="342"/>
      <c r="X13" s="342"/>
      <c r="Y13" s="342"/>
      <c r="Z13" s="342"/>
      <c r="AA13" s="342"/>
      <c r="AB13" s="342"/>
      <c r="AC13" s="342"/>
      <c r="AD13" s="342"/>
      <c r="AE13" s="342"/>
      <c r="AF13" s="342"/>
      <c r="AG13" s="342"/>
      <c r="AH13" s="342"/>
      <c r="AI13" s="342"/>
      <c r="AJ13" s="342"/>
      <c r="AK13" s="342"/>
      <c r="AL13" s="342"/>
      <c r="AM13" s="342"/>
      <c r="AN13" s="342"/>
      <c r="AO13" s="342"/>
      <c r="AP13" s="342"/>
      <c r="AQ13" s="342"/>
      <c r="AR13" s="342"/>
      <c r="AS13" s="342"/>
      <c r="AT13" s="342"/>
      <c r="AU13" s="342"/>
      <c r="AV13" s="342"/>
      <c r="AW13" s="342"/>
      <c r="AX13" s="342"/>
      <c r="AY13" s="872"/>
      <c r="AZ13" s="872"/>
      <c r="BA13" s="872"/>
      <c r="BB13" s="872"/>
      <c r="BC13" s="872"/>
      <c r="BD13" s="872"/>
      <c r="BE13" s="353"/>
      <c r="BF13" s="353"/>
      <c r="BG13" s="353"/>
      <c r="BH13" s="353"/>
      <c r="BI13" s="353"/>
      <c r="BJ13" s="353"/>
      <c r="BK13" s="353"/>
      <c r="BL13" s="353"/>
      <c r="BM13" s="353"/>
      <c r="BN13" s="353"/>
      <c r="BO13" s="353"/>
      <c r="BP13" s="353"/>
      <c r="BQ13" s="353"/>
      <c r="BR13" s="353"/>
      <c r="BS13" s="353"/>
      <c r="BT13" s="353"/>
      <c r="BU13" s="353"/>
      <c r="BV13" s="353"/>
    </row>
    <row r="14" spans="1:74" ht="11.1" customHeight="1" x14ac:dyDescent="0.2">
      <c r="A14" s="13" t="s">
        <v>114</v>
      </c>
      <c r="B14" s="362" t="s">
        <v>478</v>
      </c>
      <c r="C14" s="343">
        <v>49.887262999999997</v>
      </c>
      <c r="D14" s="343">
        <v>47.875067000000001</v>
      </c>
      <c r="E14" s="343">
        <v>51.548139999999997</v>
      </c>
      <c r="F14" s="343">
        <v>46.387467999999998</v>
      </c>
      <c r="G14" s="343">
        <v>49.552526</v>
      </c>
      <c r="H14" s="343">
        <v>48.670070000000003</v>
      </c>
      <c r="I14" s="343">
        <v>49.301246999999996</v>
      </c>
      <c r="J14" s="343">
        <v>53.601346999999997</v>
      </c>
      <c r="K14" s="343">
        <v>51.574119000000003</v>
      </c>
      <c r="L14" s="343">
        <v>51.331895000000003</v>
      </c>
      <c r="M14" s="343">
        <v>48.753593000000002</v>
      </c>
      <c r="N14" s="343">
        <v>45.672547000000002</v>
      </c>
      <c r="O14" s="343">
        <v>51.052731999999999</v>
      </c>
      <c r="P14" s="343">
        <v>45.750903999999998</v>
      </c>
      <c r="Q14" s="343">
        <v>52.027268999999997</v>
      </c>
      <c r="R14" s="343">
        <v>47.006179000000003</v>
      </c>
      <c r="S14" s="343">
        <v>48.262134000000003</v>
      </c>
      <c r="T14" s="343">
        <v>47.18356</v>
      </c>
      <c r="U14" s="343">
        <v>46.594642999999998</v>
      </c>
      <c r="V14" s="343">
        <v>50.624502999999997</v>
      </c>
      <c r="W14" s="343">
        <v>48.619798000000003</v>
      </c>
      <c r="X14" s="343">
        <v>47.602803999999999</v>
      </c>
      <c r="Y14" s="343">
        <v>47.518639</v>
      </c>
      <c r="Z14" s="343">
        <v>45.710852000000003</v>
      </c>
      <c r="AA14" s="343">
        <v>44.060189000000001</v>
      </c>
      <c r="AB14" s="343">
        <v>44.018887999999997</v>
      </c>
      <c r="AC14" s="343">
        <v>41.815978999999999</v>
      </c>
      <c r="AD14" s="343">
        <v>35.763852999999997</v>
      </c>
      <c r="AE14" s="343">
        <v>39.430148000000003</v>
      </c>
      <c r="AF14" s="343">
        <v>43.069394000000003</v>
      </c>
      <c r="AG14" s="343">
        <v>43.388767000000001</v>
      </c>
      <c r="AH14" s="343">
        <v>47.159948</v>
      </c>
      <c r="AI14" s="343">
        <v>45.772016999999998</v>
      </c>
      <c r="AJ14" s="343">
        <v>44.317433000000001</v>
      </c>
      <c r="AK14" s="343">
        <v>40.984302999999997</v>
      </c>
      <c r="AL14" s="343">
        <v>42.759405000000001</v>
      </c>
      <c r="AM14" s="343">
        <v>44.845035000000003</v>
      </c>
      <c r="AN14" s="343">
        <v>39.706701000000002</v>
      </c>
      <c r="AO14" s="343">
        <v>47.781933000000002</v>
      </c>
      <c r="AP14" s="343">
        <v>41.876334</v>
      </c>
      <c r="AQ14" s="343">
        <v>44.020249</v>
      </c>
      <c r="AR14" s="343">
        <v>42.239888000000001</v>
      </c>
      <c r="AS14" s="343">
        <v>45.160637999999999</v>
      </c>
      <c r="AT14" s="343">
        <v>46.957822</v>
      </c>
      <c r="AU14" s="343">
        <v>43.802562999999999</v>
      </c>
      <c r="AV14" s="343">
        <v>44.639249</v>
      </c>
      <c r="AW14" s="343">
        <v>43.250397999999997</v>
      </c>
      <c r="AX14" s="343">
        <v>44.142608000000003</v>
      </c>
      <c r="AY14" s="873">
        <v>45.84592</v>
      </c>
      <c r="AZ14" s="873">
        <v>41.461249000000002</v>
      </c>
      <c r="BA14" s="873">
        <v>45.847718999999998</v>
      </c>
      <c r="BB14" s="873">
        <v>41.300328</v>
      </c>
      <c r="BC14" s="873">
        <v>41.834009000000002</v>
      </c>
      <c r="BD14" s="873">
        <v>40.779792643</v>
      </c>
      <c r="BE14" s="354">
        <v>41.661119999999997</v>
      </c>
      <c r="BF14" s="354">
        <v>45.309489999999997</v>
      </c>
      <c r="BG14" s="354">
        <v>41.077260000000003</v>
      </c>
      <c r="BH14" s="354">
        <v>42.758240000000001</v>
      </c>
      <c r="BI14" s="354">
        <v>41.895470000000003</v>
      </c>
      <c r="BJ14" s="354">
        <v>41.517389999999999</v>
      </c>
      <c r="BK14" s="354">
        <v>45.046219999999998</v>
      </c>
      <c r="BL14" s="354">
        <v>38.321219999999997</v>
      </c>
      <c r="BM14" s="354">
        <v>42.149120000000003</v>
      </c>
      <c r="BN14" s="354">
        <v>37.458440000000003</v>
      </c>
      <c r="BO14" s="354">
        <v>40.43873</v>
      </c>
      <c r="BP14" s="354">
        <v>39.70194</v>
      </c>
      <c r="BQ14" s="354">
        <v>40.723739999999999</v>
      </c>
      <c r="BR14" s="354">
        <v>44.762270000000001</v>
      </c>
      <c r="BS14" s="354">
        <v>40.540140000000001</v>
      </c>
      <c r="BT14" s="354">
        <v>41.966349999999998</v>
      </c>
      <c r="BU14" s="354">
        <v>40.92398</v>
      </c>
      <c r="BV14" s="354">
        <v>40.340400000000002</v>
      </c>
    </row>
    <row r="15" spans="1:74" ht="11.1" customHeight="1" x14ac:dyDescent="0.2">
      <c r="A15" s="13"/>
      <c r="B15" s="15"/>
      <c r="C15" s="342"/>
      <c r="D15" s="342"/>
      <c r="E15" s="342"/>
      <c r="F15" s="342"/>
      <c r="G15" s="342"/>
      <c r="H15" s="342"/>
      <c r="I15" s="342"/>
      <c r="J15" s="342"/>
      <c r="K15" s="342"/>
      <c r="L15" s="342"/>
      <c r="M15" s="342"/>
      <c r="N15" s="342"/>
      <c r="O15" s="342"/>
      <c r="P15" s="342"/>
      <c r="Q15" s="342"/>
      <c r="R15" s="342"/>
      <c r="S15" s="342"/>
      <c r="T15" s="342"/>
      <c r="U15" s="342"/>
      <c r="V15" s="342"/>
      <c r="W15" s="342"/>
      <c r="X15" s="342"/>
      <c r="Y15" s="342"/>
      <c r="Z15" s="342"/>
      <c r="AA15" s="342"/>
      <c r="AB15" s="342"/>
      <c r="AC15" s="342"/>
      <c r="AD15" s="342"/>
      <c r="AE15" s="342"/>
      <c r="AF15" s="342"/>
      <c r="AG15" s="342"/>
      <c r="AH15" s="342"/>
      <c r="AI15" s="342"/>
      <c r="AJ15" s="342"/>
      <c r="AK15" s="342"/>
      <c r="AL15" s="342"/>
      <c r="AM15" s="342"/>
      <c r="AN15" s="342"/>
      <c r="AO15" s="342"/>
      <c r="AP15" s="342"/>
      <c r="AQ15" s="342"/>
      <c r="AR15" s="342"/>
      <c r="AS15" s="342"/>
      <c r="AT15" s="342"/>
      <c r="AU15" s="342"/>
      <c r="AV15" s="342"/>
      <c r="AW15" s="342"/>
      <c r="AX15" s="342"/>
      <c r="AY15" s="872"/>
      <c r="AZ15" s="872"/>
      <c r="BA15" s="872"/>
      <c r="BB15" s="872"/>
      <c r="BC15" s="872"/>
      <c r="BD15" s="872"/>
      <c r="BE15" s="353"/>
      <c r="BF15" s="353"/>
      <c r="BG15" s="353"/>
      <c r="BH15" s="353"/>
      <c r="BI15" s="353"/>
      <c r="BJ15" s="353"/>
      <c r="BK15" s="353"/>
      <c r="BL15" s="353"/>
      <c r="BM15" s="353"/>
      <c r="BN15" s="353"/>
      <c r="BO15" s="353"/>
      <c r="BP15" s="353"/>
      <c r="BQ15" s="353"/>
      <c r="BR15" s="353"/>
      <c r="BS15" s="353"/>
      <c r="BT15" s="353"/>
      <c r="BU15" s="353"/>
      <c r="BV15" s="353"/>
    </row>
    <row r="16" spans="1:74" ht="11.1" customHeight="1" x14ac:dyDescent="0.2">
      <c r="A16" s="10"/>
      <c r="B16" s="14" t="s">
        <v>471</v>
      </c>
      <c r="C16" s="342"/>
      <c r="D16" s="342"/>
      <c r="E16" s="342"/>
      <c r="F16" s="342"/>
      <c r="G16" s="342"/>
      <c r="H16" s="342"/>
      <c r="I16" s="342"/>
      <c r="J16" s="342"/>
      <c r="K16" s="342"/>
      <c r="L16" s="342"/>
      <c r="M16" s="342"/>
      <c r="N16" s="342"/>
      <c r="O16" s="342"/>
      <c r="P16" s="342"/>
      <c r="Q16" s="342"/>
      <c r="R16" s="342"/>
      <c r="S16" s="342"/>
      <c r="T16" s="342"/>
      <c r="U16" s="342"/>
      <c r="V16" s="342"/>
      <c r="W16" s="342"/>
      <c r="X16" s="342"/>
      <c r="Y16" s="342"/>
      <c r="Z16" s="342"/>
      <c r="AA16" s="342"/>
      <c r="AB16" s="342"/>
      <c r="AC16" s="342"/>
      <c r="AD16" s="342"/>
      <c r="AE16" s="342"/>
      <c r="AF16" s="342"/>
      <c r="AG16" s="342"/>
      <c r="AH16" s="342"/>
      <c r="AI16" s="342"/>
      <c r="AJ16" s="342"/>
      <c r="AK16" s="342"/>
      <c r="AL16" s="342"/>
      <c r="AM16" s="342"/>
      <c r="AN16" s="342"/>
      <c r="AO16" s="342"/>
      <c r="AP16" s="342"/>
      <c r="AQ16" s="342"/>
      <c r="AR16" s="342"/>
      <c r="AS16" s="342"/>
      <c r="AT16" s="342"/>
      <c r="AU16" s="342"/>
      <c r="AV16" s="342"/>
      <c r="AW16" s="342"/>
      <c r="AX16" s="342"/>
      <c r="AY16" s="872"/>
      <c r="AZ16" s="872"/>
      <c r="BA16" s="872"/>
      <c r="BB16" s="872"/>
      <c r="BC16" s="872"/>
      <c r="BD16" s="872"/>
      <c r="BE16" s="353"/>
      <c r="BF16" s="353"/>
      <c r="BG16" s="353"/>
      <c r="BH16" s="353"/>
      <c r="BI16" s="353"/>
      <c r="BJ16" s="353"/>
      <c r="BK16" s="353"/>
      <c r="BL16" s="353"/>
      <c r="BM16" s="353"/>
      <c r="BN16" s="353"/>
      <c r="BO16" s="353"/>
      <c r="BP16" s="353"/>
      <c r="BQ16" s="353"/>
      <c r="BR16" s="353"/>
      <c r="BS16" s="353"/>
      <c r="BT16" s="353"/>
      <c r="BU16" s="353"/>
      <c r="BV16" s="353"/>
    </row>
    <row r="17" spans="1:74" ht="11.1" customHeight="1" x14ac:dyDescent="0.2">
      <c r="A17" s="10"/>
      <c r="B17" s="14"/>
      <c r="C17" s="342"/>
      <c r="D17" s="342"/>
      <c r="E17" s="342"/>
      <c r="F17" s="342"/>
      <c r="G17" s="342"/>
      <c r="H17" s="342"/>
      <c r="I17" s="342"/>
      <c r="J17" s="342"/>
      <c r="K17" s="342"/>
      <c r="L17" s="342"/>
      <c r="M17" s="342"/>
      <c r="N17" s="342"/>
      <c r="O17" s="342"/>
      <c r="P17" s="342"/>
      <c r="Q17" s="342"/>
      <c r="R17" s="342"/>
      <c r="S17" s="342"/>
      <c r="T17" s="342"/>
      <c r="U17" s="342"/>
      <c r="V17" s="342"/>
      <c r="W17" s="342"/>
      <c r="X17" s="342"/>
      <c r="Y17" s="342"/>
      <c r="Z17" s="342"/>
      <c r="AA17" s="342"/>
      <c r="AB17" s="342"/>
      <c r="AC17" s="342"/>
      <c r="AD17" s="342"/>
      <c r="AE17" s="342"/>
      <c r="AF17" s="342"/>
      <c r="AG17" s="342"/>
      <c r="AH17" s="342"/>
      <c r="AI17" s="342"/>
      <c r="AJ17" s="342"/>
      <c r="AK17" s="342"/>
      <c r="AL17" s="342"/>
      <c r="AM17" s="342"/>
      <c r="AN17" s="342"/>
      <c r="AO17" s="342"/>
      <c r="AP17" s="342"/>
      <c r="AQ17" s="342"/>
      <c r="AR17" s="342"/>
      <c r="AS17" s="342"/>
      <c r="AT17" s="342"/>
      <c r="AU17" s="342"/>
      <c r="AV17" s="342"/>
      <c r="AW17" s="342"/>
      <c r="AX17" s="342"/>
      <c r="AY17" s="872"/>
      <c r="AZ17" s="872"/>
      <c r="BA17" s="872"/>
      <c r="BB17" s="872"/>
      <c r="BC17" s="872"/>
      <c r="BD17" s="872"/>
      <c r="BE17" s="353"/>
      <c r="BF17" s="353"/>
      <c r="BG17" s="353"/>
      <c r="BH17" s="353"/>
      <c r="BI17" s="353"/>
      <c r="BJ17" s="353"/>
      <c r="BK17" s="353"/>
      <c r="BL17" s="353"/>
      <c r="BM17" s="353"/>
      <c r="BN17" s="353"/>
      <c r="BO17" s="353"/>
      <c r="BP17" s="353"/>
      <c r="BQ17" s="353"/>
      <c r="BR17" s="353"/>
      <c r="BS17" s="353"/>
      <c r="BT17" s="353"/>
      <c r="BU17" s="353"/>
      <c r="BV17" s="353"/>
    </row>
    <row r="18" spans="1:74" ht="11.1" customHeight="1" x14ac:dyDescent="0.2">
      <c r="A18" s="10"/>
      <c r="B18" s="361" t="s">
        <v>259</v>
      </c>
      <c r="C18" s="344"/>
      <c r="D18" s="344"/>
      <c r="E18" s="344"/>
      <c r="F18" s="344"/>
      <c r="G18" s="344"/>
      <c r="H18" s="344"/>
      <c r="I18" s="344"/>
      <c r="J18" s="344"/>
      <c r="K18" s="344"/>
      <c r="L18" s="344"/>
      <c r="M18" s="344"/>
      <c r="N18" s="344"/>
      <c r="O18" s="344"/>
      <c r="P18" s="344"/>
      <c r="Q18" s="344"/>
      <c r="R18" s="344"/>
      <c r="S18" s="344"/>
      <c r="T18" s="344"/>
      <c r="U18" s="344"/>
      <c r="V18" s="344"/>
      <c r="W18" s="344"/>
      <c r="X18" s="344"/>
      <c r="Y18" s="344"/>
      <c r="Z18" s="344"/>
      <c r="AA18" s="344"/>
      <c r="AB18" s="344"/>
      <c r="AC18" s="344"/>
      <c r="AD18" s="344"/>
      <c r="AE18" s="344"/>
      <c r="AF18" s="344"/>
      <c r="AG18" s="344"/>
      <c r="AH18" s="344"/>
      <c r="AI18" s="344"/>
      <c r="AJ18" s="344"/>
      <c r="AK18" s="344"/>
      <c r="AL18" s="344"/>
      <c r="AM18" s="344"/>
      <c r="AN18" s="344"/>
      <c r="AO18" s="344"/>
      <c r="AP18" s="344"/>
      <c r="AQ18" s="344"/>
      <c r="AR18" s="344"/>
      <c r="AS18" s="344"/>
      <c r="AT18" s="344"/>
      <c r="AU18" s="344"/>
      <c r="AV18" s="344"/>
      <c r="AW18" s="344"/>
      <c r="AX18" s="344"/>
      <c r="AY18" s="874"/>
      <c r="AZ18" s="874"/>
      <c r="BA18" s="874"/>
      <c r="BB18" s="874"/>
      <c r="BC18" s="874"/>
      <c r="BD18" s="874"/>
      <c r="BE18" s="355"/>
      <c r="BF18" s="355"/>
      <c r="BG18" s="355"/>
      <c r="BH18" s="355"/>
      <c r="BI18" s="355"/>
      <c r="BJ18" s="355"/>
      <c r="BK18" s="355"/>
      <c r="BL18" s="355"/>
      <c r="BM18" s="355"/>
      <c r="BN18" s="355"/>
      <c r="BO18" s="355"/>
      <c r="BP18" s="355"/>
      <c r="BQ18" s="355"/>
      <c r="BR18" s="355"/>
      <c r="BS18" s="355"/>
      <c r="BT18" s="355"/>
      <c r="BU18" s="355"/>
      <c r="BV18" s="355"/>
    </row>
    <row r="19" spans="1:74" ht="11.1" customHeight="1" x14ac:dyDescent="0.2">
      <c r="A19" s="13" t="s">
        <v>245</v>
      </c>
      <c r="B19" s="362" t="s">
        <v>52</v>
      </c>
      <c r="C19" s="341">
        <v>19.613111</v>
      </c>
      <c r="D19" s="341">
        <v>20.190412999999999</v>
      </c>
      <c r="E19" s="341">
        <v>20.483485999999999</v>
      </c>
      <c r="F19" s="341">
        <v>19.727340999999999</v>
      </c>
      <c r="G19" s="341">
        <v>19.839566999999999</v>
      </c>
      <c r="H19" s="341">
        <v>20.433236999999998</v>
      </c>
      <c r="I19" s="341">
        <v>19.925560999999998</v>
      </c>
      <c r="J19" s="341">
        <v>20.265028999999998</v>
      </c>
      <c r="K19" s="341">
        <v>20.129058000000001</v>
      </c>
      <c r="L19" s="341">
        <v>20.006618</v>
      </c>
      <c r="M19" s="341">
        <v>20.214213999999998</v>
      </c>
      <c r="N19" s="341">
        <v>19.327209</v>
      </c>
      <c r="O19" s="341">
        <v>19.353483000000001</v>
      </c>
      <c r="P19" s="341">
        <v>19.941524000000001</v>
      </c>
      <c r="Q19" s="341">
        <v>20.207293</v>
      </c>
      <c r="R19" s="341">
        <v>19.971914999999999</v>
      </c>
      <c r="S19" s="341">
        <v>20.323443000000001</v>
      </c>
      <c r="T19" s="341">
        <v>20.755185999999998</v>
      </c>
      <c r="U19" s="341">
        <v>20.042788999999999</v>
      </c>
      <c r="V19" s="341">
        <v>20.767872000000001</v>
      </c>
      <c r="W19" s="341">
        <v>20.154582999999999</v>
      </c>
      <c r="X19" s="341">
        <v>20.631443999999998</v>
      </c>
      <c r="Y19" s="341">
        <v>20.738980000000002</v>
      </c>
      <c r="Z19" s="341">
        <v>20.396183000000001</v>
      </c>
      <c r="AA19" s="341">
        <v>19.789279000000001</v>
      </c>
      <c r="AB19" s="341">
        <v>19.972377999999999</v>
      </c>
      <c r="AC19" s="341">
        <v>20.011388</v>
      </c>
      <c r="AD19" s="341">
        <v>20.155279</v>
      </c>
      <c r="AE19" s="341">
        <v>20.887834000000002</v>
      </c>
      <c r="AF19" s="341">
        <v>20.536577000000001</v>
      </c>
      <c r="AG19" s="341">
        <v>20.593178000000002</v>
      </c>
      <c r="AH19" s="341">
        <v>20.984949</v>
      </c>
      <c r="AI19" s="341">
        <v>20.356294999999999</v>
      </c>
      <c r="AJ19" s="341">
        <v>21.249372000000001</v>
      </c>
      <c r="AK19" s="341">
        <v>20.367203</v>
      </c>
      <c r="AL19" s="341">
        <v>20.615046</v>
      </c>
      <c r="AM19" s="341">
        <v>20.735623</v>
      </c>
      <c r="AN19" s="341">
        <v>20.225491999999999</v>
      </c>
      <c r="AO19" s="341">
        <v>19.949864000000002</v>
      </c>
      <c r="AP19" s="341">
        <v>20.212610000000002</v>
      </c>
      <c r="AQ19" s="341">
        <v>20.322932000000002</v>
      </c>
      <c r="AR19" s="341">
        <v>21.007194999999999</v>
      </c>
      <c r="AS19" s="341">
        <v>20.984271</v>
      </c>
      <c r="AT19" s="341">
        <v>21.195426000000001</v>
      </c>
      <c r="AU19" s="341">
        <v>20.720071999999998</v>
      </c>
      <c r="AV19" s="341">
        <v>20.846402000000001</v>
      </c>
      <c r="AW19" s="341">
        <v>20.226611999999999</v>
      </c>
      <c r="AX19" s="341">
        <v>20.851362000000002</v>
      </c>
      <c r="AY19" s="871">
        <v>20.649557999999999</v>
      </c>
      <c r="AZ19" s="871">
        <v>21.137712000000001</v>
      </c>
      <c r="BA19" s="871">
        <v>20.383077</v>
      </c>
      <c r="BB19" s="871">
        <v>20.808201</v>
      </c>
      <c r="BC19" s="871">
        <v>20.321919531999999</v>
      </c>
      <c r="BD19" s="871">
        <v>20.695454432999998</v>
      </c>
      <c r="BE19" s="352">
        <v>20.789180000000002</v>
      </c>
      <c r="BF19" s="352">
        <v>21.09329</v>
      </c>
      <c r="BG19" s="352">
        <v>20.5579</v>
      </c>
      <c r="BH19" s="352">
        <v>20.906700000000001</v>
      </c>
      <c r="BI19" s="352">
        <v>20.438289999999999</v>
      </c>
      <c r="BJ19" s="352">
        <v>20.648209999999999</v>
      </c>
      <c r="BK19" s="352">
        <v>20.621120000000001</v>
      </c>
      <c r="BL19" s="352">
        <v>20.621670000000002</v>
      </c>
      <c r="BM19" s="352">
        <v>20.435369999999999</v>
      </c>
      <c r="BN19" s="352">
        <v>20.690100000000001</v>
      </c>
      <c r="BO19" s="352">
        <v>20.725729999999999</v>
      </c>
      <c r="BP19" s="352">
        <v>21.044640000000001</v>
      </c>
      <c r="BQ19" s="352">
        <v>20.946850000000001</v>
      </c>
      <c r="BR19" s="352">
        <v>21.262160000000002</v>
      </c>
      <c r="BS19" s="352">
        <v>20.67812</v>
      </c>
      <c r="BT19" s="352">
        <v>21.026209999999999</v>
      </c>
      <c r="BU19" s="352">
        <v>20.587219999999999</v>
      </c>
      <c r="BV19" s="352">
        <v>20.80048</v>
      </c>
    </row>
    <row r="20" spans="1:74" ht="11.1" customHeight="1" x14ac:dyDescent="0.2">
      <c r="A20" s="13"/>
      <c r="B20" s="364"/>
      <c r="C20" s="341"/>
      <c r="D20" s="341"/>
      <c r="E20" s="341"/>
      <c r="F20" s="341"/>
      <c r="G20" s="341"/>
      <c r="H20" s="341"/>
      <c r="I20" s="341"/>
      <c r="J20" s="341"/>
      <c r="K20" s="341"/>
      <c r="L20" s="341"/>
      <c r="M20" s="341"/>
      <c r="N20" s="341"/>
      <c r="O20" s="341"/>
      <c r="P20" s="341"/>
      <c r="Q20" s="341"/>
      <c r="R20" s="341"/>
      <c r="S20" s="341"/>
      <c r="T20" s="341"/>
      <c r="U20" s="341"/>
      <c r="V20" s="341"/>
      <c r="W20" s="341"/>
      <c r="X20" s="341"/>
      <c r="Y20" s="341"/>
      <c r="Z20" s="341"/>
      <c r="AA20" s="341"/>
      <c r="AB20" s="341"/>
      <c r="AC20" s="341"/>
      <c r="AD20" s="341"/>
      <c r="AE20" s="341"/>
      <c r="AF20" s="341"/>
      <c r="AG20" s="341"/>
      <c r="AH20" s="341"/>
      <c r="AI20" s="341"/>
      <c r="AJ20" s="341"/>
      <c r="AK20" s="341"/>
      <c r="AL20" s="341"/>
      <c r="AM20" s="341"/>
      <c r="AN20" s="341"/>
      <c r="AO20" s="341"/>
      <c r="AP20" s="341"/>
      <c r="AQ20" s="341"/>
      <c r="AR20" s="341"/>
      <c r="AS20" s="341"/>
      <c r="AT20" s="341"/>
      <c r="AU20" s="341"/>
      <c r="AV20" s="341"/>
      <c r="AW20" s="341"/>
      <c r="AX20" s="341"/>
      <c r="AY20" s="871"/>
      <c r="AZ20" s="871"/>
      <c r="BA20" s="871"/>
      <c r="BB20" s="871"/>
      <c r="BC20" s="871"/>
      <c r="BD20" s="871"/>
      <c r="BE20" s="352"/>
      <c r="BF20" s="352"/>
      <c r="BG20" s="352"/>
      <c r="BH20" s="352"/>
      <c r="BI20" s="352"/>
      <c r="BJ20" s="352"/>
      <c r="BK20" s="352"/>
      <c r="BL20" s="352"/>
      <c r="BM20" s="352"/>
      <c r="BN20" s="352"/>
      <c r="BO20" s="352"/>
      <c r="BP20" s="352"/>
      <c r="BQ20" s="352"/>
      <c r="BR20" s="352"/>
      <c r="BS20" s="352"/>
      <c r="BT20" s="352"/>
      <c r="BU20" s="352"/>
      <c r="BV20" s="352"/>
    </row>
    <row r="21" spans="1:74" ht="11.1" customHeight="1" x14ac:dyDescent="0.2">
      <c r="A21" s="10"/>
      <c r="B21" s="361" t="s">
        <v>313</v>
      </c>
      <c r="C21" s="345"/>
      <c r="D21" s="345"/>
      <c r="E21" s="345"/>
      <c r="F21" s="345"/>
      <c r="G21" s="345"/>
      <c r="H21" s="345"/>
      <c r="I21" s="345"/>
      <c r="J21" s="345"/>
      <c r="K21" s="345"/>
      <c r="L21" s="345"/>
      <c r="M21" s="345"/>
      <c r="N21" s="345"/>
      <c r="O21" s="345"/>
      <c r="P21" s="345"/>
      <c r="Q21" s="345"/>
      <c r="R21" s="345"/>
      <c r="S21" s="345"/>
      <c r="T21" s="345"/>
      <c r="U21" s="345"/>
      <c r="V21" s="345"/>
      <c r="W21" s="345"/>
      <c r="X21" s="345"/>
      <c r="Y21" s="345"/>
      <c r="Z21" s="345"/>
      <c r="AA21" s="345"/>
      <c r="AB21" s="345"/>
      <c r="AC21" s="345"/>
      <c r="AD21" s="345"/>
      <c r="AE21" s="345"/>
      <c r="AF21" s="345"/>
      <c r="AG21" s="345"/>
      <c r="AH21" s="345"/>
      <c r="AI21" s="345"/>
      <c r="AJ21" s="345"/>
      <c r="AK21" s="345"/>
      <c r="AL21" s="345"/>
      <c r="AM21" s="345"/>
      <c r="AN21" s="345"/>
      <c r="AO21" s="345"/>
      <c r="AP21" s="345"/>
      <c r="AQ21" s="345"/>
      <c r="AR21" s="345"/>
      <c r="AS21" s="345"/>
      <c r="AT21" s="345"/>
      <c r="AU21" s="345"/>
      <c r="AV21" s="345"/>
      <c r="AW21" s="345"/>
      <c r="AX21" s="345"/>
      <c r="AY21" s="875"/>
      <c r="AZ21" s="875"/>
      <c r="BA21" s="875"/>
      <c r="BB21" s="875"/>
      <c r="BC21" s="875"/>
      <c r="BD21" s="875"/>
      <c r="BE21" s="356"/>
      <c r="BF21" s="356"/>
      <c r="BG21" s="356"/>
      <c r="BH21" s="356"/>
      <c r="BI21" s="356"/>
      <c r="BJ21" s="356"/>
      <c r="BK21" s="356"/>
      <c r="BL21" s="356"/>
      <c r="BM21" s="356"/>
      <c r="BN21" s="356"/>
      <c r="BO21" s="356"/>
      <c r="BP21" s="356"/>
      <c r="BQ21" s="356"/>
      <c r="BR21" s="356"/>
      <c r="BS21" s="356"/>
      <c r="BT21" s="356"/>
      <c r="BU21" s="356"/>
      <c r="BV21" s="356"/>
    </row>
    <row r="22" spans="1:74" ht="11.1" customHeight="1" x14ac:dyDescent="0.2">
      <c r="A22" s="13" t="s">
        <v>270</v>
      </c>
      <c r="B22" s="362" t="s">
        <v>53</v>
      </c>
      <c r="C22" s="343">
        <v>115.55025806</v>
      </c>
      <c r="D22" s="343">
        <v>109.01546429</v>
      </c>
      <c r="E22" s="343">
        <v>89.734451613000004</v>
      </c>
      <c r="F22" s="343">
        <v>78.606233333000006</v>
      </c>
      <c r="G22" s="343">
        <v>72.265258064999998</v>
      </c>
      <c r="H22" s="343">
        <v>77.236466667000002</v>
      </c>
      <c r="I22" s="343">
        <v>83.535548387000006</v>
      </c>
      <c r="J22" s="343">
        <v>82.796806451999998</v>
      </c>
      <c r="K22" s="343">
        <v>76.451033332999998</v>
      </c>
      <c r="L22" s="343">
        <v>76.207193548000006</v>
      </c>
      <c r="M22" s="343">
        <v>92.298199999999994</v>
      </c>
      <c r="N22" s="343">
        <v>108.99809677</v>
      </c>
      <c r="O22" s="343">
        <v>107.00132257999999</v>
      </c>
      <c r="P22" s="343">
        <v>105.63332143</v>
      </c>
      <c r="Q22" s="343">
        <v>97.679612903000006</v>
      </c>
      <c r="R22" s="343">
        <v>80.6678</v>
      </c>
      <c r="S22" s="343">
        <v>74.533387097000002</v>
      </c>
      <c r="T22" s="343">
        <v>78.869299999999996</v>
      </c>
      <c r="U22" s="343">
        <v>86.195483870999993</v>
      </c>
      <c r="V22" s="343">
        <v>86.550516129000002</v>
      </c>
      <c r="W22" s="343">
        <v>79.542566667000003</v>
      </c>
      <c r="X22" s="343">
        <v>78.799548387000002</v>
      </c>
      <c r="Y22" s="343">
        <v>94.196433333000002</v>
      </c>
      <c r="Z22" s="343">
        <v>102.657</v>
      </c>
      <c r="AA22" s="343">
        <v>120.32787771</v>
      </c>
      <c r="AB22" s="343">
        <v>102.32044807</v>
      </c>
      <c r="AC22" s="343">
        <v>90.358101552999997</v>
      </c>
      <c r="AD22" s="343">
        <v>79.999636570000007</v>
      </c>
      <c r="AE22" s="343">
        <v>75.450634320999995</v>
      </c>
      <c r="AF22" s="343">
        <v>81.040440437000001</v>
      </c>
      <c r="AG22" s="343">
        <v>88.603553065</v>
      </c>
      <c r="AH22" s="343">
        <v>87.882435547</v>
      </c>
      <c r="AI22" s="343">
        <v>80.558558364999996</v>
      </c>
      <c r="AJ22" s="343">
        <v>78.432789450000001</v>
      </c>
      <c r="AK22" s="343">
        <v>90.328398527999994</v>
      </c>
      <c r="AL22" s="343">
        <v>108.45887967</v>
      </c>
      <c r="AM22" s="343">
        <v>126.53583019</v>
      </c>
      <c r="AN22" s="343">
        <v>115.48208932</v>
      </c>
      <c r="AO22" s="343">
        <v>88.774067995999999</v>
      </c>
      <c r="AP22" s="343">
        <v>79.274286601</v>
      </c>
      <c r="AQ22" s="343">
        <v>74.492535965000002</v>
      </c>
      <c r="AR22" s="343">
        <v>80.571372500999999</v>
      </c>
      <c r="AS22" s="343">
        <v>87.887138547000006</v>
      </c>
      <c r="AT22" s="343">
        <v>85.280683162000003</v>
      </c>
      <c r="AU22" s="343">
        <v>80.921335098</v>
      </c>
      <c r="AV22" s="343">
        <v>78.850482002999996</v>
      </c>
      <c r="AW22" s="343">
        <v>92.787481194999998</v>
      </c>
      <c r="AX22" s="343">
        <v>112.88576270999999</v>
      </c>
      <c r="AY22" s="873">
        <v>122.28841065</v>
      </c>
      <c r="AZ22" s="873">
        <v>111.23082993</v>
      </c>
      <c r="BA22" s="873">
        <v>89.713312870999999</v>
      </c>
      <c r="BB22" s="873">
        <v>79.696884897999993</v>
      </c>
      <c r="BC22" s="873">
        <v>74.998605100000006</v>
      </c>
      <c r="BD22" s="873">
        <v>79.291557100000006</v>
      </c>
      <c r="BE22" s="354">
        <v>87.658590000000004</v>
      </c>
      <c r="BF22" s="354">
        <v>88.650080000000003</v>
      </c>
      <c r="BG22" s="354">
        <v>83.651150000000001</v>
      </c>
      <c r="BH22" s="354">
        <v>81.49427</v>
      </c>
      <c r="BI22" s="354">
        <v>95.470839999999995</v>
      </c>
      <c r="BJ22" s="354">
        <v>112.3874</v>
      </c>
      <c r="BK22" s="354">
        <v>120.92059999999999</v>
      </c>
      <c r="BL22" s="354">
        <v>113.05540000000001</v>
      </c>
      <c r="BM22" s="354">
        <v>96.519090000000006</v>
      </c>
      <c r="BN22" s="354">
        <v>83.810779999999994</v>
      </c>
      <c r="BO22" s="354">
        <v>76.432000000000002</v>
      </c>
      <c r="BP22" s="354">
        <v>82.501639999999995</v>
      </c>
      <c r="BQ22" s="354">
        <v>91.857249999999993</v>
      </c>
      <c r="BR22" s="354">
        <v>92.002989999999997</v>
      </c>
      <c r="BS22" s="354">
        <v>86.354600000000005</v>
      </c>
      <c r="BT22" s="354">
        <v>83.991860000000003</v>
      </c>
      <c r="BU22" s="354">
        <v>98.396079999999998</v>
      </c>
      <c r="BV22" s="354">
        <v>115.18859999999999</v>
      </c>
    </row>
    <row r="23" spans="1:74" ht="11.1" customHeight="1" x14ac:dyDescent="0.2">
      <c r="A23" s="10"/>
      <c r="B23" s="361"/>
      <c r="C23" s="341"/>
      <c r="D23" s="341"/>
      <c r="E23" s="341"/>
      <c r="F23" s="341"/>
      <c r="G23" s="341"/>
      <c r="H23" s="341"/>
      <c r="I23" s="341"/>
      <c r="J23" s="341"/>
      <c r="K23" s="341"/>
      <c r="L23" s="341"/>
      <c r="M23" s="341"/>
      <c r="N23" s="341"/>
      <c r="O23" s="341"/>
      <c r="P23" s="341"/>
      <c r="Q23" s="341"/>
      <c r="R23" s="341"/>
      <c r="S23" s="341"/>
      <c r="T23" s="341"/>
      <c r="U23" s="341"/>
      <c r="V23" s="341"/>
      <c r="W23" s="341"/>
      <c r="X23" s="341"/>
      <c r="Y23" s="341"/>
      <c r="Z23" s="341"/>
      <c r="AA23" s="341"/>
      <c r="AB23" s="341"/>
      <c r="AC23" s="341"/>
      <c r="AD23" s="341"/>
      <c r="AE23" s="341"/>
      <c r="AF23" s="341"/>
      <c r="AG23" s="341"/>
      <c r="AH23" s="341"/>
      <c r="AI23" s="341"/>
      <c r="AJ23" s="341"/>
      <c r="AK23" s="341"/>
      <c r="AL23" s="341"/>
      <c r="AM23" s="341"/>
      <c r="AN23" s="341"/>
      <c r="AO23" s="341"/>
      <c r="AP23" s="341"/>
      <c r="AQ23" s="341"/>
      <c r="AR23" s="341"/>
      <c r="AS23" s="341"/>
      <c r="AT23" s="341"/>
      <c r="AU23" s="341"/>
      <c r="AV23" s="341"/>
      <c r="AW23" s="341"/>
      <c r="AX23" s="341"/>
      <c r="AY23" s="871"/>
      <c r="AZ23" s="871"/>
      <c r="BA23" s="871"/>
      <c r="BB23" s="871"/>
      <c r="BC23" s="871"/>
      <c r="BD23" s="871"/>
      <c r="BE23" s="352"/>
      <c r="BF23" s="352"/>
      <c r="BG23" s="352"/>
      <c r="BH23" s="352"/>
      <c r="BI23" s="352"/>
      <c r="BJ23" s="352"/>
      <c r="BK23" s="352"/>
      <c r="BL23" s="352"/>
      <c r="BM23" s="352"/>
      <c r="BN23" s="352"/>
      <c r="BO23" s="352"/>
      <c r="BP23" s="352"/>
      <c r="BQ23" s="352"/>
      <c r="BR23" s="352"/>
      <c r="BS23" s="352"/>
      <c r="BT23" s="352"/>
      <c r="BU23" s="352"/>
      <c r="BV23" s="352"/>
    </row>
    <row r="24" spans="1:74" ht="11.1" customHeight="1" x14ac:dyDescent="0.2">
      <c r="A24" s="10"/>
      <c r="B24" s="361" t="s">
        <v>64</v>
      </c>
      <c r="C24" s="341"/>
      <c r="D24" s="341"/>
      <c r="E24" s="341"/>
      <c r="F24" s="341"/>
      <c r="G24" s="341"/>
      <c r="H24" s="341"/>
      <c r="I24" s="341"/>
      <c r="J24" s="341"/>
      <c r="K24" s="341"/>
      <c r="L24" s="341"/>
      <c r="M24" s="341"/>
      <c r="N24" s="341"/>
      <c r="O24" s="341"/>
      <c r="P24" s="341"/>
      <c r="Q24" s="341"/>
      <c r="R24" s="341"/>
      <c r="S24" s="341"/>
      <c r="T24" s="341"/>
      <c r="U24" s="341"/>
      <c r="V24" s="341"/>
      <c r="W24" s="341"/>
      <c r="X24" s="341"/>
      <c r="Y24" s="341"/>
      <c r="Z24" s="341"/>
      <c r="AA24" s="341"/>
      <c r="AB24" s="341"/>
      <c r="AC24" s="341"/>
      <c r="AD24" s="341"/>
      <c r="AE24" s="341"/>
      <c r="AF24" s="341"/>
      <c r="AG24" s="341"/>
      <c r="AH24" s="341"/>
      <c r="AI24" s="341"/>
      <c r="AJ24" s="341"/>
      <c r="AK24" s="341"/>
      <c r="AL24" s="341"/>
      <c r="AM24" s="341"/>
      <c r="AN24" s="341"/>
      <c r="AO24" s="341"/>
      <c r="AP24" s="341"/>
      <c r="AQ24" s="341"/>
      <c r="AR24" s="341"/>
      <c r="AS24" s="341"/>
      <c r="AT24" s="341"/>
      <c r="AU24" s="341"/>
      <c r="AV24" s="341"/>
      <c r="AW24" s="341"/>
      <c r="AX24" s="341"/>
      <c r="AY24" s="871"/>
      <c r="AZ24" s="871"/>
      <c r="BA24" s="871"/>
      <c r="BB24" s="871"/>
      <c r="BC24" s="871"/>
      <c r="BD24" s="871"/>
      <c r="BE24" s="352"/>
      <c r="BF24" s="352"/>
      <c r="BG24" s="352"/>
      <c r="BH24" s="352"/>
      <c r="BI24" s="352"/>
      <c r="BJ24" s="352"/>
      <c r="BK24" s="352"/>
      <c r="BL24" s="352"/>
      <c r="BM24" s="352"/>
      <c r="BN24" s="352"/>
      <c r="BO24" s="352"/>
      <c r="BP24" s="352"/>
      <c r="BQ24" s="352"/>
      <c r="BR24" s="352"/>
      <c r="BS24" s="352"/>
      <c r="BT24" s="352"/>
      <c r="BU24" s="352"/>
      <c r="BV24" s="352"/>
    </row>
    <row r="25" spans="1:74" ht="11.1" customHeight="1" x14ac:dyDescent="0.2">
      <c r="A25" s="13" t="s">
        <v>132</v>
      </c>
      <c r="B25" s="362" t="s">
        <v>478</v>
      </c>
      <c r="C25" s="343">
        <v>52.532774033999999</v>
      </c>
      <c r="D25" s="343">
        <v>43.693880972000002</v>
      </c>
      <c r="E25" s="343">
        <v>38.218616445000002</v>
      </c>
      <c r="F25" s="343">
        <v>34.553562149999998</v>
      </c>
      <c r="G25" s="343">
        <v>38.843298312999998</v>
      </c>
      <c r="H25" s="343">
        <v>45.339655229999998</v>
      </c>
      <c r="I25" s="343">
        <v>53.059303763999999</v>
      </c>
      <c r="J25" s="343">
        <v>51.962850938000003</v>
      </c>
      <c r="K25" s="343">
        <v>40.842045900000002</v>
      </c>
      <c r="L25" s="343">
        <v>35.108945034000001</v>
      </c>
      <c r="M25" s="343">
        <v>35.986838069999997</v>
      </c>
      <c r="N25" s="343">
        <v>45.392050513999997</v>
      </c>
      <c r="O25" s="343">
        <v>39.092554401999998</v>
      </c>
      <c r="P25" s="343">
        <v>30.341058832000002</v>
      </c>
      <c r="Q25" s="343">
        <v>32.317523559999998</v>
      </c>
      <c r="R25" s="343">
        <v>26.062644030000001</v>
      </c>
      <c r="S25" s="343">
        <v>28.689242019999998</v>
      </c>
      <c r="T25" s="343">
        <v>36.729027989999999</v>
      </c>
      <c r="U25" s="343">
        <v>47.559796317999997</v>
      </c>
      <c r="V25" s="343">
        <v>47.049748575000002</v>
      </c>
      <c r="W25" s="343">
        <v>37.333333320000001</v>
      </c>
      <c r="X25" s="343">
        <v>32.707409722999998</v>
      </c>
      <c r="Y25" s="343">
        <v>32.790520649999998</v>
      </c>
      <c r="Z25" s="343">
        <v>35.221733356999998</v>
      </c>
      <c r="AA25" s="343">
        <v>45.650107875000003</v>
      </c>
      <c r="AB25" s="343">
        <v>29.198921990999999</v>
      </c>
      <c r="AC25" s="343">
        <v>25.646462998000001</v>
      </c>
      <c r="AD25" s="343">
        <v>24.27694602</v>
      </c>
      <c r="AE25" s="343">
        <v>29.250938770000001</v>
      </c>
      <c r="AF25" s="343">
        <v>37.46769372</v>
      </c>
      <c r="AG25" s="343">
        <v>43.518561235999996</v>
      </c>
      <c r="AH25" s="343">
        <v>42.474831504999997</v>
      </c>
      <c r="AI25" s="343">
        <v>34.485968370000002</v>
      </c>
      <c r="AJ25" s="343">
        <v>30.586618099999999</v>
      </c>
      <c r="AK25" s="343">
        <v>29.599145579999998</v>
      </c>
      <c r="AL25" s="343">
        <v>38.782489673999997</v>
      </c>
      <c r="AM25" s="343">
        <v>49.060488337999999</v>
      </c>
      <c r="AN25" s="343">
        <v>38.236135447999999</v>
      </c>
      <c r="AO25" s="343">
        <v>31.154847046</v>
      </c>
      <c r="AP25" s="343">
        <v>28.631193</v>
      </c>
      <c r="AQ25" s="343">
        <v>30.761279974000001</v>
      </c>
      <c r="AR25" s="343">
        <v>39.411925199999999</v>
      </c>
      <c r="AS25" s="343">
        <v>48.039382531000001</v>
      </c>
      <c r="AT25" s="343">
        <v>42.612866197000002</v>
      </c>
      <c r="AU25" s="343">
        <v>36.267017760000002</v>
      </c>
      <c r="AV25" s="343">
        <v>34.016102189000001</v>
      </c>
      <c r="AW25" s="343">
        <v>33.962876520000002</v>
      </c>
      <c r="AX25" s="343">
        <v>40.220854023999998</v>
      </c>
      <c r="AY25" s="873">
        <v>42.741602997000001</v>
      </c>
      <c r="AZ25" s="873">
        <v>34.170927503999998</v>
      </c>
      <c r="BA25" s="873">
        <v>28.090386860999999</v>
      </c>
      <c r="BB25" s="873">
        <v>25.083108917000001</v>
      </c>
      <c r="BC25" s="873">
        <v>26.64465934</v>
      </c>
      <c r="BD25" s="873">
        <v>33.537056100000001</v>
      </c>
      <c r="BE25" s="354">
        <v>41.84872</v>
      </c>
      <c r="BF25" s="354">
        <v>43.228470000000002</v>
      </c>
      <c r="BG25" s="354">
        <v>35.91621</v>
      </c>
      <c r="BH25" s="354">
        <v>31.610690000000002</v>
      </c>
      <c r="BI25" s="354">
        <v>32.458170000000003</v>
      </c>
      <c r="BJ25" s="354">
        <v>36.733899999999998</v>
      </c>
      <c r="BK25" s="354">
        <v>36.53116</v>
      </c>
      <c r="BL25" s="354">
        <v>31.506689999999999</v>
      </c>
      <c r="BM25" s="354">
        <v>29.253419999999998</v>
      </c>
      <c r="BN25" s="354">
        <v>24.466249999999999</v>
      </c>
      <c r="BO25" s="354">
        <v>26.384170000000001</v>
      </c>
      <c r="BP25" s="354">
        <v>33.320230000000002</v>
      </c>
      <c r="BQ25" s="354">
        <v>42.539810000000003</v>
      </c>
      <c r="BR25" s="354">
        <v>43.135469999999998</v>
      </c>
      <c r="BS25" s="354">
        <v>34.900260000000003</v>
      </c>
      <c r="BT25" s="354">
        <v>30.65841</v>
      </c>
      <c r="BU25" s="354">
        <v>31.184190000000001</v>
      </c>
      <c r="BV25" s="354">
        <v>35.160679999999999</v>
      </c>
    </row>
    <row r="26" spans="1:74" ht="11.1" customHeight="1" x14ac:dyDescent="0.2">
      <c r="A26" s="10"/>
      <c r="B26" s="361"/>
      <c r="C26" s="345"/>
      <c r="D26" s="345"/>
      <c r="E26" s="345"/>
      <c r="F26" s="345"/>
      <c r="G26" s="345"/>
      <c r="H26" s="345"/>
      <c r="I26" s="345"/>
      <c r="J26" s="345"/>
      <c r="K26" s="345"/>
      <c r="L26" s="345"/>
      <c r="M26" s="345"/>
      <c r="N26" s="345"/>
      <c r="O26" s="345"/>
      <c r="P26" s="345"/>
      <c r="Q26" s="345"/>
      <c r="R26" s="345"/>
      <c r="S26" s="345"/>
      <c r="T26" s="345"/>
      <c r="U26" s="345"/>
      <c r="V26" s="345"/>
      <c r="W26" s="345"/>
      <c r="X26" s="345"/>
      <c r="Y26" s="345"/>
      <c r="Z26" s="345"/>
      <c r="AA26" s="345"/>
      <c r="AB26" s="345"/>
      <c r="AC26" s="345"/>
      <c r="AD26" s="345"/>
      <c r="AE26" s="345"/>
      <c r="AF26" s="345"/>
      <c r="AG26" s="345"/>
      <c r="AH26" s="345"/>
      <c r="AI26" s="345"/>
      <c r="AJ26" s="345"/>
      <c r="AK26" s="345"/>
      <c r="AL26" s="345"/>
      <c r="AM26" s="345"/>
      <c r="AN26" s="345"/>
      <c r="AO26" s="345"/>
      <c r="AP26" s="345"/>
      <c r="AQ26" s="345"/>
      <c r="AR26" s="345"/>
      <c r="AS26" s="345"/>
      <c r="AT26" s="345"/>
      <c r="AU26" s="345"/>
      <c r="AV26" s="345"/>
      <c r="AW26" s="345"/>
      <c r="AX26" s="345"/>
      <c r="AY26" s="875"/>
      <c r="AZ26" s="875"/>
      <c r="BA26" s="875"/>
      <c r="BB26" s="875"/>
      <c r="BC26" s="875"/>
      <c r="BD26" s="875"/>
      <c r="BE26" s="356"/>
      <c r="BF26" s="356"/>
      <c r="BG26" s="356"/>
      <c r="BH26" s="356"/>
      <c r="BI26" s="356"/>
      <c r="BJ26" s="356"/>
      <c r="BK26" s="356"/>
      <c r="BL26" s="356"/>
      <c r="BM26" s="356"/>
      <c r="BN26" s="356"/>
      <c r="BO26" s="356"/>
      <c r="BP26" s="356"/>
      <c r="BQ26" s="356"/>
      <c r="BR26" s="356"/>
      <c r="BS26" s="356"/>
      <c r="BT26" s="356"/>
      <c r="BU26" s="356"/>
      <c r="BV26" s="356"/>
    </row>
    <row r="27" spans="1:74" ht="11.1" customHeight="1" x14ac:dyDescent="0.2">
      <c r="A27" s="10"/>
      <c r="B27" s="361" t="s">
        <v>469</v>
      </c>
      <c r="C27" s="341"/>
      <c r="D27" s="341"/>
      <c r="E27" s="341"/>
      <c r="F27" s="341"/>
      <c r="G27" s="341"/>
      <c r="H27" s="341"/>
      <c r="I27" s="341"/>
      <c r="J27" s="341"/>
      <c r="K27" s="341"/>
      <c r="L27" s="341"/>
      <c r="M27" s="341"/>
      <c r="N27" s="341"/>
      <c r="O27" s="341"/>
      <c r="P27" s="341"/>
      <c r="Q27" s="341"/>
      <c r="R27" s="341"/>
      <c r="S27" s="341"/>
      <c r="T27" s="341"/>
      <c r="U27" s="341"/>
      <c r="V27" s="341"/>
      <c r="W27" s="341"/>
      <c r="X27" s="341"/>
      <c r="Y27" s="341"/>
      <c r="Z27" s="341"/>
      <c r="AA27" s="341"/>
      <c r="AB27" s="341"/>
      <c r="AC27" s="341"/>
      <c r="AD27" s="341"/>
      <c r="AE27" s="341"/>
      <c r="AF27" s="341"/>
      <c r="AG27" s="341"/>
      <c r="AH27" s="341"/>
      <c r="AI27" s="341"/>
      <c r="AJ27" s="341"/>
      <c r="AK27" s="341"/>
      <c r="AL27" s="341"/>
      <c r="AM27" s="341"/>
      <c r="AN27" s="341"/>
      <c r="AO27" s="341"/>
      <c r="AP27" s="341"/>
      <c r="AQ27" s="341"/>
      <c r="AR27" s="341"/>
      <c r="AS27" s="341"/>
      <c r="AT27" s="341"/>
      <c r="AU27" s="341"/>
      <c r="AV27" s="341"/>
      <c r="AW27" s="341"/>
      <c r="AX27" s="341"/>
      <c r="AY27" s="871"/>
      <c r="AZ27" s="871"/>
      <c r="BA27" s="871"/>
      <c r="BB27" s="871"/>
      <c r="BC27" s="871"/>
      <c r="BD27" s="871"/>
      <c r="BE27" s="352"/>
      <c r="BF27" s="352"/>
      <c r="BG27" s="352"/>
      <c r="BH27" s="352"/>
      <c r="BI27" s="352"/>
      <c r="BJ27" s="352"/>
      <c r="BK27" s="352"/>
      <c r="BL27" s="352"/>
      <c r="BM27" s="352"/>
      <c r="BN27" s="352"/>
      <c r="BO27" s="352"/>
      <c r="BP27" s="352"/>
      <c r="BQ27" s="352"/>
      <c r="BR27" s="352"/>
      <c r="BS27" s="352"/>
      <c r="BT27" s="352"/>
      <c r="BU27" s="352"/>
      <c r="BV27" s="352"/>
    </row>
    <row r="28" spans="1:74" ht="11.1" customHeight="1" x14ac:dyDescent="0.2">
      <c r="A28" s="10" t="s">
        <v>311</v>
      </c>
      <c r="B28" s="362" t="s">
        <v>55</v>
      </c>
      <c r="C28" s="341">
        <v>11.32429587</v>
      </c>
      <c r="D28" s="341">
        <v>11.310503690000001</v>
      </c>
      <c r="E28" s="341">
        <v>10.189891060000001</v>
      </c>
      <c r="F28" s="341">
        <v>9.8595849409999996</v>
      </c>
      <c r="G28" s="341">
        <v>10.360125630000001</v>
      </c>
      <c r="H28" s="341">
        <v>11.959861350000001</v>
      </c>
      <c r="I28" s="341">
        <v>12.96069791</v>
      </c>
      <c r="J28" s="341">
        <v>12.97373767</v>
      </c>
      <c r="K28" s="341">
        <v>11.72841837</v>
      </c>
      <c r="L28" s="341">
        <v>9.9471910890000004</v>
      </c>
      <c r="M28" s="341">
        <v>10.127078109999999</v>
      </c>
      <c r="N28" s="341">
        <v>10.9522022</v>
      </c>
      <c r="O28" s="341">
        <v>10.865846599999999</v>
      </c>
      <c r="P28" s="341">
        <v>10.842153079999999</v>
      </c>
      <c r="Q28" s="341">
        <v>10.2532602</v>
      </c>
      <c r="R28" s="341">
        <v>9.6963369589999999</v>
      </c>
      <c r="S28" s="341">
        <v>9.9923792359999997</v>
      </c>
      <c r="T28" s="341">
        <v>11.344601949999999</v>
      </c>
      <c r="U28" s="341">
        <v>12.885611490000001</v>
      </c>
      <c r="V28" s="341">
        <v>13.05545545</v>
      </c>
      <c r="W28" s="341">
        <v>11.936491180000001</v>
      </c>
      <c r="X28" s="341">
        <v>10.299568389999999</v>
      </c>
      <c r="Y28" s="341">
        <v>10.18968201</v>
      </c>
      <c r="Z28" s="341">
        <v>10.47297116</v>
      </c>
      <c r="AA28" s="341">
        <v>11.483305270000001</v>
      </c>
      <c r="AB28" s="341">
        <v>10.836556809999999</v>
      </c>
      <c r="AC28" s="341">
        <v>9.9473731619999999</v>
      </c>
      <c r="AD28" s="341">
        <v>9.9005642359999992</v>
      </c>
      <c r="AE28" s="341">
        <v>10.485098349999999</v>
      </c>
      <c r="AF28" s="341">
        <v>12.230808980000001</v>
      </c>
      <c r="AG28" s="341">
        <v>13.21847288</v>
      </c>
      <c r="AH28" s="341">
        <v>13.110541059999999</v>
      </c>
      <c r="AI28" s="341">
        <v>11.80319072</v>
      </c>
      <c r="AJ28" s="341">
        <v>10.521472149999999</v>
      </c>
      <c r="AK28" s="341">
        <v>10.217045669999999</v>
      </c>
      <c r="AL28" s="341">
        <v>10.96321833</v>
      </c>
      <c r="AM28" s="341">
        <v>12.073006449999999</v>
      </c>
      <c r="AN28" s="341">
        <v>11.832819600000001</v>
      </c>
      <c r="AO28" s="341">
        <v>10.278676519999999</v>
      </c>
      <c r="AP28" s="341">
        <v>10.180107700000001</v>
      </c>
      <c r="AQ28" s="341">
        <v>10.429394540000001</v>
      </c>
      <c r="AR28" s="341">
        <v>12.278821779999999</v>
      </c>
      <c r="AS28" s="341">
        <v>13.535281189999999</v>
      </c>
      <c r="AT28" s="341">
        <v>13.05389869</v>
      </c>
      <c r="AU28" s="341">
        <v>11.92271287</v>
      </c>
      <c r="AV28" s="341">
        <v>10.707892040000001</v>
      </c>
      <c r="AW28" s="341">
        <v>10.345979610000001</v>
      </c>
      <c r="AX28" s="341">
        <v>11.274655170000001</v>
      </c>
      <c r="AY28" s="871">
        <v>11.86359614</v>
      </c>
      <c r="AZ28" s="871">
        <v>11.90781527</v>
      </c>
      <c r="BA28" s="871">
        <v>10.496292442</v>
      </c>
      <c r="BB28" s="871">
        <v>10.422349796000001</v>
      </c>
      <c r="BC28" s="871">
        <v>10.65287</v>
      </c>
      <c r="BD28" s="871">
        <v>12.27238</v>
      </c>
      <c r="BE28" s="352">
        <v>13.521509999999999</v>
      </c>
      <c r="BF28" s="352">
        <v>13.76605</v>
      </c>
      <c r="BG28" s="352">
        <v>12.42301</v>
      </c>
      <c r="BH28" s="352">
        <v>10.963939999999999</v>
      </c>
      <c r="BI28" s="352">
        <v>10.653090000000001</v>
      </c>
      <c r="BJ28" s="352">
        <v>11.393129999999999</v>
      </c>
      <c r="BK28" s="352">
        <v>11.86988</v>
      </c>
      <c r="BL28" s="352">
        <v>12.017849999999999</v>
      </c>
      <c r="BM28" s="352">
        <v>10.85511</v>
      </c>
      <c r="BN28" s="352">
        <v>10.643219999999999</v>
      </c>
      <c r="BO28" s="352">
        <v>11.07592</v>
      </c>
      <c r="BP28" s="352">
        <v>12.83896</v>
      </c>
      <c r="BQ28" s="352">
        <v>14.1853</v>
      </c>
      <c r="BR28" s="352">
        <v>14.30372</v>
      </c>
      <c r="BS28" s="352">
        <v>12.81851</v>
      </c>
      <c r="BT28" s="352">
        <v>11.30419</v>
      </c>
      <c r="BU28" s="352">
        <v>10.968500000000001</v>
      </c>
      <c r="BV28" s="352">
        <v>11.711729999999999</v>
      </c>
    </row>
    <row r="29" spans="1:74" ht="11.1" customHeight="1" x14ac:dyDescent="0.2">
      <c r="A29" s="10"/>
      <c r="B29" s="361"/>
      <c r="C29" s="341"/>
      <c r="D29" s="341"/>
      <c r="E29" s="341"/>
      <c r="F29" s="341"/>
      <c r="G29" s="341"/>
      <c r="H29" s="341"/>
      <c r="I29" s="341"/>
      <c r="J29" s="341"/>
      <c r="K29" s="341"/>
      <c r="L29" s="341"/>
      <c r="M29" s="341"/>
      <c r="N29" s="341"/>
      <c r="O29" s="341"/>
      <c r="P29" s="341"/>
      <c r="Q29" s="341"/>
      <c r="R29" s="341"/>
      <c r="S29" s="341"/>
      <c r="T29" s="341"/>
      <c r="U29" s="341"/>
      <c r="V29" s="341"/>
      <c r="W29" s="341"/>
      <c r="X29" s="341"/>
      <c r="Y29" s="341"/>
      <c r="Z29" s="341"/>
      <c r="AA29" s="341"/>
      <c r="AB29" s="341"/>
      <c r="AC29" s="341"/>
      <c r="AD29" s="341"/>
      <c r="AE29" s="341"/>
      <c r="AF29" s="341"/>
      <c r="AG29" s="341"/>
      <c r="AH29" s="341"/>
      <c r="AI29" s="341"/>
      <c r="AJ29" s="341"/>
      <c r="AK29" s="341"/>
      <c r="AL29" s="341"/>
      <c r="AM29" s="341"/>
      <c r="AN29" s="341"/>
      <c r="AO29" s="341"/>
      <c r="AP29" s="341"/>
      <c r="AQ29" s="341"/>
      <c r="AR29" s="341"/>
      <c r="AS29" s="341"/>
      <c r="AT29" s="341"/>
      <c r="AU29" s="341"/>
      <c r="AV29" s="341"/>
      <c r="AW29" s="341"/>
      <c r="AX29" s="341"/>
      <c r="AY29" s="871"/>
      <c r="AZ29" s="871"/>
      <c r="BA29" s="871"/>
      <c r="BB29" s="871"/>
      <c r="BC29" s="871"/>
      <c r="BD29" s="871"/>
      <c r="BE29" s="352"/>
      <c r="BF29" s="352"/>
      <c r="BG29" s="352"/>
      <c r="BH29" s="352"/>
      <c r="BI29" s="352"/>
      <c r="BJ29" s="352"/>
      <c r="BK29" s="352"/>
      <c r="BL29" s="352"/>
      <c r="BM29" s="352"/>
      <c r="BN29" s="352"/>
      <c r="BO29" s="352"/>
      <c r="BP29" s="352"/>
      <c r="BQ29" s="352"/>
      <c r="BR29" s="352"/>
      <c r="BS29" s="352"/>
      <c r="BT29" s="352"/>
      <c r="BU29" s="352"/>
      <c r="BV29" s="352"/>
    </row>
    <row r="30" spans="1:74" ht="11.1" customHeight="1" x14ac:dyDescent="0.2">
      <c r="A30" s="10"/>
      <c r="B30" s="361" t="s">
        <v>138</v>
      </c>
      <c r="C30" s="341"/>
      <c r="D30" s="341"/>
      <c r="E30" s="341"/>
      <c r="F30" s="341"/>
      <c r="G30" s="341"/>
      <c r="H30" s="341"/>
      <c r="I30" s="341"/>
      <c r="J30" s="341"/>
      <c r="K30" s="341"/>
      <c r="L30" s="341"/>
      <c r="M30" s="341"/>
      <c r="N30" s="341"/>
      <c r="O30" s="341"/>
      <c r="P30" s="341"/>
      <c r="Q30" s="341"/>
      <c r="R30" s="341"/>
      <c r="S30" s="341"/>
      <c r="T30" s="341"/>
      <c r="U30" s="341"/>
      <c r="V30" s="341"/>
      <c r="W30" s="341"/>
      <c r="X30" s="341"/>
      <c r="Y30" s="341"/>
      <c r="Z30" s="341"/>
      <c r="AA30" s="341"/>
      <c r="AB30" s="341"/>
      <c r="AC30" s="341"/>
      <c r="AD30" s="341"/>
      <c r="AE30" s="341"/>
      <c r="AF30" s="341"/>
      <c r="AG30" s="341"/>
      <c r="AH30" s="341"/>
      <c r="AI30" s="341"/>
      <c r="AJ30" s="341"/>
      <c r="AK30" s="341"/>
      <c r="AL30" s="341"/>
      <c r="AM30" s="341"/>
      <c r="AN30" s="341"/>
      <c r="AO30" s="341"/>
      <c r="AP30" s="341"/>
      <c r="AQ30" s="341"/>
      <c r="AR30" s="341"/>
      <c r="AS30" s="341"/>
      <c r="AT30" s="341"/>
      <c r="AU30" s="341"/>
      <c r="AV30" s="341"/>
      <c r="AW30" s="341"/>
      <c r="AX30" s="341"/>
      <c r="AY30" s="871"/>
      <c r="AZ30" s="871"/>
      <c r="BA30" s="871"/>
      <c r="BB30" s="871"/>
      <c r="BC30" s="871"/>
      <c r="BD30" s="871"/>
      <c r="BE30" s="352"/>
      <c r="BF30" s="352"/>
      <c r="BG30" s="352"/>
      <c r="BH30" s="352"/>
      <c r="BI30" s="352"/>
      <c r="BJ30" s="352"/>
      <c r="BK30" s="352"/>
      <c r="BL30" s="352"/>
      <c r="BM30" s="352"/>
      <c r="BN30" s="352"/>
      <c r="BO30" s="352"/>
      <c r="BP30" s="352"/>
      <c r="BQ30" s="352"/>
      <c r="BR30" s="352"/>
      <c r="BS30" s="352"/>
      <c r="BT30" s="352"/>
      <c r="BU30" s="352"/>
      <c r="BV30" s="352"/>
    </row>
    <row r="31" spans="1:74" ht="11.1" customHeight="1" x14ac:dyDescent="0.2">
      <c r="A31" s="69" t="s">
        <v>15</v>
      </c>
      <c r="B31" s="365" t="s">
        <v>56</v>
      </c>
      <c r="C31" s="341">
        <v>0.67757280865000002</v>
      </c>
      <c r="D31" s="341">
        <v>0.63823991937000002</v>
      </c>
      <c r="E31" s="341">
        <v>0.72702246376000002</v>
      </c>
      <c r="F31" s="341">
        <v>0.71167835072999996</v>
      </c>
      <c r="G31" s="341">
        <v>0.73721834105999995</v>
      </c>
      <c r="H31" s="341">
        <v>0.72221359509000005</v>
      </c>
      <c r="I31" s="341">
        <v>0.70419523972999998</v>
      </c>
      <c r="J31" s="341">
        <v>0.67683817782</v>
      </c>
      <c r="K31" s="341">
        <v>0.62977600958000002</v>
      </c>
      <c r="L31" s="341">
        <v>0.65846580451000003</v>
      </c>
      <c r="M31" s="341">
        <v>0.67630725802000002</v>
      </c>
      <c r="N31" s="341">
        <v>0.67263725818999998</v>
      </c>
      <c r="O31" s="341">
        <v>0.68166836388999996</v>
      </c>
      <c r="P31" s="341">
        <v>0.64721810741999997</v>
      </c>
      <c r="Q31" s="341">
        <v>0.72509768390999996</v>
      </c>
      <c r="R31" s="341">
        <v>0.70093048082999998</v>
      </c>
      <c r="S31" s="341">
        <v>0.74202199419000003</v>
      </c>
      <c r="T31" s="341">
        <v>0.69360411945</v>
      </c>
      <c r="U31" s="341">
        <v>0.70359646688999999</v>
      </c>
      <c r="V31" s="341">
        <v>0.71046580620999999</v>
      </c>
      <c r="W31" s="341">
        <v>0.66110993222000003</v>
      </c>
      <c r="X31" s="341">
        <v>0.68993888058999997</v>
      </c>
      <c r="Y31" s="341">
        <v>0.66686276993000004</v>
      </c>
      <c r="Z31" s="341">
        <v>0.69693382778000001</v>
      </c>
      <c r="AA31" s="341">
        <v>0.66751804729999997</v>
      </c>
      <c r="AB31" s="341">
        <v>0.69672433547000001</v>
      </c>
      <c r="AC31" s="341">
        <v>0.75694446911000002</v>
      </c>
      <c r="AD31" s="341">
        <v>0.75095095622999997</v>
      </c>
      <c r="AE31" s="341">
        <v>0.77582989708000005</v>
      </c>
      <c r="AF31" s="341">
        <v>0.76241180454000002</v>
      </c>
      <c r="AG31" s="341">
        <v>0.74814880337</v>
      </c>
      <c r="AH31" s="341">
        <v>0.73772481464999995</v>
      </c>
      <c r="AI31" s="341">
        <v>0.68556441491999998</v>
      </c>
      <c r="AJ31" s="341">
        <v>0.72329593660000002</v>
      </c>
      <c r="AK31" s="341">
        <v>0.70004258235000005</v>
      </c>
      <c r="AL31" s="341">
        <v>0.71198782538000005</v>
      </c>
      <c r="AM31" s="341">
        <v>0.71502031417</v>
      </c>
      <c r="AN31" s="341">
        <v>0.66879050850999999</v>
      </c>
      <c r="AO31" s="341">
        <v>0.78433792574000005</v>
      </c>
      <c r="AP31" s="341">
        <v>0.76825544974000004</v>
      </c>
      <c r="AQ31" s="341">
        <v>0.76312982116999994</v>
      </c>
      <c r="AR31" s="341">
        <v>0.75668025875</v>
      </c>
      <c r="AS31" s="341">
        <v>0.76138131726000002</v>
      </c>
      <c r="AT31" s="341">
        <v>0.73561550540999998</v>
      </c>
      <c r="AU31" s="341">
        <v>0.68218577155000004</v>
      </c>
      <c r="AV31" s="341">
        <v>0.73501266069000004</v>
      </c>
      <c r="AW31" s="341">
        <v>0.70183697623999997</v>
      </c>
      <c r="AX31" s="341">
        <v>0.75233181595999998</v>
      </c>
      <c r="AY31" s="871">
        <v>0.73368560700999996</v>
      </c>
      <c r="AZ31" s="871">
        <v>0.68932784861999996</v>
      </c>
      <c r="BA31" s="871">
        <v>0.83000463012000003</v>
      </c>
      <c r="BB31" s="871">
        <v>0.80277580120000003</v>
      </c>
      <c r="BC31" s="871">
        <v>0.80878356977999999</v>
      </c>
      <c r="BD31" s="871">
        <v>0.80850669661999996</v>
      </c>
      <c r="BE31" s="352">
        <v>0.82316339999999999</v>
      </c>
      <c r="BF31" s="352">
        <v>0.80686550000000001</v>
      </c>
      <c r="BG31" s="352">
        <v>0.74681699999999995</v>
      </c>
      <c r="BH31" s="352">
        <v>0.79130909999999999</v>
      </c>
      <c r="BI31" s="352">
        <v>0.75688339999999998</v>
      </c>
      <c r="BJ31" s="352">
        <v>0.78589439999999999</v>
      </c>
      <c r="BK31" s="352">
        <v>0.79512510000000003</v>
      </c>
      <c r="BL31" s="352">
        <v>0.74493030000000005</v>
      </c>
      <c r="BM31" s="352">
        <v>0.87550539999999999</v>
      </c>
      <c r="BN31" s="352">
        <v>0.86497639999999998</v>
      </c>
      <c r="BO31" s="352">
        <v>0.88741930000000002</v>
      </c>
      <c r="BP31" s="352">
        <v>0.88488809999999996</v>
      </c>
      <c r="BQ31" s="352">
        <v>0.88492090000000001</v>
      </c>
      <c r="BR31" s="352">
        <v>0.85859819999999998</v>
      </c>
      <c r="BS31" s="352">
        <v>0.7916377</v>
      </c>
      <c r="BT31" s="352">
        <v>0.83630610000000005</v>
      </c>
      <c r="BU31" s="352">
        <v>0.79317990000000005</v>
      </c>
      <c r="BV31" s="352">
        <v>0.82290870000000005</v>
      </c>
    </row>
    <row r="32" spans="1:74" ht="11.1" customHeight="1" x14ac:dyDescent="0.2">
      <c r="A32" s="10"/>
      <c r="B32" s="361"/>
      <c r="C32" s="341"/>
      <c r="D32" s="341"/>
      <c r="E32" s="341"/>
      <c r="F32" s="341"/>
      <c r="G32" s="341"/>
      <c r="H32" s="341"/>
      <c r="I32" s="341"/>
      <c r="J32" s="341"/>
      <c r="K32" s="341"/>
      <c r="L32" s="341"/>
      <c r="M32" s="341"/>
      <c r="N32" s="341"/>
      <c r="O32" s="341"/>
      <c r="P32" s="341"/>
      <c r="Q32" s="341"/>
      <c r="R32" s="341"/>
      <c r="S32" s="341"/>
      <c r="T32" s="341"/>
      <c r="U32" s="341"/>
      <c r="V32" s="341"/>
      <c r="W32" s="341"/>
      <c r="X32" s="341"/>
      <c r="Y32" s="341"/>
      <c r="Z32" s="341"/>
      <c r="AA32" s="341"/>
      <c r="AB32" s="341"/>
      <c r="AC32" s="341"/>
      <c r="AD32" s="341"/>
      <c r="AE32" s="341"/>
      <c r="AF32" s="341"/>
      <c r="AG32" s="341"/>
      <c r="AH32" s="341"/>
      <c r="AI32" s="341"/>
      <c r="AJ32" s="341"/>
      <c r="AK32" s="341"/>
      <c r="AL32" s="341"/>
      <c r="AM32" s="341"/>
      <c r="AN32" s="341"/>
      <c r="AO32" s="341"/>
      <c r="AP32" s="341"/>
      <c r="AQ32" s="341"/>
      <c r="AR32" s="341"/>
      <c r="AS32" s="341"/>
      <c r="AT32" s="341"/>
      <c r="AU32" s="341"/>
      <c r="AV32" s="341"/>
      <c r="AW32" s="341"/>
      <c r="AX32" s="341"/>
      <c r="AY32" s="871"/>
      <c r="AZ32" s="871"/>
      <c r="BA32" s="871"/>
      <c r="BB32" s="871"/>
      <c r="BC32" s="871"/>
      <c r="BD32" s="871"/>
      <c r="BE32" s="352"/>
      <c r="BF32" s="352"/>
      <c r="BG32" s="352"/>
      <c r="BH32" s="352"/>
      <c r="BI32" s="352"/>
      <c r="BJ32" s="352"/>
      <c r="BK32" s="352"/>
      <c r="BL32" s="352"/>
      <c r="BM32" s="352"/>
      <c r="BN32" s="352"/>
      <c r="BO32" s="352"/>
      <c r="BP32" s="352"/>
      <c r="BQ32" s="352"/>
      <c r="BR32" s="352"/>
      <c r="BS32" s="352"/>
      <c r="BT32" s="352"/>
      <c r="BU32" s="352"/>
      <c r="BV32" s="352"/>
    </row>
    <row r="33" spans="1:74" ht="11.1" customHeight="1" x14ac:dyDescent="0.2">
      <c r="A33" s="10"/>
      <c r="B33" s="361" t="s">
        <v>139</v>
      </c>
      <c r="C33" s="345"/>
      <c r="D33" s="345"/>
      <c r="E33" s="345"/>
      <c r="F33" s="345"/>
      <c r="G33" s="345"/>
      <c r="H33" s="345"/>
      <c r="I33" s="345"/>
      <c r="J33" s="345"/>
      <c r="K33" s="345"/>
      <c r="L33" s="345"/>
      <c r="M33" s="345"/>
      <c r="N33" s="345"/>
      <c r="O33" s="345"/>
      <c r="P33" s="345"/>
      <c r="Q33" s="345"/>
      <c r="R33" s="345"/>
      <c r="S33" s="345"/>
      <c r="T33" s="345"/>
      <c r="U33" s="345"/>
      <c r="V33" s="345"/>
      <c r="W33" s="345"/>
      <c r="X33" s="345"/>
      <c r="Y33" s="345"/>
      <c r="Z33" s="345"/>
      <c r="AA33" s="345"/>
      <c r="AB33" s="345"/>
      <c r="AC33" s="345"/>
      <c r="AD33" s="345"/>
      <c r="AE33" s="345"/>
      <c r="AF33" s="345"/>
      <c r="AG33" s="345"/>
      <c r="AH33" s="345"/>
      <c r="AI33" s="345"/>
      <c r="AJ33" s="345"/>
      <c r="AK33" s="345"/>
      <c r="AL33" s="345"/>
      <c r="AM33" s="345"/>
      <c r="AN33" s="345"/>
      <c r="AO33" s="345"/>
      <c r="AP33" s="345"/>
      <c r="AQ33" s="345"/>
      <c r="AR33" s="345"/>
      <c r="AS33" s="345"/>
      <c r="AT33" s="345"/>
      <c r="AU33" s="345"/>
      <c r="AV33" s="345"/>
      <c r="AW33" s="345"/>
      <c r="AX33" s="345"/>
      <c r="AY33" s="875"/>
      <c r="AZ33" s="875"/>
      <c r="BA33" s="875"/>
      <c r="BB33" s="875"/>
      <c r="BC33" s="875"/>
      <c r="BD33" s="875"/>
      <c r="BE33" s="356"/>
      <c r="BF33" s="356"/>
      <c r="BG33" s="356"/>
      <c r="BH33" s="356"/>
      <c r="BI33" s="356"/>
      <c r="BJ33" s="356"/>
      <c r="BK33" s="356"/>
      <c r="BL33" s="356"/>
      <c r="BM33" s="356"/>
      <c r="BN33" s="356"/>
      <c r="BO33" s="356"/>
      <c r="BP33" s="356"/>
      <c r="BQ33" s="356"/>
      <c r="BR33" s="356"/>
      <c r="BS33" s="356"/>
      <c r="BT33" s="356"/>
      <c r="BU33" s="356"/>
      <c r="BV33" s="356"/>
    </row>
    <row r="34" spans="1:74" ht="11.1" customHeight="1" x14ac:dyDescent="0.2">
      <c r="A34" s="13" t="s">
        <v>314</v>
      </c>
      <c r="B34" s="365" t="s">
        <v>56</v>
      </c>
      <c r="C34" s="341">
        <v>9.0480466750000001</v>
      </c>
      <c r="D34" s="341">
        <v>8.009425813</v>
      </c>
      <c r="E34" s="341">
        <v>8.0602006490000004</v>
      </c>
      <c r="F34" s="341">
        <v>7.2502396180000002</v>
      </c>
      <c r="G34" s="341">
        <v>7.4412638150000001</v>
      </c>
      <c r="H34" s="341">
        <v>7.6509490519999996</v>
      </c>
      <c r="I34" s="341">
        <v>8.1175691850000007</v>
      </c>
      <c r="J34" s="341">
        <v>8.1257334320000005</v>
      </c>
      <c r="K34" s="341">
        <v>7.4002830209999999</v>
      </c>
      <c r="L34" s="341">
        <v>7.3940768700000001</v>
      </c>
      <c r="M34" s="341">
        <v>7.8143297880000002</v>
      </c>
      <c r="N34" s="341">
        <v>8.6520304570000004</v>
      </c>
      <c r="O34" s="341">
        <v>8.4777209819999992</v>
      </c>
      <c r="P34" s="341">
        <v>7.6048283970000004</v>
      </c>
      <c r="Q34" s="341">
        <v>8.143895595</v>
      </c>
      <c r="R34" s="341">
        <v>7.1759115830000004</v>
      </c>
      <c r="S34" s="341">
        <v>7.3377841369999999</v>
      </c>
      <c r="T34" s="341">
        <v>7.5145614590000003</v>
      </c>
      <c r="U34" s="341">
        <v>8.0831953649999999</v>
      </c>
      <c r="V34" s="341">
        <v>8.2241164270000002</v>
      </c>
      <c r="W34" s="341">
        <v>7.4345459969999999</v>
      </c>
      <c r="X34" s="341">
        <v>7.5485611170000002</v>
      </c>
      <c r="Y34" s="341">
        <v>7.8451543790000002</v>
      </c>
      <c r="Z34" s="341">
        <v>8.3559685140000006</v>
      </c>
      <c r="AA34" s="341">
        <v>9.0474322219999994</v>
      </c>
      <c r="AB34" s="341">
        <v>7.7358219650000004</v>
      </c>
      <c r="AC34" s="341">
        <v>7.7475949279999998</v>
      </c>
      <c r="AD34" s="341">
        <v>7.1824015110000001</v>
      </c>
      <c r="AE34" s="341">
        <v>7.5217961750000004</v>
      </c>
      <c r="AF34" s="341">
        <v>7.6514010629999998</v>
      </c>
      <c r="AG34" s="341">
        <v>8.2244960959999993</v>
      </c>
      <c r="AH34" s="341">
        <v>8.2150908020000006</v>
      </c>
      <c r="AI34" s="341">
        <v>7.4020961339999998</v>
      </c>
      <c r="AJ34" s="341">
        <v>7.5683208769999997</v>
      </c>
      <c r="AK34" s="341">
        <v>7.6026285109999998</v>
      </c>
      <c r="AL34" s="341">
        <v>8.6832619730000005</v>
      </c>
      <c r="AM34" s="341">
        <v>9.5218877410000005</v>
      </c>
      <c r="AN34" s="341">
        <v>8.0744293840000001</v>
      </c>
      <c r="AO34" s="341">
        <v>7.8273185280000002</v>
      </c>
      <c r="AP34" s="341">
        <v>7.284213437</v>
      </c>
      <c r="AQ34" s="341">
        <v>7.4160705309999999</v>
      </c>
      <c r="AR34" s="341">
        <v>7.7379115150000004</v>
      </c>
      <c r="AS34" s="341">
        <v>8.3590826630000006</v>
      </c>
      <c r="AT34" s="341">
        <v>8.1564258110000001</v>
      </c>
      <c r="AU34" s="341">
        <v>7.5481061719999998</v>
      </c>
      <c r="AV34" s="341">
        <v>7.6106243789999999</v>
      </c>
      <c r="AW34" s="341">
        <v>7.7743115899999999</v>
      </c>
      <c r="AX34" s="341">
        <v>8.9459879650000005</v>
      </c>
      <c r="AY34" s="871">
        <v>9.2684476609999997</v>
      </c>
      <c r="AZ34" s="871">
        <v>8.0336847000000002</v>
      </c>
      <c r="BA34" s="871">
        <v>7.8865016450000001</v>
      </c>
      <c r="BB34" s="871">
        <v>7.2296490000000002</v>
      </c>
      <c r="BC34" s="871">
        <v>7.3730719999999996</v>
      </c>
      <c r="BD34" s="871">
        <v>7.5359550000000004</v>
      </c>
      <c r="BE34" s="352">
        <v>8.2175809999999991</v>
      </c>
      <c r="BF34" s="352">
        <v>8.3028080000000006</v>
      </c>
      <c r="BG34" s="352">
        <v>7.6026530000000001</v>
      </c>
      <c r="BH34" s="352">
        <v>7.6817130000000002</v>
      </c>
      <c r="BI34" s="352">
        <v>7.8654299999999999</v>
      </c>
      <c r="BJ34" s="352">
        <v>8.8013929999999991</v>
      </c>
      <c r="BK34" s="352">
        <v>9.0890070000000005</v>
      </c>
      <c r="BL34" s="352">
        <v>7.9577</v>
      </c>
      <c r="BM34" s="352">
        <v>8.1381929999999993</v>
      </c>
      <c r="BN34" s="352">
        <v>7.4140139999999999</v>
      </c>
      <c r="BO34" s="352">
        <v>7.53179</v>
      </c>
      <c r="BP34" s="352">
        <v>7.7526619999999999</v>
      </c>
      <c r="BQ34" s="352">
        <v>8.420757</v>
      </c>
      <c r="BR34" s="352">
        <v>8.4612929999999995</v>
      </c>
      <c r="BS34" s="352">
        <v>7.71204</v>
      </c>
      <c r="BT34" s="352">
        <v>7.7713890000000001</v>
      </c>
      <c r="BU34" s="352">
        <v>7.9691479999999997</v>
      </c>
      <c r="BV34" s="352">
        <v>8.9091269999999998</v>
      </c>
    </row>
    <row r="35" spans="1:74" ht="11.1" customHeight="1" x14ac:dyDescent="0.2">
      <c r="A35" s="10"/>
      <c r="B35" s="15"/>
      <c r="C35" s="346"/>
      <c r="D35" s="346"/>
      <c r="E35" s="346"/>
      <c r="F35" s="346"/>
      <c r="G35" s="346"/>
      <c r="H35" s="346"/>
      <c r="I35" s="346"/>
      <c r="J35" s="346"/>
      <c r="K35" s="346"/>
      <c r="L35" s="346"/>
      <c r="M35" s="346"/>
      <c r="N35" s="346"/>
      <c r="O35" s="346"/>
      <c r="P35" s="346"/>
      <c r="Q35" s="346"/>
      <c r="R35" s="346"/>
      <c r="S35" s="346"/>
      <c r="T35" s="346"/>
      <c r="U35" s="346"/>
      <c r="V35" s="346"/>
      <c r="W35" s="346"/>
      <c r="X35" s="346"/>
      <c r="Y35" s="346"/>
      <c r="Z35" s="346"/>
      <c r="AA35" s="346"/>
      <c r="AB35" s="346"/>
      <c r="AC35" s="346"/>
      <c r="AD35" s="346"/>
      <c r="AE35" s="346"/>
      <c r="AF35" s="346"/>
      <c r="AG35" s="346"/>
      <c r="AH35" s="346"/>
      <c r="AI35" s="346"/>
      <c r="AJ35" s="346"/>
      <c r="AK35" s="346"/>
      <c r="AL35" s="346"/>
      <c r="AM35" s="346"/>
      <c r="AN35" s="346"/>
      <c r="AO35" s="346"/>
      <c r="AP35" s="346"/>
      <c r="AQ35" s="346"/>
      <c r="AR35" s="346"/>
      <c r="AS35" s="346"/>
      <c r="AT35" s="346"/>
      <c r="AU35" s="346"/>
      <c r="AV35" s="346"/>
      <c r="AW35" s="346"/>
      <c r="AX35" s="346"/>
      <c r="AY35" s="876"/>
      <c r="AZ35" s="876"/>
      <c r="BA35" s="876"/>
      <c r="BB35" s="876"/>
      <c r="BC35" s="876"/>
      <c r="BD35" s="876"/>
      <c r="BE35" s="357"/>
      <c r="BF35" s="357"/>
      <c r="BG35" s="357"/>
      <c r="BH35" s="357"/>
      <c r="BI35" s="357"/>
      <c r="BJ35" s="357"/>
      <c r="BK35" s="357"/>
      <c r="BL35" s="357"/>
      <c r="BM35" s="357"/>
      <c r="BN35" s="357"/>
      <c r="BO35" s="357"/>
      <c r="BP35" s="357"/>
      <c r="BQ35" s="357"/>
      <c r="BR35" s="357"/>
      <c r="BS35" s="357"/>
      <c r="BT35" s="357"/>
      <c r="BU35" s="357"/>
      <c r="BV35" s="357"/>
    </row>
    <row r="36" spans="1:74" ht="11.1" customHeight="1" x14ac:dyDescent="0.2">
      <c r="A36" s="10"/>
      <c r="B36" s="14" t="s">
        <v>65</v>
      </c>
      <c r="C36" s="346"/>
      <c r="D36" s="346"/>
      <c r="E36" s="346"/>
      <c r="F36" s="346"/>
      <c r="G36" s="346"/>
      <c r="H36" s="346"/>
      <c r="I36" s="346"/>
      <c r="J36" s="346"/>
      <c r="K36" s="346"/>
      <c r="L36" s="346"/>
      <c r="M36" s="346"/>
      <c r="N36" s="346"/>
      <c r="O36" s="346"/>
      <c r="P36" s="346"/>
      <c r="Q36" s="346"/>
      <c r="R36" s="346"/>
      <c r="S36" s="346"/>
      <c r="T36" s="346"/>
      <c r="U36" s="346"/>
      <c r="V36" s="346"/>
      <c r="W36" s="346"/>
      <c r="X36" s="346"/>
      <c r="Y36" s="346"/>
      <c r="Z36" s="346"/>
      <c r="AA36" s="346"/>
      <c r="AB36" s="346"/>
      <c r="AC36" s="346"/>
      <c r="AD36" s="346"/>
      <c r="AE36" s="346"/>
      <c r="AF36" s="346"/>
      <c r="AG36" s="346"/>
      <c r="AH36" s="346"/>
      <c r="AI36" s="346"/>
      <c r="AJ36" s="346"/>
      <c r="AK36" s="346"/>
      <c r="AL36" s="346"/>
      <c r="AM36" s="346"/>
      <c r="AN36" s="346"/>
      <c r="AO36" s="346"/>
      <c r="AP36" s="346"/>
      <c r="AQ36" s="346"/>
      <c r="AR36" s="346"/>
      <c r="AS36" s="346"/>
      <c r="AT36" s="346"/>
      <c r="AU36" s="346"/>
      <c r="AV36" s="346"/>
      <c r="AW36" s="346"/>
      <c r="AX36" s="346"/>
      <c r="AY36" s="876"/>
      <c r="AZ36" s="876"/>
      <c r="BA36" s="876"/>
      <c r="BB36" s="876"/>
      <c r="BC36" s="876"/>
      <c r="BD36" s="876"/>
      <c r="BE36" s="357"/>
      <c r="BF36" s="357"/>
      <c r="BG36" s="357"/>
      <c r="BH36" s="357"/>
      <c r="BI36" s="357"/>
      <c r="BJ36" s="357"/>
      <c r="BK36" s="357"/>
      <c r="BL36" s="357"/>
      <c r="BM36" s="357"/>
      <c r="BN36" s="357"/>
      <c r="BO36" s="357"/>
      <c r="BP36" s="357"/>
      <c r="BQ36" s="357"/>
      <c r="BR36" s="357"/>
      <c r="BS36" s="357"/>
      <c r="BT36" s="357"/>
      <c r="BU36" s="357"/>
      <c r="BV36" s="357"/>
    </row>
    <row r="37" spans="1:74" ht="11.1" customHeight="1" x14ac:dyDescent="0.2">
      <c r="A37" s="13"/>
      <c r="B37" s="15"/>
      <c r="C37" s="342"/>
      <c r="D37" s="342"/>
      <c r="E37" s="342"/>
      <c r="F37" s="342"/>
      <c r="G37" s="342"/>
      <c r="H37" s="342"/>
      <c r="I37" s="342"/>
      <c r="J37" s="342"/>
      <c r="K37" s="342"/>
      <c r="L37" s="342"/>
      <c r="M37" s="342"/>
      <c r="N37" s="342"/>
      <c r="O37" s="342"/>
      <c r="P37" s="342"/>
      <c r="Q37" s="342"/>
      <c r="R37" s="342"/>
      <c r="S37" s="342"/>
      <c r="T37" s="342"/>
      <c r="U37" s="342"/>
      <c r="V37" s="342"/>
      <c r="W37" s="342"/>
      <c r="X37" s="342"/>
      <c r="Y37" s="342"/>
      <c r="Z37" s="342"/>
      <c r="AA37" s="342"/>
      <c r="AB37" s="342"/>
      <c r="AC37" s="342"/>
      <c r="AD37" s="342"/>
      <c r="AE37" s="342"/>
      <c r="AF37" s="342"/>
      <c r="AG37" s="342"/>
      <c r="AH37" s="342"/>
      <c r="AI37" s="342"/>
      <c r="AJ37" s="342"/>
      <c r="AK37" s="342"/>
      <c r="AL37" s="342"/>
      <c r="AM37" s="342"/>
      <c r="AN37" s="342"/>
      <c r="AO37" s="342"/>
      <c r="AP37" s="342"/>
      <c r="AQ37" s="342"/>
      <c r="AR37" s="342"/>
      <c r="AS37" s="342"/>
      <c r="AT37" s="342"/>
      <c r="AU37" s="342"/>
      <c r="AV37" s="342"/>
      <c r="AW37" s="342"/>
      <c r="AX37" s="342"/>
      <c r="AY37" s="872"/>
      <c r="AZ37" s="872"/>
      <c r="BA37" s="872"/>
      <c r="BB37" s="872"/>
      <c r="BC37" s="872"/>
      <c r="BD37" s="872"/>
      <c r="BE37" s="353"/>
      <c r="BF37" s="353"/>
      <c r="BG37" s="353"/>
      <c r="BH37" s="353"/>
      <c r="BI37" s="353"/>
      <c r="BJ37" s="353"/>
      <c r="BK37" s="353"/>
      <c r="BL37" s="353"/>
      <c r="BM37" s="353"/>
      <c r="BN37" s="353"/>
      <c r="BO37" s="353"/>
      <c r="BP37" s="353"/>
      <c r="BQ37" s="353"/>
      <c r="BR37" s="353"/>
      <c r="BS37" s="353"/>
      <c r="BT37" s="353"/>
      <c r="BU37" s="353"/>
      <c r="BV37" s="353"/>
    </row>
    <row r="38" spans="1:74" ht="11.1" customHeight="1" x14ac:dyDescent="0.2">
      <c r="A38" s="264"/>
      <c r="B38" s="361" t="s">
        <v>540</v>
      </c>
      <c r="C38" s="342"/>
      <c r="D38" s="342"/>
      <c r="E38" s="342"/>
      <c r="F38" s="342"/>
      <c r="G38" s="342"/>
      <c r="H38" s="342"/>
      <c r="I38" s="342"/>
      <c r="J38" s="342"/>
      <c r="K38" s="342"/>
      <c r="L38" s="342"/>
      <c r="M38" s="342"/>
      <c r="N38" s="342"/>
      <c r="O38" s="342"/>
      <c r="P38" s="342"/>
      <c r="Q38" s="342"/>
      <c r="R38" s="342"/>
      <c r="S38" s="342"/>
      <c r="T38" s="342"/>
      <c r="U38" s="342"/>
      <c r="V38" s="342"/>
      <c r="W38" s="342"/>
      <c r="X38" s="342"/>
      <c r="Y38" s="342"/>
      <c r="Z38" s="342"/>
      <c r="AA38" s="342"/>
      <c r="AB38" s="342"/>
      <c r="AC38" s="342"/>
      <c r="AD38" s="342"/>
      <c r="AE38" s="342"/>
      <c r="AF38" s="342"/>
      <c r="AG38" s="342"/>
      <c r="AH38" s="342"/>
      <c r="AI38" s="342"/>
      <c r="AJ38" s="342"/>
      <c r="AK38" s="342"/>
      <c r="AL38" s="342"/>
      <c r="AM38" s="342"/>
      <c r="AN38" s="342"/>
      <c r="AO38" s="342"/>
      <c r="AP38" s="342"/>
      <c r="AQ38" s="342"/>
      <c r="AR38" s="342"/>
      <c r="AS38" s="342"/>
      <c r="AT38" s="342"/>
      <c r="AU38" s="342"/>
      <c r="AV38" s="342"/>
      <c r="AW38" s="342"/>
      <c r="AX38" s="342"/>
      <c r="AY38" s="872"/>
      <c r="AZ38" s="872"/>
      <c r="BA38" s="872"/>
      <c r="BB38" s="872"/>
      <c r="BC38" s="872"/>
      <c r="BD38" s="872"/>
      <c r="BE38" s="353"/>
      <c r="BF38" s="353"/>
      <c r="BG38" s="353"/>
      <c r="BH38" s="353"/>
      <c r="BI38" s="353"/>
      <c r="BJ38" s="353"/>
      <c r="BK38" s="353"/>
      <c r="BL38" s="353"/>
      <c r="BM38" s="353"/>
      <c r="BN38" s="353"/>
      <c r="BO38" s="353"/>
      <c r="BP38" s="353"/>
      <c r="BQ38" s="353"/>
      <c r="BR38" s="353"/>
      <c r="BS38" s="353"/>
      <c r="BT38" s="353"/>
      <c r="BU38" s="353"/>
      <c r="BV38" s="353"/>
    </row>
    <row r="39" spans="1:74" ht="11.1" customHeight="1" x14ac:dyDescent="0.2">
      <c r="A39" s="264" t="s">
        <v>252</v>
      </c>
      <c r="B39" s="365" t="s">
        <v>60</v>
      </c>
      <c r="C39" s="341">
        <v>83.22</v>
      </c>
      <c r="D39" s="341">
        <v>91.64</v>
      </c>
      <c r="E39" s="341">
        <v>108.5</v>
      </c>
      <c r="F39" s="341">
        <v>101.78</v>
      </c>
      <c r="G39" s="341">
        <v>109.55</v>
      </c>
      <c r="H39" s="341">
        <v>114.84</v>
      </c>
      <c r="I39" s="341">
        <v>101.62</v>
      </c>
      <c r="J39" s="341">
        <v>93.67</v>
      </c>
      <c r="K39" s="341">
        <v>84.26</v>
      </c>
      <c r="L39" s="341">
        <v>87.55</v>
      </c>
      <c r="M39" s="341">
        <v>84.37</v>
      </c>
      <c r="N39" s="341">
        <v>76.44</v>
      </c>
      <c r="O39" s="341">
        <v>78.12</v>
      </c>
      <c r="P39" s="341">
        <v>76.83</v>
      </c>
      <c r="Q39" s="341">
        <v>73.28</v>
      </c>
      <c r="R39" s="341">
        <v>79.45</v>
      </c>
      <c r="S39" s="341">
        <v>71.58</v>
      </c>
      <c r="T39" s="341">
        <v>70.25</v>
      </c>
      <c r="U39" s="341">
        <v>76.069999999999993</v>
      </c>
      <c r="V39" s="341">
        <v>81.39</v>
      </c>
      <c r="W39" s="341">
        <v>89.43</v>
      </c>
      <c r="X39" s="341">
        <v>85.64</v>
      </c>
      <c r="Y39" s="341">
        <v>77.69</v>
      </c>
      <c r="Z39" s="341">
        <v>71.900000000000006</v>
      </c>
      <c r="AA39" s="341">
        <v>74.150000000000006</v>
      </c>
      <c r="AB39" s="341">
        <v>77.25</v>
      </c>
      <c r="AC39" s="341">
        <v>81.28</v>
      </c>
      <c r="AD39" s="341">
        <v>85.35</v>
      </c>
      <c r="AE39" s="341">
        <v>80.02</v>
      </c>
      <c r="AF39" s="341">
        <v>79.77</v>
      </c>
      <c r="AG39" s="341">
        <v>81.8</v>
      </c>
      <c r="AH39" s="341">
        <v>76.680000000000007</v>
      </c>
      <c r="AI39" s="341">
        <v>70.239999999999995</v>
      </c>
      <c r="AJ39" s="341">
        <v>71.989999999999995</v>
      </c>
      <c r="AK39" s="341">
        <v>69.95</v>
      </c>
      <c r="AL39" s="341">
        <v>70.12</v>
      </c>
      <c r="AM39" s="341">
        <v>75.739999999999995</v>
      </c>
      <c r="AN39" s="341">
        <v>71.53</v>
      </c>
      <c r="AO39" s="341">
        <v>68.239999999999995</v>
      </c>
      <c r="AP39" s="341">
        <v>63.54</v>
      </c>
      <c r="AQ39" s="341">
        <v>62.17</v>
      </c>
      <c r="AR39" s="341">
        <v>68.17</v>
      </c>
      <c r="AS39" s="341">
        <v>68.39</v>
      </c>
      <c r="AT39" s="341">
        <v>64.86</v>
      </c>
      <c r="AU39" s="341">
        <v>63.96</v>
      </c>
      <c r="AV39" s="341">
        <v>60.89</v>
      </c>
      <c r="AW39" s="341">
        <v>60.06</v>
      </c>
      <c r="AX39" s="341">
        <v>57.97</v>
      </c>
      <c r="AY39" s="871">
        <v>60.04</v>
      </c>
      <c r="AZ39" s="871">
        <v>64.510000000000005</v>
      </c>
      <c r="BA39" s="871">
        <v>91.38</v>
      </c>
      <c r="BB39" s="871">
        <v>100.32</v>
      </c>
      <c r="BC39" s="871">
        <v>102.13</v>
      </c>
      <c r="BD39" s="871">
        <v>84.81</v>
      </c>
      <c r="BE39" s="352">
        <v>73</v>
      </c>
      <c r="BF39" s="352">
        <v>72</v>
      </c>
      <c r="BG39" s="352">
        <v>68</v>
      </c>
      <c r="BH39" s="352">
        <v>67</v>
      </c>
      <c r="BI39" s="352">
        <v>66</v>
      </c>
      <c r="BJ39" s="352">
        <v>65</v>
      </c>
      <c r="BK39" s="352">
        <v>64</v>
      </c>
      <c r="BL39" s="352">
        <v>64</v>
      </c>
      <c r="BM39" s="352">
        <v>63</v>
      </c>
      <c r="BN39" s="352">
        <v>62</v>
      </c>
      <c r="BO39" s="352">
        <v>62</v>
      </c>
      <c r="BP39" s="352">
        <v>61</v>
      </c>
      <c r="BQ39" s="352">
        <v>61</v>
      </c>
      <c r="BR39" s="352">
        <v>60</v>
      </c>
      <c r="BS39" s="352">
        <v>59</v>
      </c>
      <c r="BT39" s="352">
        <v>59</v>
      </c>
      <c r="BU39" s="352">
        <v>58</v>
      </c>
      <c r="BV39" s="352">
        <v>57</v>
      </c>
    </row>
    <row r="40" spans="1:74" ht="11.1" customHeight="1" x14ac:dyDescent="0.2">
      <c r="A40" s="13"/>
      <c r="B40" s="361"/>
      <c r="C40" s="342"/>
      <c r="D40" s="342"/>
      <c r="E40" s="342"/>
      <c r="F40" s="342"/>
      <c r="G40" s="342"/>
      <c r="H40" s="342"/>
      <c r="I40" s="342"/>
      <c r="J40" s="342"/>
      <c r="K40" s="342"/>
      <c r="L40" s="342"/>
      <c r="M40" s="342"/>
      <c r="N40" s="342"/>
      <c r="O40" s="342"/>
      <c r="P40" s="342"/>
      <c r="Q40" s="342"/>
      <c r="R40" s="342"/>
      <c r="S40" s="342"/>
      <c r="T40" s="342"/>
      <c r="U40" s="342"/>
      <c r="V40" s="342"/>
      <c r="W40" s="342"/>
      <c r="X40" s="342"/>
      <c r="Y40" s="342"/>
      <c r="Z40" s="342"/>
      <c r="AA40" s="342"/>
      <c r="AB40" s="342"/>
      <c r="AC40" s="342"/>
      <c r="AD40" s="342"/>
      <c r="AE40" s="342"/>
      <c r="AF40" s="342"/>
      <c r="AG40" s="342"/>
      <c r="AH40" s="342"/>
      <c r="AI40" s="342"/>
      <c r="AJ40" s="342"/>
      <c r="AK40" s="342"/>
      <c r="AL40" s="342"/>
      <c r="AM40" s="342"/>
      <c r="AN40" s="342"/>
      <c r="AO40" s="342"/>
      <c r="AP40" s="342"/>
      <c r="AQ40" s="342"/>
      <c r="AR40" s="342"/>
      <c r="AS40" s="342"/>
      <c r="AT40" s="342"/>
      <c r="AU40" s="342"/>
      <c r="AV40" s="342"/>
      <c r="AW40" s="342"/>
      <c r="AX40" s="342"/>
      <c r="AY40" s="872"/>
      <c r="AZ40" s="872"/>
      <c r="BA40" s="872"/>
      <c r="BB40" s="872"/>
      <c r="BC40" s="872"/>
      <c r="BD40" s="872"/>
      <c r="BE40" s="353"/>
      <c r="BF40" s="353"/>
      <c r="BG40" s="353"/>
      <c r="BH40" s="353"/>
      <c r="BI40" s="353"/>
      <c r="BJ40" s="353"/>
      <c r="BK40" s="353"/>
      <c r="BL40" s="353"/>
      <c r="BM40" s="353"/>
      <c r="BN40" s="353"/>
      <c r="BO40" s="353"/>
      <c r="BP40" s="353"/>
      <c r="BQ40" s="353"/>
      <c r="BR40" s="353"/>
      <c r="BS40" s="353"/>
      <c r="BT40" s="353"/>
      <c r="BU40" s="353"/>
      <c r="BV40" s="353"/>
    </row>
    <row r="41" spans="1:74" ht="11.1" customHeight="1" x14ac:dyDescent="0.2">
      <c r="A41" s="263"/>
      <c r="B41" s="361" t="s">
        <v>482</v>
      </c>
      <c r="C41" s="346"/>
      <c r="D41" s="346"/>
      <c r="E41" s="346"/>
      <c r="F41" s="346"/>
      <c r="G41" s="346"/>
      <c r="H41" s="346"/>
      <c r="I41" s="346"/>
      <c r="J41" s="346"/>
      <c r="K41" s="346"/>
      <c r="L41" s="346"/>
      <c r="M41" s="346"/>
      <c r="N41" s="346"/>
      <c r="O41" s="346"/>
      <c r="P41" s="346"/>
      <c r="Q41" s="346"/>
      <c r="R41" s="346"/>
      <c r="S41" s="346"/>
      <c r="T41" s="346"/>
      <c r="U41" s="346"/>
      <c r="V41" s="346"/>
      <c r="W41" s="346"/>
      <c r="X41" s="346"/>
      <c r="Y41" s="346"/>
      <c r="Z41" s="346"/>
      <c r="AA41" s="346"/>
      <c r="AB41" s="346"/>
      <c r="AC41" s="346"/>
      <c r="AD41" s="346"/>
      <c r="AE41" s="346"/>
      <c r="AF41" s="346"/>
      <c r="AG41" s="346"/>
      <c r="AH41" s="346"/>
      <c r="AI41" s="346"/>
      <c r="AJ41" s="346"/>
      <c r="AK41" s="346"/>
      <c r="AL41" s="346"/>
      <c r="AM41" s="346"/>
      <c r="AN41" s="346"/>
      <c r="AO41" s="346"/>
      <c r="AP41" s="346"/>
      <c r="AQ41" s="346"/>
      <c r="AR41" s="346"/>
      <c r="AS41" s="346"/>
      <c r="AT41" s="346"/>
      <c r="AU41" s="346"/>
      <c r="AV41" s="346"/>
      <c r="AW41" s="346"/>
      <c r="AX41" s="346"/>
      <c r="AY41" s="876"/>
      <c r="AZ41" s="876"/>
      <c r="BA41" s="876"/>
      <c r="BB41" s="876"/>
      <c r="BC41" s="876"/>
      <c r="BD41" s="876"/>
      <c r="BE41" s="357"/>
      <c r="BF41" s="357"/>
      <c r="BG41" s="357"/>
      <c r="BH41" s="357"/>
      <c r="BI41" s="357"/>
      <c r="BJ41" s="357"/>
      <c r="BK41" s="357"/>
      <c r="BL41" s="357"/>
      <c r="BM41" s="357"/>
      <c r="BN41" s="357"/>
      <c r="BO41" s="357"/>
      <c r="BP41" s="357"/>
      <c r="BQ41" s="357"/>
      <c r="BR41" s="357"/>
      <c r="BS41" s="357"/>
      <c r="BT41" s="357"/>
      <c r="BU41" s="357"/>
      <c r="BV41" s="357"/>
    </row>
    <row r="42" spans="1:74" ht="11.1" customHeight="1" x14ac:dyDescent="0.2">
      <c r="A42" s="264" t="s">
        <v>69</v>
      </c>
      <c r="B42" s="365" t="s">
        <v>61</v>
      </c>
      <c r="C42" s="341">
        <v>4.38</v>
      </c>
      <c r="D42" s="341">
        <v>4.6900000000000004</v>
      </c>
      <c r="E42" s="341">
        <v>4.9000000000000004</v>
      </c>
      <c r="F42" s="341">
        <v>6.6</v>
      </c>
      <c r="G42" s="341">
        <v>8.14</v>
      </c>
      <c r="H42" s="341">
        <v>7.7</v>
      </c>
      <c r="I42" s="341">
        <v>7.28</v>
      </c>
      <c r="J42" s="341">
        <v>8.81</v>
      </c>
      <c r="K42" s="341">
        <v>7.88</v>
      </c>
      <c r="L42" s="341">
        <v>5.66</v>
      </c>
      <c r="M42" s="341">
        <v>5.45</v>
      </c>
      <c r="N42" s="341">
        <v>5.53</v>
      </c>
      <c r="O42" s="341">
        <v>3.27</v>
      </c>
      <c r="P42" s="341">
        <v>2.38</v>
      </c>
      <c r="Q42" s="341">
        <v>2.31</v>
      </c>
      <c r="R42" s="341">
        <v>2.16</v>
      </c>
      <c r="S42" s="341">
        <v>2.15</v>
      </c>
      <c r="T42" s="341">
        <v>2.1800000000000002</v>
      </c>
      <c r="U42" s="341">
        <v>2.5499999999999998</v>
      </c>
      <c r="V42" s="341">
        <v>2.58</v>
      </c>
      <c r="W42" s="341">
        <v>2.64</v>
      </c>
      <c r="X42" s="341">
        <v>2.98</v>
      </c>
      <c r="Y42" s="341">
        <v>2.71</v>
      </c>
      <c r="Z42" s="341">
        <v>2.52</v>
      </c>
      <c r="AA42" s="341">
        <v>3.18</v>
      </c>
      <c r="AB42" s="341">
        <v>1.72</v>
      </c>
      <c r="AC42" s="341">
        <v>1.49</v>
      </c>
      <c r="AD42" s="341">
        <v>1.6</v>
      </c>
      <c r="AE42" s="341">
        <v>2.12</v>
      </c>
      <c r="AF42" s="341">
        <v>2.54</v>
      </c>
      <c r="AG42" s="341">
        <v>2.0699999999999998</v>
      </c>
      <c r="AH42" s="341">
        <v>1.99</v>
      </c>
      <c r="AI42" s="341">
        <v>2.2799999999999998</v>
      </c>
      <c r="AJ42" s="341">
        <v>2.2000000000000002</v>
      </c>
      <c r="AK42" s="341">
        <v>2.12</v>
      </c>
      <c r="AL42" s="341">
        <v>3.01</v>
      </c>
      <c r="AM42" s="341">
        <v>4.13</v>
      </c>
      <c r="AN42" s="341">
        <v>4.1900000000000004</v>
      </c>
      <c r="AO42" s="341">
        <v>4.12</v>
      </c>
      <c r="AP42" s="341">
        <v>3.42</v>
      </c>
      <c r="AQ42" s="341">
        <v>3.12</v>
      </c>
      <c r="AR42" s="341">
        <v>3.02</v>
      </c>
      <c r="AS42" s="341">
        <v>3.2</v>
      </c>
      <c r="AT42" s="341">
        <v>2.91</v>
      </c>
      <c r="AU42" s="341">
        <v>2.97</v>
      </c>
      <c r="AV42" s="341">
        <v>3.19</v>
      </c>
      <c r="AW42" s="341">
        <v>3.79</v>
      </c>
      <c r="AX42" s="341">
        <v>4.26</v>
      </c>
      <c r="AY42" s="871">
        <v>7.72</v>
      </c>
      <c r="AZ42" s="871">
        <v>3.62</v>
      </c>
      <c r="BA42" s="871">
        <v>3.04</v>
      </c>
      <c r="BB42" s="871">
        <v>2.77</v>
      </c>
      <c r="BC42" s="871">
        <v>2.94</v>
      </c>
      <c r="BD42" s="871">
        <v>3.14</v>
      </c>
      <c r="BE42" s="352">
        <v>3.3646020000000001</v>
      </c>
      <c r="BF42" s="352">
        <v>3.3968750000000001</v>
      </c>
      <c r="BG42" s="352">
        <v>3.3492169999999999</v>
      </c>
      <c r="BH42" s="352">
        <v>3.3044709999999999</v>
      </c>
      <c r="BI42" s="352">
        <v>3.4142320000000002</v>
      </c>
      <c r="BJ42" s="352">
        <v>3.980175</v>
      </c>
      <c r="BK42" s="352">
        <v>4.1650679999999998</v>
      </c>
      <c r="BL42" s="352">
        <v>3.9477760000000002</v>
      </c>
      <c r="BM42" s="352">
        <v>3.382279</v>
      </c>
      <c r="BN42" s="352">
        <v>2.978472</v>
      </c>
      <c r="BO42" s="352">
        <v>2.9243299999999999</v>
      </c>
      <c r="BP42" s="352">
        <v>3.0700609999999999</v>
      </c>
      <c r="BQ42" s="352">
        <v>3.268815</v>
      </c>
      <c r="BR42" s="352">
        <v>3.3884620000000001</v>
      </c>
      <c r="BS42" s="352">
        <v>3.433138</v>
      </c>
      <c r="BT42" s="352">
        <v>3.4248820000000002</v>
      </c>
      <c r="BU42" s="352">
        <v>3.7111489999999998</v>
      </c>
      <c r="BV42" s="352">
        <v>4.1902949999999999</v>
      </c>
    </row>
    <row r="43" spans="1:74" ht="11.1" customHeight="1" x14ac:dyDescent="0.2">
      <c r="A43" s="10"/>
      <c r="B43" s="361"/>
      <c r="C43" s="345"/>
      <c r="D43" s="345"/>
      <c r="E43" s="345"/>
      <c r="F43" s="345"/>
      <c r="G43" s="345"/>
      <c r="H43" s="345"/>
      <c r="I43" s="345"/>
      <c r="J43" s="345"/>
      <c r="K43" s="345"/>
      <c r="L43" s="345"/>
      <c r="M43" s="345"/>
      <c r="N43" s="345"/>
      <c r="O43" s="345"/>
      <c r="P43" s="345"/>
      <c r="Q43" s="345"/>
      <c r="R43" s="345"/>
      <c r="S43" s="345"/>
      <c r="T43" s="345"/>
      <c r="U43" s="345"/>
      <c r="V43" s="345"/>
      <c r="W43" s="345"/>
      <c r="X43" s="345"/>
      <c r="Y43" s="345"/>
      <c r="Z43" s="345"/>
      <c r="AA43" s="345"/>
      <c r="AB43" s="345"/>
      <c r="AC43" s="345"/>
      <c r="AD43" s="345"/>
      <c r="AE43" s="345"/>
      <c r="AF43" s="345"/>
      <c r="AG43" s="345"/>
      <c r="AH43" s="345"/>
      <c r="AI43" s="345"/>
      <c r="AJ43" s="345"/>
      <c r="AK43" s="345"/>
      <c r="AL43" s="345"/>
      <c r="AM43" s="345"/>
      <c r="AN43" s="345"/>
      <c r="AO43" s="345"/>
      <c r="AP43" s="345"/>
      <c r="AQ43" s="345"/>
      <c r="AR43" s="345"/>
      <c r="AS43" s="345"/>
      <c r="AT43" s="345"/>
      <c r="AU43" s="345"/>
      <c r="AV43" s="345"/>
      <c r="AW43" s="345"/>
      <c r="AX43" s="345"/>
      <c r="AY43" s="875"/>
      <c r="AZ43" s="875"/>
      <c r="BA43" s="875"/>
      <c r="BB43" s="875"/>
      <c r="BC43" s="875"/>
      <c r="BD43" s="875"/>
      <c r="BE43" s="356"/>
      <c r="BF43" s="356"/>
      <c r="BG43" s="356"/>
      <c r="BH43" s="356"/>
      <c r="BI43" s="356"/>
      <c r="BJ43" s="356"/>
      <c r="BK43" s="356"/>
      <c r="BL43" s="356"/>
      <c r="BM43" s="356"/>
      <c r="BN43" s="356"/>
      <c r="BO43" s="356"/>
      <c r="BP43" s="356"/>
      <c r="BQ43" s="356"/>
      <c r="BR43" s="356"/>
      <c r="BS43" s="356"/>
      <c r="BT43" s="356"/>
      <c r="BU43" s="356"/>
      <c r="BV43" s="356"/>
    </row>
    <row r="44" spans="1:74" ht="11.1" customHeight="1" x14ac:dyDescent="0.2">
      <c r="A44" s="10"/>
      <c r="B44" s="361" t="s">
        <v>472</v>
      </c>
      <c r="C44" s="345"/>
      <c r="D44" s="345"/>
      <c r="E44" s="345"/>
      <c r="F44" s="345"/>
      <c r="G44" s="345"/>
      <c r="H44" s="345"/>
      <c r="I44" s="345"/>
      <c r="J44" s="345"/>
      <c r="K44" s="345"/>
      <c r="L44" s="345"/>
      <c r="M44" s="345"/>
      <c r="N44" s="345"/>
      <c r="O44" s="345"/>
      <c r="P44" s="345"/>
      <c r="Q44" s="345"/>
      <c r="R44" s="345"/>
      <c r="S44" s="345"/>
      <c r="T44" s="345"/>
      <c r="U44" s="345"/>
      <c r="V44" s="345"/>
      <c r="W44" s="345"/>
      <c r="X44" s="345"/>
      <c r="Y44" s="345"/>
      <c r="Z44" s="345"/>
      <c r="AA44" s="345"/>
      <c r="AB44" s="345"/>
      <c r="AC44" s="345"/>
      <c r="AD44" s="345"/>
      <c r="AE44" s="345"/>
      <c r="AF44" s="345"/>
      <c r="AG44" s="345"/>
      <c r="AH44" s="345"/>
      <c r="AI44" s="345"/>
      <c r="AJ44" s="345"/>
      <c r="AK44" s="345"/>
      <c r="AL44" s="345"/>
      <c r="AM44" s="345"/>
      <c r="AN44" s="345"/>
      <c r="AO44" s="345"/>
      <c r="AP44" s="345"/>
      <c r="AQ44" s="345"/>
      <c r="AR44" s="345"/>
      <c r="AS44" s="345"/>
      <c r="AT44" s="345"/>
      <c r="AU44" s="345"/>
      <c r="AV44" s="345"/>
      <c r="AW44" s="345"/>
      <c r="AX44" s="345"/>
      <c r="AY44" s="875"/>
      <c r="AZ44" s="875"/>
      <c r="BA44" s="875"/>
      <c r="BB44" s="875"/>
      <c r="BC44" s="875"/>
      <c r="BD44" s="875"/>
      <c r="BE44" s="356"/>
      <c r="BF44" s="356"/>
      <c r="BG44" s="356"/>
      <c r="BH44" s="356"/>
      <c r="BI44" s="356"/>
      <c r="BJ44" s="356"/>
      <c r="BK44" s="356"/>
      <c r="BL44" s="356"/>
      <c r="BM44" s="356"/>
      <c r="BN44" s="356"/>
      <c r="BO44" s="356"/>
      <c r="BP44" s="356"/>
      <c r="BQ44" s="356"/>
      <c r="BR44" s="356"/>
      <c r="BS44" s="356"/>
      <c r="BT44" s="356"/>
      <c r="BU44" s="356"/>
      <c r="BV44" s="356"/>
    </row>
    <row r="45" spans="1:74" ht="11.1" customHeight="1" x14ac:dyDescent="0.2">
      <c r="A45" s="13" t="s">
        <v>253</v>
      </c>
      <c r="B45" s="365" t="s">
        <v>61</v>
      </c>
      <c r="C45" s="341">
        <v>2.1999997519000001</v>
      </c>
      <c r="D45" s="341">
        <v>2.1699923609999998</v>
      </c>
      <c r="E45" s="341">
        <v>2.1519612245999999</v>
      </c>
      <c r="F45" s="341">
        <v>2.1814958866</v>
      </c>
      <c r="G45" s="341">
        <v>2.2321288404000001</v>
      </c>
      <c r="H45" s="341">
        <v>2.3155552371999999</v>
      </c>
      <c r="I45" s="341">
        <v>2.4693298204</v>
      </c>
      <c r="J45" s="341">
        <v>2.5065243406</v>
      </c>
      <c r="K45" s="341">
        <v>2.5078223408000002</v>
      </c>
      <c r="L45" s="341">
        <v>2.4609091750999998</v>
      </c>
      <c r="M45" s="341">
        <v>2.4777312747</v>
      </c>
      <c r="N45" s="341">
        <v>2.6450427794000002</v>
      </c>
      <c r="O45" s="341">
        <v>2.5903686218000002</v>
      </c>
      <c r="P45" s="341">
        <v>2.5892527438999999</v>
      </c>
      <c r="Q45" s="341">
        <v>2.4979914435000001</v>
      </c>
      <c r="R45" s="341">
        <v>2.4713572313999999</v>
      </c>
      <c r="S45" s="341">
        <v>2.5092990619000002</v>
      </c>
      <c r="T45" s="341">
        <v>2.4623011391</v>
      </c>
      <c r="U45" s="341">
        <v>2.4738063500999998</v>
      </c>
      <c r="V45" s="341">
        <v>2.4908998937</v>
      </c>
      <c r="W45" s="341">
        <v>2.5303277523999999</v>
      </c>
      <c r="X45" s="341">
        <v>2.5308087511999999</v>
      </c>
      <c r="Y45" s="341">
        <v>2.5057355774999999</v>
      </c>
      <c r="Z45" s="341">
        <v>2.4743834294</v>
      </c>
      <c r="AA45" s="341">
        <v>2.4806339994000002</v>
      </c>
      <c r="AB45" s="341">
        <v>2.4818840379</v>
      </c>
      <c r="AC45" s="341">
        <v>2.4990102975999999</v>
      </c>
      <c r="AD45" s="341">
        <v>2.5358311646999998</v>
      </c>
      <c r="AE45" s="341">
        <v>2.5624787641000002</v>
      </c>
      <c r="AF45" s="341">
        <v>2.5077763424000001</v>
      </c>
      <c r="AG45" s="341">
        <v>2.4719804123000002</v>
      </c>
      <c r="AH45" s="341">
        <v>2.4424824922999999</v>
      </c>
      <c r="AI45" s="341">
        <v>2.4158504054000001</v>
      </c>
      <c r="AJ45" s="341">
        <v>2.4734106157000002</v>
      </c>
      <c r="AK45" s="341">
        <v>2.4189353316000002</v>
      </c>
      <c r="AL45" s="341">
        <v>2.4001598331</v>
      </c>
      <c r="AM45" s="341">
        <v>2.4074516031000002</v>
      </c>
      <c r="AN45" s="341">
        <v>2.4218919803999999</v>
      </c>
      <c r="AO45" s="341">
        <v>2.4480426473999999</v>
      </c>
      <c r="AP45" s="341">
        <v>2.4750664440999999</v>
      </c>
      <c r="AQ45" s="341">
        <v>2.4976897628999999</v>
      </c>
      <c r="AR45" s="341">
        <v>2.4556935038000001</v>
      </c>
      <c r="AS45" s="341">
        <v>2.4038538293</v>
      </c>
      <c r="AT45" s="341">
        <v>2.4052350316000002</v>
      </c>
      <c r="AU45" s="341">
        <v>2.4085215382</v>
      </c>
      <c r="AV45" s="341">
        <v>2.3886597709999999</v>
      </c>
      <c r="AW45" s="341">
        <v>2.3943675542</v>
      </c>
      <c r="AX45" s="341">
        <v>2.3848649649999998</v>
      </c>
      <c r="AY45" s="871">
        <v>2.4454179549999999</v>
      </c>
      <c r="AZ45" s="871">
        <v>2.3940255168000002</v>
      </c>
      <c r="BA45" s="871">
        <v>2.4122786872000002</v>
      </c>
      <c r="BB45" s="871">
        <v>2.4173443012</v>
      </c>
      <c r="BC45" s="871">
        <v>2.4138449999999998</v>
      </c>
      <c r="BD45" s="871">
        <v>2.3961869999999998</v>
      </c>
      <c r="BE45" s="352">
        <v>2.3998460000000001</v>
      </c>
      <c r="BF45" s="352">
        <v>2.4024109999999999</v>
      </c>
      <c r="BG45" s="352">
        <v>2.3959480000000002</v>
      </c>
      <c r="BH45" s="352">
        <v>2.384274</v>
      </c>
      <c r="BI45" s="352">
        <v>2.3848159999999998</v>
      </c>
      <c r="BJ45" s="352">
        <v>2.3990420000000001</v>
      </c>
      <c r="BK45" s="352">
        <v>2.3994689999999999</v>
      </c>
      <c r="BL45" s="352">
        <v>2.3919779999999999</v>
      </c>
      <c r="BM45" s="352">
        <v>2.395594</v>
      </c>
      <c r="BN45" s="352">
        <v>2.4038080000000002</v>
      </c>
      <c r="BO45" s="352">
        <v>2.4060260000000002</v>
      </c>
      <c r="BP45" s="352">
        <v>2.3855659999999999</v>
      </c>
      <c r="BQ45" s="352">
        <v>2.3843610000000002</v>
      </c>
      <c r="BR45" s="352">
        <v>2.3880249999999998</v>
      </c>
      <c r="BS45" s="352">
        <v>2.3800560000000002</v>
      </c>
      <c r="BT45" s="352">
        <v>2.3670559999999998</v>
      </c>
      <c r="BU45" s="352">
        <v>2.3666480000000001</v>
      </c>
      <c r="BV45" s="352">
        <v>2.3800370000000002</v>
      </c>
    </row>
    <row r="46" spans="1:74" ht="11.1" customHeight="1" x14ac:dyDescent="0.2">
      <c r="A46" s="13"/>
      <c r="B46" s="16"/>
      <c r="C46" s="342"/>
      <c r="D46" s="342"/>
      <c r="E46" s="342"/>
      <c r="F46" s="342"/>
      <c r="G46" s="342"/>
      <c r="H46" s="342"/>
      <c r="I46" s="342"/>
      <c r="J46" s="342"/>
      <c r="K46" s="342"/>
      <c r="L46" s="342"/>
      <c r="M46" s="342"/>
      <c r="N46" s="342"/>
      <c r="O46" s="342"/>
      <c r="P46" s="342"/>
      <c r="Q46" s="342"/>
      <c r="R46" s="342"/>
      <c r="S46" s="342"/>
      <c r="T46" s="342"/>
      <c r="U46" s="342"/>
      <c r="V46" s="342"/>
      <c r="W46" s="342"/>
      <c r="X46" s="342"/>
      <c r="Y46" s="342"/>
      <c r="Z46" s="342"/>
      <c r="AA46" s="342"/>
      <c r="AB46" s="342"/>
      <c r="AC46" s="342"/>
      <c r="AD46" s="342"/>
      <c r="AE46" s="342"/>
      <c r="AF46" s="342"/>
      <c r="AG46" s="342"/>
      <c r="AH46" s="342"/>
      <c r="AI46" s="342"/>
      <c r="AJ46" s="342"/>
      <c r="AK46" s="342"/>
      <c r="AL46" s="342"/>
      <c r="AM46" s="342"/>
      <c r="AN46" s="342"/>
      <c r="AO46" s="342"/>
      <c r="AP46" s="342"/>
      <c r="AQ46" s="342"/>
      <c r="AR46" s="342"/>
      <c r="AS46" s="342"/>
      <c r="AT46" s="342"/>
      <c r="AU46" s="342"/>
      <c r="AV46" s="342"/>
      <c r="AW46" s="342"/>
      <c r="AX46" s="342"/>
      <c r="AY46" s="872"/>
      <c r="AZ46" s="872"/>
      <c r="BA46" s="872"/>
      <c r="BB46" s="872"/>
      <c r="BC46" s="872"/>
      <c r="BD46" s="872"/>
      <c r="BE46" s="353"/>
      <c r="BF46" s="353"/>
      <c r="BG46" s="353"/>
      <c r="BH46" s="353"/>
      <c r="BI46" s="353"/>
      <c r="BJ46" s="353"/>
      <c r="BK46" s="353"/>
      <c r="BL46" s="353"/>
      <c r="BM46" s="353"/>
      <c r="BN46" s="353"/>
      <c r="BO46" s="353"/>
      <c r="BP46" s="353"/>
      <c r="BQ46" s="353"/>
      <c r="BR46" s="353"/>
      <c r="BS46" s="353"/>
      <c r="BT46" s="353"/>
      <c r="BU46" s="353"/>
      <c r="BV46" s="353"/>
    </row>
    <row r="47" spans="1:74" ht="11.1" customHeight="1" x14ac:dyDescent="0.2">
      <c r="A47" s="13"/>
      <c r="B47" s="14" t="s">
        <v>473</v>
      </c>
      <c r="C47" s="342"/>
      <c r="D47" s="342"/>
      <c r="E47" s="342"/>
      <c r="F47" s="342"/>
      <c r="G47" s="342"/>
      <c r="H47" s="342"/>
      <c r="I47" s="342"/>
      <c r="J47" s="342"/>
      <c r="K47" s="342"/>
      <c r="L47" s="342"/>
      <c r="M47" s="342"/>
      <c r="N47" s="342"/>
      <c r="O47" s="342"/>
      <c r="P47" s="342"/>
      <c r="Q47" s="342"/>
      <c r="R47" s="342"/>
      <c r="S47" s="342"/>
      <c r="T47" s="342"/>
      <c r="U47" s="342"/>
      <c r="V47" s="342"/>
      <c r="W47" s="342"/>
      <c r="X47" s="342"/>
      <c r="Y47" s="342"/>
      <c r="Z47" s="342"/>
      <c r="AA47" s="342"/>
      <c r="AB47" s="342"/>
      <c r="AC47" s="342"/>
      <c r="AD47" s="342"/>
      <c r="AE47" s="342"/>
      <c r="AF47" s="342"/>
      <c r="AG47" s="342"/>
      <c r="AH47" s="342"/>
      <c r="AI47" s="342"/>
      <c r="AJ47" s="342"/>
      <c r="AK47" s="342"/>
      <c r="AL47" s="342"/>
      <c r="AM47" s="342"/>
      <c r="AN47" s="342"/>
      <c r="AO47" s="342"/>
      <c r="AP47" s="342"/>
      <c r="AQ47" s="342"/>
      <c r="AR47" s="342"/>
      <c r="AS47" s="342"/>
      <c r="AT47" s="342"/>
      <c r="AU47" s="342"/>
      <c r="AV47" s="342"/>
      <c r="AW47" s="342"/>
      <c r="AX47" s="342"/>
      <c r="AY47" s="872"/>
      <c r="AZ47" s="872"/>
      <c r="BA47" s="872"/>
      <c r="BB47" s="872"/>
      <c r="BC47" s="872"/>
      <c r="BD47" s="872"/>
      <c r="BE47" s="353"/>
      <c r="BF47" s="353"/>
      <c r="BG47" s="353"/>
      <c r="BH47" s="353"/>
      <c r="BI47" s="353"/>
      <c r="BJ47" s="353"/>
      <c r="BK47" s="353"/>
      <c r="BL47" s="353"/>
      <c r="BM47" s="353"/>
      <c r="BN47" s="353"/>
      <c r="BO47" s="353"/>
      <c r="BP47" s="353"/>
      <c r="BQ47" s="353"/>
      <c r="BR47" s="353"/>
      <c r="BS47" s="353"/>
      <c r="BT47" s="353"/>
      <c r="BU47" s="353"/>
      <c r="BV47" s="353"/>
    </row>
    <row r="48" spans="1:74" ht="11.1" customHeight="1" x14ac:dyDescent="0.2">
      <c r="A48" s="13"/>
      <c r="B48" s="15"/>
      <c r="C48" s="342"/>
      <c r="D48" s="342"/>
      <c r="E48" s="342"/>
      <c r="F48" s="342"/>
      <c r="G48" s="342"/>
      <c r="H48" s="342"/>
      <c r="I48" s="342"/>
      <c r="J48" s="342"/>
      <c r="K48" s="342"/>
      <c r="L48" s="342"/>
      <c r="M48" s="342"/>
      <c r="N48" s="342"/>
      <c r="O48" s="342"/>
      <c r="P48" s="342"/>
      <c r="Q48" s="342"/>
      <c r="R48" s="342"/>
      <c r="S48" s="342"/>
      <c r="T48" s="342"/>
      <c r="U48" s="342"/>
      <c r="V48" s="342"/>
      <c r="W48" s="342"/>
      <c r="X48" s="342"/>
      <c r="Y48" s="342"/>
      <c r="Z48" s="342"/>
      <c r="AA48" s="342"/>
      <c r="AB48" s="342"/>
      <c r="AC48" s="342"/>
      <c r="AD48" s="342"/>
      <c r="AE48" s="342"/>
      <c r="AF48" s="342"/>
      <c r="AG48" s="342"/>
      <c r="AH48" s="342"/>
      <c r="AI48" s="342"/>
      <c r="AJ48" s="342"/>
      <c r="AK48" s="342"/>
      <c r="AL48" s="342"/>
      <c r="AM48" s="342"/>
      <c r="AN48" s="342"/>
      <c r="AO48" s="342"/>
      <c r="AP48" s="342"/>
      <c r="AQ48" s="342"/>
      <c r="AR48" s="342"/>
      <c r="AS48" s="342"/>
      <c r="AT48" s="342"/>
      <c r="AU48" s="342"/>
      <c r="AV48" s="342"/>
      <c r="AW48" s="342"/>
      <c r="AX48" s="342"/>
      <c r="AY48" s="872"/>
      <c r="AZ48" s="872"/>
      <c r="BA48" s="872"/>
      <c r="BB48" s="872"/>
      <c r="BC48" s="872"/>
      <c r="BD48" s="872"/>
      <c r="BE48" s="353"/>
      <c r="BF48" s="353"/>
      <c r="BG48" s="353"/>
      <c r="BH48" s="353"/>
      <c r="BI48" s="353"/>
      <c r="BJ48" s="353"/>
      <c r="BK48" s="353"/>
      <c r="BL48" s="353"/>
      <c r="BM48" s="353"/>
      <c r="BN48" s="353"/>
      <c r="BO48" s="353"/>
      <c r="BP48" s="353"/>
      <c r="BQ48" s="353"/>
      <c r="BR48" s="353"/>
      <c r="BS48" s="353"/>
      <c r="BT48" s="353"/>
      <c r="BU48" s="353"/>
      <c r="BV48" s="353"/>
    </row>
    <row r="49" spans="1:74" ht="11.1" customHeight="1" x14ac:dyDescent="0.2">
      <c r="A49" s="17"/>
      <c r="B49" s="366" t="s">
        <v>275</v>
      </c>
      <c r="C49" s="342"/>
      <c r="D49" s="342"/>
      <c r="E49" s="342"/>
      <c r="F49" s="342"/>
      <c r="G49" s="342"/>
      <c r="H49" s="342"/>
      <c r="I49" s="342"/>
      <c r="J49" s="342"/>
      <c r="K49" s="342"/>
      <c r="L49" s="342"/>
      <c r="M49" s="342"/>
      <c r="N49" s="342"/>
      <c r="O49" s="342"/>
      <c r="P49" s="342"/>
      <c r="Q49" s="342"/>
      <c r="R49" s="342"/>
      <c r="S49" s="342"/>
      <c r="T49" s="342"/>
      <c r="U49" s="342"/>
      <c r="V49" s="342"/>
      <c r="W49" s="342"/>
      <c r="X49" s="342"/>
      <c r="Y49" s="342"/>
      <c r="Z49" s="342"/>
      <c r="AA49" s="342"/>
      <c r="AB49" s="342"/>
      <c r="AC49" s="342"/>
      <c r="AD49" s="342"/>
      <c r="AE49" s="342"/>
      <c r="AF49" s="342"/>
      <c r="AG49" s="342"/>
      <c r="AH49" s="342"/>
      <c r="AI49" s="342"/>
      <c r="AJ49" s="342"/>
      <c r="AK49" s="342"/>
      <c r="AL49" s="342"/>
      <c r="AM49" s="342"/>
      <c r="AN49" s="342"/>
      <c r="AO49" s="342"/>
      <c r="AP49" s="342"/>
      <c r="AQ49" s="342"/>
      <c r="AR49" s="342"/>
      <c r="AS49" s="342"/>
      <c r="AT49" s="342"/>
      <c r="AU49" s="342"/>
      <c r="AV49" s="342"/>
      <c r="AW49" s="342"/>
      <c r="AX49" s="342"/>
      <c r="AY49" s="872"/>
      <c r="AZ49" s="872"/>
      <c r="BA49" s="872"/>
      <c r="BB49" s="872"/>
      <c r="BC49" s="872"/>
      <c r="BD49" s="872"/>
      <c r="BE49" s="353"/>
      <c r="BF49" s="353"/>
      <c r="BG49" s="353"/>
      <c r="BH49" s="353"/>
      <c r="BI49" s="353"/>
      <c r="BJ49" s="353"/>
      <c r="BK49" s="353"/>
      <c r="BL49" s="353"/>
      <c r="BM49" s="353"/>
      <c r="BN49" s="353"/>
      <c r="BO49" s="353"/>
      <c r="BP49" s="353"/>
      <c r="BQ49" s="353"/>
      <c r="BR49" s="353"/>
      <c r="BS49" s="353"/>
      <c r="BT49" s="353"/>
      <c r="BU49" s="353"/>
      <c r="BV49" s="353"/>
    </row>
    <row r="50" spans="1:74" ht="11.1" customHeight="1" x14ac:dyDescent="0.2">
      <c r="A50" s="17" t="s">
        <v>276</v>
      </c>
      <c r="B50" s="367" t="s">
        <v>805</v>
      </c>
      <c r="C50" s="347">
        <v>21932.71</v>
      </c>
      <c r="D50" s="347">
        <v>21932.71</v>
      </c>
      <c r="E50" s="347">
        <v>21932.71</v>
      </c>
      <c r="F50" s="347">
        <v>21967.044999999998</v>
      </c>
      <c r="G50" s="347">
        <v>21967.044999999998</v>
      </c>
      <c r="H50" s="347">
        <v>21967.044999999998</v>
      </c>
      <c r="I50" s="347">
        <v>22125.625</v>
      </c>
      <c r="J50" s="347">
        <v>22125.625</v>
      </c>
      <c r="K50" s="347">
        <v>22125.625</v>
      </c>
      <c r="L50" s="347">
        <v>22278.345000000001</v>
      </c>
      <c r="M50" s="347">
        <v>22278.345000000001</v>
      </c>
      <c r="N50" s="347">
        <v>22278.345000000001</v>
      </c>
      <c r="O50" s="347">
        <v>22439.607</v>
      </c>
      <c r="P50" s="347">
        <v>22439.607</v>
      </c>
      <c r="Q50" s="347">
        <v>22439.607</v>
      </c>
      <c r="R50" s="347">
        <v>22580.499</v>
      </c>
      <c r="S50" s="347">
        <v>22580.499</v>
      </c>
      <c r="T50" s="347">
        <v>22580.499</v>
      </c>
      <c r="U50" s="347">
        <v>22840.989000000001</v>
      </c>
      <c r="V50" s="347">
        <v>22840.989000000001</v>
      </c>
      <c r="W50" s="347">
        <v>22840.989000000001</v>
      </c>
      <c r="X50" s="347">
        <v>23033.78</v>
      </c>
      <c r="Y50" s="347">
        <v>23033.78</v>
      </c>
      <c r="Z50" s="347">
        <v>23033.78</v>
      </c>
      <c r="AA50" s="347">
        <v>23082.118999999999</v>
      </c>
      <c r="AB50" s="347">
        <v>23082.118999999999</v>
      </c>
      <c r="AC50" s="347">
        <v>23082.118999999999</v>
      </c>
      <c r="AD50" s="347">
        <v>23286.508000000002</v>
      </c>
      <c r="AE50" s="347">
        <v>23286.508000000002</v>
      </c>
      <c r="AF50" s="347">
        <v>23286.508000000002</v>
      </c>
      <c r="AG50" s="347">
        <v>23478.57</v>
      </c>
      <c r="AH50" s="347">
        <v>23478.57</v>
      </c>
      <c r="AI50" s="347">
        <v>23478.57</v>
      </c>
      <c r="AJ50" s="347">
        <v>23586.542000000001</v>
      </c>
      <c r="AK50" s="347">
        <v>23586.542000000001</v>
      </c>
      <c r="AL50" s="347">
        <v>23586.542000000001</v>
      </c>
      <c r="AM50" s="347">
        <v>23548.21</v>
      </c>
      <c r="AN50" s="347">
        <v>23548.21</v>
      </c>
      <c r="AO50" s="347">
        <v>23548.21</v>
      </c>
      <c r="AP50" s="347">
        <v>23770.975999999999</v>
      </c>
      <c r="AQ50" s="347">
        <v>23770.975999999999</v>
      </c>
      <c r="AR50" s="347">
        <v>23770.975999999999</v>
      </c>
      <c r="AS50" s="347">
        <v>24026.833999999999</v>
      </c>
      <c r="AT50" s="347">
        <v>24026.833999999999</v>
      </c>
      <c r="AU50" s="347">
        <v>24026.833999999999</v>
      </c>
      <c r="AV50" s="347">
        <v>24055.749</v>
      </c>
      <c r="AW50" s="347">
        <v>24055.749</v>
      </c>
      <c r="AX50" s="347">
        <v>24055.749</v>
      </c>
      <c r="AY50" s="877">
        <v>24152.655999999999</v>
      </c>
      <c r="AZ50" s="877">
        <v>24152.655999999999</v>
      </c>
      <c r="BA50" s="877">
        <v>24152.655999999999</v>
      </c>
      <c r="BB50" s="877">
        <v>24249.725162999999</v>
      </c>
      <c r="BC50" s="877">
        <v>24296.640995000002</v>
      </c>
      <c r="BD50" s="877">
        <v>24342.585577999998</v>
      </c>
      <c r="BE50" s="358">
        <v>24388.65</v>
      </c>
      <c r="BF50" s="358">
        <v>24431.83</v>
      </c>
      <c r="BG50" s="358">
        <v>24473.23</v>
      </c>
      <c r="BH50" s="358">
        <v>24508.85</v>
      </c>
      <c r="BI50" s="358">
        <v>24549.66</v>
      </c>
      <c r="BJ50" s="358">
        <v>24591.69</v>
      </c>
      <c r="BK50" s="358">
        <v>24634.28</v>
      </c>
      <c r="BL50" s="358">
        <v>24679.21</v>
      </c>
      <c r="BM50" s="358">
        <v>24725.84</v>
      </c>
      <c r="BN50" s="358">
        <v>24774.59</v>
      </c>
      <c r="BO50" s="358">
        <v>24824.27</v>
      </c>
      <c r="BP50" s="358">
        <v>24875.33</v>
      </c>
      <c r="BQ50" s="358">
        <v>24928.400000000001</v>
      </c>
      <c r="BR50" s="358">
        <v>24981.7</v>
      </c>
      <c r="BS50" s="358">
        <v>25035.88</v>
      </c>
      <c r="BT50" s="358">
        <v>25095.88</v>
      </c>
      <c r="BU50" s="358">
        <v>25148.11</v>
      </c>
      <c r="BV50" s="358">
        <v>25197.51</v>
      </c>
    </row>
    <row r="51" spans="1:74" ht="11.1" customHeight="1" x14ac:dyDescent="0.2">
      <c r="A51" s="17" t="s">
        <v>16</v>
      </c>
      <c r="B51" s="368" t="s">
        <v>5</v>
      </c>
      <c r="C51" s="343">
        <v>4.0345820778999997</v>
      </c>
      <c r="D51" s="343">
        <v>4.0345820778999997</v>
      </c>
      <c r="E51" s="343">
        <v>4.0345820778999997</v>
      </c>
      <c r="F51" s="343">
        <v>2.4537929303000001</v>
      </c>
      <c r="G51" s="343">
        <v>2.4537929303000001</v>
      </c>
      <c r="H51" s="343">
        <v>2.4537929303000001</v>
      </c>
      <c r="I51" s="343">
        <v>2.3489732641000001</v>
      </c>
      <c r="J51" s="343">
        <v>2.3489732641000001</v>
      </c>
      <c r="K51" s="343">
        <v>2.3489732641000001</v>
      </c>
      <c r="L51" s="343">
        <v>1.3170742821999999</v>
      </c>
      <c r="M51" s="343">
        <v>1.3170742821999999</v>
      </c>
      <c r="N51" s="343">
        <v>1.3170742821999999</v>
      </c>
      <c r="O51" s="343">
        <v>2.3111462286000002</v>
      </c>
      <c r="P51" s="343">
        <v>2.3111462286000002</v>
      </c>
      <c r="Q51" s="343">
        <v>2.3111462286000002</v>
      </c>
      <c r="R51" s="343">
        <v>2.7926104763000001</v>
      </c>
      <c r="S51" s="343">
        <v>2.7926104763000001</v>
      </c>
      <c r="T51" s="343">
        <v>2.7926104763000001</v>
      </c>
      <c r="U51" s="343">
        <v>3.2331922827000001</v>
      </c>
      <c r="V51" s="343">
        <v>3.2331922827000001</v>
      </c>
      <c r="W51" s="343">
        <v>3.2331922827000001</v>
      </c>
      <c r="X51" s="343">
        <v>3.3908937132000001</v>
      </c>
      <c r="Y51" s="343">
        <v>3.3908937132000001</v>
      </c>
      <c r="Z51" s="343">
        <v>3.3908937132000001</v>
      </c>
      <c r="AA51" s="343">
        <v>2.8632943527000001</v>
      </c>
      <c r="AB51" s="343">
        <v>2.8632943527000001</v>
      </c>
      <c r="AC51" s="343">
        <v>2.8632943527000001</v>
      </c>
      <c r="AD51" s="343">
        <v>3.126631524</v>
      </c>
      <c r="AE51" s="343">
        <v>3.126631524</v>
      </c>
      <c r="AF51" s="343">
        <v>3.126631524</v>
      </c>
      <c r="AG51" s="343">
        <v>2.7913896373</v>
      </c>
      <c r="AH51" s="343">
        <v>2.7913896373</v>
      </c>
      <c r="AI51" s="343">
        <v>2.7913896373</v>
      </c>
      <c r="AJ51" s="343">
        <v>2.3997884846000002</v>
      </c>
      <c r="AK51" s="343">
        <v>2.3997884846000002</v>
      </c>
      <c r="AL51" s="343">
        <v>2.3997884846000002</v>
      </c>
      <c r="AM51" s="343">
        <v>2.0192730138999999</v>
      </c>
      <c r="AN51" s="343">
        <v>2.0192730138999999</v>
      </c>
      <c r="AO51" s="343">
        <v>2.0192730138999999</v>
      </c>
      <c r="AP51" s="343">
        <v>2.0804665087999998</v>
      </c>
      <c r="AQ51" s="343">
        <v>2.0804665087999998</v>
      </c>
      <c r="AR51" s="343">
        <v>2.0804665087999998</v>
      </c>
      <c r="AS51" s="343">
        <v>2.3351677721000001</v>
      </c>
      <c r="AT51" s="343">
        <v>2.3351677721000001</v>
      </c>
      <c r="AU51" s="343">
        <v>2.3351677721000001</v>
      </c>
      <c r="AV51" s="343">
        <v>1.9892996608</v>
      </c>
      <c r="AW51" s="343">
        <v>1.9892996608</v>
      </c>
      <c r="AX51" s="343">
        <v>1.9892996608</v>
      </c>
      <c r="AY51" s="873">
        <v>2.5668447835000001</v>
      </c>
      <c r="AZ51" s="873">
        <v>2.5668447835000001</v>
      </c>
      <c r="BA51" s="873">
        <v>2.5668447835000001</v>
      </c>
      <c r="BB51" s="873">
        <v>2.0140071781</v>
      </c>
      <c r="BC51" s="873">
        <v>2.2113732111000002</v>
      </c>
      <c r="BD51" s="873">
        <v>2.4046533811000002</v>
      </c>
      <c r="BE51" s="354">
        <v>1.505873</v>
      </c>
      <c r="BF51" s="354">
        <v>1.6856120000000001</v>
      </c>
      <c r="BG51" s="354">
        <v>1.85791</v>
      </c>
      <c r="BH51" s="354">
        <v>1.883526</v>
      </c>
      <c r="BI51" s="354">
        <v>2.0532110000000001</v>
      </c>
      <c r="BJ51" s="354">
        <v>2.2279209999999998</v>
      </c>
      <c r="BK51" s="354">
        <v>1.994095</v>
      </c>
      <c r="BL51" s="354">
        <v>2.1801200000000001</v>
      </c>
      <c r="BM51" s="354">
        <v>2.3731559999999998</v>
      </c>
      <c r="BN51" s="354">
        <v>2.1643970000000001</v>
      </c>
      <c r="BO51" s="354">
        <v>2.1716169999999999</v>
      </c>
      <c r="BP51" s="354">
        <v>2.18851</v>
      </c>
      <c r="BQ51" s="354">
        <v>2.2131439999999998</v>
      </c>
      <c r="BR51" s="354">
        <v>2.2506349999999999</v>
      </c>
      <c r="BS51" s="354">
        <v>2.2990529999999998</v>
      </c>
      <c r="BT51" s="354">
        <v>2.395187</v>
      </c>
      <c r="BU51" s="354">
        <v>2.4376899999999999</v>
      </c>
      <c r="BV51" s="354">
        <v>2.4635250000000002</v>
      </c>
    </row>
    <row r="52" spans="1:74" ht="11.1" customHeight="1" x14ac:dyDescent="0.2">
      <c r="A52" s="13"/>
      <c r="B52" s="361"/>
      <c r="C52" s="342"/>
      <c r="D52" s="342"/>
      <c r="E52" s="342"/>
      <c r="F52" s="342"/>
      <c r="G52" s="342"/>
      <c r="H52" s="342"/>
      <c r="I52" s="342"/>
      <c r="J52" s="342"/>
      <c r="K52" s="342"/>
      <c r="L52" s="342"/>
      <c r="M52" s="342"/>
      <c r="N52" s="342"/>
      <c r="O52" s="342"/>
      <c r="P52" s="342"/>
      <c r="Q52" s="342"/>
      <c r="R52" s="342"/>
      <c r="S52" s="342"/>
      <c r="T52" s="342"/>
      <c r="U52" s="342"/>
      <c r="V52" s="342"/>
      <c r="W52" s="342"/>
      <c r="X52" s="342"/>
      <c r="Y52" s="342"/>
      <c r="Z52" s="342"/>
      <c r="AA52" s="342"/>
      <c r="AB52" s="342"/>
      <c r="AC52" s="342"/>
      <c r="AD52" s="342"/>
      <c r="AE52" s="342"/>
      <c r="AF52" s="342"/>
      <c r="AG52" s="342"/>
      <c r="AH52" s="342"/>
      <c r="AI52" s="342"/>
      <c r="AJ52" s="342"/>
      <c r="AK52" s="342"/>
      <c r="AL52" s="342"/>
      <c r="AM52" s="342"/>
      <c r="AN52" s="342"/>
      <c r="AO52" s="342"/>
      <c r="AP52" s="342"/>
      <c r="AQ52" s="342"/>
      <c r="AR52" s="342"/>
      <c r="AS52" s="342"/>
      <c r="AT52" s="342"/>
      <c r="AU52" s="342"/>
      <c r="AV52" s="342"/>
      <c r="AW52" s="342"/>
      <c r="AX52" s="342"/>
      <c r="AY52" s="872"/>
      <c r="AZ52" s="872"/>
      <c r="BA52" s="872"/>
      <c r="BB52" s="872"/>
      <c r="BC52" s="872"/>
      <c r="BD52" s="872"/>
      <c r="BE52" s="353"/>
      <c r="BF52" s="353"/>
      <c r="BG52" s="353"/>
      <c r="BH52" s="353"/>
      <c r="BI52" s="353"/>
      <c r="BJ52" s="353"/>
      <c r="BK52" s="353"/>
      <c r="BL52" s="353"/>
      <c r="BM52" s="353"/>
      <c r="BN52" s="353"/>
      <c r="BO52" s="353"/>
      <c r="BP52" s="353"/>
      <c r="BQ52" s="353"/>
      <c r="BR52" s="353"/>
      <c r="BS52" s="353"/>
      <c r="BT52" s="353"/>
      <c r="BU52" s="353"/>
      <c r="BV52" s="353"/>
    </row>
    <row r="53" spans="1:74" ht="11.1" customHeight="1" x14ac:dyDescent="0.2">
      <c r="A53" s="17"/>
      <c r="B53" s="366" t="s">
        <v>277</v>
      </c>
      <c r="C53" s="346"/>
      <c r="D53" s="346"/>
      <c r="E53" s="346"/>
      <c r="F53" s="346"/>
      <c r="G53" s="346"/>
      <c r="H53" s="346"/>
      <c r="I53" s="346"/>
      <c r="J53" s="346"/>
      <c r="K53" s="346"/>
      <c r="L53" s="346"/>
      <c r="M53" s="346"/>
      <c r="N53" s="346"/>
      <c r="O53" s="346"/>
      <c r="P53" s="346"/>
      <c r="Q53" s="346"/>
      <c r="R53" s="346"/>
      <c r="S53" s="346"/>
      <c r="T53" s="346"/>
      <c r="U53" s="346"/>
      <c r="V53" s="346"/>
      <c r="W53" s="346"/>
      <c r="X53" s="346"/>
      <c r="Y53" s="346"/>
      <c r="Z53" s="346"/>
      <c r="AA53" s="346"/>
      <c r="AB53" s="346"/>
      <c r="AC53" s="346"/>
      <c r="AD53" s="346"/>
      <c r="AE53" s="346"/>
      <c r="AF53" s="346"/>
      <c r="AG53" s="346"/>
      <c r="AH53" s="346"/>
      <c r="AI53" s="346"/>
      <c r="AJ53" s="346"/>
      <c r="AK53" s="346"/>
      <c r="AL53" s="346"/>
      <c r="AM53" s="346"/>
      <c r="AN53" s="346"/>
      <c r="AO53" s="346"/>
      <c r="AP53" s="346"/>
      <c r="AQ53" s="346"/>
      <c r="AR53" s="346"/>
      <c r="AS53" s="346"/>
      <c r="AT53" s="346"/>
      <c r="AU53" s="346"/>
      <c r="AV53" s="346"/>
      <c r="AW53" s="346"/>
      <c r="AX53" s="346"/>
      <c r="AY53" s="876"/>
      <c r="AZ53" s="876"/>
      <c r="BA53" s="876"/>
      <c r="BB53" s="876"/>
      <c r="BC53" s="876"/>
      <c r="BD53" s="876"/>
      <c r="BE53" s="357"/>
      <c r="BF53" s="357"/>
      <c r="BG53" s="357"/>
      <c r="BH53" s="357"/>
      <c r="BI53" s="357"/>
      <c r="BJ53" s="357"/>
      <c r="BK53" s="357"/>
      <c r="BL53" s="357"/>
      <c r="BM53" s="357"/>
      <c r="BN53" s="357"/>
      <c r="BO53" s="357"/>
      <c r="BP53" s="357"/>
      <c r="BQ53" s="357"/>
      <c r="BR53" s="357"/>
      <c r="BS53" s="357"/>
      <c r="BT53" s="357"/>
      <c r="BU53" s="357"/>
      <c r="BV53" s="357"/>
    </row>
    <row r="54" spans="1:74" ht="11.1" customHeight="1" x14ac:dyDescent="0.2">
      <c r="A54" s="17" t="s">
        <v>278</v>
      </c>
      <c r="B54" s="367" t="s">
        <v>749</v>
      </c>
      <c r="C54" s="343">
        <v>115.16200000000001</v>
      </c>
      <c r="D54" s="343">
        <v>115.16200000000001</v>
      </c>
      <c r="E54" s="343">
        <v>115.16200000000001</v>
      </c>
      <c r="F54" s="343">
        <v>117.76</v>
      </c>
      <c r="G54" s="343">
        <v>117.76</v>
      </c>
      <c r="H54" s="343">
        <v>117.76</v>
      </c>
      <c r="I54" s="343">
        <v>119.042</v>
      </c>
      <c r="J54" s="343">
        <v>119.042</v>
      </c>
      <c r="K54" s="343">
        <v>119.042</v>
      </c>
      <c r="L54" s="343">
        <v>120.175</v>
      </c>
      <c r="M54" s="343">
        <v>120.175</v>
      </c>
      <c r="N54" s="343">
        <v>120.175</v>
      </c>
      <c r="O54" s="343">
        <v>121.291</v>
      </c>
      <c r="P54" s="343">
        <v>121.291</v>
      </c>
      <c r="Q54" s="343">
        <v>121.291</v>
      </c>
      <c r="R54" s="343">
        <v>121.93300000000001</v>
      </c>
      <c r="S54" s="343">
        <v>121.93300000000001</v>
      </c>
      <c r="T54" s="343">
        <v>121.93300000000001</v>
      </c>
      <c r="U54" s="343">
        <v>122.923</v>
      </c>
      <c r="V54" s="343">
        <v>122.923</v>
      </c>
      <c r="W54" s="343">
        <v>122.923</v>
      </c>
      <c r="X54" s="343">
        <v>123.40900000000001</v>
      </c>
      <c r="Y54" s="343">
        <v>123.40900000000001</v>
      </c>
      <c r="Z54" s="343">
        <v>123.40900000000001</v>
      </c>
      <c r="AA54" s="343">
        <v>124.366</v>
      </c>
      <c r="AB54" s="343">
        <v>124.366</v>
      </c>
      <c r="AC54" s="343">
        <v>124.366</v>
      </c>
      <c r="AD54" s="343">
        <v>125.167</v>
      </c>
      <c r="AE54" s="343">
        <v>125.167</v>
      </c>
      <c r="AF54" s="343">
        <v>125.167</v>
      </c>
      <c r="AG54" s="343">
        <v>125.715</v>
      </c>
      <c r="AH54" s="343">
        <v>125.715</v>
      </c>
      <c r="AI54" s="343">
        <v>125.715</v>
      </c>
      <c r="AJ54" s="343">
        <v>126.474</v>
      </c>
      <c r="AK54" s="343">
        <v>126.474</v>
      </c>
      <c r="AL54" s="343">
        <v>126.474</v>
      </c>
      <c r="AM54" s="343">
        <v>127.59699999999999</v>
      </c>
      <c r="AN54" s="343">
        <v>127.59699999999999</v>
      </c>
      <c r="AO54" s="343">
        <v>127.59699999999999</v>
      </c>
      <c r="AP54" s="343">
        <v>128.26599999999999</v>
      </c>
      <c r="AQ54" s="343">
        <v>128.26599999999999</v>
      </c>
      <c r="AR54" s="343">
        <v>128.26599999999999</v>
      </c>
      <c r="AS54" s="343">
        <v>129.45699999999999</v>
      </c>
      <c r="AT54" s="343">
        <v>129.45699999999999</v>
      </c>
      <c r="AU54" s="343">
        <v>129.45699999999999</v>
      </c>
      <c r="AV54" s="343">
        <v>130.636</v>
      </c>
      <c r="AW54" s="343">
        <v>130.636</v>
      </c>
      <c r="AX54" s="343">
        <v>130.636</v>
      </c>
      <c r="AY54" s="873">
        <v>131.755</v>
      </c>
      <c r="AZ54" s="873">
        <v>131.755</v>
      </c>
      <c r="BA54" s="873">
        <v>131.755</v>
      </c>
      <c r="BB54" s="873">
        <v>132.95148681000001</v>
      </c>
      <c r="BC54" s="873">
        <v>133.39075593999999</v>
      </c>
      <c r="BD54" s="873">
        <v>133.73464050999999</v>
      </c>
      <c r="BE54" s="354">
        <v>133.8099</v>
      </c>
      <c r="BF54" s="354">
        <v>134.09289999999999</v>
      </c>
      <c r="BG54" s="354">
        <v>134.41059999999999</v>
      </c>
      <c r="BH54" s="354">
        <v>134.8503</v>
      </c>
      <c r="BI54" s="354">
        <v>135.1713</v>
      </c>
      <c r="BJ54" s="354">
        <v>135.46119999999999</v>
      </c>
      <c r="BK54" s="354">
        <v>135.69649999999999</v>
      </c>
      <c r="BL54" s="354">
        <v>135.9417</v>
      </c>
      <c r="BM54" s="354">
        <v>136.17320000000001</v>
      </c>
      <c r="BN54" s="354">
        <v>136.38030000000001</v>
      </c>
      <c r="BO54" s="354">
        <v>136.59289999999999</v>
      </c>
      <c r="BP54" s="354">
        <v>136.80000000000001</v>
      </c>
      <c r="BQ54" s="354">
        <v>136.97020000000001</v>
      </c>
      <c r="BR54" s="354">
        <v>137.1901</v>
      </c>
      <c r="BS54" s="354">
        <v>137.4282</v>
      </c>
      <c r="BT54" s="354">
        <v>137.73169999999999</v>
      </c>
      <c r="BU54" s="354">
        <v>137.971</v>
      </c>
      <c r="BV54" s="354">
        <v>138.19309999999999</v>
      </c>
    </row>
    <row r="55" spans="1:74" ht="11.1" customHeight="1" x14ac:dyDescent="0.2">
      <c r="A55" s="17" t="s">
        <v>17</v>
      </c>
      <c r="B55" s="368" t="s">
        <v>5</v>
      </c>
      <c r="C55" s="343">
        <v>6.9990430089000002</v>
      </c>
      <c r="D55" s="343">
        <v>6.9990430089000002</v>
      </c>
      <c r="E55" s="343">
        <v>6.9990430089000002</v>
      </c>
      <c r="F55" s="343">
        <v>7.7638273728999998</v>
      </c>
      <c r="G55" s="343">
        <v>7.7638273728999998</v>
      </c>
      <c r="H55" s="343">
        <v>7.7638273728999998</v>
      </c>
      <c r="I55" s="343">
        <v>7.2779049439000003</v>
      </c>
      <c r="J55" s="343">
        <v>7.2779049439000003</v>
      </c>
      <c r="K55" s="343">
        <v>7.2779049439000003</v>
      </c>
      <c r="L55" s="343">
        <v>6.4795945490999998</v>
      </c>
      <c r="M55" s="343">
        <v>6.4795945490999998</v>
      </c>
      <c r="N55" s="343">
        <v>6.4795945490999998</v>
      </c>
      <c r="O55" s="343">
        <v>5.3220680432999998</v>
      </c>
      <c r="P55" s="343">
        <v>5.3220680432999998</v>
      </c>
      <c r="Q55" s="343">
        <v>5.3220680432999998</v>
      </c>
      <c r="R55" s="343">
        <v>3.5436480977999998</v>
      </c>
      <c r="S55" s="343">
        <v>3.5436480977999998</v>
      </c>
      <c r="T55" s="343">
        <v>3.5436480977999998</v>
      </c>
      <c r="U55" s="343">
        <v>3.2601938812000002</v>
      </c>
      <c r="V55" s="343">
        <v>3.2601938812000002</v>
      </c>
      <c r="W55" s="343">
        <v>3.2601938812000002</v>
      </c>
      <c r="X55" s="343">
        <v>2.6910755149000001</v>
      </c>
      <c r="Y55" s="343">
        <v>2.6910755149000001</v>
      </c>
      <c r="Z55" s="343">
        <v>2.6910755149000001</v>
      </c>
      <c r="AA55" s="343">
        <v>2.5352252021999999</v>
      </c>
      <c r="AB55" s="343">
        <v>2.5352252021999999</v>
      </c>
      <c r="AC55" s="343">
        <v>2.5352252021999999</v>
      </c>
      <c r="AD55" s="343">
        <v>2.6522762500999999</v>
      </c>
      <c r="AE55" s="343">
        <v>2.6522762500999999</v>
      </c>
      <c r="AF55" s="343">
        <v>2.6522762500999999</v>
      </c>
      <c r="AG55" s="343">
        <v>2.2713405952999999</v>
      </c>
      <c r="AH55" s="343">
        <v>2.2713405952999999</v>
      </c>
      <c r="AI55" s="343">
        <v>2.2713405952999999</v>
      </c>
      <c r="AJ55" s="343">
        <v>2.4836114060000001</v>
      </c>
      <c r="AK55" s="343">
        <v>2.4836114060000001</v>
      </c>
      <c r="AL55" s="343">
        <v>2.4836114060000001</v>
      </c>
      <c r="AM55" s="343">
        <v>2.597976939</v>
      </c>
      <c r="AN55" s="343">
        <v>2.597976939</v>
      </c>
      <c r="AO55" s="343">
        <v>2.597976939</v>
      </c>
      <c r="AP55" s="343">
        <v>2.4758922079999999</v>
      </c>
      <c r="AQ55" s="343">
        <v>2.4758922079999999</v>
      </c>
      <c r="AR55" s="343">
        <v>2.4758922079999999</v>
      </c>
      <c r="AS55" s="343">
        <v>2.9765739967</v>
      </c>
      <c r="AT55" s="343">
        <v>2.9765739967</v>
      </c>
      <c r="AU55" s="343">
        <v>2.9765739967</v>
      </c>
      <c r="AV55" s="343">
        <v>3.2907949460000001</v>
      </c>
      <c r="AW55" s="343">
        <v>3.2907949460000001</v>
      </c>
      <c r="AX55" s="343">
        <v>3.2907949460000001</v>
      </c>
      <c r="AY55" s="873">
        <v>3.2586973048000001</v>
      </c>
      <c r="AZ55" s="873">
        <v>3.2586973048000001</v>
      </c>
      <c r="BA55" s="873">
        <v>3.2586973048000001</v>
      </c>
      <c r="BB55" s="873">
        <v>3.6529452956999999</v>
      </c>
      <c r="BC55" s="873">
        <v>3.9954126143000002</v>
      </c>
      <c r="BD55" s="873">
        <v>4.2635152802</v>
      </c>
      <c r="BE55" s="354">
        <v>3.362419</v>
      </c>
      <c r="BF55" s="354">
        <v>3.5810680000000001</v>
      </c>
      <c r="BG55" s="354">
        <v>3.8264089999999999</v>
      </c>
      <c r="BH55" s="354">
        <v>3.2260019999999998</v>
      </c>
      <c r="BI55" s="354">
        <v>3.47174</v>
      </c>
      <c r="BJ55" s="354">
        <v>3.693638</v>
      </c>
      <c r="BK55" s="354">
        <v>2.9915720000000001</v>
      </c>
      <c r="BL55" s="354">
        <v>3.1776330000000002</v>
      </c>
      <c r="BM55" s="354">
        <v>3.35338</v>
      </c>
      <c r="BN55" s="354">
        <v>2.5790139999999999</v>
      </c>
      <c r="BO55" s="354">
        <v>2.4005510000000001</v>
      </c>
      <c r="BP55" s="354">
        <v>2.2921140000000002</v>
      </c>
      <c r="BQ55" s="354">
        <v>2.3617669999999999</v>
      </c>
      <c r="BR55" s="354">
        <v>2.3096999999999999</v>
      </c>
      <c r="BS55" s="354">
        <v>2.24512</v>
      </c>
      <c r="BT55" s="354">
        <v>2.1367090000000002</v>
      </c>
      <c r="BU55" s="354">
        <v>2.0711599999999999</v>
      </c>
      <c r="BV55" s="354">
        <v>2.016759</v>
      </c>
    </row>
    <row r="56" spans="1:74" ht="11.1" customHeight="1" x14ac:dyDescent="0.2">
      <c r="A56" s="10"/>
      <c r="B56" s="361"/>
      <c r="C56" s="348"/>
      <c r="D56" s="348"/>
      <c r="E56" s="348"/>
      <c r="F56" s="348"/>
      <c r="G56" s="348"/>
      <c r="H56" s="348"/>
      <c r="I56" s="348"/>
      <c r="J56" s="348"/>
      <c r="K56" s="348"/>
      <c r="L56" s="348"/>
      <c r="M56" s="348"/>
      <c r="N56" s="348"/>
      <c r="O56" s="348"/>
      <c r="P56" s="348"/>
      <c r="Q56" s="348"/>
      <c r="R56" s="348"/>
      <c r="S56" s="348"/>
      <c r="T56" s="348"/>
      <c r="U56" s="348"/>
      <c r="V56" s="348"/>
      <c r="W56" s="348"/>
      <c r="X56" s="348"/>
      <c r="Y56" s="348"/>
      <c r="Z56" s="348"/>
      <c r="AA56" s="348"/>
      <c r="AB56" s="348"/>
      <c r="AC56" s="348"/>
      <c r="AD56" s="348"/>
      <c r="AE56" s="348"/>
      <c r="AF56" s="348"/>
      <c r="AG56" s="348"/>
      <c r="AH56" s="348"/>
      <c r="AI56" s="348"/>
      <c r="AJ56" s="348"/>
      <c r="AK56" s="348"/>
      <c r="AL56" s="348"/>
      <c r="AM56" s="348"/>
      <c r="AN56" s="348"/>
      <c r="AO56" s="348"/>
      <c r="AP56" s="348"/>
      <c r="AQ56" s="348"/>
      <c r="AR56" s="348"/>
      <c r="AS56" s="348"/>
      <c r="AT56" s="348"/>
      <c r="AU56" s="348"/>
      <c r="AV56" s="348"/>
      <c r="AW56" s="348"/>
      <c r="AX56" s="348"/>
      <c r="AY56" s="878"/>
      <c r="AZ56" s="878"/>
      <c r="BA56" s="878"/>
      <c r="BB56" s="878"/>
      <c r="BC56" s="878"/>
      <c r="BD56" s="878"/>
      <c r="BE56" s="359"/>
      <c r="BF56" s="359"/>
      <c r="BG56" s="359"/>
      <c r="BH56" s="359"/>
      <c r="BI56" s="359"/>
      <c r="BJ56" s="359"/>
      <c r="BK56" s="359"/>
      <c r="BL56" s="359"/>
      <c r="BM56" s="359"/>
      <c r="BN56" s="359"/>
      <c r="BO56" s="359"/>
      <c r="BP56" s="359"/>
      <c r="BQ56" s="359"/>
      <c r="BR56" s="359"/>
      <c r="BS56" s="359"/>
      <c r="BT56" s="359"/>
      <c r="BU56" s="359"/>
      <c r="BV56" s="359"/>
    </row>
    <row r="57" spans="1:74" ht="11.1" customHeight="1" x14ac:dyDescent="0.2">
      <c r="A57" s="17"/>
      <c r="B57" s="366" t="s">
        <v>279</v>
      </c>
      <c r="C57" s="346"/>
      <c r="D57" s="346"/>
      <c r="E57" s="346"/>
      <c r="F57" s="346"/>
      <c r="G57" s="346"/>
      <c r="H57" s="346"/>
      <c r="I57" s="346"/>
      <c r="J57" s="346"/>
      <c r="K57" s="346"/>
      <c r="L57" s="346"/>
      <c r="M57" s="346"/>
      <c r="N57" s="346"/>
      <c r="O57" s="346"/>
      <c r="P57" s="346"/>
      <c r="Q57" s="346"/>
      <c r="R57" s="346"/>
      <c r="S57" s="346"/>
      <c r="T57" s="346"/>
      <c r="U57" s="346"/>
      <c r="V57" s="346"/>
      <c r="W57" s="346"/>
      <c r="X57" s="346"/>
      <c r="Y57" s="346"/>
      <c r="Z57" s="346"/>
      <c r="AA57" s="346"/>
      <c r="AB57" s="346"/>
      <c r="AC57" s="346"/>
      <c r="AD57" s="346"/>
      <c r="AE57" s="346"/>
      <c r="AF57" s="346"/>
      <c r="AG57" s="346"/>
      <c r="AH57" s="346"/>
      <c r="AI57" s="346"/>
      <c r="AJ57" s="346"/>
      <c r="AK57" s="346"/>
      <c r="AL57" s="346"/>
      <c r="AM57" s="346"/>
      <c r="AN57" s="346"/>
      <c r="AO57" s="346"/>
      <c r="AP57" s="346"/>
      <c r="AQ57" s="346"/>
      <c r="AR57" s="346"/>
      <c r="AS57" s="346"/>
      <c r="AT57" s="346"/>
      <c r="AU57" s="346"/>
      <c r="AV57" s="346"/>
      <c r="AW57" s="346"/>
      <c r="AX57" s="346"/>
      <c r="AY57" s="876"/>
      <c r="AZ57" s="876"/>
      <c r="BA57" s="876"/>
      <c r="BB57" s="876"/>
      <c r="BC57" s="876"/>
      <c r="BD57" s="876"/>
      <c r="BE57" s="357"/>
      <c r="BF57" s="357"/>
      <c r="BG57" s="357"/>
      <c r="BH57" s="357"/>
      <c r="BI57" s="357"/>
      <c r="BJ57" s="357"/>
      <c r="BK57" s="357"/>
      <c r="BL57" s="357"/>
      <c r="BM57" s="357"/>
      <c r="BN57" s="357"/>
      <c r="BO57" s="357"/>
      <c r="BP57" s="357"/>
      <c r="BQ57" s="357"/>
      <c r="BR57" s="357"/>
      <c r="BS57" s="357"/>
      <c r="BT57" s="357"/>
      <c r="BU57" s="357"/>
      <c r="BV57" s="357"/>
    </row>
    <row r="58" spans="1:74" ht="11.1" customHeight="1" x14ac:dyDescent="0.2">
      <c r="A58" s="17" t="s">
        <v>280</v>
      </c>
      <c r="B58" s="367" t="s">
        <v>805</v>
      </c>
      <c r="C58" s="347">
        <v>16206.1</v>
      </c>
      <c r="D58" s="347">
        <v>16207.6</v>
      </c>
      <c r="E58" s="347">
        <v>16127.2</v>
      </c>
      <c r="F58" s="347">
        <v>16125.5</v>
      </c>
      <c r="G58" s="347">
        <v>16103</v>
      </c>
      <c r="H58" s="347">
        <v>16062.9</v>
      </c>
      <c r="I58" s="347">
        <v>16270.4</v>
      </c>
      <c r="J58" s="347">
        <v>16367.3</v>
      </c>
      <c r="K58" s="347">
        <v>16423.8</v>
      </c>
      <c r="L58" s="347">
        <v>16476.3</v>
      </c>
      <c r="M58" s="347">
        <v>16502.7</v>
      </c>
      <c r="N58" s="347">
        <v>16578.2</v>
      </c>
      <c r="O58" s="347">
        <v>16906.900000000001</v>
      </c>
      <c r="P58" s="347">
        <v>16998.2</v>
      </c>
      <c r="Q58" s="347">
        <v>17098.8</v>
      </c>
      <c r="R58" s="347">
        <v>17135.3</v>
      </c>
      <c r="S58" s="347">
        <v>17196.7</v>
      </c>
      <c r="T58" s="347">
        <v>17216.3</v>
      </c>
      <c r="U58" s="347">
        <v>17250.599999999999</v>
      </c>
      <c r="V58" s="347">
        <v>17275.3</v>
      </c>
      <c r="W58" s="347">
        <v>17282.2</v>
      </c>
      <c r="X58" s="347">
        <v>17341.3</v>
      </c>
      <c r="Y58" s="347">
        <v>17427.099999999999</v>
      </c>
      <c r="Z58" s="347">
        <v>17481.7</v>
      </c>
      <c r="AA58" s="347">
        <v>17575.400000000001</v>
      </c>
      <c r="AB58" s="347">
        <v>17596.2</v>
      </c>
      <c r="AC58" s="347">
        <v>17617</v>
      </c>
      <c r="AD58" s="347">
        <v>17638.599999999999</v>
      </c>
      <c r="AE58" s="347">
        <v>17713.3</v>
      </c>
      <c r="AF58" s="347">
        <v>17751.099999999999</v>
      </c>
      <c r="AG58" s="347">
        <v>17743.2</v>
      </c>
      <c r="AH58" s="347">
        <v>17752.900000000001</v>
      </c>
      <c r="AI58" s="347">
        <v>17769.900000000001</v>
      </c>
      <c r="AJ58" s="347">
        <v>17810.5</v>
      </c>
      <c r="AK58" s="347">
        <v>17851.400000000001</v>
      </c>
      <c r="AL58" s="347">
        <v>17867.900000000001</v>
      </c>
      <c r="AM58" s="347">
        <v>17889.8</v>
      </c>
      <c r="AN58" s="347">
        <v>17910.5</v>
      </c>
      <c r="AO58" s="347">
        <v>18029.099999999999</v>
      </c>
      <c r="AP58" s="347">
        <v>18132.900000000001</v>
      </c>
      <c r="AQ58" s="347">
        <v>17980.900000000001</v>
      </c>
      <c r="AR58" s="347">
        <v>17962.099999999999</v>
      </c>
      <c r="AS58" s="347">
        <v>18040.900000000001</v>
      </c>
      <c r="AT58" s="347">
        <v>18076.900000000001</v>
      </c>
      <c r="AU58" s="347">
        <v>18094.599999999999</v>
      </c>
      <c r="AV58" s="347">
        <v>18037.3</v>
      </c>
      <c r="AW58" s="347">
        <v>18035.099999999999</v>
      </c>
      <c r="AX58" s="347">
        <v>18018.5</v>
      </c>
      <c r="AY58" s="877">
        <v>18132.2</v>
      </c>
      <c r="AZ58" s="877">
        <v>18048.5</v>
      </c>
      <c r="BA58" s="877">
        <v>18019.599999999999</v>
      </c>
      <c r="BB58" s="877">
        <v>17932.599999999999</v>
      </c>
      <c r="BC58" s="877">
        <v>17945.623591</v>
      </c>
      <c r="BD58" s="877">
        <v>17947.918618</v>
      </c>
      <c r="BE58" s="358">
        <v>17987.91</v>
      </c>
      <c r="BF58" s="358">
        <v>18017.52</v>
      </c>
      <c r="BG58" s="358">
        <v>18054.240000000002</v>
      </c>
      <c r="BH58" s="358">
        <v>18100.78</v>
      </c>
      <c r="BI58" s="358">
        <v>18149.650000000001</v>
      </c>
      <c r="BJ58" s="358">
        <v>18203.57</v>
      </c>
      <c r="BK58" s="358">
        <v>18270.21</v>
      </c>
      <c r="BL58" s="358">
        <v>18328.5</v>
      </c>
      <c r="BM58" s="358">
        <v>18386.099999999999</v>
      </c>
      <c r="BN58" s="358">
        <v>18443.28</v>
      </c>
      <c r="BO58" s="358">
        <v>18499.310000000001</v>
      </c>
      <c r="BP58" s="358">
        <v>18554.45</v>
      </c>
      <c r="BQ58" s="358">
        <v>18609.91</v>
      </c>
      <c r="BR58" s="358">
        <v>18662.36</v>
      </c>
      <c r="BS58" s="358">
        <v>18713.009999999998</v>
      </c>
      <c r="BT58" s="358">
        <v>18754.61</v>
      </c>
      <c r="BU58" s="358">
        <v>18807.11</v>
      </c>
      <c r="BV58" s="358">
        <v>18863.25</v>
      </c>
    </row>
    <row r="59" spans="1:74" ht="11.1" customHeight="1" x14ac:dyDescent="0.2">
      <c r="A59" s="17" t="s">
        <v>18</v>
      </c>
      <c r="B59" s="368" t="s">
        <v>5</v>
      </c>
      <c r="C59" s="343">
        <v>-10.926129492999999</v>
      </c>
      <c r="D59" s="343">
        <v>-2.9328094961</v>
      </c>
      <c r="E59" s="343">
        <v>-21.407407407000001</v>
      </c>
      <c r="F59" s="343">
        <v>-7.4348332730999998</v>
      </c>
      <c r="G59" s="343">
        <v>-4.8421027749999999</v>
      </c>
      <c r="H59" s="343">
        <v>-4.6038448518999999</v>
      </c>
      <c r="I59" s="343">
        <v>-4.0054751523999998</v>
      </c>
      <c r="J59" s="343">
        <v>-3.2499660107000001</v>
      </c>
      <c r="K59" s="343">
        <v>-1.8214424485</v>
      </c>
      <c r="L59" s="343">
        <v>-1.5370364836999999</v>
      </c>
      <c r="M59" s="343">
        <v>-1.1008965385</v>
      </c>
      <c r="N59" s="343">
        <v>-0.19625785633000001</v>
      </c>
      <c r="O59" s="343">
        <v>4.3242976410000002</v>
      </c>
      <c r="P59" s="343">
        <v>4.8779584886</v>
      </c>
      <c r="Q59" s="343">
        <v>6.0246043950999999</v>
      </c>
      <c r="R59" s="343">
        <v>6.2621314068</v>
      </c>
      <c r="S59" s="343">
        <v>6.7919021300000004</v>
      </c>
      <c r="T59" s="343">
        <v>7.1805215746000002</v>
      </c>
      <c r="U59" s="343">
        <v>6.0244370145000001</v>
      </c>
      <c r="V59" s="343">
        <v>5.5476468323999999</v>
      </c>
      <c r="W59" s="343">
        <v>5.2265614534999996</v>
      </c>
      <c r="X59" s="343">
        <v>5.2499651013999999</v>
      </c>
      <c r="Y59" s="343">
        <v>5.6015076320999997</v>
      </c>
      <c r="Z59" s="343">
        <v>5.4499282190000002</v>
      </c>
      <c r="AA59" s="343">
        <v>3.9540069439000001</v>
      </c>
      <c r="AB59" s="343">
        <v>3.518019555</v>
      </c>
      <c r="AC59" s="343">
        <v>3.0306220320000001</v>
      </c>
      <c r="AD59" s="343">
        <v>2.9372114873999999</v>
      </c>
      <c r="AE59" s="343">
        <v>3.0040647332999999</v>
      </c>
      <c r="AF59" s="343">
        <v>3.1063585091000001</v>
      </c>
      <c r="AG59" s="343">
        <v>2.8555528503000001</v>
      </c>
      <c r="AH59" s="343">
        <v>2.7646408455999998</v>
      </c>
      <c r="AI59" s="343">
        <v>2.8219786832999998</v>
      </c>
      <c r="AJ59" s="343">
        <v>2.705679505</v>
      </c>
      <c r="AK59" s="343">
        <v>2.4347137503999998</v>
      </c>
      <c r="AL59" s="343">
        <v>2.2091673006999999</v>
      </c>
      <c r="AM59" s="343">
        <v>1.7888639802999999</v>
      </c>
      <c r="AN59" s="343">
        <v>1.7861811073</v>
      </c>
      <c r="AO59" s="343">
        <v>2.3392178010000002</v>
      </c>
      <c r="AP59" s="343">
        <v>2.8023766059000002</v>
      </c>
      <c r="AQ59" s="343">
        <v>1.5107292261</v>
      </c>
      <c r="AR59" s="343">
        <v>1.1886587310000001</v>
      </c>
      <c r="AS59" s="343">
        <v>1.6778258713</v>
      </c>
      <c r="AT59" s="343">
        <v>1.8250539348999999</v>
      </c>
      <c r="AU59" s="343">
        <v>1.8272471989000001</v>
      </c>
      <c r="AV59" s="343">
        <v>1.2734061368</v>
      </c>
      <c r="AW59" s="343">
        <v>1.0290509428000001</v>
      </c>
      <c r="AX59" s="343">
        <v>0.84285226579999994</v>
      </c>
      <c r="AY59" s="873">
        <v>1.3549620454</v>
      </c>
      <c r="AZ59" s="873">
        <v>0.77049775270999998</v>
      </c>
      <c r="BA59" s="873">
        <v>-5.2692591422000001E-2</v>
      </c>
      <c r="BB59" s="873">
        <v>-1.1046219854999999</v>
      </c>
      <c r="BC59" s="873">
        <v>-0.19618822873</v>
      </c>
      <c r="BD59" s="873">
        <v>-7.8951690702999996E-2</v>
      </c>
      <c r="BE59" s="354">
        <v>-0.29370059999999998</v>
      </c>
      <c r="BF59" s="354">
        <v>-0.32845849999999999</v>
      </c>
      <c r="BG59" s="354">
        <v>-0.22306599999999999</v>
      </c>
      <c r="BH59" s="354">
        <v>0.3519254</v>
      </c>
      <c r="BI59" s="354">
        <v>0.63513220000000004</v>
      </c>
      <c r="BJ59" s="354">
        <v>1.027118</v>
      </c>
      <c r="BK59" s="354">
        <v>0.76113450000000005</v>
      </c>
      <c r="BL59" s="354">
        <v>1.5513840000000001</v>
      </c>
      <c r="BM59" s="354">
        <v>2.0339170000000002</v>
      </c>
      <c r="BN59" s="354">
        <v>2.8477869999999998</v>
      </c>
      <c r="BO59" s="354">
        <v>3.0853440000000001</v>
      </c>
      <c r="BP59" s="354">
        <v>3.379372</v>
      </c>
      <c r="BQ59" s="354">
        <v>3.457859</v>
      </c>
      <c r="BR59" s="354">
        <v>3.5789409999999999</v>
      </c>
      <c r="BS59" s="354">
        <v>3.648876</v>
      </c>
      <c r="BT59" s="354">
        <v>3.6121650000000001</v>
      </c>
      <c r="BU59" s="354">
        <v>3.6224400000000001</v>
      </c>
      <c r="BV59" s="354">
        <v>3.623904</v>
      </c>
    </row>
    <row r="60" spans="1:74" ht="11.1" customHeight="1" x14ac:dyDescent="0.2">
      <c r="A60" s="13"/>
      <c r="B60" s="369"/>
      <c r="C60" s="342"/>
      <c r="D60" s="342"/>
      <c r="E60" s="342"/>
      <c r="F60" s="342"/>
      <c r="G60" s="342"/>
      <c r="H60" s="342"/>
      <c r="I60" s="342"/>
      <c r="J60" s="342"/>
      <c r="K60" s="342"/>
      <c r="L60" s="342"/>
      <c r="M60" s="342"/>
      <c r="N60" s="342"/>
      <c r="O60" s="342"/>
      <c r="P60" s="342"/>
      <c r="Q60" s="342"/>
      <c r="R60" s="342"/>
      <c r="S60" s="342"/>
      <c r="T60" s="342"/>
      <c r="U60" s="342"/>
      <c r="V60" s="342"/>
      <c r="W60" s="342"/>
      <c r="X60" s="342"/>
      <c r="Y60" s="342"/>
      <c r="Z60" s="342"/>
      <c r="AA60" s="342"/>
      <c r="AB60" s="342"/>
      <c r="AC60" s="342"/>
      <c r="AD60" s="342"/>
      <c r="AE60" s="342"/>
      <c r="AF60" s="342"/>
      <c r="AG60" s="342"/>
      <c r="AH60" s="342"/>
      <c r="AI60" s="342"/>
      <c r="AJ60" s="342"/>
      <c r="AK60" s="342"/>
      <c r="AL60" s="342"/>
      <c r="AM60" s="342"/>
      <c r="AN60" s="342"/>
      <c r="AO60" s="342"/>
      <c r="AP60" s="342"/>
      <c r="AQ60" s="342"/>
      <c r="AR60" s="342"/>
      <c r="AS60" s="342"/>
      <c r="AT60" s="342"/>
      <c r="AU60" s="342"/>
      <c r="AV60" s="342"/>
      <c r="AW60" s="342"/>
      <c r="AX60" s="342"/>
      <c r="AY60" s="872"/>
      <c r="AZ60" s="872"/>
      <c r="BA60" s="872"/>
      <c r="BB60" s="872"/>
      <c r="BC60" s="872"/>
      <c r="BD60" s="872"/>
      <c r="BE60" s="353"/>
      <c r="BF60" s="353"/>
      <c r="BG60" s="353"/>
      <c r="BH60" s="353"/>
      <c r="BI60" s="353"/>
      <c r="BJ60" s="353"/>
      <c r="BK60" s="353"/>
      <c r="BL60" s="353"/>
      <c r="BM60" s="353"/>
      <c r="BN60" s="353"/>
      <c r="BO60" s="353"/>
      <c r="BP60" s="353"/>
      <c r="BQ60" s="353"/>
      <c r="BR60" s="353"/>
      <c r="BS60" s="353"/>
      <c r="BT60" s="353"/>
      <c r="BU60" s="353"/>
      <c r="BV60" s="353"/>
    </row>
    <row r="61" spans="1:74" ht="11.1" customHeight="1" x14ac:dyDescent="0.2">
      <c r="A61" s="17"/>
      <c r="B61" s="366" t="s">
        <v>474</v>
      </c>
      <c r="C61" s="342"/>
      <c r="D61" s="342"/>
      <c r="E61" s="342"/>
      <c r="F61" s="342"/>
      <c r="G61" s="342"/>
      <c r="H61" s="342"/>
      <c r="I61" s="342"/>
      <c r="J61" s="342"/>
      <c r="K61" s="342"/>
      <c r="L61" s="342"/>
      <c r="M61" s="342"/>
      <c r="N61" s="342"/>
      <c r="O61" s="342"/>
      <c r="P61" s="342"/>
      <c r="Q61" s="342"/>
      <c r="R61" s="342"/>
      <c r="S61" s="342"/>
      <c r="T61" s="342"/>
      <c r="U61" s="342"/>
      <c r="V61" s="342"/>
      <c r="W61" s="342"/>
      <c r="X61" s="342"/>
      <c r="Y61" s="342"/>
      <c r="Z61" s="342"/>
      <c r="AA61" s="342"/>
      <c r="AB61" s="342"/>
      <c r="AC61" s="342"/>
      <c r="AD61" s="342"/>
      <c r="AE61" s="342"/>
      <c r="AF61" s="342"/>
      <c r="AG61" s="342"/>
      <c r="AH61" s="342"/>
      <c r="AI61" s="342"/>
      <c r="AJ61" s="342"/>
      <c r="AK61" s="342"/>
      <c r="AL61" s="342"/>
      <c r="AM61" s="342"/>
      <c r="AN61" s="342"/>
      <c r="AO61" s="342"/>
      <c r="AP61" s="342"/>
      <c r="AQ61" s="342"/>
      <c r="AR61" s="342"/>
      <c r="AS61" s="342"/>
      <c r="AT61" s="342"/>
      <c r="AU61" s="342"/>
      <c r="AV61" s="342"/>
      <c r="AW61" s="342"/>
      <c r="AX61" s="342"/>
      <c r="AY61" s="872"/>
      <c r="AZ61" s="872"/>
      <c r="BA61" s="872"/>
      <c r="BB61" s="872"/>
      <c r="BC61" s="872"/>
      <c r="BD61" s="872"/>
      <c r="BE61" s="353"/>
      <c r="BF61" s="353"/>
      <c r="BG61" s="353"/>
      <c r="BH61" s="353"/>
      <c r="BI61" s="353"/>
      <c r="BJ61" s="353"/>
      <c r="BK61" s="353"/>
      <c r="BL61" s="353"/>
      <c r="BM61" s="353"/>
      <c r="BN61" s="353"/>
      <c r="BO61" s="353"/>
      <c r="BP61" s="353"/>
      <c r="BQ61" s="353"/>
      <c r="BR61" s="353"/>
      <c r="BS61" s="353"/>
      <c r="BT61" s="353"/>
      <c r="BU61" s="353"/>
      <c r="BV61" s="353"/>
    </row>
    <row r="62" spans="1:74" ht="11.1" customHeight="1" x14ac:dyDescent="0.2">
      <c r="A62" s="17" t="s">
        <v>281</v>
      </c>
      <c r="B62" s="367" t="s">
        <v>749</v>
      </c>
      <c r="C62" s="343">
        <v>97.953500000000005</v>
      </c>
      <c r="D62" s="343">
        <v>98.522300000000001</v>
      </c>
      <c r="E62" s="343">
        <v>98.970399999999998</v>
      </c>
      <c r="F62" s="343">
        <v>98.920400000000001</v>
      </c>
      <c r="G62" s="343">
        <v>98.479900000000001</v>
      </c>
      <c r="H62" s="343">
        <v>97.938299999999998</v>
      </c>
      <c r="I62" s="343">
        <v>98.0214</v>
      </c>
      <c r="J62" s="343">
        <v>98.001900000000006</v>
      </c>
      <c r="K62" s="343">
        <v>97.993600000000001</v>
      </c>
      <c r="L62" s="343">
        <v>98.239000000000004</v>
      </c>
      <c r="M62" s="343">
        <v>97.455500000000001</v>
      </c>
      <c r="N62" s="343">
        <v>95.754499999999993</v>
      </c>
      <c r="O62" s="343">
        <v>97.433199999999999</v>
      </c>
      <c r="P62" s="343">
        <v>97.482100000000003</v>
      </c>
      <c r="Q62" s="343">
        <v>96.855199999999996</v>
      </c>
      <c r="R62" s="343">
        <v>97.773799999999994</v>
      </c>
      <c r="S62" s="343">
        <v>97.595600000000005</v>
      </c>
      <c r="T62" s="343">
        <v>96.921700000000001</v>
      </c>
      <c r="U62" s="343">
        <v>97.307500000000005</v>
      </c>
      <c r="V62" s="343">
        <v>97.2654</v>
      </c>
      <c r="W62" s="343">
        <v>97.303700000000006</v>
      </c>
      <c r="X62" s="343">
        <v>96.786000000000001</v>
      </c>
      <c r="Y62" s="343">
        <v>97.2483</v>
      </c>
      <c r="Z62" s="343">
        <v>97.244500000000002</v>
      </c>
      <c r="AA62" s="343">
        <v>95.745699999999999</v>
      </c>
      <c r="AB62" s="343">
        <v>96.955299999999994</v>
      </c>
      <c r="AC62" s="343">
        <v>97.089600000000004</v>
      </c>
      <c r="AD62" s="343">
        <v>96.563999999999993</v>
      </c>
      <c r="AE62" s="343">
        <v>97.104600000000005</v>
      </c>
      <c r="AF62" s="343">
        <v>96.926400000000001</v>
      </c>
      <c r="AG62" s="343">
        <v>96.166300000000007</v>
      </c>
      <c r="AH62" s="343">
        <v>96.624399999999994</v>
      </c>
      <c r="AI62" s="343">
        <v>96.086399999999998</v>
      </c>
      <c r="AJ62" s="343">
        <v>95.444900000000004</v>
      </c>
      <c r="AK62" s="343">
        <v>95.724599999999995</v>
      </c>
      <c r="AL62" s="343">
        <v>96.1524</v>
      </c>
      <c r="AM62" s="343">
        <v>95.767300000000006</v>
      </c>
      <c r="AN62" s="343">
        <v>96.955399999999997</v>
      </c>
      <c r="AO62" s="343">
        <v>97.389799999999994</v>
      </c>
      <c r="AP62" s="343">
        <v>97.331400000000002</v>
      </c>
      <c r="AQ62" s="343">
        <v>97.248199999999997</v>
      </c>
      <c r="AR62" s="343">
        <v>97.579400000000007</v>
      </c>
      <c r="AS62" s="343">
        <v>98.069299999999998</v>
      </c>
      <c r="AT62" s="343">
        <v>98.084000000000003</v>
      </c>
      <c r="AU62" s="343">
        <v>98.047300000000007</v>
      </c>
      <c r="AV62" s="343">
        <v>97.212800000000001</v>
      </c>
      <c r="AW62" s="343">
        <v>97.129900000000006</v>
      </c>
      <c r="AX62" s="343">
        <v>96.985699999999994</v>
      </c>
      <c r="AY62" s="873">
        <v>97.119299999999996</v>
      </c>
      <c r="AZ62" s="873">
        <v>97.744600000000005</v>
      </c>
      <c r="BA62" s="873">
        <v>97.875799999999998</v>
      </c>
      <c r="BB62" s="873">
        <v>98.587000000000003</v>
      </c>
      <c r="BC62" s="873">
        <v>98.635300000000001</v>
      </c>
      <c r="BD62" s="873">
        <v>98.748884814999997</v>
      </c>
      <c r="BE62" s="354">
        <v>98.997770000000003</v>
      </c>
      <c r="BF62" s="354">
        <v>99.169489999999996</v>
      </c>
      <c r="BG62" s="354">
        <v>99.292299999999997</v>
      </c>
      <c r="BH62" s="354">
        <v>99.315470000000005</v>
      </c>
      <c r="BI62" s="354">
        <v>99.378489999999999</v>
      </c>
      <c r="BJ62" s="354">
        <v>99.43065</v>
      </c>
      <c r="BK62" s="354">
        <v>99.402320000000003</v>
      </c>
      <c r="BL62" s="354">
        <v>99.484949999999998</v>
      </c>
      <c r="BM62" s="354">
        <v>99.608930000000001</v>
      </c>
      <c r="BN62" s="354">
        <v>99.805090000000007</v>
      </c>
      <c r="BO62" s="354">
        <v>99.988630000000001</v>
      </c>
      <c r="BP62" s="354">
        <v>100.1904</v>
      </c>
      <c r="BQ62" s="354">
        <v>100.428</v>
      </c>
      <c r="BR62" s="354">
        <v>100.6529</v>
      </c>
      <c r="BS62" s="354">
        <v>100.88290000000001</v>
      </c>
      <c r="BT62" s="354">
        <v>101.16119999999999</v>
      </c>
      <c r="BU62" s="354">
        <v>101.3686</v>
      </c>
      <c r="BV62" s="354">
        <v>101.5484</v>
      </c>
    </row>
    <row r="63" spans="1:74" ht="11.1" customHeight="1" x14ac:dyDescent="0.2">
      <c r="A63" s="17" t="s">
        <v>19</v>
      </c>
      <c r="B63" s="368" t="s">
        <v>5</v>
      </c>
      <c r="C63" s="343">
        <v>0.15715778559999999</v>
      </c>
      <c r="D63" s="343">
        <v>5.1009914594000003</v>
      </c>
      <c r="E63" s="343">
        <v>2.3709584993999999</v>
      </c>
      <c r="F63" s="343">
        <v>2.0914629301000001</v>
      </c>
      <c r="G63" s="343">
        <v>0.53575566765000004</v>
      </c>
      <c r="H63" s="343">
        <v>-3.2969074395999998E-2</v>
      </c>
      <c r="I63" s="343">
        <v>-0.83693564001999998</v>
      </c>
      <c r="J63" s="343">
        <v>-0.27109454422000001</v>
      </c>
      <c r="K63" s="343">
        <v>0.95626247870000003</v>
      </c>
      <c r="L63" s="343">
        <v>-0.19739254907000001</v>
      </c>
      <c r="M63" s="343">
        <v>-1.5746162687</v>
      </c>
      <c r="N63" s="343">
        <v>-3.1775483584000002</v>
      </c>
      <c r="O63" s="343">
        <v>-0.53117040228000001</v>
      </c>
      <c r="P63" s="343">
        <v>-1.0558015799</v>
      </c>
      <c r="Q63" s="343">
        <v>-2.1372046592</v>
      </c>
      <c r="R63" s="343">
        <v>-1.1591137924999999</v>
      </c>
      <c r="S63" s="343">
        <v>-0.89794973390999999</v>
      </c>
      <c r="T63" s="343">
        <v>-1.0380004554</v>
      </c>
      <c r="U63" s="343">
        <v>-0.72831034855999999</v>
      </c>
      <c r="V63" s="343">
        <v>-0.75151604204</v>
      </c>
      <c r="W63" s="343">
        <v>-0.70402556902000002</v>
      </c>
      <c r="X63" s="343">
        <v>-1.4790460001000001</v>
      </c>
      <c r="Y63" s="343">
        <v>-0.21260985783</v>
      </c>
      <c r="Z63" s="343">
        <v>1.5560626393999999</v>
      </c>
      <c r="AA63" s="343">
        <v>-1.7319558425999999</v>
      </c>
      <c r="AB63" s="343">
        <v>-0.54040690547000003</v>
      </c>
      <c r="AC63" s="343">
        <v>0.24201075420000001</v>
      </c>
      <c r="AD63" s="343">
        <v>-1.2373457919999999</v>
      </c>
      <c r="AE63" s="343">
        <v>-0.50309645107000001</v>
      </c>
      <c r="AF63" s="343">
        <v>4.8492752397000004E-3</v>
      </c>
      <c r="AG63" s="343">
        <v>-1.1727770212999999</v>
      </c>
      <c r="AH63" s="343">
        <v>-0.65902160480000005</v>
      </c>
      <c r="AI63" s="343">
        <v>-1.2510315641</v>
      </c>
      <c r="AJ63" s="343">
        <v>-1.3856342859999999</v>
      </c>
      <c r="AK63" s="343">
        <v>-1.5668140213999999</v>
      </c>
      <c r="AL63" s="343">
        <v>-1.1230455193</v>
      </c>
      <c r="AM63" s="343">
        <v>2.2559759863999999E-2</v>
      </c>
      <c r="AN63" s="343">
        <v>1.0314031311E-4</v>
      </c>
      <c r="AO63" s="343">
        <v>0.30919892553</v>
      </c>
      <c r="AP63" s="343">
        <v>0.79470610165</v>
      </c>
      <c r="AQ63" s="343">
        <v>0.14788176873</v>
      </c>
      <c r="AR63" s="343">
        <v>0.67370706020000004</v>
      </c>
      <c r="AS63" s="343">
        <v>1.9788636976</v>
      </c>
      <c r="AT63" s="343">
        <v>1.5105915275999999</v>
      </c>
      <c r="AU63" s="343">
        <v>2.0407674759000001</v>
      </c>
      <c r="AV63" s="343">
        <v>1.8522728821000001</v>
      </c>
      <c r="AW63" s="343">
        <v>1.4680656801</v>
      </c>
      <c r="AX63" s="343">
        <v>0.86664503433999995</v>
      </c>
      <c r="AY63" s="873">
        <v>1.4117553695</v>
      </c>
      <c r="AZ63" s="873">
        <v>0.81398251155000001</v>
      </c>
      <c r="BA63" s="873">
        <v>0.49902556530999997</v>
      </c>
      <c r="BB63" s="873">
        <v>1.2900256238000001</v>
      </c>
      <c r="BC63" s="873">
        <v>1.4263503077999999</v>
      </c>
      <c r="BD63" s="873">
        <v>1.1984955992999999</v>
      </c>
      <c r="BE63" s="354">
        <v>0.94675339999999997</v>
      </c>
      <c r="BF63" s="354">
        <v>1.1066990000000001</v>
      </c>
      <c r="BG63" s="354">
        <v>1.2697959999999999</v>
      </c>
      <c r="BH63" s="354">
        <v>2.162954</v>
      </c>
      <c r="BI63" s="354">
        <v>2.3150369999999998</v>
      </c>
      <c r="BJ63" s="354">
        <v>2.520937</v>
      </c>
      <c r="BK63" s="354">
        <v>2.3507340000000001</v>
      </c>
      <c r="BL63" s="354">
        <v>1.7805059999999999</v>
      </c>
      <c r="BM63" s="354">
        <v>1.77074</v>
      </c>
      <c r="BN63" s="354">
        <v>1.235549</v>
      </c>
      <c r="BO63" s="354">
        <v>1.372053</v>
      </c>
      <c r="BP63" s="354">
        <v>1.459759</v>
      </c>
      <c r="BQ63" s="354">
        <v>1.4446859999999999</v>
      </c>
      <c r="BR63" s="354">
        <v>1.4958659999999999</v>
      </c>
      <c r="BS63" s="354">
        <v>1.601917</v>
      </c>
      <c r="BT63" s="354">
        <v>1.85849</v>
      </c>
      <c r="BU63" s="354">
        <v>2.0025460000000002</v>
      </c>
      <c r="BV63" s="354">
        <v>2.129848</v>
      </c>
    </row>
    <row r="64" spans="1:74" ht="11.1" customHeight="1" x14ac:dyDescent="0.2">
      <c r="A64" s="13"/>
      <c r="B64" s="15"/>
      <c r="C64" s="342"/>
      <c r="D64" s="342"/>
      <c r="E64" s="342"/>
      <c r="F64" s="342"/>
      <c r="G64" s="342"/>
      <c r="H64" s="342"/>
      <c r="I64" s="342"/>
      <c r="J64" s="342"/>
      <c r="K64" s="342"/>
      <c r="L64" s="342"/>
      <c r="M64" s="342"/>
      <c r="N64" s="342"/>
      <c r="O64" s="342"/>
      <c r="P64" s="342"/>
      <c r="Q64" s="342"/>
      <c r="R64" s="342"/>
      <c r="S64" s="342"/>
      <c r="T64" s="342"/>
      <c r="U64" s="342"/>
      <c r="V64" s="342"/>
      <c r="W64" s="342"/>
      <c r="X64" s="342"/>
      <c r="Y64" s="342"/>
      <c r="Z64" s="342"/>
      <c r="AA64" s="342"/>
      <c r="AB64" s="342"/>
      <c r="AC64" s="342"/>
      <c r="AD64" s="342"/>
      <c r="AE64" s="342"/>
      <c r="AF64" s="342"/>
      <c r="AG64" s="342"/>
      <c r="AH64" s="342"/>
      <c r="AI64" s="342"/>
      <c r="AJ64" s="342"/>
      <c r="AK64" s="342"/>
      <c r="AL64" s="342"/>
      <c r="AM64" s="342"/>
      <c r="AN64" s="342"/>
      <c r="AO64" s="342"/>
      <c r="AP64" s="342"/>
      <c r="AQ64" s="342"/>
      <c r="AR64" s="342"/>
      <c r="AS64" s="342"/>
      <c r="AT64" s="342"/>
      <c r="AU64" s="342"/>
      <c r="AV64" s="342"/>
      <c r="AW64" s="342"/>
      <c r="AX64" s="342"/>
      <c r="AY64" s="872"/>
      <c r="AZ64" s="872"/>
      <c r="BA64" s="872"/>
      <c r="BB64" s="872"/>
      <c r="BC64" s="872"/>
      <c r="BD64" s="872"/>
      <c r="BE64" s="353"/>
      <c r="BF64" s="353"/>
      <c r="BG64" s="353"/>
      <c r="BH64" s="353"/>
      <c r="BI64" s="353"/>
      <c r="BJ64" s="353"/>
      <c r="BK64" s="353"/>
      <c r="BL64" s="353"/>
      <c r="BM64" s="353"/>
      <c r="BN64" s="353"/>
      <c r="BO64" s="353"/>
      <c r="BP64" s="353"/>
      <c r="BQ64" s="353"/>
      <c r="BR64" s="353"/>
      <c r="BS64" s="353"/>
      <c r="BT64" s="353"/>
      <c r="BU64" s="353"/>
      <c r="BV64" s="353"/>
    </row>
    <row r="65" spans="1:74" ht="11.1" customHeight="1" x14ac:dyDescent="0.2">
      <c r="A65" s="13"/>
      <c r="B65" s="14" t="s">
        <v>475</v>
      </c>
      <c r="C65" s="342"/>
      <c r="D65" s="342"/>
      <c r="E65" s="342"/>
      <c r="F65" s="342"/>
      <c r="G65" s="342"/>
      <c r="H65" s="342"/>
      <c r="I65" s="342"/>
      <c r="J65" s="342"/>
      <c r="K65" s="342"/>
      <c r="L65" s="342"/>
      <c r="M65" s="342"/>
      <c r="N65" s="342"/>
      <c r="O65" s="342"/>
      <c r="P65" s="342"/>
      <c r="Q65" s="342"/>
      <c r="R65" s="342"/>
      <c r="S65" s="342"/>
      <c r="T65" s="342"/>
      <c r="U65" s="342"/>
      <c r="V65" s="342"/>
      <c r="W65" s="342"/>
      <c r="X65" s="342"/>
      <c r="Y65" s="342"/>
      <c r="Z65" s="342"/>
      <c r="AA65" s="342"/>
      <c r="AB65" s="342"/>
      <c r="AC65" s="342"/>
      <c r="AD65" s="342"/>
      <c r="AE65" s="342"/>
      <c r="AF65" s="342"/>
      <c r="AG65" s="342"/>
      <c r="AH65" s="342"/>
      <c r="AI65" s="342"/>
      <c r="AJ65" s="342"/>
      <c r="AK65" s="342"/>
      <c r="AL65" s="342"/>
      <c r="AM65" s="342"/>
      <c r="AN65" s="342"/>
      <c r="AO65" s="342"/>
      <c r="AP65" s="342"/>
      <c r="AQ65" s="342"/>
      <c r="AR65" s="342"/>
      <c r="AS65" s="342"/>
      <c r="AT65" s="342"/>
      <c r="AU65" s="342"/>
      <c r="AV65" s="342"/>
      <c r="AW65" s="342"/>
      <c r="AX65" s="342"/>
      <c r="AY65" s="872"/>
      <c r="AZ65" s="872"/>
      <c r="BA65" s="872"/>
      <c r="BB65" s="872"/>
      <c r="BC65" s="872"/>
      <c r="BD65" s="872"/>
      <c r="BE65" s="353"/>
      <c r="BF65" s="353"/>
      <c r="BG65" s="353"/>
      <c r="BH65" s="353"/>
      <c r="BI65" s="353"/>
      <c r="BJ65" s="353"/>
      <c r="BK65" s="353"/>
      <c r="BL65" s="353"/>
      <c r="BM65" s="353"/>
      <c r="BN65" s="353"/>
      <c r="BO65" s="353"/>
      <c r="BP65" s="353"/>
      <c r="BQ65" s="353"/>
      <c r="BR65" s="353"/>
      <c r="BS65" s="353"/>
      <c r="BT65" s="353"/>
      <c r="BU65" s="353"/>
      <c r="BV65" s="353"/>
    </row>
    <row r="66" spans="1:74" ht="11.1" customHeight="1" x14ac:dyDescent="0.2">
      <c r="A66" s="13"/>
      <c r="B66" s="15"/>
      <c r="C66" s="342"/>
      <c r="D66" s="342"/>
      <c r="E66" s="342"/>
      <c r="F66" s="342"/>
      <c r="G66" s="342"/>
      <c r="H66" s="342"/>
      <c r="I66" s="342"/>
      <c r="J66" s="342"/>
      <c r="K66" s="342"/>
      <c r="L66" s="342"/>
      <c r="M66" s="342"/>
      <c r="N66" s="342"/>
      <c r="O66" s="342"/>
      <c r="P66" s="342"/>
      <c r="Q66" s="342"/>
      <c r="R66" s="342"/>
      <c r="S66" s="342"/>
      <c r="T66" s="342"/>
      <c r="U66" s="342"/>
      <c r="V66" s="342"/>
      <c r="W66" s="342"/>
      <c r="X66" s="342"/>
      <c r="Y66" s="342"/>
      <c r="Z66" s="342"/>
      <c r="AA66" s="342"/>
      <c r="AB66" s="342"/>
      <c r="AC66" s="342"/>
      <c r="AD66" s="342"/>
      <c r="AE66" s="342"/>
      <c r="AF66" s="342"/>
      <c r="AG66" s="342"/>
      <c r="AH66" s="342"/>
      <c r="AI66" s="342"/>
      <c r="AJ66" s="342"/>
      <c r="AK66" s="342"/>
      <c r="AL66" s="342"/>
      <c r="AM66" s="342"/>
      <c r="AN66" s="342"/>
      <c r="AO66" s="342"/>
      <c r="AP66" s="342"/>
      <c r="AQ66" s="342"/>
      <c r="AR66" s="342"/>
      <c r="AS66" s="342"/>
      <c r="AT66" s="342"/>
      <c r="AU66" s="342"/>
      <c r="AV66" s="342"/>
      <c r="AW66" s="342"/>
      <c r="AX66" s="342"/>
      <c r="AY66" s="872"/>
      <c r="AZ66" s="872"/>
      <c r="BA66" s="872"/>
      <c r="BB66" s="872"/>
      <c r="BC66" s="872"/>
      <c r="BD66" s="872"/>
      <c r="BE66" s="353"/>
      <c r="BF66" s="353"/>
      <c r="BG66" s="353"/>
      <c r="BH66" s="353"/>
      <c r="BI66" s="353"/>
      <c r="BJ66" s="353"/>
      <c r="BK66" s="353"/>
      <c r="BL66" s="353"/>
      <c r="BM66" s="353"/>
      <c r="BN66" s="353"/>
      <c r="BO66" s="353"/>
      <c r="BP66" s="353"/>
      <c r="BQ66" s="353"/>
      <c r="BR66" s="353"/>
      <c r="BS66" s="353"/>
      <c r="BT66" s="353"/>
      <c r="BU66" s="353"/>
      <c r="BV66" s="353"/>
    </row>
    <row r="67" spans="1:74" ht="11.1" customHeight="1" x14ac:dyDescent="0.2">
      <c r="A67" s="17" t="s">
        <v>282</v>
      </c>
      <c r="B67" s="368" t="s">
        <v>476</v>
      </c>
      <c r="C67" s="347">
        <v>914.11585088000004</v>
      </c>
      <c r="D67" s="347">
        <v>711.89321710000002</v>
      </c>
      <c r="E67" s="347">
        <v>524.57678324999995</v>
      </c>
      <c r="F67" s="347">
        <v>341.58065744999999</v>
      </c>
      <c r="G67" s="347">
        <v>122.25727241</v>
      </c>
      <c r="H67" s="347">
        <v>25.901892105999998</v>
      </c>
      <c r="I67" s="347">
        <v>3.6293388627000001</v>
      </c>
      <c r="J67" s="347">
        <v>5.8137647882000003</v>
      </c>
      <c r="K67" s="347">
        <v>44.428107937</v>
      </c>
      <c r="L67" s="347">
        <v>257.45060373000001</v>
      </c>
      <c r="M67" s="347">
        <v>511.03636972999999</v>
      </c>
      <c r="N67" s="347">
        <v>780.75006823000001</v>
      </c>
      <c r="O67" s="347">
        <v>714.88941227999999</v>
      </c>
      <c r="P67" s="347">
        <v>621.20274444999995</v>
      </c>
      <c r="Q67" s="347">
        <v>585.28674481999997</v>
      </c>
      <c r="R67" s="347">
        <v>297.31027644</v>
      </c>
      <c r="S67" s="347">
        <v>144.71554836999999</v>
      </c>
      <c r="T67" s="347">
        <v>42.917058607000001</v>
      </c>
      <c r="U67" s="347">
        <v>4.7347716228000003</v>
      </c>
      <c r="V67" s="347">
        <v>9.7153106406000003</v>
      </c>
      <c r="W67" s="347">
        <v>45.635457441</v>
      </c>
      <c r="X67" s="347">
        <v>206.57469596000001</v>
      </c>
      <c r="Y67" s="347">
        <v>504.64866369999999</v>
      </c>
      <c r="Z67" s="347">
        <v>624.01699600999996</v>
      </c>
      <c r="AA67" s="347">
        <v>840.79430055</v>
      </c>
      <c r="AB67" s="347">
        <v>575.84743762999994</v>
      </c>
      <c r="AC67" s="347">
        <v>489.43984014</v>
      </c>
      <c r="AD67" s="347">
        <v>281.14185309999999</v>
      </c>
      <c r="AE67" s="347">
        <v>113.80764044999999</v>
      </c>
      <c r="AF67" s="347">
        <v>19.583541867000001</v>
      </c>
      <c r="AG67" s="347">
        <v>4.0195693864999997</v>
      </c>
      <c r="AH67" s="347">
        <v>9.0910849652000003</v>
      </c>
      <c r="AI67" s="347">
        <v>37.343344125999998</v>
      </c>
      <c r="AJ67" s="347">
        <v>186.49301091999999</v>
      </c>
      <c r="AK67" s="347">
        <v>430.10002577</v>
      </c>
      <c r="AL67" s="347">
        <v>704.27032731999998</v>
      </c>
      <c r="AM67" s="347">
        <v>946.31910705999996</v>
      </c>
      <c r="AN67" s="347">
        <v>686.69109318999995</v>
      </c>
      <c r="AO67" s="347">
        <v>470.19263087000002</v>
      </c>
      <c r="AP67" s="347">
        <v>279.57217530000003</v>
      </c>
      <c r="AQ67" s="347">
        <v>136.35684849</v>
      </c>
      <c r="AR67" s="347">
        <v>19.847016446000001</v>
      </c>
      <c r="AS67" s="347">
        <v>4.1471426567999998</v>
      </c>
      <c r="AT67" s="347">
        <v>10.673573797</v>
      </c>
      <c r="AU67" s="347">
        <v>39.884376967999998</v>
      </c>
      <c r="AV67" s="347">
        <v>215.48831246</v>
      </c>
      <c r="AW67" s="347">
        <v>463.80182538000003</v>
      </c>
      <c r="AX67" s="347">
        <v>747.85252684</v>
      </c>
      <c r="AY67" s="877">
        <v>876.16002523999998</v>
      </c>
      <c r="AZ67" s="877">
        <v>653.10106227000006</v>
      </c>
      <c r="BA67" s="877">
        <v>401.81017808000001</v>
      </c>
      <c r="BB67" s="877">
        <v>238.57497612</v>
      </c>
      <c r="BC67" s="877">
        <v>139.73018870000001</v>
      </c>
      <c r="BD67" s="877">
        <v>19.756533765</v>
      </c>
      <c r="BE67" s="358">
        <v>6.8015303434999996</v>
      </c>
      <c r="BF67" s="358">
        <v>11.092743345000001</v>
      </c>
      <c r="BG67" s="358">
        <v>55.176993801999998</v>
      </c>
      <c r="BH67" s="358">
        <v>236.96407425000001</v>
      </c>
      <c r="BI67" s="358">
        <v>479.14238369999998</v>
      </c>
      <c r="BJ67" s="358">
        <v>714.03175544999999</v>
      </c>
      <c r="BK67" s="358">
        <v>791.28709558000003</v>
      </c>
      <c r="BL67" s="358">
        <v>644.41544557999998</v>
      </c>
      <c r="BM67" s="358">
        <v>525.79199168000002</v>
      </c>
      <c r="BN67" s="358">
        <v>297.86079504000003</v>
      </c>
      <c r="BO67" s="358">
        <v>134.36300765999999</v>
      </c>
      <c r="BP67" s="358">
        <v>30.796656332000001</v>
      </c>
      <c r="BQ67" s="358">
        <v>7.2069842268000004</v>
      </c>
      <c r="BR67" s="358">
        <v>11.062753102</v>
      </c>
      <c r="BS67" s="358">
        <v>54.985395179999998</v>
      </c>
      <c r="BT67" s="358">
        <v>236.00878215</v>
      </c>
      <c r="BU67" s="358">
        <v>477.18523782</v>
      </c>
      <c r="BV67" s="358">
        <v>711.07400071999996</v>
      </c>
    </row>
    <row r="68" spans="1:74" ht="11.1" customHeight="1" x14ac:dyDescent="0.2">
      <c r="A68" s="17" t="s">
        <v>285</v>
      </c>
      <c r="B68" s="370" t="s">
        <v>0</v>
      </c>
      <c r="C68" s="349">
        <v>8.4413980985000006</v>
      </c>
      <c r="D68" s="349">
        <v>11.292663558999999</v>
      </c>
      <c r="E68" s="349">
        <v>26.950889259</v>
      </c>
      <c r="F68" s="349">
        <v>48.840757412000002</v>
      </c>
      <c r="G68" s="349">
        <v>147.39661741</v>
      </c>
      <c r="H68" s="349">
        <v>269.90116042</v>
      </c>
      <c r="I68" s="349">
        <v>393.84815209999999</v>
      </c>
      <c r="J68" s="349">
        <v>358.94775189000001</v>
      </c>
      <c r="K68" s="349">
        <v>202.01563107000001</v>
      </c>
      <c r="L68" s="349">
        <v>55.213452666000002</v>
      </c>
      <c r="M68" s="349">
        <v>23.317420358</v>
      </c>
      <c r="N68" s="349">
        <v>10.873029600000001</v>
      </c>
      <c r="O68" s="349">
        <v>16.80555141</v>
      </c>
      <c r="P68" s="349">
        <v>19.863774762999999</v>
      </c>
      <c r="Q68" s="349">
        <v>31.594499441</v>
      </c>
      <c r="R68" s="349">
        <v>43.903217484999999</v>
      </c>
      <c r="S68" s="349">
        <v>109.45931378</v>
      </c>
      <c r="T68" s="349">
        <v>210.01572121999999</v>
      </c>
      <c r="U68" s="349">
        <v>390.28397287000001</v>
      </c>
      <c r="V68" s="349">
        <v>349.77433844000001</v>
      </c>
      <c r="W68" s="349">
        <v>203.64571389</v>
      </c>
      <c r="X68" s="349">
        <v>72.754646140000006</v>
      </c>
      <c r="Y68" s="349">
        <v>20.405635275000002</v>
      </c>
      <c r="Z68" s="349">
        <v>11.069526889</v>
      </c>
      <c r="AA68" s="349">
        <v>9.3704689843000004</v>
      </c>
      <c r="AB68" s="349">
        <v>12.76357239</v>
      </c>
      <c r="AC68" s="349">
        <v>31.19405617</v>
      </c>
      <c r="AD68" s="349">
        <v>46.423957842999997</v>
      </c>
      <c r="AE68" s="349">
        <v>157.16058131</v>
      </c>
      <c r="AF68" s="349">
        <v>292.01074775000001</v>
      </c>
      <c r="AG68" s="349">
        <v>390.51056918</v>
      </c>
      <c r="AH68" s="349">
        <v>341.88819240999999</v>
      </c>
      <c r="AI68" s="349">
        <v>210.07812496</v>
      </c>
      <c r="AJ68" s="349">
        <v>96.452197869000003</v>
      </c>
      <c r="AK68" s="349">
        <v>32.294829016000001</v>
      </c>
      <c r="AL68" s="349">
        <v>12.568334497</v>
      </c>
      <c r="AM68" s="349">
        <v>5.3332392469999998</v>
      </c>
      <c r="AN68" s="349">
        <v>17.040122606000001</v>
      </c>
      <c r="AO68" s="349">
        <v>31.422380846999999</v>
      </c>
      <c r="AP68" s="349">
        <v>57.799348737000003</v>
      </c>
      <c r="AQ68" s="349">
        <v>127.49849764</v>
      </c>
      <c r="AR68" s="349">
        <v>278.44870322000003</v>
      </c>
      <c r="AS68" s="349">
        <v>391.4039583</v>
      </c>
      <c r="AT68" s="349">
        <v>308.99513546999998</v>
      </c>
      <c r="AU68" s="349">
        <v>202.21533423</v>
      </c>
      <c r="AV68" s="349">
        <v>80.248686390000003</v>
      </c>
      <c r="AW68" s="349">
        <v>25.974713393999998</v>
      </c>
      <c r="AX68" s="349">
        <v>14.735878874999999</v>
      </c>
      <c r="AY68" s="879">
        <v>10.120418044999999</v>
      </c>
      <c r="AZ68" s="879">
        <v>13.729207031</v>
      </c>
      <c r="BA68" s="879">
        <v>59.831682526000002</v>
      </c>
      <c r="BB68" s="879">
        <v>65.698741803000004</v>
      </c>
      <c r="BC68" s="879">
        <v>118.32902664</v>
      </c>
      <c r="BD68" s="879">
        <v>270.72328313000003</v>
      </c>
      <c r="BE68" s="360">
        <v>361.74810540999999</v>
      </c>
      <c r="BF68" s="360">
        <v>369.04406189000002</v>
      </c>
      <c r="BG68" s="360">
        <v>208.13500083</v>
      </c>
      <c r="BH68" s="360">
        <v>72.862932310000005</v>
      </c>
      <c r="BI68" s="360">
        <v>21.955203192999999</v>
      </c>
      <c r="BJ68" s="360">
        <v>11.870613326000001</v>
      </c>
      <c r="BK68" s="360">
        <v>11.444992024999999</v>
      </c>
      <c r="BL68" s="360">
        <v>13.020580498999999</v>
      </c>
      <c r="BM68" s="360">
        <v>27.072342046999999</v>
      </c>
      <c r="BN68" s="360">
        <v>45.367767473000001</v>
      </c>
      <c r="BO68" s="360">
        <v>135.36131306999999</v>
      </c>
      <c r="BP68" s="360">
        <v>273.43920043999998</v>
      </c>
      <c r="BQ68" s="360">
        <v>403.56109329999998</v>
      </c>
      <c r="BR68" s="360">
        <v>371.71863438999998</v>
      </c>
      <c r="BS68" s="360">
        <v>209.68438302000001</v>
      </c>
      <c r="BT68" s="360">
        <v>73.438756900000001</v>
      </c>
      <c r="BU68" s="360">
        <v>22.128379890000001</v>
      </c>
      <c r="BV68" s="360">
        <v>11.958623503</v>
      </c>
    </row>
    <row r="69" spans="1:74" s="154" customFormat="1" ht="12" customHeight="1" x14ac:dyDescent="0.2">
      <c r="A69" s="153"/>
      <c r="B69" s="985" t="s">
        <v>1404</v>
      </c>
      <c r="C69" s="986"/>
      <c r="D69" s="986"/>
      <c r="E69" s="986"/>
      <c r="F69" s="986"/>
      <c r="G69" s="986"/>
      <c r="H69" s="986"/>
      <c r="I69" s="986"/>
      <c r="J69" s="986"/>
      <c r="K69" s="986"/>
      <c r="L69" s="986"/>
      <c r="M69" s="986"/>
      <c r="N69" s="986"/>
      <c r="O69" s="986"/>
      <c r="P69" s="986"/>
      <c r="Q69" s="987"/>
      <c r="R69" s="777"/>
      <c r="AY69" s="822"/>
      <c r="AZ69" s="822"/>
      <c r="BA69" s="822"/>
      <c r="BB69" s="822"/>
      <c r="BC69" s="822"/>
      <c r="BD69" s="715"/>
      <c r="BE69" s="715"/>
      <c r="BF69" s="715"/>
      <c r="BG69" s="715"/>
      <c r="BH69" s="822"/>
      <c r="BI69" s="822"/>
      <c r="BJ69" s="196"/>
    </row>
    <row r="70" spans="1:74" s="154" customFormat="1" ht="12" customHeight="1" x14ac:dyDescent="0.2">
      <c r="A70" s="153"/>
      <c r="B70" s="985" t="s">
        <v>1405</v>
      </c>
      <c r="C70" s="986"/>
      <c r="D70" s="986"/>
      <c r="E70" s="986"/>
      <c r="F70" s="986"/>
      <c r="G70" s="986"/>
      <c r="H70" s="986"/>
      <c r="I70" s="986"/>
      <c r="J70" s="986"/>
      <c r="K70" s="986"/>
      <c r="L70" s="986"/>
      <c r="M70" s="986"/>
      <c r="N70" s="986"/>
      <c r="O70" s="986"/>
      <c r="P70" s="986"/>
      <c r="Q70" s="987"/>
      <c r="R70" s="777"/>
      <c r="AY70" s="822"/>
      <c r="AZ70" s="822"/>
      <c r="BA70" s="822"/>
      <c r="BB70" s="822"/>
      <c r="BC70" s="822"/>
      <c r="BD70" s="631"/>
      <c r="BE70" s="631"/>
      <c r="BF70" s="631"/>
      <c r="BG70" s="631"/>
      <c r="BH70" s="822"/>
      <c r="BI70" s="822"/>
      <c r="BJ70" s="196"/>
    </row>
    <row r="71" spans="1:74" s="154" customFormat="1" ht="12" customHeight="1" x14ac:dyDescent="0.2">
      <c r="A71" s="153"/>
      <c r="B71" s="985" t="s">
        <v>1406</v>
      </c>
      <c r="C71" s="986"/>
      <c r="D71" s="986"/>
      <c r="E71" s="986"/>
      <c r="F71" s="986"/>
      <c r="G71" s="986"/>
      <c r="H71" s="986"/>
      <c r="I71" s="986"/>
      <c r="J71" s="986"/>
      <c r="K71" s="986"/>
      <c r="L71" s="986"/>
      <c r="M71" s="986"/>
      <c r="N71" s="986"/>
      <c r="O71" s="986"/>
      <c r="P71" s="986"/>
      <c r="Q71" s="987"/>
      <c r="R71" s="777"/>
      <c r="AY71" s="822"/>
      <c r="AZ71" s="822"/>
      <c r="BA71" s="822"/>
      <c r="BB71" s="822"/>
      <c r="BC71" s="822"/>
      <c r="BD71" s="631"/>
      <c r="BE71" s="631"/>
      <c r="BF71" s="631"/>
      <c r="BG71" s="822"/>
      <c r="BH71" s="822"/>
      <c r="BI71" s="822"/>
      <c r="BJ71" s="196"/>
    </row>
    <row r="72" spans="1:74" s="154" customFormat="1" ht="12" customHeight="1" x14ac:dyDescent="0.2">
      <c r="A72" s="153"/>
      <c r="B72" s="985" t="s">
        <v>794</v>
      </c>
      <c r="C72" s="987"/>
      <c r="D72" s="987"/>
      <c r="E72" s="987"/>
      <c r="F72" s="987"/>
      <c r="G72" s="987"/>
      <c r="H72" s="987"/>
      <c r="I72" s="987"/>
      <c r="J72" s="987"/>
      <c r="K72" s="987"/>
      <c r="L72" s="987"/>
      <c r="M72" s="987"/>
      <c r="N72" s="987"/>
      <c r="O72" s="987"/>
      <c r="P72" s="987"/>
      <c r="Q72" s="987"/>
      <c r="R72" s="777"/>
      <c r="AY72" s="822"/>
      <c r="AZ72" s="822"/>
      <c r="BA72" s="822"/>
      <c r="BB72" s="822"/>
      <c r="BC72" s="822"/>
      <c r="BD72" s="631"/>
      <c r="BE72" s="631"/>
      <c r="BF72" s="631"/>
      <c r="BG72" s="822"/>
      <c r="BH72" s="822"/>
      <c r="BI72" s="822"/>
      <c r="BJ72" s="196"/>
    </row>
    <row r="73" spans="1:74" s="154" customFormat="1" ht="12" customHeight="1" x14ac:dyDescent="0.2">
      <c r="A73" s="153"/>
      <c r="B73" s="985" t="s">
        <v>1407</v>
      </c>
      <c r="C73" s="986"/>
      <c r="D73" s="986"/>
      <c r="E73" s="986"/>
      <c r="F73" s="986"/>
      <c r="G73" s="986"/>
      <c r="H73" s="986"/>
      <c r="I73" s="986"/>
      <c r="J73" s="986"/>
      <c r="K73" s="986"/>
      <c r="L73" s="986"/>
      <c r="M73" s="986"/>
      <c r="N73" s="986"/>
      <c r="O73" s="986"/>
      <c r="P73" s="986"/>
      <c r="Q73" s="987"/>
      <c r="R73" s="777"/>
      <c r="AY73" s="822"/>
      <c r="AZ73" s="822"/>
      <c r="BA73" s="822"/>
      <c r="BB73" s="822"/>
      <c r="BC73" s="822"/>
      <c r="BD73" s="715"/>
      <c r="BE73" s="631"/>
      <c r="BF73" s="631"/>
      <c r="BG73" s="822"/>
      <c r="BH73" s="822"/>
      <c r="BI73" s="822"/>
      <c r="BJ73" s="196"/>
    </row>
    <row r="74" spans="1:74" s="154" customFormat="1" ht="12" customHeight="1" x14ac:dyDescent="0.2">
      <c r="A74" s="153"/>
      <c r="B74" s="985" t="s">
        <v>795</v>
      </c>
      <c r="C74" s="987"/>
      <c r="D74" s="987"/>
      <c r="E74" s="987"/>
      <c r="F74" s="987"/>
      <c r="G74" s="987"/>
      <c r="H74" s="987"/>
      <c r="I74" s="987"/>
      <c r="J74" s="987"/>
      <c r="K74" s="987"/>
      <c r="L74" s="987"/>
      <c r="M74" s="987"/>
      <c r="N74" s="987"/>
      <c r="O74" s="987"/>
      <c r="P74" s="987"/>
      <c r="Q74" s="987"/>
      <c r="R74" s="777"/>
      <c r="AY74" s="822"/>
      <c r="AZ74" s="822"/>
      <c r="BA74" s="822"/>
      <c r="BB74" s="822"/>
      <c r="BC74" s="822"/>
      <c r="BD74" s="631"/>
      <c r="BE74" s="631"/>
      <c r="BF74" s="631"/>
      <c r="BG74" s="822"/>
      <c r="BH74" s="822"/>
      <c r="BI74" s="822"/>
      <c r="BJ74" s="196"/>
    </row>
    <row r="75" spans="1:74" s="154" customFormat="1" ht="12" customHeight="1" x14ac:dyDescent="0.2">
      <c r="A75" s="153"/>
      <c r="B75" s="773" t="s">
        <v>808</v>
      </c>
      <c r="C75" s="788"/>
      <c r="D75" s="788"/>
      <c r="E75" s="788"/>
      <c r="F75" s="788"/>
      <c r="G75" s="788"/>
      <c r="H75" s="800"/>
      <c r="I75" s="788"/>
      <c r="J75" s="788"/>
      <c r="K75" s="788"/>
      <c r="L75" s="788"/>
      <c r="M75" s="788"/>
      <c r="N75" s="788"/>
      <c r="O75" s="788"/>
      <c r="P75" s="788"/>
      <c r="Q75" s="788"/>
      <c r="R75" s="328"/>
      <c r="AY75" s="822"/>
      <c r="AZ75" s="822"/>
      <c r="BA75" s="822"/>
      <c r="BB75" s="822"/>
      <c r="BC75" s="822"/>
      <c r="BD75" s="631"/>
      <c r="BE75" s="631"/>
      <c r="BF75" s="631"/>
      <c r="BG75" s="822"/>
      <c r="BH75" s="822"/>
      <c r="BI75" s="822"/>
      <c r="BJ75" s="196"/>
    </row>
    <row r="76" spans="1:74" s="160" customFormat="1" ht="12" customHeight="1" x14ac:dyDescent="0.2">
      <c r="A76" s="159"/>
      <c r="B76" s="988" t="str">
        <f>Dates!$G$2</f>
        <v>EIA completed modeling and analysis for this report on Wednesday, July 1, 2026.</v>
      </c>
      <c r="C76" s="975"/>
      <c r="D76" s="975"/>
      <c r="E76" s="975"/>
      <c r="F76" s="975"/>
      <c r="G76" s="975"/>
      <c r="H76" s="975"/>
      <c r="I76" s="975"/>
      <c r="J76" s="975"/>
      <c r="K76" s="975"/>
      <c r="L76" s="975"/>
      <c r="M76" s="975"/>
      <c r="N76" s="975"/>
      <c r="O76" s="975"/>
      <c r="P76" s="975"/>
      <c r="Q76" s="975"/>
      <c r="R76" s="328"/>
      <c r="AY76" s="823"/>
      <c r="AZ76" s="823"/>
      <c r="BA76" s="823"/>
      <c r="BB76" s="823"/>
      <c r="BC76" s="823"/>
      <c r="BD76" s="632"/>
      <c r="BE76" s="632"/>
      <c r="BF76" s="632"/>
      <c r="BG76" s="823"/>
      <c r="BH76" s="823"/>
      <c r="BI76" s="823"/>
      <c r="BJ76" s="221"/>
    </row>
    <row r="77" spans="1:74" s="154" customFormat="1" ht="12" customHeight="1" x14ac:dyDescent="0.2">
      <c r="A77" s="153"/>
      <c r="B77" s="983" t="s">
        <v>481</v>
      </c>
      <c r="C77" s="984"/>
      <c r="D77" s="984"/>
      <c r="E77" s="984"/>
      <c r="F77" s="984"/>
      <c r="G77" s="984"/>
      <c r="H77" s="984"/>
      <c r="I77" s="984"/>
      <c r="J77" s="984"/>
      <c r="K77" s="984"/>
      <c r="L77" s="984"/>
      <c r="M77" s="984"/>
      <c r="N77" s="984"/>
      <c r="O77" s="984"/>
      <c r="P77" s="984"/>
      <c r="Q77" s="984"/>
      <c r="R77" s="777"/>
      <c r="AY77" s="822"/>
      <c r="AZ77" s="822"/>
      <c r="BA77" s="822"/>
      <c r="BB77" s="822"/>
      <c r="BC77" s="822"/>
      <c r="BD77" s="631"/>
      <c r="BE77" s="631"/>
      <c r="BF77" s="631"/>
      <c r="BG77" s="822"/>
      <c r="BH77" s="822"/>
      <c r="BI77" s="822"/>
      <c r="BJ77" s="196"/>
    </row>
    <row r="78" spans="1:74" s="154" customFormat="1" ht="12" customHeight="1" x14ac:dyDescent="0.2">
      <c r="A78" s="153"/>
      <c r="B78" s="997" t="s">
        <v>1402</v>
      </c>
      <c r="C78" s="984"/>
      <c r="D78" s="984"/>
      <c r="E78" s="984"/>
      <c r="F78" s="984"/>
      <c r="G78" s="984"/>
      <c r="H78" s="984"/>
      <c r="I78" s="984"/>
      <c r="J78" s="984"/>
      <c r="K78" s="984"/>
      <c r="L78" s="984"/>
      <c r="M78" s="984"/>
      <c r="N78" s="984"/>
      <c r="O78" s="984"/>
      <c r="P78" s="984"/>
      <c r="Q78" s="984"/>
      <c r="R78" s="777"/>
      <c r="AY78" s="822"/>
      <c r="AZ78" s="822"/>
      <c r="BA78" s="822"/>
      <c r="BB78" s="822"/>
      <c r="BC78" s="822"/>
      <c r="BD78" s="631"/>
      <c r="BE78" s="631"/>
      <c r="BF78" s="631"/>
      <c r="BG78" s="822"/>
      <c r="BH78" s="822"/>
      <c r="BI78" s="822"/>
      <c r="BJ78" s="196"/>
    </row>
    <row r="79" spans="1:74" s="154" customFormat="1" ht="12" customHeight="1" x14ac:dyDescent="0.2">
      <c r="A79" s="153"/>
      <c r="B79" s="998" t="s">
        <v>66</v>
      </c>
      <c r="C79" s="984"/>
      <c r="D79" s="984"/>
      <c r="E79" s="984"/>
      <c r="F79" s="984"/>
      <c r="G79" s="984"/>
      <c r="H79" s="984"/>
      <c r="I79" s="984"/>
      <c r="J79" s="984"/>
      <c r="K79" s="984"/>
      <c r="L79" s="984"/>
      <c r="M79" s="984"/>
      <c r="N79" s="984"/>
      <c r="O79" s="984"/>
      <c r="P79" s="984"/>
      <c r="Q79" s="984"/>
      <c r="R79" s="777"/>
      <c r="AY79" s="822"/>
      <c r="AZ79" s="822"/>
      <c r="BA79" s="822"/>
      <c r="BB79" s="822"/>
      <c r="BC79" s="822"/>
      <c r="BD79" s="631"/>
      <c r="BE79" s="631"/>
      <c r="BF79" s="631"/>
      <c r="BG79" s="822"/>
      <c r="BH79" s="822"/>
      <c r="BI79" s="822"/>
      <c r="BJ79" s="196"/>
    </row>
    <row r="80" spans="1:74" s="154" customFormat="1" ht="12" customHeight="1" x14ac:dyDescent="0.2">
      <c r="A80" s="153"/>
      <c r="B80" s="989" t="s">
        <v>821</v>
      </c>
      <c r="C80" s="989"/>
      <c r="D80" s="989"/>
      <c r="E80" s="989"/>
      <c r="F80" s="989"/>
      <c r="G80" s="989"/>
      <c r="H80" s="989"/>
      <c r="I80" s="989"/>
      <c r="J80" s="989"/>
      <c r="K80" s="989"/>
      <c r="L80" s="989"/>
      <c r="M80" s="989"/>
      <c r="N80" s="989"/>
      <c r="O80" s="989"/>
      <c r="P80" s="989"/>
      <c r="Q80" s="989"/>
      <c r="R80" s="989"/>
      <c r="AY80" s="822"/>
      <c r="AZ80" s="822"/>
      <c r="BA80" s="822"/>
      <c r="BB80" s="822"/>
      <c r="BC80" s="822"/>
      <c r="BD80" s="631"/>
      <c r="BE80" s="631"/>
      <c r="BF80" s="631"/>
      <c r="BG80" s="822"/>
      <c r="BH80" s="822"/>
      <c r="BI80" s="822"/>
      <c r="BJ80" s="196"/>
    </row>
    <row r="81" spans="1:74" s="154" customFormat="1" ht="12" customHeight="1" x14ac:dyDescent="0.2">
      <c r="A81" s="153"/>
      <c r="B81" s="992" t="s">
        <v>1591</v>
      </c>
      <c r="C81" s="993"/>
      <c r="D81" s="993"/>
      <c r="E81" s="993"/>
      <c r="F81" s="993"/>
      <c r="G81" s="993"/>
      <c r="H81" s="993"/>
      <c r="I81" s="993"/>
      <c r="J81" s="993"/>
      <c r="K81" s="993"/>
      <c r="L81" s="993"/>
      <c r="M81" s="993"/>
      <c r="N81" s="993"/>
      <c r="O81" s="993"/>
      <c r="P81" s="993"/>
      <c r="Q81" s="994"/>
      <c r="R81" s="777"/>
      <c r="AY81" s="822"/>
      <c r="AZ81" s="822"/>
      <c r="BA81" s="822"/>
      <c r="BB81" s="822"/>
      <c r="BC81" s="822"/>
      <c r="BD81" s="631"/>
      <c r="BE81" s="631"/>
      <c r="BF81" s="631"/>
      <c r="BG81" s="822"/>
      <c r="BH81" s="822"/>
      <c r="BI81" s="822"/>
      <c r="BJ81" s="196"/>
    </row>
    <row r="82" spans="1:74" s="154" customFormat="1" ht="12" customHeight="1" x14ac:dyDescent="0.2">
      <c r="A82" s="153"/>
      <c r="B82" s="995" t="s">
        <v>1538</v>
      </c>
      <c r="C82" s="994"/>
      <c r="D82" s="994"/>
      <c r="E82" s="994"/>
      <c r="F82" s="994"/>
      <c r="G82" s="994"/>
      <c r="H82" s="994"/>
      <c r="I82" s="994"/>
      <c r="J82" s="994"/>
      <c r="K82" s="994"/>
      <c r="L82" s="994"/>
      <c r="M82" s="994"/>
      <c r="N82" s="994"/>
      <c r="O82" s="994"/>
      <c r="P82" s="994"/>
      <c r="Q82" s="994"/>
      <c r="R82" s="777"/>
      <c r="AY82" s="822"/>
      <c r="AZ82" s="822"/>
      <c r="BA82" s="822"/>
      <c r="BB82" s="822"/>
      <c r="BC82" s="822"/>
      <c r="BD82" s="631"/>
      <c r="BE82" s="631"/>
      <c r="BF82" s="631"/>
      <c r="BG82" s="822"/>
      <c r="BH82" s="822"/>
      <c r="BI82" s="822"/>
      <c r="BJ82" s="196"/>
    </row>
    <row r="83" spans="1:74" s="154" customFormat="1" ht="12" customHeight="1" x14ac:dyDescent="0.2">
      <c r="A83" s="153"/>
      <c r="B83" s="995" t="s">
        <v>1539</v>
      </c>
      <c r="C83" s="994"/>
      <c r="D83" s="994"/>
      <c r="E83" s="994"/>
      <c r="F83" s="994"/>
      <c r="G83" s="994"/>
      <c r="H83" s="994"/>
      <c r="I83" s="994"/>
      <c r="J83" s="994"/>
      <c r="K83" s="994"/>
      <c r="L83" s="994"/>
      <c r="M83" s="994"/>
      <c r="N83" s="994"/>
      <c r="O83" s="994"/>
      <c r="P83" s="994"/>
      <c r="Q83" s="994"/>
      <c r="R83" s="777"/>
      <c r="AY83" s="822"/>
      <c r="AZ83" s="822"/>
      <c r="BA83" s="822"/>
      <c r="BB83" s="822"/>
      <c r="BC83" s="822"/>
      <c r="BD83" s="631"/>
      <c r="BE83" s="631"/>
      <c r="BF83" s="631"/>
      <c r="BG83" s="822"/>
      <c r="BH83" s="822"/>
      <c r="BI83" s="822"/>
      <c r="BJ83" s="196"/>
    </row>
    <row r="84" spans="1:74" s="154" customFormat="1" ht="12" customHeight="1" x14ac:dyDescent="0.2">
      <c r="A84" s="153"/>
      <c r="B84" s="992" t="s">
        <v>489</v>
      </c>
      <c r="C84" s="994"/>
      <c r="D84" s="994"/>
      <c r="E84" s="994"/>
      <c r="F84" s="994"/>
      <c r="G84" s="994"/>
      <c r="H84" s="994"/>
      <c r="I84" s="994"/>
      <c r="J84" s="994"/>
      <c r="K84" s="994"/>
      <c r="L84" s="994"/>
      <c r="M84" s="994"/>
      <c r="N84" s="994"/>
      <c r="O84" s="994"/>
      <c r="P84" s="994"/>
      <c r="Q84" s="994"/>
      <c r="R84" s="777"/>
      <c r="AY84" s="822"/>
      <c r="AZ84" s="822"/>
      <c r="BA84" s="822"/>
      <c r="BB84" s="822"/>
      <c r="BC84" s="822"/>
      <c r="BD84" s="631"/>
      <c r="BE84" s="631"/>
      <c r="BF84" s="631"/>
      <c r="BG84" s="822"/>
      <c r="BH84" s="822"/>
      <c r="BI84" s="822"/>
      <c r="BJ84" s="196"/>
    </row>
    <row r="85" spans="1:74" s="154" customFormat="1" ht="12" customHeight="1" x14ac:dyDescent="0.2">
      <c r="A85" s="153"/>
      <c r="B85" s="996" t="s">
        <v>1403</v>
      </c>
      <c r="C85" s="994"/>
      <c r="D85" s="994"/>
      <c r="E85" s="994"/>
      <c r="F85" s="994"/>
      <c r="G85" s="994"/>
      <c r="H85" s="994"/>
      <c r="I85" s="994"/>
      <c r="J85" s="994"/>
      <c r="K85" s="994"/>
      <c r="L85" s="994"/>
      <c r="M85" s="994"/>
      <c r="N85" s="994"/>
      <c r="O85" s="994"/>
      <c r="P85" s="994"/>
      <c r="Q85" s="994"/>
      <c r="R85" s="777"/>
      <c r="AY85" s="822"/>
      <c r="AZ85" s="822"/>
      <c r="BA85" s="822"/>
      <c r="BB85" s="822"/>
      <c r="BC85" s="822"/>
      <c r="BD85" s="631"/>
      <c r="BE85" s="631"/>
      <c r="BF85" s="631"/>
      <c r="BG85" s="822"/>
      <c r="BH85" s="822"/>
      <c r="BI85" s="822"/>
      <c r="BJ85" s="196"/>
    </row>
    <row r="86" spans="1:74" s="155" customFormat="1" ht="12" customHeight="1" x14ac:dyDescent="0.2">
      <c r="A86" s="153"/>
      <c r="B86" s="996" t="s">
        <v>793</v>
      </c>
      <c r="C86" s="994"/>
      <c r="D86" s="994"/>
      <c r="E86" s="994"/>
      <c r="F86" s="994"/>
      <c r="G86" s="994"/>
      <c r="H86" s="994"/>
      <c r="I86" s="994"/>
      <c r="J86" s="994"/>
      <c r="K86" s="994"/>
      <c r="L86" s="994"/>
      <c r="M86" s="994"/>
      <c r="N86" s="994"/>
      <c r="O86" s="994"/>
      <c r="P86" s="994"/>
      <c r="Q86" s="994"/>
      <c r="R86" s="654"/>
      <c r="AY86" s="822"/>
      <c r="AZ86" s="822"/>
      <c r="BA86" s="822"/>
      <c r="BB86" s="822"/>
      <c r="BC86" s="822"/>
      <c r="BD86" s="631"/>
      <c r="BE86" s="631"/>
      <c r="BF86" s="631"/>
      <c r="BG86" s="822"/>
      <c r="BH86" s="822"/>
      <c r="BI86" s="822"/>
      <c r="BJ86" s="197"/>
    </row>
    <row r="87" spans="1:74" s="155" customFormat="1" ht="12" customHeight="1" x14ac:dyDescent="0.2">
      <c r="A87" s="7"/>
      <c r="B87" s="990"/>
      <c r="C87" s="991"/>
      <c r="D87" s="991"/>
      <c r="E87" s="991"/>
      <c r="F87" s="991"/>
      <c r="G87" s="991"/>
      <c r="H87" s="991"/>
      <c r="I87" s="991"/>
      <c r="J87" s="991"/>
      <c r="K87" s="991"/>
      <c r="L87" s="991"/>
      <c r="M87" s="991"/>
      <c r="N87" s="991"/>
      <c r="O87" s="991"/>
      <c r="P87" s="991"/>
      <c r="Q87" s="991"/>
      <c r="AY87" s="822"/>
      <c r="AZ87" s="822"/>
      <c r="BA87" s="822"/>
      <c r="BB87" s="822"/>
      <c r="BC87" s="822"/>
      <c r="BD87" s="631"/>
      <c r="BE87" s="631"/>
      <c r="BF87" s="631"/>
      <c r="BG87" s="822"/>
      <c r="BH87" s="822"/>
      <c r="BI87" s="822"/>
      <c r="BJ87" s="197"/>
    </row>
    <row r="88" spans="1:74" x14ac:dyDescent="0.2">
      <c r="BK88" s="131"/>
      <c r="BL88" s="131"/>
      <c r="BM88" s="131"/>
      <c r="BN88" s="131"/>
      <c r="BO88" s="131"/>
      <c r="BP88" s="131"/>
      <c r="BQ88" s="131"/>
      <c r="BR88" s="131"/>
      <c r="BS88" s="131"/>
      <c r="BT88" s="131"/>
      <c r="BU88" s="131"/>
      <c r="BV88" s="131"/>
    </row>
    <row r="89" spans="1:74" x14ac:dyDescent="0.2">
      <c r="BK89" s="131"/>
      <c r="BL89" s="131"/>
      <c r="BM89" s="131"/>
      <c r="BN89" s="131"/>
      <c r="BO89" s="131"/>
      <c r="BP89" s="131"/>
      <c r="BQ89" s="131"/>
      <c r="BR89" s="131"/>
      <c r="BS89" s="131"/>
      <c r="BT89" s="131"/>
      <c r="BU89" s="131"/>
      <c r="BV89" s="131"/>
    </row>
    <row r="90" spans="1:74" x14ac:dyDescent="0.2">
      <c r="B90" s="312"/>
      <c r="BK90" s="131"/>
      <c r="BL90" s="131"/>
      <c r="BM90" s="131"/>
      <c r="BN90" s="131"/>
      <c r="BO90" s="131"/>
      <c r="BP90" s="131"/>
      <c r="BQ90" s="131"/>
      <c r="BR90" s="131"/>
      <c r="BS90" s="131"/>
      <c r="BT90" s="131"/>
      <c r="BU90" s="131"/>
      <c r="BV90" s="131"/>
    </row>
    <row r="91" spans="1:74" x14ac:dyDescent="0.2">
      <c r="BK91" s="131"/>
      <c r="BL91" s="131"/>
      <c r="BM91" s="131"/>
      <c r="BN91" s="131"/>
      <c r="BO91" s="131"/>
      <c r="BP91" s="131"/>
      <c r="BQ91" s="131"/>
      <c r="BR91" s="131"/>
      <c r="BS91" s="131"/>
      <c r="BT91" s="131"/>
      <c r="BU91" s="131"/>
      <c r="BV91" s="131"/>
    </row>
    <row r="92" spans="1:74" x14ac:dyDescent="0.2">
      <c r="BK92" s="131"/>
      <c r="BL92" s="131"/>
      <c r="BM92" s="131"/>
      <c r="BN92" s="131"/>
      <c r="BO92" s="131"/>
      <c r="BP92" s="131"/>
      <c r="BQ92" s="131"/>
      <c r="BR92" s="131"/>
      <c r="BS92" s="131"/>
      <c r="BT92" s="131"/>
      <c r="BU92" s="131"/>
      <c r="BV92" s="131"/>
    </row>
    <row r="93" spans="1:74" x14ac:dyDescent="0.2">
      <c r="BK93" s="131"/>
      <c r="BL93" s="131"/>
      <c r="BM93" s="131"/>
      <c r="BN93" s="131"/>
      <c r="BO93" s="131"/>
      <c r="BP93" s="131"/>
      <c r="BQ93" s="131"/>
      <c r="BR93" s="131"/>
      <c r="BS93" s="131"/>
      <c r="BT93" s="131"/>
      <c r="BU93" s="131"/>
      <c r="BV93" s="131"/>
    </row>
    <row r="94" spans="1:74" x14ac:dyDescent="0.2">
      <c r="BK94" s="131"/>
      <c r="BL94" s="131"/>
      <c r="BM94" s="131"/>
      <c r="BN94" s="131"/>
      <c r="BO94" s="131"/>
      <c r="BP94" s="131"/>
      <c r="BQ94" s="131"/>
      <c r="BR94" s="131"/>
      <c r="BS94" s="131"/>
      <c r="BT94" s="131"/>
      <c r="BU94" s="131"/>
      <c r="BV94" s="131"/>
    </row>
    <row r="95" spans="1:74" x14ac:dyDescent="0.2">
      <c r="BK95" s="131"/>
      <c r="BL95" s="131"/>
      <c r="BM95" s="131"/>
      <c r="BN95" s="131"/>
      <c r="BO95" s="131"/>
      <c r="BP95" s="131"/>
      <c r="BQ95" s="131"/>
      <c r="BR95" s="131"/>
      <c r="BS95" s="131"/>
      <c r="BT95" s="131"/>
      <c r="BU95" s="131"/>
      <c r="BV95" s="131"/>
    </row>
    <row r="96" spans="1:74" x14ac:dyDescent="0.2">
      <c r="BK96" s="131"/>
      <c r="BL96" s="131"/>
      <c r="BM96" s="131"/>
      <c r="BN96" s="131"/>
      <c r="BO96" s="131"/>
      <c r="BP96" s="131"/>
      <c r="BQ96" s="131"/>
      <c r="BR96" s="131"/>
      <c r="BS96" s="131"/>
      <c r="BT96" s="131"/>
      <c r="BU96" s="131"/>
      <c r="BV96" s="131"/>
    </row>
    <row r="97" spans="63:74" x14ac:dyDescent="0.2">
      <c r="BK97" s="131"/>
      <c r="BL97" s="131"/>
      <c r="BM97" s="131"/>
      <c r="BN97" s="131"/>
      <c r="BO97" s="131"/>
      <c r="BP97" s="131"/>
      <c r="BQ97" s="131"/>
      <c r="BR97" s="131"/>
      <c r="BS97" s="131"/>
      <c r="BT97" s="131"/>
      <c r="BU97" s="131"/>
      <c r="BV97" s="131"/>
    </row>
    <row r="98" spans="63:74" x14ac:dyDescent="0.2">
      <c r="BK98" s="131"/>
      <c r="BL98" s="131"/>
      <c r="BM98" s="131"/>
      <c r="BN98" s="131"/>
      <c r="BO98" s="131"/>
      <c r="BP98" s="131"/>
      <c r="BQ98" s="131"/>
      <c r="BR98" s="131"/>
      <c r="BS98" s="131"/>
      <c r="BT98" s="131"/>
      <c r="BU98" s="131"/>
      <c r="BV98" s="131"/>
    </row>
    <row r="99" spans="63:74" x14ac:dyDescent="0.2">
      <c r="BK99" s="131"/>
      <c r="BL99" s="131"/>
      <c r="BM99" s="131"/>
      <c r="BN99" s="131"/>
      <c r="BO99" s="131"/>
      <c r="BP99" s="131"/>
      <c r="BQ99" s="131"/>
      <c r="BR99" s="131"/>
      <c r="BS99" s="131"/>
      <c r="BT99" s="131"/>
      <c r="BU99" s="131"/>
      <c r="BV99" s="131"/>
    </row>
    <row r="100" spans="63:74" x14ac:dyDescent="0.2">
      <c r="BK100" s="131"/>
      <c r="BL100" s="131"/>
      <c r="BM100" s="131"/>
      <c r="BN100" s="131"/>
      <c r="BO100" s="131"/>
      <c r="BP100" s="131"/>
      <c r="BQ100" s="131"/>
      <c r="BR100" s="131"/>
      <c r="BS100" s="131"/>
      <c r="BT100" s="131"/>
      <c r="BU100" s="131"/>
      <c r="BV100" s="131"/>
    </row>
    <row r="101" spans="63:74" x14ac:dyDescent="0.2">
      <c r="BK101" s="131"/>
      <c r="BL101" s="131"/>
      <c r="BM101" s="131"/>
      <c r="BN101" s="131"/>
      <c r="BO101" s="131"/>
      <c r="BP101" s="131"/>
      <c r="BQ101" s="131"/>
      <c r="BR101" s="131"/>
      <c r="BS101" s="131"/>
      <c r="BT101" s="131"/>
      <c r="BU101" s="131"/>
      <c r="BV101" s="131"/>
    </row>
    <row r="102" spans="63:74" x14ac:dyDescent="0.2">
      <c r="BK102" s="131"/>
      <c r="BL102" s="131"/>
      <c r="BM102" s="131"/>
      <c r="BN102" s="131"/>
      <c r="BO102" s="131"/>
      <c r="BP102" s="131"/>
      <c r="BQ102" s="131"/>
      <c r="BR102" s="131"/>
      <c r="BS102" s="131"/>
      <c r="BT102" s="131"/>
      <c r="BU102" s="131"/>
      <c r="BV102" s="131"/>
    </row>
    <row r="103" spans="63:74" x14ac:dyDescent="0.2">
      <c r="BK103" s="131"/>
      <c r="BL103" s="131"/>
      <c r="BM103" s="131"/>
      <c r="BN103" s="131"/>
      <c r="BO103" s="131"/>
      <c r="BP103" s="131"/>
      <c r="BQ103" s="131"/>
      <c r="BR103" s="131"/>
      <c r="BS103" s="131"/>
      <c r="BT103" s="131"/>
      <c r="BU103" s="131"/>
      <c r="BV103" s="131"/>
    </row>
    <row r="104" spans="63:74" x14ac:dyDescent="0.2">
      <c r="BK104" s="131"/>
      <c r="BL104" s="131"/>
      <c r="BM104" s="131"/>
      <c r="BN104" s="131"/>
      <c r="BO104" s="131"/>
      <c r="BP104" s="131"/>
      <c r="BQ104" s="131"/>
      <c r="BR104" s="131"/>
      <c r="BS104" s="131"/>
      <c r="BT104" s="131"/>
      <c r="BU104" s="131"/>
      <c r="BV104" s="131"/>
    </row>
    <row r="105" spans="63:74" x14ac:dyDescent="0.2">
      <c r="BK105" s="131"/>
      <c r="BL105" s="131"/>
      <c r="BM105" s="131"/>
      <c r="BN105" s="131"/>
      <c r="BO105" s="131"/>
      <c r="BP105" s="131"/>
      <c r="BQ105" s="131"/>
      <c r="BR105" s="131"/>
      <c r="BS105" s="131"/>
      <c r="BT105" s="131"/>
      <c r="BU105" s="131"/>
      <c r="BV105" s="131"/>
    </row>
    <row r="106" spans="63:74" x14ac:dyDescent="0.2">
      <c r="BK106" s="131"/>
      <c r="BL106" s="131"/>
      <c r="BM106" s="131"/>
      <c r="BN106" s="131"/>
      <c r="BO106" s="131"/>
      <c r="BP106" s="131"/>
      <c r="BQ106" s="131"/>
      <c r="BR106" s="131"/>
      <c r="BS106" s="131"/>
      <c r="BT106" s="131"/>
      <c r="BU106" s="131"/>
      <c r="BV106" s="131"/>
    </row>
    <row r="107" spans="63:74" x14ac:dyDescent="0.2">
      <c r="BK107" s="131"/>
      <c r="BL107" s="131"/>
      <c r="BM107" s="131"/>
      <c r="BN107" s="131"/>
      <c r="BO107" s="131"/>
      <c r="BP107" s="131"/>
      <c r="BQ107" s="131"/>
      <c r="BR107" s="131"/>
      <c r="BS107" s="131"/>
      <c r="BT107" s="131"/>
      <c r="BU107" s="131"/>
      <c r="BV107" s="131"/>
    </row>
    <row r="108" spans="63:74" x14ac:dyDescent="0.2">
      <c r="BK108" s="131"/>
      <c r="BL108" s="131"/>
      <c r="BM108" s="131"/>
      <c r="BN108" s="131"/>
      <c r="BO108" s="131"/>
      <c r="BP108" s="131"/>
      <c r="BQ108" s="131"/>
      <c r="BR108" s="131"/>
      <c r="BS108" s="131"/>
      <c r="BT108" s="131"/>
      <c r="BU108" s="131"/>
      <c r="BV108" s="131"/>
    </row>
    <row r="109" spans="63:74" x14ac:dyDescent="0.2">
      <c r="BK109" s="131"/>
      <c r="BL109" s="131"/>
      <c r="BM109" s="131"/>
      <c r="BN109" s="131"/>
      <c r="BO109" s="131"/>
      <c r="BP109" s="131"/>
      <c r="BQ109" s="131"/>
      <c r="BR109" s="131"/>
      <c r="BS109" s="131"/>
      <c r="BT109" s="131"/>
      <c r="BU109" s="131"/>
      <c r="BV109" s="131"/>
    </row>
    <row r="110" spans="63:74" x14ac:dyDescent="0.2">
      <c r="BK110" s="131"/>
      <c r="BL110" s="131"/>
      <c r="BM110" s="131"/>
      <c r="BN110" s="131"/>
      <c r="BO110" s="131"/>
      <c r="BP110" s="131"/>
      <c r="BQ110" s="131"/>
      <c r="BR110" s="131"/>
      <c r="BS110" s="131"/>
      <c r="BT110" s="131"/>
      <c r="BU110" s="131"/>
      <c r="BV110" s="131"/>
    </row>
    <row r="111" spans="63:74" x14ac:dyDescent="0.2">
      <c r="BK111" s="131"/>
      <c r="BL111" s="131"/>
      <c r="BM111" s="131"/>
      <c r="BN111" s="131"/>
      <c r="BO111" s="131"/>
      <c r="BP111" s="131"/>
      <c r="BQ111" s="131"/>
      <c r="BR111" s="131"/>
      <c r="BS111" s="131"/>
      <c r="BT111" s="131"/>
      <c r="BU111" s="131"/>
      <c r="BV111" s="131"/>
    </row>
    <row r="112" spans="63:74" x14ac:dyDescent="0.2">
      <c r="BK112" s="131"/>
      <c r="BL112" s="131"/>
      <c r="BM112" s="131"/>
      <c r="BN112" s="131"/>
      <c r="BO112" s="131"/>
      <c r="BP112" s="131"/>
      <c r="BQ112" s="131"/>
      <c r="BR112" s="131"/>
      <c r="BS112" s="131"/>
      <c r="BT112" s="131"/>
      <c r="BU112" s="131"/>
      <c r="BV112" s="131"/>
    </row>
    <row r="113" spans="63:74" x14ac:dyDescent="0.2">
      <c r="BK113" s="131"/>
      <c r="BL113" s="131"/>
      <c r="BM113" s="131"/>
      <c r="BN113" s="131"/>
      <c r="BO113" s="131"/>
      <c r="BP113" s="131"/>
      <c r="BQ113" s="131"/>
      <c r="BR113" s="131"/>
      <c r="BS113" s="131"/>
      <c r="BT113" s="131"/>
      <c r="BU113" s="131"/>
      <c r="BV113" s="131"/>
    </row>
    <row r="114" spans="63:74" x14ac:dyDescent="0.2">
      <c r="BK114" s="131"/>
      <c r="BL114" s="131"/>
      <c r="BM114" s="131"/>
      <c r="BN114" s="131"/>
      <c r="BO114" s="131"/>
      <c r="BP114" s="131"/>
      <c r="BQ114" s="131"/>
      <c r="BR114" s="131"/>
      <c r="BS114" s="131"/>
      <c r="BT114" s="131"/>
      <c r="BU114" s="131"/>
      <c r="BV114" s="131"/>
    </row>
    <row r="115" spans="63:74" x14ac:dyDescent="0.2">
      <c r="BK115" s="131"/>
      <c r="BL115" s="131"/>
      <c r="BM115" s="131"/>
      <c r="BN115" s="131"/>
      <c r="BO115" s="131"/>
      <c r="BP115" s="131"/>
      <c r="BQ115" s="131"/>
      <c r="BR115" s="131"/>
      <c r="BS115" s="131"/>
      <c r="BT115" s="131"/>
      <c r="BU115" s="131"/>
      <c r="BV115" s="131"/>
    </row>
    <row r="116" spans="63:74" x14ac:dyDescent="0.2">
      <c r="BK116" s="131"/>
      <c r="BL116" s="131"/>
      <c r="BM116" s="131"/>
      <c r="BN116" s="131"/>
      <c r="BO116" s="131"/>
      <c r="BP116" s="131"/>
      <c r="BQ116" s="131"/>
      <c r="BR116" s="131"/>
      <c r="BS116" s="131"/>
      <c r="BT116" s="131"/>
      <c r="BU116" s="131"/>
      <c r="BV116" s="131"/>
    </row>
    <row r="117" spans="63:74" x14ac:dyDescent="0.2">
      <c r="BK117" s="131"/>
      <c r="BL117" s="131"/>
      <c r="BM117" s="131"/>
      <c r="BN117" s="131"/>
      <c r="BO117" s="131"/>
      <c r="BP117" s="131"/>
      <c r="BQ117" s="131"/>
      <c r="BR117" s="131"/>
      <c r="BS117" s="131"/>
      <c r="BT117" s="131"/>
      <c r="BU117" s="131"/>
      <c r="BV117" s="131"/>
    </row>
    <row r="118" spans="63:74" x14ac:dyDescent="0.2">
      <c r="BK118" s="131"/>
      <c r="BL118" s="131"/>
      <c r="BM118" s="131"/>
      <c r="BN118" s="131"/>
      <c r="BO118" s="131"/>
      <c r="BP118" s="131"/>
      <c r="BQ118" s="131"/>
      <c r="BR118" s="131"/>
      <c r="BS118" s="131"/>
      <c r="BT118" s="131"/>
      <c r="BU118" s="131"/>
      <c r="BV118" s="131"/>
    </row>
    <row r="119" spans="63:74" x14ac:dyDescent="0.2">
      <c r="BK119" s="131"/>
      <c r="BL119" s="131"/>
      <c r="BM119" s="131"/>
      <c r="BN119" s="131"/>
      <c r="BO119" s="131"/>
      <c r="BP119" s="131"/>
      <c r="BQ119" s="131"/>
      <c r="BR119" s="131"/>
      <c r="BS119" s="131"/>
      <c r="BT119" s="131"/>
      <c r="BU119" s="131"/>
      <c r="BV119" s="131"/>
    </row>
    <row r="120" spans="63:74" x14ac:dyDescent="0.2">
      <c r="BK120" s="131"/>
      <c r="BL120" s="131"/>
      <c r="BM120" s="131"/>
      <c r="BN120" s="131"/>
      <c r="BO120" s="131"/>
      <c r="BP120" s="131"/>
      <c r="BQ120" s="131"/>
      <c r="BR120" s="131"/>
      <c r="BS120" s="131"/>
      <c r="BT120" s="131"/>
      <c r="BU120" s="131"/>
      <c r="BV120" s="131"/>
    </row>
    <row r="121" spans="63:74" x14ac:dyDescent="0.2">
      <c r="BK121" s="131"/>
      <c r="BL121" s="131"/>
      <c r="BM121" s="131"/>
      <c r="BN121" s="131"/>
      <c r="BO121" s="131"/>
      <c r="BP121" s="131"/>
      <c r="BQ121" s="131"/>
      <c r="BR121" s="131"/>
      <c r="BS121" s="131"/>
      <c r="BT121" s="131"/>
      <c r="BU121" s="131"/>
      <c r="BV121" s="131"/>
    </row>
    <row r="122" spans="63:74" x14ac:dyDescent="0.2">
      <c r="BK122" s="131"/>
      <c r="BL122" s="131"/>
      <c r="BM122" s="131"/>
      <c r="BN122" s="131"/>
      <c r="BO122" s="131"/>
      <c r="BP122" s="131"/>
      <c r="BQ122" s="131"/>
      <c r="BR122" s="131"/>
      <c r="BS122" s="131"/>
      <c r="BT122" s="131"/>
      <c r="BU122" s="131"/>
      <c r="BV122" s="131"/>
    </row>
    <row r="123" spans="63:74" x14ac:dyDescent="0.2">
      <c r="BK123" s="131"/>
      <c r="BL123" s="131"/>
      <c r="BM123" s="131"/>
      <c r="BN123" s="131"/>
      <c r="BO123" s="131"/>
      <c r="BP123" s="131"/>
      <c r="BQ123" s="131"/>
      <c r="BR123" s="131"/>
      <c r="BS123" s="131"/>
      <c r="BT123" s="131"/>
      <c r="BU123" s="131"/>
      <c r="BV123" s="131"/>
    </row>
    <row r="124" spans="63:74" x14ac:dyDescent="0.2">
      <c r="BK124" s="131"/>
      <c r="BL124" s="131"/>
      <c r="BM124" s="131"/>
      <c r="BN124" s="131"/>
      <c r="BO124" s="131"/>
      <c r="BP124" s="131"/>
      <c r="BQ124" s="131"/>
      <c r="BR124" s="131"/>
      <c r="BS124" s="131"/>
      <c r="BT124" s="131"/>
      <c r="BU124" s="131"/>
      <c r="BV124" s="131"/>
    </row>
    <row r="125" spans="63:74" x14ac:dyDescent="0.2">
      <c r="BK125" s="131"/>
      <c r="BL125" s="131"/>
      <c r="BM125" s="131"/>
      <c r="BN125" s="131"/>
      <c r="BO125" s="131"/>
      <c r="BP125" s="131"/>
      <c r="BQ125" s="131"/>
      <c r="BR125" s="131"/>
      <c r="BS125" s="131"/>
      <c r="BT125" s="131"/>
      <c r="BU125" s="131"/>
      <c r="BV125" s="131"/>
    </row>
    <row r="126" spans="63:74" x14ac:dyDescent="0.2">
      <c r="BK126" s="131"/>
      <c r="BL126" s="131"/>
      <c r="BM126" s="131"/>
      <c r="BN126" s="131"/>
      <c r="BO126" s="131"/>
      <c r="BP126" s="131"/>
      <c r="BQ126" s="131"/>
      <c r="BR126" s="131"/>
      <c r="BS126" s="131"/>
      <c r="BT126" s="131"/>
      <c r="BU126" s="131"/>
      <c r="BV126" s="131"/>
    </row>
    <row r="127" spans="63:74" x14ac:dyDescent="0.2">
      <c r="BK127" s="131"/>
      <c r="BL127" s="131"/>
      <c r="BM127" s="131"/>
      <c r="BN127" s="131"/>
      <c r="BO127" s="131"/>
      <c r="BP127" s="131"/>
      <c r="BQ127" s="131"/>
      <c r="BR127" s="131"/>
      <c r="BS127" s="131"/>
      <c r="BT127" s="131"/>
      <c r="BU127" s="131"/>
      <c r="BV127" s="131"/>
    </row>
    <row r="128" spans="63:74" x14ac:dyDescent="0.2">
      <c r="BK128" s="131"/>
      <c r="BL128" s="131"/>
      <c r="BM128" s="131"/>
      <c r="BN128" s="131"/>
      <c r="BO128" s="131"/>
      <c r="BP128" s="131"/>
      <c r="BQ128" s="131"/>
      <c r="BR128" s="131"/>
      <c r="BS128" s="131"/>
      <c r="BT128" s="131"/>
      <c r="BU128" s="131"/>
      <c r="BV128" s="131"/>
    </row>
    <row r="129" spans="63:74" x14ac:dyDescent="0.2">
      <c r="BK129" s="131"/>
      <c r="BL129" s="131"/>
      <c r="BM129" s="131"/>
      <c r="BN129" s="131"/>
      <c r="BO129" s="131"/>
      <c r="BP129" s="131"/>
      <c r="BQ129" s="131"/>
      <c r="BR129" s="131"/>
      <c r="BS129" s="131"/>
      <c r="BT129" s="131"/>
      <c r="BU129" s="131"/>
      <c r="BV129" s="131"/>
    </row>
    <row r="130" spans="63:74" x14ac:dyDescent="0.2">
      <c r="BK130" s="131"/>
      <c r="BL130" s="131"/>
      <c r="BM130" s="131"/>
      <c r="BN130" s="131"/>
      <c r="BO130" s="131"/>
      <c r="BP130" s="131"/>
      <c r="BQ130" s="131"/>
      <c r="BR130" s="131"/>
      <c r="BS130" s="131"/>
      <c r="BT130" s="131"/>
      <c r="BU130" s="131"/>
      <c r="BV130" s="131"/>
    </row>
    <row r="131" spans="63:74" x14ac:dyDescent="0.2">
      <c r="BK131" s="131"/>
      <c r="BL131" s="131"/>
      <c r="BM131" s="131"/>
      <c r="BN131" s="131"/>
      <c r="BO131" s="131"/>
      <c r="BP131" s="131"/>
      <c r="BQ131" s="131"/>
      <c r="BR131" s="131"/>
      <c r="BS131" s="131"/>
      <c r="BT131" s="131"/>
      <c r="BU131" s="131"/>
      <c r="BV131" s="131"/>
    </row>
    <row r="132" spans="63:74" x14ac:dyDescent="0.2">
      <c r="BK132" s="131"/>
      <c r="BL132" s="131"/>
      <c r="BM132" s="131"/>
      <c r="BN132" s="131"/>
      <c r="BO132" s="131"/>
      <c r="BP132" s="131"/>
      <c r="BQ132" s="131"/>
      <c r="BR132" s="131"/>
      <c r="BS132" s="131"/>
      <c r="BT132" s="131"/>
      <c r="BU132" s="131"/>
      <c r="BV132" s="131"/>
    </row>
    <row r="133" spans="63:74" x14ac:dyDescent="0.2">
      <c r="BK133" s="131"/>
      <c r="BL133" s="131"/>
      <c r="BM133" s="131"/>
      <c r="BN133" s="131"/>
      <c r="BO133" s="131"/>
      <c r="BP133" s="131"/>
      <c r="BQ133" s="131"/>
      <c r="BR133" s="131"/>
      <c r="BS133" s="131"/>
      <c r="BT133" s="131"/>
      <c r="BU133" s="131"/>
      <c r="BV133" s="131"/>
    </row>
    <row r="134" spans="63:74" x14ac:dyDescent="0.2">
      <c r="BK134" s="131"/>
      <c r="BL134" s="131"/>
      <c r="BM134" s="131"/>
      <c r="BN134" s="131"/>
      <c r="BO134" s="131"/>
      <c r="BP134" s="131"/>
      <c r="BQ134" s="131"/>
      <c r="BR134" s="131"/>
      <c r="BS134" s="131"/>
      <c r="BT134" s="131"/>
      <c r="BU134" s="131"/>
      <c r="BV134" s="131"/>
    </row>
    <row r="135" spans="63:74" x14ac:dyDescent="0.2">
      <c r="BK135" s="131"/>
      <c r="BL135" s="131"/>
      <c r="BM135" s="131"/>
      <c r="BN135" s="131"/>
      <c r="BO135" s="131"/>
      <c r="BP135" s="131"/>
      <c r="BQ135" s="131"/>
      <c r="BR135" s="131"/>
      <c r="BS135" s="131"/>
      <c r="BT135" s="131"/>
      <c r="BU135" s="131"/>
      <c r="BV135" s="131"/>
    </row>
    <row r="136" spans="63:74" x14ac:dyDescent="0.2">
      <c r="BK136" s="131"/>
      <c r="BL136" s="131"/>
      <c r="BM136" s="131"/>
      <c r="BN136" s="131"/>
      <c r="BO136" s="131"/>
      <c r="BP136" s="131"/>
      <c r="BQ136" s="131"/>
      <c r="BR136" s="131"/>
      <c r="BS136" s="131"/>
      <c r="BT136" s="131"/>
      <c r="BU136" s="131"/>
      <c r="BV136" s="131"/>
    </row>
    <row r="137" spans="63:74" x14ac:dyDescent="0.2">
      <c r="BK137" s="131"/>
      <c r="BL137" s="131"/>
      <c r="BM137" s="131"/>
      <c r="BN137" s="131"/>
      <c r="BO137" s="131"/>
      <c r="BP137" s="131"/>
      <c r="BQ137" s="131"/>
      <c r="BR137" s="131"/>
      <c r="BS137" s="131"/>
      <c r="BT137" s="131"/>
      <c r="BU137" s="131"/>
      <c r="BV137" s="131"/>
    </row>
    <row r="138" spans="63:74" x14ac:dyDescent="0.2">
      <c r="BK138" s="131"/>
      <c r="BL138" s="131"/>
      <c r="BM138" s="131"/>
      <c r="BN138" s="131"/>
      <c r="BO138" s="131"/>
      <c r="BP138" s="131"/>
      <c r="BQ138" s="131"/>
      <c r="BR138" s="131"/>
      <c r="BS138" s="131"/>
      <c r="BT138" s="131"/>
      <c r="BU138" s="131"/>
      <c r="BV138" s="131"/>
    </row>
    <row r="139" spans="63:74" x14ac:dyDescent="0.2">
      <c r="BK139" s="131"/>
      <c r="BL139" s="131"/>
      <c r="BM139" s="131"/>
      <c r="BN139" s="131"/>
      <c r="BO139" s="131"/>
      <c r="BP139" s="131"/>
      <c r="BQ139" s="131"/>
      <c r="BR139" s="131"/>
      <c r="BS139" s="131"/>
      <c r="BT139" s="131"/>
      <c r="BU139" s="131"/>
      <c r="BV139" s="131"/>
    </row>
    <row r="140" spans="63:74" x14ac:dyDescent="0.2">
      <c r="BK140" s="131"/>
      <c r="BL140" s="131"/>
      <c r="BM140" s="131"/>
      <c r="BN140" s="131"/>
      <c r="BO140" s="131"/>
      <c r="BP140" s="131"/>
      <c r="BQ140" s="131"/>
      <c r="BR140" s="131"/>
      <c r="BS140" s="131"/>
      <c r="BT140" s="131"/>
      <c r="BU140" s="131"/>
      <c r="BV140" s="131"/>
    </row>
    <row r="141" spans="63:74" x14ac:dyDescent="0.2">
      <c r="BK141" s="131"/>
      <c r="BL141" s="131"/>
      <c r="BM141" s="131"/>
      <c r="BN141" s="131"/>
      <c r="BO141" s="131"/>
      <c r="BP141" s="131"/>
      <c r="BQ141" s="131"/>
      <c r="BR141" s="131"/>
      <c r="BS141" s="131"/>
      <c r="BT141" s="131"/>
      <c r="BU141" s="131"/>
      <c r="BV141" s="131"/>
    </row>
    <row r="142" spans="63:74" x14ac:dyDescent="0.2">
      <c r="BK142" s="131"/>
      <c r="BL142" s="131"/>
      <c r="BM142" s="131"/>
      <c r="BN142" s="131"/>
      <c r="BO142" s="131"/>
      <c r="BP142" s="131"/>
      <c r="BQ142" s="131"/>
      <c r="BR142" s="131"/>
      <c r="BS142" s="131"/>
      <c r="BT142" s="131"/>
      <c r="BU142" s="131"/>
      <c r="BV142" s="131"/>
    </row>
    <row r="143" spans="63:74" x14ac:dyDescent="0.2">
      <c r="BK143" s="131"/>
      <c r="BL143" s="131"/>
      <c r="BM143" s="131"/>
      <c r="BN143" s="131"/>
      <c r="BO143" s="131"/>
      <c r="BP143" s="131"/>
      <c r="BQ143" s="131"/>
      <c r="BR143" s="131"/>
      <c r="BS143" s="131"/>
      <c r="BT143" s="131"/>
      <c r="BU143" s="131"/>
      <c r="BV143" s="131"/>
    </row>
    <row r="144" spans="63:74" x14ac:dyDescent="0.2">
      <c r="BK144" s="131"/>
      <c r="BL144" s="131"/>
      <c r="BM144" s="131"/>
      <c r="BN144" s="131"/>
      <c r="BO144" s="131"/>
      <c r="BP144" s="131"/>
      <c r="BQ144" s="131"/>
      <c r="BR144" s="131"/>
      <c r="BS144" s="131"/>
      <c r="BT144" s="131"/>
      <c r="BU144" s="131"/>
      <c r="BV144" s="131"/>
    </row>
    <row r="145" spans="63:74" x14ac:dyDescent="0.2">
      <c r="BK145" s="131"/>
      <c r="BL145" s="131"/>
      <c r="BM145" s="131"/>
      <c r="BN145" s="131"/>
      <c r="BO145" s="131"/>
      <c r="BP145" s="131"/>
      <c r="BQ145" s="131"/>
      <c r="BR145" s="131"/>
      <c r="BS145" s="131"/>
      <c r="BT145" s="131"/>
      <c r="BU145" s="131"/>
      <c r="BV145" s="131"/>
    </row>
  </sheetData>
  <mergeCells count="26">
    <mergeCell ref="B80:R80"/>
    <mergeCell ref="B87:Q87"/>
    <mergeCell ref="B71:Q71"/>
    <mergeCell ref="B72:Q72"/>
    <mergeCell ref="B73:Q73"/>
    <mergeCell ref="B74:Q74"/>
    <mergeCell ref="B81:Q81"/>
    <mergeCell ref="B82:Q82"/>
    <mergeCell ref="B83:Q83"/>
    <mergeCell ref="B85:Q85"/>
    <mergeCell ref="B86:Q86"/>
    <mergeCell ref="B78:Q78"/>
    <mergeCell ref="B79:Q79"/>
    <mergeCell ref="B84:Q84"/>
    <mergeCell ref="AY3:BJ3"/>
    <mergeCell ref="BK3:BV3"/>
    <mergeCell ref="B77:Q77"/>
    <mergeCell ref="B69:Q69"/>
    <mergeCell ref="AM3:AX3"/>
    <mergeCell ref="B70:Q70"/>
    <mergeCell ref="B76:Q76"/>
    <mergeCell ref="A1:A2"/>
    <mergeCell ref="B1:AL1"/>
    <mergeCell ref="C3:N3"/>
    <mergeCell ref="O3:Z3"/>
    <mergeCell ref="AA3:AL3"/>
  </mergeCells>
  <hyperlinks>
    <hyperlink ref="A1:A2" location="Contents!A1" display="Table of Contents" xr:uid="{00000000-0004-0000-0200-000000000000}"/>
  </hyperlinks>
  <pageMargins left="0.25" right="0.25" top="0.25" bottom="0.25" header="0.54" footer="0.5"/>
  <pageSetup scale="38"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ransitionEvaluation="1" transitionEntry="1" codeName="Sheet1">
    <pageSetUpPr fitToPage="1"/>
  </sheetPr>
  <dimension ref="A1:BV144"/>
  <sheetViews>
    <sheetView showGridLines="0" zoomScaleNormal="100" workbookViewId="0">
      <pane xSplit="2" ySplit="4" topLeftCell="AV5" activePane="bottomRight" state="frozen"/>
      <selection activeCell="BF63" sqref="BF63"/>
      <selection pane="topRight" activeCell="BF63" sqref="BF63"/>
      <selection pane="bottomLeft" activeCell="BF63" sqref="BF63"/>
      <selection pane="bottomRight" activeCell="B1" sqref="B1:AL1"/>
    </sheetView>
  </sheetViews>
  <sheetFormatPr defaultColWidth="9.5703125" defaultRowHeight="11.25" x14ac:dyDescent="0.2"/>
  <cols>
    <col min="1" max="1" width="10.5703125" style="8" customWidth="1"/>
    <col min="2" max="2" width="40.42578125" style="8" customWidth="1"/>
    <col min="3" max="3" width="6.85546875" style="8" customWidth="1"/>
    <col min="4" max="50" width="6.5703125" style="8" customWidth="1"/>
    <col min="51" max="55" width="6.5703125" style="821" customWidth="1"/>
    <col min="56" max="58" width="6.5703125" style="327" customWidth="1"/>
    <col min="59" max="61" width="6.5703125" style="821" customWidth="1"/>
    <col min="62" max="62" width="6.5703125" style="152" customWidth="1"/>
    <col min="63" max="74" width="6.5703125" style="8" customWidth="1"/>
    <col min="75" max="16384" width="9.5703125" style="8"/>
  </cols>
  <sheetData>
    <row r="1" spans="1:74" ht="13.35" customHeight="1" x14ac:dyDescent="0.2">
      <c r="A1" s="972" t="s">
        <v>477</v>
      </c>
      <c r="B1" s="1000" t="s">
        <v>537</v>
      </c>
      <c r="C1" s="975"/>
      <c r="D1" s="975"/>
      <c r="E1" s="975"/>
      <c r="F1" s="975"/>
      <c r="G1" s="975"/>
      <c r="H1" s="975"/>
      <c r="I1" s="975"/>
      <c r="J1" s="975"/>
      <c r="K1" s="975"/>
      <c r="L1" s="975"/>
      <c r="M1" s="975"/>
      <c r="N1" s="975"/>
      <c r="O1" s="975"/>
      <c r="P1" s="975"/>
      <c r="Q1" s="975"/>
      <c r="R1" s="975"/>
      <c r="S1" s="975"/>
      <c r="T1" s="975"/>
      <c r="U1" s="975"/>
      <c r="V1" s="975"/>
      <c r="W1" s="975"/>
      <c r="X1" s="975"/>
      <c r="Y1" s="975"/>
      <c r="Z1" s="975"/>
      <c r="AA1" s="975"/>
      <c r="AB1" s="975"/>
      <c r="AC1" s="975"/>
      <c r="AD1" s="975"/>
      <c r="AE1" s="975"/>
      <c r="AF1" s="975"/>
      <c r="AG1" s="975"/>
      <c r="AH1" s="975"/>
      <c r="AI1" s="975"/>
      <c r="AJ1" s="975"/>
      <c r="AK1" s="975"/>
      <c r="AL1" s="975"/>
    </row>
    <row r="2" spans="1:74" ht="12.75" x14ac:dyDescent="0.2">
      <c r="A2" s="973"/>
      <c r="B2" s="222" t="str">
        <f>"U.S. Energy Information Administration  |  Short-Term Energy Outlook  - "&amp;Dates!D1</f>
        <v>U.S. Energy Information Administration  |  Short-Term Energy Outlook  - July 2026</v>
      </c>
      <c r="C2" s="224"/>
      <c r="D2" s="224"/>
      <c r="E2" s="224"/>
      <c r="F2" s="224"/>
      <c r="G2" s="224"/>
      <c r="H2" s="224"/>
      <c r="I2" s="224"/>
      <c r="J2" s="224"/>
      <c r="K2" s="224"/>
      <c r="L2" s="224"/>
      <c r="M2" s="224"/>
      <c r="N2" s="224"/>
      <c r="O2" s="224"/>
      <c r="P2" s="224"/>
      <c r="Q2" s="224"/>
      <c r="R2" s="224"/>
      <c r="S2" s="224"/>
      <c r="T2" s="224"/>
      <c r="U2" s="224"/>
      <c r="V2" s="224"/>
      <c r="W2" s="224"/>
      <c r="X2" s="224"/>
      <c r="Y2" s="224"/>
      <c r="Z2" s="224"/>
      <c r="AA2" s="224"/>
      <c r="AB2" s="224"/>
      <c r="AC2" s="224"/>
      <c r="AD2" s="224"/>
      <c r="AE2" s="224"/>
      <c r="AF2" s="224"/>
      <c r="AG2" s="224"/>
      <c r="AH2" s="224"/>
      <c r="AI2" s="224"/>
      <c r="AJ2" s="224"/>
      <c r="AK2" s="224"/>
      <c r="AL2" s="224"/>
    </row>
    <row r="3" spans="1:74" s="7" customFormat="1" ht="12.75" x14ac:dyDescent="0.2">
      <c r="A3" s="316" t="s">
        <v>759</v>
      </c>
      <c r="B3" s="9"/>
      <c r="C3" s="976">
        <f>Dates!D3</f>
        <v>2022</v>
      </c>
      <c r="D3" s="977"/>
      <c r="E3" s="977"/>
      <c r="F3" s="977"/>
      <c r="G3" s="977"/>
      <c r="H3" s="977"/>
      <c r="I3" s="977"/>
      <c r="J3" s="977"/>
      <c r="K3" s="977"/>
      <c r="L3" s="977"/>
      <c r="M3" s="977"/>
      <c r="N3" s="978"/>
      <c r="O3" s="976">
        <f>C3+1</f>
        <v>2023</v>
      </c>
      <c r="P3" s="979"/>
      <c r="Q3" s="979"/>
      <c r="R3" s="979"/>
      <c r="S3" s="979"/>
      <c r="T3" s="979"/>
      <c r="U3" s="979"/>
      <c r="V3" s="979"/>
      <c r="W3" s="979"/>
      <c r="X3" s="977"/>
      <c r="Y3" s="977"/>
      <c r="Z3" s="978"/>
      <c r="AA3" s="980">
        <f>O3+1</f>
        <v>2024</v>
      </c>
      <c r="AB3" s="977"/>
      <c r="AC3" s="977"/>
      <c r="AD3" s="977"/>
      <c r="AE3" s="977"/>
      <c r="AF3" s="977"/>
      <c r="AG3" s="977"/>
      <c r="AH3" s="977"/>
      <c r="AI3" s="977"/>
      <c r="AJ3" s="977"/>
      <c r="AK3" s="977"/>
      <c r="AL3" s="978"/>
      <c r="AM3" s="980">
        <f>AA3+1</f>
        <v>2025</v>
      </c>
      <c r="AN3" s="977"/>
      <c r="AO3" s="977"/>
      <c r="AP3" s="977"/>
      <c r="AQ3" s="977"/>
      <c r="AR3" s="977"/>
      <c r="AS3" s="977"/>
      <c r="AT3" s="977"/>
      <c r="AU3" s="977"/>
      <c r="AV3" s="977"/>
      <c r="AW3" s="977"/>
      <c r="AX3" s="978"/>
      <c r="AY3" s="980">
        <f>AM3+1</f>
        <v>2026</v>
      </c>
      <c r="AZ3" s="981"/>
      <c r="BA3" s="981"/>
      <c r="BB3" s="981"/>
      <c r="BC3" s="981"/>
      <c r="BD3" s="981"/>
      <c r="BE3" s="981"/>
      <c r="BF3" s="981"/>
      <c r="BG3" s="981"/>
      <c r="BH3" s="981"/>
      <c r="BI3" s="981"/>
      <c r="BJ3" s="982"/>
      <c r="BK3" s="980">
        <f>AY3+1</f>
        <v>2027</v>
      </c>
      <c r="BL3" s="977"/>
      <c r="BM3" s="977"/>
      <c r="BN3" s="977"/>
      <c r="BO3" s="977"/>
      <c r="BP3" s="977"/>
      <c r="BQ3" s="977"/>
      <c r="BR3" s="977"/>
      <c r="BS3" s="977"/>
      <c r="BT3" s="977"/>
      <c r="BU3" s="977"/>
      <c r="BV3" s="978"/>
    </row>
    <row r="4" spans="1:74" s="7" customFormat="1" x14ac:dyDescent="0.2">
      <c r="A4" s="322" t="str">
        <f>TEXT(Dates!$D$2,"dddd, mmmm d, yyyy")</f>
        <v>Wednesday, July 1, 2026</v>
      </c>
      <c r="B4" s="11"/>
      <c r="C4" s="12" t="s">
        <v>213</v>
      </c>
      <c r="D4" s="12" t="s">
        <v>214</v>
      </c>
      <c r="E4" s="12" t="s">
        <v>215</v>
      </c>
      <c r="F4" s="12" t="s">
        <v>216</v>
      </c>
      <c r="G4" s="12" t="s">
        <v>217</v>
      </c>
      <c r="H4" s="12" t="s">
        <v>218</v>
      </c>
      <c r="I4" s="12" t="s">
        <v>219</v>
      </c>
      <c r="J4" s="12" t="s">
        <v>220</v>
      </c>
      <c r="K4" s="12" t="s">
        <v>221</v>
      </c>
      <c r="L4" s="12" t="s">
        <v>222</v>
      </c>
      <c r="M4" s="12" t="s">
        <v>223</v>
      </c>
      <c r="N4" s="12" t="s">
        <v>224</v>
      </c>
      <c r="O4" s="12" t="s">
        <v>213</v>
      </c>
      <c r="P4" s="12" t="s">
        <v>214</v>
      </c>
      <c r="Q4" s="12" t="s">
        <v>215</v>
      </c>
      <c r="R4" s="12" t="s">
        <v>216</v>
      </c>
      <c r="S4" s="12" t="s">
        <v>217</v>
      </c>
      <c r="T4" s="12" t="s">
        <v>218</v>
      </c>
      <c r="U4" s="12" t="s">
        <v>219</v>
      </c>
      <c r="V4" s="12" t="s">
        <v>220</v>
      </c>
      <c r="W4" s="12" t="s">
        <v>221</v>
      </c>
      <c r="X4" s="12" t="s">
        <v>222</v>
      </c>
      <c r="Y4" s="12" t="s">
        <v>223</v>
      </c>
      <c r="Z4" s="12" t="s">
        <v>224</v>
      </c>
      <c r="AA4" s="12" t="s">
        <v>213</v>
      </c>
      <c r="AB4" s="12" t="s">
        <v>214</v>
      </c>
      <c r="AC4" s="12" t="s">
        <v>215</v>
      </c>
      <c r="AD4" s="12" t="s">
        <v>216</v>
      </c>
      <c r="AE4" s="12" t="s">
        <v>217</v>
      </c>
      <c r="AF4" s="12" t="s">
        <v>218</v>
      </c>
      <c r="AG4" s="12" t="s">
        <v>219</v>
      </c>
      <c r="AH4" s="12" t="s">
        <v>220</v>
      </c>
      <c r="AI4" s="12" t="s">
        <v>221</v>
      </c>
      <c r="AJ4" s="12" t="s">
        <v>222</v>
      </c>
      <c r="AK4" s="12" t="s">
        <v>223</v>
      </c>
      <c r="AL4" s="12" t="s">
        <v>224</v>
      </c>
      <c r="AM4" s="12" t="s">
        <v>213</v>
      </c>
      <c r="AN4" s="12" t="s">
        <v>214</v>
      </c>
      <c r="AO4" s="12" t="s">
        <v>215</v>
      </c>
      <c r="AP4" s="12" t="s">
        <v>216</v>
      </c>
      <c r="AQ4" s="12" t="s">
        <v>217</v>
      </c>
      <c r="AR4" s="12" t="s">
        <v>218</v>
      </c>
      <c r="AS4" s="12" t="s">
        <v>219</v>
      </c>
      <c r="AT4" s="12" t="s">
        <v>220</v>
      </c>
      <c r="AU4" s="12" t="s">
        <v>221</v>
      </c>
      <c r="AV4" s="12" t="s">
        <v>222</v>
      </c>
      <c r="AW4" s="12" t="s">
        <v>223</v>
      </c>
      <c r="AX4" s="12" t="s">
        <v>224</v>
      </c>
      <c r="AY4" s="630" t="s">
        <v>213</v>
      </c>
      <c r="AZ4" s="630" t="s">
        <v>214</v>
      </c>
      <c r="BA4" s="630" t="s">
        <v>215</v>
      </c>
      <c r="BB4" s="630" t="s">
        <v>216</v>
      </c>
      <c r="BC4" s="630" t="s">
        <v>217</v>
      </c>
      <c r="BD4" s="630" t="s">
        <v>218</v>
      </c>
      <c r="BE4" s="630" t="s">
        <v>219</v>
      </c>
      <c r="BF4" s="630" t="s">
        <v>220</v>
      </c>
      <c r="BG4" s="630" t="s">
        <v>221</v>
      </c>
      <c r="BH4" s="630" t="s">
        <v>222</v>
      </c>
      <c r="BI4" s="630" t="s">
        <v>223</v>
      </c>
      <c r="BJ4" s="12" t="s">
        <v>224</v>
      </c>
      <c r="BK4" s="12" t="s">
        <v>213</v>
      </c>
      <c r="BL4" s="12" t="s">
        <v>214</v>
      </c>
      <c r="BM4" s="12" t="s">
        <v>215</v>
      </c>
      <c r="BN4" s="12" t="s">
        <v>216</v>
      </c>
      <c r="BO4" s="12" t="s">
        <v>217</v>
      </c>
      <c r="BP4" s="12" t="s">
        <v>218</v>
      </c>
      <c r="BQ4" s="12" t="s">
        <v>219</v>
      </c>
      <c r="BR4" s="12" t="s">
        <v>220</v>
      </c>
      <c r="BS4" s="12" t="s">
        <v>221</v>
      </c>
      <c r="BT4" s="12" t="s">
        <v>222</v>
      </c>
      <c r="BU4" s="12" t="s">
        <v>223</v>
      </c>
      <c r="BV4" s="12" t="s">
        <v>224</v>
      </c>
    </row>
    <row r="5" spans="1:74" ht="11.1" customHeight="1" x14ac:dyDescent="0.2">
      <c r="A5" s="26"/>
      <c r="B5" s="27" t="s">
        <v>929</v>
      </c>
      <c r="C5" s="28"/>
      <c r="D5" s="28"/>
      <c r="E5" s="28"/>
      <c r="F5" s="28"/>
      <c r="G5" s="28"/>
      <c r="H5" s="28"/>
      <c r="I5" s="28"/>
      <c r="J5" s="28"/>
      <c r="K5" s="28"/>
      <c r="L5" s="28"/>
      <c r="M5" s="28"/>
      <c r="N5" s="28"/>
      <c r="O5" s="28"/>
      <c r="P5" s="28"/>
      <c r="Q5" s="28"/>
      <c r="R5" s="28"/>
      <c r="S5" s="28"/>
      <c r="T5" s="28"/>
      <c r="U5" s="28"/>
      <c r="V5" s="28"/>
      <c r="W5" s="28"/>
      <c r="X5" s="28"/>
      <c r="Y5" s="28"/>
      <c r="Z5" s="28"/>
      <c r="AA5" s="28"/>
      <c r="AB5" s="28"/>
      <c r="AC5" s="28"/>
      <c r="AD5" s="28"/>
      <c r="AE5" s="28"/>
      <c r="AF5" s="28"/>
      <c r="AG5" s="28"/>
      <c r="AH5" s="28"/>
      <c r="AI5" s="28"/>
      <c r="AJ5" s="28"/>
      <c r="AK5" s="28"/>
      <c r="AL5" s="28"/>
      <c r="AM5" s="28"/>
      <c r="AN5" s="28"/>
      <c r="AO5" s="28"/>
      <c r="AP5" s="28"/>
      <c r="AQ5" s="28"/>
      <c r="AR5" s="28"/>
      <c r="AS5" s="28"/>
      <c r="AT5" s="28"/>
      <c r="AU5" s="28"/>
      <c r="AV5" s="28"/>
      <c r="AW5" s="28"/>
      <c r="AX5" s="28"/>
      <c r="AY5" s="28"/>
      <c r="AZ5" s="881"/>
      <c r="BA5" s="881"/>
      <c r="BB5" s="881"/>
      <c r="BC5" s="881"/>
      <c r="BD5" s="953"/>
      <c r="BE5" s="854"/>
      <c r="BF5" s="854"/>
      <c r="BG5" s="854"/>
      <c r="BH5" s="854"/>
      <c r="BI5" s="854"/>
      <c r="BJ5" s="374"/>
      <c r="BK5" s="374"/>
      <c r="BL5" s="374"/>
      <c r="BM5" s="374"/>
      <c r="BN5" s="374"/>
      <c r="BO5" s="374"/>
      <c r="BP5" s="374"/>
      <c r="BQ5" s="374"/>
      <c r="BR5" s="374"/>
      <c r="BS5" s="374"/>
      <c r="BT5" s="374"/>
      <c r="BU5" s="374"/>
      <c r="BV5" s="374"/>
    </row>
    <row r="6" spans="1:74" ht="11.1" customHeight="1" x14ac:dyDescent="0.2">
      <c r="A6" s="29" t="s">
        <v>252</v>
      </c>
      <c r="B6" s="379" t="s">
        <v>917</v>
      </c>
      <c r="C6" s="341">
        <v>83.22</v>
      </c>
      <c r="D6" s="341">
        <v>91.64</v>
      </c>
      <c r="E6" s="341">
        <v>108.5</v>
      </c>
      <c r="F6" s="341">
        <v>101.78</v>
      </c>
      <c r="G6" s="341">
        <v>109.55</v>
      </c>
      <c r="H6" s="341">
        <v>114.84</v>
      </c>
      <c r="I6" s="341">
        <v>101.62</v>
      </c>
      <c r="J6" s="341">
        <v>93.67</v>
      </c>
      <c r="K6" s="341">
        <v>84.26</v>
      </c>
      <c r="L6" s="341">
        <v>87.55</v>
      </c>
      <c r="M6" s="341">
        <v>84.37</v>
      </c>
      <c r="N6" s="341">
        <v>76.44</v>
      </c>
      <c r="O6" s="341">
        <v>78.12</v>
      </c>
      <c r="P6" s="341">
        <v>76.83</v>
      </c>
      <c r="Q6" s="341">
        <v>73.28</v>
      </c>
      <c r="R6" s="341">
        <v>79.45</v>
      </c>
      <c r="S6" s="341">
        <v>71.58</v>
      </c>
      <c r="T6" s="341">
        <v>70.25</v>
      </c>
      <c r="U6" s="341">
        <v>76.069999999999993</v>
      </c>
      <c r="V6" s="341">
        <v>81.39</v>
      </c>
      <c r="W6" s="341">
        <v>89.43</v>
      </c>
      <c r="X6" s="341">
        <v>85.64</v>
      </c>
      <c r="Y6" s="341">
        <v>77.69</v>
      </c>
      <c r="Z6" s="341">
        <v>71.900000000000006</v>
      </c>
      <c r="AA6" s="341">
        <v>74.150000000000006</v>
      </c>
      <c r="AB6" s="341">
        <v>77.25</v>
      </c>
      <c r="AC6" s="341">
        <v>81.28</v>
      </c>
      <c r="AD6" s="341">
        <v>85.35</v>
      </c>
      <c r="AE6" s="341">
        <v>80.02</v>
      </c>
      <c r="AF6" s="341">
        <v>79.77</v>
      </c>
      <c r="AG6" s="341">
        <v>81.8</v>
      </c>
      <c r="AH6" s="341">
        <v>76.680000000000007</v>
      </c>
      <c r="AI6" s="341">
        <v>70.239999999999995</v>
      </c>
      <c r="AJ6" s="341">
        <v>71.989999999999995</v>
      </c>
      <c r="AK6" s="341">
        <v>69.95</v>
      </c>
      <c r="AL6" s="341">
        <v>70.12</v>
      </c>
      <c r="AM6" s="341">
        <v>75.739999999999995</v>
      </c>
      <c r="AN6" s="341">
        <v>71.53</v>
      </c>
      <c r="AO6" s="341">
        <v>68.239999999999995</v>
      </c>
      <c r="AP6" s="341">
        <v>63.54</v>
      </c>
      <c r="AQ6" s="341">
        <v>62.17</v>
      </c>
      <c r="AR6" s="341">
        <v>68.17</v>
      </c>
      <c r="AS6" s="341">
        <v>68.39</v>
      </c>
      <c r="AT6" s="341">
        <v>64.86</v>
      </c>
      <c r="AU6" s="341">
        <v>63.96</v>
      </c>
      <c r="AV6" s="341">
        <v>60.89</v>
      </c>
      <c r="AW6" s="341">
        <v>60.06</v>
      </c>
      <c r="AX6" s="341">
        <v>57.97</v>
      </c>
      <c r="AY6" s="341">
        <v>60.04</v>
      </c>
      <c r="AZ6" s="871">
        <v>64.510000000000005</v>
      </c>
      <c r="BA6" s="871">
        <v>91.38</v>
      </c>
      <c r="BB6" s="871">
        <v>100.32</v>
      </c>
      <c r="BC6" s="871">
        <v>102.13</v>
      </c>
      <c r="BD6" s="871">
        <v>84.81</v>
      </c>
      <c r="BE6" s="352">
        <v>73</v>
      </c>
      <c r="BF6" s="352">
        <v>72</v>
      </c>
      <c r="BG6" s="352">
        <v>68</v>
      </c>
      <c r="BH6" s="352">
        <v>67</v>
      </c>
      <c r="BI6" s="352">
        <v>66</v>
      </c>
      <c r="BJ6" s="352">
        <v>65</v>
      </c>
      <c r="BK6" s="352">
        <v>64</v>
      </c>
      <c r="BL6" s="352">
        <v>64</v>
      </c>
      <c r="BM6" s="352">
        <v>63</v>
      </c>
      <c r="BN6" s="352">
        <v>62</v>
      </c>
      <c r="BO6" s="352">
        <v>62</v>
      </c>
      <c r="BP6" s="352">
        <v>61</v>
      </c>
      <c r="BQ6" s="352">
        <v>61</v>
      </c>
      <c r="BR6" s="352">
        <v>60</v>
      </c>
      <c r="BS6" s="352">
        <v>59</v>
      </c>
      <c r="BT6" s="352">
        <v>59</v>
      </c>
      <c r="BU6" s="352">
        <v>58</v>
      </c>
      <c r="BV6" s="352">
        <v>57</v>
      </c>
    </row>
    <row r="7" spans="1:74" ht="11.1" customHeight="1" x14ac:dyDescent="0.2">
      <c r="A7" s="29" t="s">
        <v>54</v>
      </c>
      <c r="B7" s="379" t="s">
        <v>918</v>
      </c>
      <c r="C7" s="341">
        <v>86.51</v>
      </c>
      <c r="D7" s="341">
        <v>97.13</v>
      </c>
      <c r="E7" s="341">
        <v>117.25</v>
      </c>
      <c r="F7" s="341">
        <v>104.58</v>
      </c>
      <c r="G7" s="341">
        <v>113.34</v>
      </c>
      <c r="H7" s="341">
        <v>122.71</v>
      </c>
      <c r="I7" s="341">
        <v>111.93</v>
      </c>
      <c r="J7" s="341">
        <v>100.45</v>
      </c>
      <c r="K7" s="341">
        <v>89.76</v>
      </c>
      <c r="L7" s="341">
        <v>93.33</v>
      </c>
      <c r="M7" s="341">
        <v>91.42</v>
      </c>
      <c r="N7" s="341">
        <v>80.92</v>
      </c>
      <c r="O7" s="341">
        <v>82.5</v>
      </c>
      <c r="P7" s="341">
        <v>82.59</v>
      </c>
      <c r="Q7" s="341">
        <v>78.430000000000007</v>
      </c>
      <c r="R7" s="341">
        <v>84.64</v>
      </c>
      <c r="S7" s="341">
        <v>75.47</v>
      </c>
      <c r="T7" s="341">
        <v>74.84</v>
      </c>
      <c r="U7" s="341">
        <v>80.11</v>
      </c>
      <c r="V7" s="341">
        <v>86.15</v>
      </c>
      <c r="W7" s="341">
        <v>93.72</v>
      </c>
      <c r="X7" s="341">
        <v>90.6</v>
      </c>
      <c r="Y7" s="341">
        <v>82.94</v>
      </c>
      <c r="Z7" s="341">
        <v>77.63</v>
      </c>
      <c r="AA7" s="341">
        <v>80.12</v>
      </c>
      <c r="AB7" s="341">
        <v>83.48</v>
      </c>
      <c r="AC7" s="341">
        <v>85.41</v>
      </c>
      <c r="AD7" s="341">
        <v>89.94</v>
      </c>
      <c r="AE7" s="341">
        <v>81.75</v>
      </c>
      <c r="AF7" s="341">
        <v>82.25</v>
      </c>
      <c r="AG7" s="341">
        <v>85.15</v>
      </c>
      <c r="AH7" s="341">
        <v>80.36</v>
      </c>
      <c r="AI7" s="341">
        <v>74.02</v>
      </c>
      <c r="AJ7" s="341">
        <v>75.63</v>
      </c>
      <c r="AK7" s="341">
        <v>74.349999999999994</v>
      </c>
      <c r="AL7" s="341">
        <v>73.86</v>
      </c>
      <c r="AM7" s="341">
        <v>79.27</v>
      </c>
      <c r="AN7" s="341">
        <v>75.44</v>
      </c>
      <c r="AO7" s="341">
        <v>72.73</v>
      </c>
      <c r="AP7" s="341">
        <v>68.13</v>
      </c>
      <c r="AQ7" s="341">
        <v>64.45</v>
      </c>
      <c r="AR7" s="341">
        <v>71.44</v>
      </c>
      <c r="AS7" s="341">
        <v>71.040000000000006</v>
      </c>
      <c r="AT7" s="341">
        <v>67.87</v>
      </c>
      <c r="AU7" s="341">
        <v>67.989999999999995</v>
      </c>
      <c r="AV7" s="341">
        <v>64.540000000000006</v>
      </c>
      <c r="AW7" s="341">
        <v>63.8</v>
      </c>
      <c r="AX7" s="341">
        <v>62.54</v>
      </c>
      <c r="AY7" s="341">
        <v>66.599999999999994</v>
      </c>
      <c r="AZ7" s="871">
        <v>70.89</v>
      </c>
      <c r="BA7" s="871">
        <v>103.13</v>
      </c>
      <c r="BB7" s="871">
        <v>117.29</v>
      </c>
      <c r="BC7" s="871">
        <v>107.14</v>
      </c>
      <c r="BD7" s="871">
        <v>85.4</v>
      </c>
      <c r="BE7" s="352">
        <v>75</v>
      </c>
      <c r="BF7" s="352">
        <v>75</v>
      </c>
      <c r="BG7" s="352">
        <v>72</v>
      </c>
      <c r="BH7" s="352">
        <v>71</v>
      </c>
      <c r="BI7" s="352">
        <v>70</v>
      </c>
      <c r="BJ7" s="352">
        <v>69</v>
      </c>
      <c r="BK7" s="352">
        <v>68</v>
      </c>
      <c r="BL7" s="352">
        <v>68</v>
      </c>
      <c r="BM7" s="352">
        <v>67</v>
      </c>
      <c r="BN7" s="352">
        <v>66</v>
      </c>
      <c r="BO7" s="352">
        <v>66</v>
      </c>
      <c r="BP7" s="352">
        <v>65</v>
      </c>
      <c r="BQ7" s="352">
        <v>65</v>
      </c>
      <c r="BR7" s="352">
        <v>64</v>
      </c>
      <c r="BS7" s="352">
        <v>63</v>
      </c>
      <c r="BT7" s="352">
        <v>63</v>
      </c>
      <c r="BU7" s="352">
        <v>62</v>
      </c>
      <c r="BV7" s="352">
        <v>61</v>
      </c>
    </row>
    <row r="8" spans="1:74" ht="11.1" customHeight="1" x14ac:dyDescent="0.2">
      <c r="A8" s="29" t="s">
        <v>251</v>
      </c>
      <c r="B8" s="380" t="s">
        <v>919</v>
      </c>
      <c r="C8" s="341">
        <v>76.92</v>
      </c>
      <c r="D8" s="341">
        <v>87.73</v>
      </c>
      <c r="E8" s="341">
        <v>104.39</v>
      </c>
      <c r="F8" s="341">
        <v>102.7</v>
      </c>
      <c r="G8" s="341">
        <v>108.71</v>
      </c>
      <c r="H8" s="341">
        <v>112.06</v>
      </c>
      <c r="I8" s="341">
        <v>99.67</v>
      </c>
      <c r="J8" s="341">
        <v>92.21</v>
      </c>
      <c r="K8" s="341">
        <v>83.3</v>
      </c>
      <c r="L8" s="341">
        <v>84.26</v>
      </c>
      <c r="M8" s="341">
        <v>79.31</v>
      </c>
      <c r="N8" s="341">
        <v>70.89</v>
      </c>
      <c r="O8" s="341">
        <v>70.319999999999993</v>
      </c>
      <c r="P8" s="341">
        <v>69.67</v>
      </c>
      <c r="Q8" s="341">
        <v>68.53</v>
      </c>
      <c r="R8" s="341">
        <v>75.23</v>
      </c>
      <c r="S8" s="341">
        <v>70.05</v>
      </c>
      <c r="T8" s="341">
        <v>69.58</v>
      </c>
      <c r="U8" s="341">
        <v>74.83</v>
      </c>
      <c r="V8" s="341">
        <v>81.099999999999994</v>
      </c>
      <c r="W8" s="341">
        <v>87.14</v>
      </c>
      <c r="X8" s="341">
        <v>83.21</v>
      </c>
      <c r="Y8" s="341">
        <v>76.42</v>
      </c>
      <c r="Z8" s="341">
        <v>68.09</v>
      </c>
      <c r="AA8" s="341">
        <v>69.28</v>
      </c>
      <c r="AB8" s="341">
        <v>72.91</v>
      </c>
      <c r="AC8" s="341">
        <v>75.88</v>
      </c>
      <c r="AD8" s="341">
        <v>81.87</v>
      </c>
      <c r="AE8" s="341">
        <v>78.34</v>
      </c>
      <c r="AF8" s="341">
        <v>78.790000000000006</v>
      </c>
      <c r="AG8" s="341">
        <v>79.67</v>
      </c>
      <c r="AH8" s="341">
        <v>74.67</v>
      </c>
      <c r="AI8" s="341">
        <v>69.61</v>
      </c>
      <c r="AJ8" s="341">
        <v>70.91</v>
      </c>
      <c r="AK8" s="341">
        <v>69.08</v>
      </c>
      <c r="AL8" s="341">
        <v>68.209999999999994</v>
      </c>
      <c r="AM8" s="341">
        <v>72.650000000000006</v>
      </c>
      <c r="AN8" s="341">
        <v>71.14</v>
      </c>
      <c r="AO8" s="341">
        <v>67.48</v>
      </c>
      <c r="AP8" s="341">
        <v>63.53</v>
      </c>
      <c r="AQ8" s="341">
        <v>61.82</v>
      </c>
      <c r="AR8" s="341">
        <v>67.400000000000006</v>
      </c>
      <c r="AS8" s="341">
        <v>68.42</v>
      </c>
      <c r="AT8" s="341">
        <v>65.55</v>
      </c>
      <c r="AU8" s="341">
        <v>64.66</v>
      </c>
      <c r="AV8" s="341">
        <v>60.95</v>
      </c>
      <c r="AW8" s="341">
        <v>59.82</v>
      </c>
      <c r="AX8" s="341">
        <v>57.26</v>
      </c>
      <c r="AY8" s="341">
        <v>59.05</v>
      </c>
      <c r="AZ8" s="871">
        <v>61.43</v>
      </c>
      <c r="BA8" s="871">
        <v>84.71</v>
      </c>
      <c r="BB8" s="871">
        <v>94.03</v>
      </c>
      <c r="BC8" s="871">
        <v>104.63</v>
      </c>
      <c r="BD8" s="871">
        <v>87.06</v>
      </c>
      <c r="BE8" s="352">
        <v>74.75</v>
      </c>
      <c r="BF8" s="352">
        <v>73.25</v>
      </c>
      <c r="BG8" s="352">
        <v>68.5</v>
      </c>
      <c r="BH8" s="352">
        <v>67</v>
      </c>
      <c r="BI8" s="352">
        <v>66</v>
      </c>
      <c r="BJ8" s="352">
        <v>64.75</v>
      </c>
      <c r="BK8" s="352">
        <v>63.5</v>
      </c>
      <c r="BL8" s="352">
        <v>63.5</v>
      </c>
      <c r="BM8" s="352">
        <v>62.5</v>
      </c>
      <c r="BN8" s="352">
        <v>61.5</v>
      </c>
      <c r="BO8" s="352">
        <v>61.5</v>
      </c>
      <c r="BP8" s="352">
        <v>60.5</v>
      </c>
      <c r="BQ8" s="352">
        <v>60.5</v>
      </c>
      <c r="BR8" s="352">
        <v>59.5</v>
      </c>
      <c r="BS8" s="352">
        <v>58.5</v>
      </c>
      <c r="BT8" s="352">
        <v>58.5</v>
      </c>
      <c r="BU8" s="352">
        <v>57.5</v>
      </c>
      <c r="BV8" s="352">
        <v>56.5</v>
      </c>
    </row>
    <row r="9" spans="1:74" ht="11.1" customHeight="1" x14ac:dyDescent="0.2">
      <c r="A9" s="29" t="s">
        <v>467</v>
      </c>
      <c r="B9" s="380" t="s">
        <v>920</v>
      </c>
      <c r="C9" s="341">
        <v>80.260000000000005</v>
      </c>
      <c r="D9" s="341">
        <v>90.21</v>
      </c>
      <c r="E9" s="341">
        <v>106.98</v>
      </c>
      <c r="F9" s="341">
        <v>105.22</v>
      </c>
      <c r="G9" s="341">
        <v>110.43</v>
      </c>
      <c r="H9" s="341">
        <v>114.44</v>
      </c>
      <c r="I9" s="341">
        <v>102.82</v>
      </c>
      <c r="J9" s="341">
        <v>95.8</v>
      </c>
      <c r="K9" s="341">
        <v>86.57</v>
      </c>
      <c r="L9" s="341">
        <v>88.02</v>
      </c>
      <c r="M9" s="341">
        <v>84.57</v>
      </c>
      <c r="N9" s="341">
        <v>76.56</v>
      </c>
      <c r="O9" s="341">
        <v>75.7</v>
      </c>
      <c r="P9" s="341">
        <v>74.86</v>
      </c>
      <c r="Q9" s="341">
        <v>73</v>
      </c>
      <c r="R9" s="341">
        <v>78.53</v>
      </c>
      <c r="S9" s="341">
        <v>72.569999999999993</v>
      </c>
      <c r="T9" s="341">
        <v>71.39</v>
      </c>
      <c r="U9" s="341">
        <v>76.41</v>
      </c>
      <c r="V9" s="341">
        <v>81.78</v>
      </c>
      <c r="W9" s="341">
        <v>89.32</v>
      </c>
      <c r="X9" s="341">
        <v>86.6</v>
      </c>
      <c r="Y9" s="341">
        <v>79.7</v>
      </c>
      <c r="Z9" s="341">
        <v>72.34</v>
      </c>
      <c r="AA9" s="341">
        <v>73.28</v>
      </c>
      <c r="AB9" s="341">
        <v>76.2</v>
      </c>
      <c r="AC9" s="341">
        <v>79.67</v>
      </c>
      <c r="AD9" s="341">
        <v>84.47</v>
      </c>
      <c r="AE9" s="341">
        <v>80.7</v>
      </c>
      <c r="AF9" s="341">
        <v>80.28</v>
      </c>
      <c r="AG9" s="341">
        <v>81.5</v>
      </c>
      <c r="AH9" s="341">
        <v>77.39</v>
      </c>
      <c r="AI9" s="341">
        <v>71.75</v>
      </c>
      <c r="AJ9" s="341">
        <v>72.95</v>
      </c>
      <c r="AK9" s="341">
        <v>70.89</v>
      </c>
      <c r="AL9" s="341">
        <v>70.37</v>
      </c>
      <c r="AM9" s="341">
        <v>74.930000000000007</v>
      </c>
      <c r="AN9" s="341">
        <v>73.040000000000006</v>
      </c>
      <c r="AO9" s="341">
        <v>69.94</v>
      </c>
      <c r="AP9" s="341">
        <v>65.38</v>
      </c>
      <c r="AQ9" s="341">
        <v>63.26</v>
      </c>
      <c r="AR9" s="341">
        <v>68.11</v>
      </c>
      <c r="AS9" s="341">
        <v>69.3</v>
      </c>
      <c r="AT9" s="341">
        <v>66.73</v>
      </c>
      <c r="AU9" s="341">
        <v>65.66</v>
      </c>
      <c r="AV9" s="341">
        <v>62.4</v>
      </c>
      <c r="AW9" s="341">
        <v>61.22</v>
      </c>
      <c r="AX9" s="341">
        <v>59.09</v>
      </c>
      <c r="AY9" s="341">
        <v>60.6</v>
      </c>
      <c r="AZ9" s="871">
        <v>63.69</v>
      </c>
      <c r="BA9" s="871">
        <v>86.92</v>
      </c>
      <c r="BB9" s="871">
        <v>98.35</v>
      </c>
      <c r="BC9" s="871">
        <v>105.63</v>
      </c>
      <c r="BD9" s="871">
        <v>88.06</v>
      </c>
      <c r="BE9" s="352">
        <v>75.75</v>
      </c>
      <c r="BF9" s="352">
        <v>74.25</v>
      </c>
      <c r="BG9" s="352">
        <v>69.5</v>
      </c>
      <c r="BH9" s="352">
        <v>68</v>
      </c>
      <c r="BI9" s="352">
        <v>67</v>
      </c>
      <c r="BJ9" s="352">
        <v>65.75</v>
      </c>
      <c r="BK9" s="352">
        <v>64.5</v>
      </c>
      <c r="BL9" s="352">
        <v>64.5</v>
      </c>
      <c r="BM9" s="352">
        <v>63.5</v>
      </c>
      <c r="BN9" s="352">
        <v>62.5</v>
      </c>
      <c r="BO9" s="352">
        <v>62.5</v>
      </c>
      <c r="BP9" s="352">
        <v>61.5</v>
      </c>
      <c r="BQ9" s="352">
        <v>61.5</v>
      </c>
      <c r="BR9" s="352">
        <v>60.5</v>
      </c>
      <c r="BS9" s="352">
        <v>59.5</v>
      </c>
      <c r="BT9" s="352">
        <v>59.5</v>
      </c>
      <c r="BU9" s="352">
        <v>58.5</v>
      </c>
      <c r="BV9" s="352">
        <v>57.5</v>
      </c>
    </row>
    <row r="10" spans="1:74" ht="11.1" customHeight="1" x14ac:dyDescent="0.2">
      <c r="A10" s="26"/>
      <c r="B10" s="27" t="s">
        <v>1446</v>
      </c>
      <c r="C10" s="371"/>
      <c r="D10" s="371"/>
      <c r="E10" s="371"/>
      <c r="F10" s="371"/>
      <c r="G10" s="371"/>
      <c r="H10" s="371"/>
      <c r="I10" s="371"/>
      <c r="J10" s="371"/>
      <c r="K10" s="371"/>
      <c r="L10" s="371"/>
      <c r="M10" s="371"/>
      <c r="N10" s="371"/>
      <c r="O10" s="371"/>
      <c r="P10" s="371"/>
      <c r="Q10" s="371"/>
      <c r="R10" s="371"/>
      <c r="S10" s="371"/>
      <c r="T10" s="371"/>
      <c r="U10" s="371"/>
      <c r="V10" s="371"/>
      <c r="W10" s="371"/>
      <c r="X10" s="371"/>
      <c r="Y10" s="371"/>
      <c r="Z10" s="371"/>
      <c r="AA10" s="371"/>
      <c r="AB10" s="371"/>
      <c r="AC10" s="371"/>
      <c r="AD10" s="371"/>
      <c r="AE10" s="371"/>
      <c r="AF10" s="371"/>
      <c r="AG10" s="371"/>
      <c r="AH10" s="371"/>
      <c r="AI10" s="371"/>
      <c r="AJ10" s="371"/>
      <c r="AK10" s="371"/>
      <c r="AL10" s="371"/>
      <c r="AM10" s="371"/>
      <c r="AN10" s="371"/>
      <c r="AO10" s="371"/>
      <c r="AP10" s="371"/>
      <c r="AQ10" s="371"/>
      <c r="AR10" s="371"/>
      <c r="AS10" s="371"/>
      <c r="AT10" s="371"/>
      <c r="AU10" s="371"/>
      <c r="AV10" s="371"/>
      <c r="AW10" s="371"/>
      <c r="AX10" s="371"/>
      <c r="AY10" s="371"/>
      <c r="AZ10" s="882"/>
      <c r="BA10" s="882"/>
      <c r="BB10" s="882"/>
      <c r="BC10" s="882"/>
      <c r="BD10" s="882"/>
      <c r="BE10" s="375"/>
      <c r="BF10" s="375"/>
      <c r="BG10" s="375"/>
      <c r="BH10" s="375"/>
      <c r="BI10" s="375"/>
      <c r="BJ10" s="375"/>
      <c r="BK10" s="375"/>
      <c r="BL10" s="375"/>
      <c r="BM10" s="375"/>
      <c r="BN10" s="375"/>
      <c r="BO10" s="375"/>
      <c r="BP10" s="375"/>
      <c r="BQ10" s="375"/>
      <c r="BR10" s="375"/>
      <c r="BS10" s="375"/>
      <c r="BT10" s="375"/>
      <c r="BU10" s="375"/>
      <c r="BV10" s="375"/>
    </row>
    <row r="11" spans="1:74" ht="11.1" customHeight="1" x14ac:dyDescent="0.2">
      <c r="A11" s="321"/>
      <c r="B11" s="381" t="s">
        <v>921</v>
      </c>
      <c r="C11" s="371"/>
      <c r="D11" s="371"/>
      <c r="E11" s="371"/>
      <c r="F11" s="371"/>
      <c r="G11" s="371"/>
      <c r="H11" s="371"/>
      <c r="I11" s="371"/>
      <c r="J11" s="371"/>
      <c r="K11" s="371"/>
      <c r="L11" s="371"/>
      <c r="M11" s="371"/>
      <c r="N11" s="371"/>
      <c r="O11" s="371"/>
      <c r="P11" s="371"/>
      <c r="Q11" s="371"/>
      <c r="R11" s="371"/>
      <c r="S11" s="371"/>
      <c r="T11" s="371"/>
      <c r="U11" s="371"/>
      <c r="V11" s="371"/>
      <c r="W11" s="371"/>
      <c r="X11" s="371"/>
      <c r="Y11" s="371"/>
      <c r="Z11" s="371"/>
      <c r="AA11" s="371"/>
      <c r="AB11" s="371"/>
      <c r="AC11" s="371"/>
      <c r="AD11" s="371"/>
      <c r="AE11" s="371"/>
      <c r="AF11" s="371"/>
      <c r="AG11" s="371"/>
      <c r="AH11" s="371"/>
      <c r="AI11" s="371"/>
      <c r="AJ11" s="371"/>
      <c r="AK11" s="371"/>
      <c r="AL11" s="371"/>
      <c r="AM11" s="371"/>
      <c r="AN11" s="371"/>
      <c r="AO11" s="371"/>
      <c r="AP11" s="371"/>
      <c r="AQ11" s="371"/>
      <c r="AR11" s="371"/>
      <c r="AS11" s="371"/>
      <c r="AT11" s="371"/>
      <c r="AU11" s="371"/>
      <c r="AV11" s="371"/>
      <c r="AW11" s="371"/>
      <c r="AX11" s="371"/>
      <c r="AY11" s="371"/>
      <c r="AZ11" s="882"/>
      <c r="BA11" s="882"/>
      <c r="BB11" s="882"/>
      <c r="BC11" s="882"/>
      <c r="BD11" s="882"/>
      <c r="BE11" s="375"/>
      <c r="BF11" s="375"/>
      <c r="BG11" s="375"/>
      <c r="BH11" s="375"/>
      <c r="BI11" s="375"/>
      <c r="BJ11" s="375"/>
      <c r="BK11" s="375"/>
      <c r="BL11" s="375"/>
      <c r="BM11" s="375"/>
      <c r="BN11" s="375"/>
      <c r="BO11" s="375"/>
      <c r="BP11" s="375"/>
      <c r="BQ11" s="375"/>
      <c r="BR11" s="375"/>
      <c r="BS11" s="375"/>
      <c r="BT11" s="375"/>
      <c r="BU11" s="375"/>
      <c r="BV11" s="375"/>
    </row>
    <row r="12" spans="1:74" ht="11.1" customHeight="1" x14ac:dyDescent="0.2">
      <c r="A12" s="320" t="s">
        <v>1146</v>
      </c>
      <c r="B12" s="383" t="s">
        <v>905</v>
      </c>
      <c r="C12" s="585">
        <v>2.423</v>
      </c>
      <c r="D12" s="585">
        <v>2.6389999999999998</v>
      </c>
      <c r="E12" s="585">
        <v>3.2320000000000002</v>
      </c>
      <c r="F12" s="585">
        <v>3.2595239999999999</v>
      </c>
      <c r="G12" s="585">
        <v>3.8660239999999999</v>
      </c>
      <c r="H12" s="585">
        <v>4.1233839999999997</v>
      </c>
      <c r="I12" s="585">
        <v>3.3764400000000001</v>
      </c>
      <c r="J12" s="585">
        <v>3.0518360000000002</v>
      </c>
      <c r="K12" s="585">
        <v>2.9032450000000001</v>
      </c>
      <c r="L12" s="585">
        <v>3.0013809999999999</v>
      </c>
      <c r="M12" s="585">
        <v>2.703665</v>
      </c>
      <c r="N12" s="585">
        <v>2.2908249999999999</v>
      </c>
      <c r="O12" s="585">
        <v>2.6160230000000002</v>
      </c>
      <c r="P12" s="585">
        <v>2.604257</v>
      </c>
      <c r="Q12" s="585">
        <v>2.6338602764000001</v>
      </c>
      <c r="R12" s="585">
        <v>2.7438575888000001</v>
      </c>
      <c r="S12" s="585">
        <v>2.5814268246999998</v>
      </c>
      <c r="T12" s="585">
        <v>2.6152202756</v>
      </c>
      <c r="U12" s="585">
        <v>2.7934427497000001</v>
      </c>
      <c r="V12" s="585">
        <v>3.0170080000000001</v>
      </c>
      <c r="W12" s="585">
        <v>3.068549</v>
      </c>
      <c r="X12" s="585">
        <v>2.4893019999999999</v>
      </c>
      <c r="Y12" s="585">
        <v>2.2987009999999999</v>
      </c>
      <c r="Z12" s="585">
        <v>2.1982930000000001</v>
      </c>
      <c r="AA12" s="585">
        <v>2.2642827313999998</v>
      </c>
      <c r="AB12" s="585">
        <v>2.4352118486999998</v>
      </c>
      <c r="AC12" s="585">
        <v>2.6523562835000001</v>
      </c>
      <c r="AD12" s="585">
        <v>2.8034567244000002</v>
      </c>
      <c r="AE12" s="585">
        <v>2.5435091390000002</v>
      </c>
      <c r="AF12" s="585">
        <v>2.4114263655000001</v>
      </c>
      <c r="AG12" s="585">
        <v>2.4652095768</v>
      </c>
      <c r="AH12" s="585">
        <v>2.3917494054000001</v>
      </c>
      <c r="AI12" s="585">
        <v>2.1459176799000002</v>
      </c>
      <c r="AJ12" s="585">
        <v>2.1766364573999999</v>
      </c>
      <c r="AK12" s="585">
        <v>2.1050561265000001</v>
      </c>
      <c r="AL12" s="585">
        <v>2.0561834808000001</v>
      </c>
      <c r="AM12" s="585">
        <v>2.1951967254999998</v>
      </c>
      <c r="AN12" s="585">
        <v>2.2283396567999998</v>
      </c>
      <c r="AO12" s="585">
        <v>2.1666084232</v>
      </c>
      <c r="AP12" s="585">
        <v>2.1332112376999999</v>
      </c>
      <c r="AQ12" s="585">
        <v>2.1693844436999998</v>
      </c>
      <c r="AR12" s="585">
        <v>2.1937823868000002</v>
      </c>
      <c r="AS12" s="585">
        <v>2.2164928535000001</v>
      </c>
      <c r="AT12" s="585">
        <v>2.2258000607000001</v>
      </c>
      <c r="AU12" s="585">
        <v>2.2261596049999999</v>
      </c>
      <c r="AV12" s="585">
        <v>2.0748896815000002</v>
      </c>
      <c r="AW12" s="585">
        <v>2.0923868091000002</v>
      </c>
      <c r="AX12" s="585">
        <v>1.8511044743</v>
      </c>
      <c r="AY12" s="585">
        <v>2.1686121374999998</v>
      </c>
      <c r="AZ12" s="883">
        <v>2.1644563648999999</v>
      </c>
      <c r="BA12" s="883">
        <v>2.8262290472</v>
      </c>
      <c r="BB12" s="883">
        <v>3.3926398989000002</v>
      </c>
      <c r="BC12" s="883">
        <v>3.6221450204000001</v>
      </c>
      <c r="BD12" s="883">
        <v>3.1096490000000001</v>
      </c>
      <c r="BE12" s="590">
        <v>2.952483</v>
      </c>
      <c r="BF12" s="590">
        <v>2.8545090000000002</v>
      </c>
      <c r="BG12" s="590">
        <v>2.6398269999999999</v>
      </c>
      <c r="BH12" s="590">
        <v>2.500972</v>
      </c>
      <c r="BI12" s="590">
        <v>2.3480699999999999</v>
      </c>
      <c r="BJ12" s="590">
        <v>2.2141449999999998</v>
      </c>
      <c r="BK12" s="590">
        <v>2.1942889999999999</v>
      </c>
      <c r="BL12" s="590">
        <v>2.1971020000000001</v>
      </c>
      <c r="BM12" s="590">
        <v>2.266467</v>
      </c>
      <c r="BN12" s="590">
        <v>2.2510840000000001</v>
      </c>
      <c r="BO12" s="590">
        <v>2.2508849999999998</v>
      </c>
      <c r="BP12" s="590">
        <v>2.2075629999999999</v>
      </c>
      <c r="BQ12" s="590">
        <v>2.1823269999999999</v>
      </c>
      <c r="BR12" s="590">
        <v>2.1631680000000002</v>
      </c>
      <c r="BS12" s="590">
        <v>2.0712929999999998</v>
      </c>
      <c r="BT12" s="590">
        <v>2.0068190000000001</v>
      </c>
      <c r="BU12" s="590">
        <v>1.935532</v>
      </c>
      <c r="BV12" s="590">
        <v>1.824616</v>
      </c>
    </row>
    <row r="13" spans="1:74" ht="11.1" customHeight="1" x14ac:dyDescent="0.2">
      <c r="A13" s="321" t="s">
        <v>1447</v>
      </c>
      <c r="B13" s="383" t="s">
        <v>906</v>
      </c>
      <c r="C13" s="585">
        <v>2.5499999999999998</v>
      </c>
      <c r="D13" s="585">
        <v>2.83</v>
      </c>
      <c r="E13" s="585">
        <v>3.5819999999999999</v>
      </c>
      <c r="F13" s="585">
        <v>3.9521679999999999</v>
      </c>
      <c r="G13" s="585">
        <v>4.2303040000000003</v>
      </c>
      <c r="H13" s="585">
        <v>4.3541809999999996</v>
      </c>
      <c r="I13" s="585">
        <v>3.687039</v>
      </c>
      <c r="J13" s="585">
        <v>3.5671659999999998</v>
      </c>
      <c r="K13" s="585">
        <v>3.4530249999999998</v>
      </c>
      <c r="L13" s="585">
        <v>4.1377860000000002</v>
      </c>
      <c r="M13" s="585">
        <v>3.6241099999999999</v>
      </c>
      <c r="N13" s="585">
        <v>3.0522079999999998</v>
      </c>
      <c r="O13" s="585">
        <v>3.2591489999999999</v>
      </c>
      <c r="P13" s="585">
        <v>2.8502640000000001</v>
      </c>
      <c r="Q13" s="585">
        <v>2.7421944740000002</v>
      </c>
      <c r="R13" s="585">
        <v>2.5714560627999998</v>
      </c>
      <c r="S13" s="585">
        <v>2.3690454403999999</v>
      </c>
      <c r="T13" s="585">
        <v>2.4273614601000002</v>
      </c>
      <c r="U13" s="585">
        <v>2.6877344390000002</v>
      </c>
      <c r="V13" s="585">
        <v>3.1552606996999999</v>
      </c>
      <c r="W13" s="585">
        <v>3.3905763629000001</v>
      </c>
      <c r="X13" s="585">
        <v>3.1139361444999998</v>
      </c>
      <c r="Y13" s="585">
        <v>2.8301276829000002</v>
      </c>
      <c r="Z13" s="585">
        <v>2.5413233986999999</v>
      </c>
      <c r="AA13" s="585">
        <v>2.6464435544999998</v>
      </c>
      <c r="AB13" s="585">
        <v>2.7776207339000001</v>
      </c>
      <c r="AC13" s="585">
        <v>2.6723150437999998</v>
      </c>
      <c r="AD13" s="585">
        <v>2.6386356820999999</v>
      </c>
      <c r="AE13" s="585">
        <v>2.4383423769000001</v>
      </c>
      <c r="AF13" s="585">
        <v>2.4533054415</v>
      </c>
      <c r="AG13" s="585">
        <v>2.4777910768</v>
      </c>
      <c r="AH13" s="585">
        <v>2.2974442043000001</v>
      </c>
      <c r="AI13" s="585">
        <v>2.1415838194000001</v>
      </c>
      <c r="AJ13" s="585">
        <v>2.2395334019000002</v>
      </c>
      <c r="AK13" s="585">
        <v>2.2342253667</v>
      </c>
      <c r="AL13" s="585">
        <v>2.2120718481999999</v>
      </c>
      <c r="AM13" s="585">
        <v>2.4847999932999998</v>
      </c>
      <c r="AN13" s="585">
        <v>2.4513003317000002</v>
      </c>
      <c r="AO13" s="585">
        <v>2.2489420649</v>
      </c>
      <c r="AP13" s="585">
        <v>2.1503305347000001</v>
      </c>
      <c r="AQ13" s="585">
        <v>2.0942350220999999</v>
      </c>
      <c r="AR13" s="585">
        <v>2.2935677169000002</v>
      </c>
      <c r="AS13" s="585">
        <v>2.4590416375999999</v>
      </c>
      <c r="AT13" s="585">
        <v>2.3019035487999999</v>
      </c>
      <c r="AU13" s="585">
        <v>2.3852202595000001</v>
      </c>
      <c r="AV13" s="585">
        <v>2.3194930287000002</v>
      </c>
      <c r="AW13" s="585">
        <v>2.4826255988999999</v>
      </c>
      <c r="AX13" s="585">
        <v>2.1866895520999998</v>
      </c>
      <c r="AY13" s="585">
        <v>2.2112700600999999</v>
      </c>
      <c r="AZ13" s="883">
        <v>2.4229404200000002</v>
      </c>
      <c r="BA13" s="883">
        <v>3.3281071323</v>
      </c>
      <c r="BB13" s="883">
        <v>4.0241645290000001</v>
      </c>
      <c r="BC13" s="883">
        <v>3.9668316928</v>
      </c>
      <c r="BD13" s="883">
        <v>3.418463</v>
      </c>
      <c r="BE13" s="590">
        <v>3.2203029999999999</v>
      </c>
      <c r="BF13" s="590">
        <v>3.1906319999999999</v>
      </c>
      <c r="BG13" s="590">
        <v>3.0544090000000002</v>
      </c>
      <c r="BH13" s="590">
        <v>2.9631599999999998</v>
      </c>
      <c r="BI13" s="590">
        <v>2.8619460000000001</v>
      </c>
      <c r="BJ13" s="590">
        <v>2.6827649999999998</v>
      </c>
      <c r="BK13" s="590">
        <v>2.652676</v>
      </c>
      <c r="BL13" s="590">
        <v>2.5995539999999999</v>
      </c>
      <c r="BM13" s="590">
        <v>2.5710310000000001</v>
      </c>
      <c r="BN13" s="590">
        <v>2.4597359999999999</v>
      </c>
      <c r="BO13" s="590">
        <v>2.4567070000000002</v>
      </c>
      <c r="BP13" s="590">
        <v>2.4191639999999999</v>
      </c>
      <c r="BQ13" s="590">
        <v>2.4345590000000001</v>
      </c>
      <c r="BR13" s="590">
        <v>2.4603630000000001</v>
      </c>
      <c r="BS13" s="590">
        <v>2.4494950000000002</v>
      </c>
      <c r="BT13" s="590">
        <v>2.4519639999999998</v>
      </c>
      <c r="BU13" s="590">
        <v>2.3986939999999999</v>
      </c>
      <c r="BV13" s="590">
        <v>2.2611370000000002</v>
      </c>
    </row>
    <row r="14" spans="1:74" ht="11.1" customHeight="1" x14ac:dyDescent="0.2">
      <c r="A14" s="320" t="s">
        <v>1448</v>
      </c>
      <c r="B14" s="383" t="s">
        <v>907</v>
      </c>
      <c r="C14" s="585">
        <v>2.4380000000000002</v>
      </c>
      <c r="D14" s="585">
        <v>2.742</v>
      </c>
      <c r="E14" s="585">
        <v>3.4790000000000001</v>
      </c>
      <c r="F14" s="585">
        <v>3.8647830000000001</v>
      </c>
      <c r="G14" s="585">
        <v>4.4947540000000004</v>
      </c>
      <c r="H14" s="585">
        <v>4.1853199999999999</v>
      </c>
      <c r="I14" s="585">
        <v>3.5915439999999998</v>
      </c>
      <c r="J14" s="585">
        <v>3.412712</v>
      </c>
      <c r="K14" s="585">
        <v>3.3415409999999999</v>
      </c>
      <c r="L14" s="585">
        <v>4.2114419999999999</v>
      </c>
      <c r="M14" s="585">
        <v>3.8268140000000002</v>
      </c>
      <c r="N14" s="585">
        <v>2.957732</v>
      </c>
      <c r="O14" s="585">
        <v>3.0788000000000002</v>
      </c>
      <c r="P14" s="585">
        <v>2.6542219999999999</v>
      </c>
      <c r="Q14" s="585">
        <v>2.5739329999999998</v>
      </c>
      <c r="R14" s="585">
        <v>2.4374449999999999</v>
      </c>
      <c r="S14" s="585">
        <v>2.185012</v>
      </c>
      <c r="T14" s="585">
        <v>2.2877809999999998</v>
      </c>
      <c r="U14" s="585">
        <v>2.5054099999999999</v>
      </c>
      <c r="V14" s="585">
        <v>2.9400909008</v>
      </c>
      <c r="W14" s="585">
        <v>3.1662828101999998</v>
      </c>
      <c r="X14" s="585">
        <v>3.0019169692999998</v>
      </c>
      <c r="Y14" s="585">
        <v>2.8136890320000001</v>
      </c>
      <c r="Z14" s="585">
        <v>2.5459834222</v>
      </c>
      <c r="AA14" s="585">
        <v>2.5953427452</v>
      </c>
      <c r="AB14" s="585">
        <v>2.7072129138999999</v>
      </c>
      <c r="AC14" s="585">
        <v>2.6060086818000001</v>
      </c>
      <c r="AD14" s="585">
        <v>2.5428887201000001</v>
      </c>
      <c r="AE14" s="585">
        <v>2.3542464473</v>
      </c>
      <c r="AF14" s="585">
        <v>2.3597796139999998</v>
      </c>
      <c r="AG14" s="585">
        <v>2.3602564483999999</v>
      </c>
      <c r="AH14" s="585">
        <v>2.1745294744999999</v>
      </c>
      <c r="AI14" s="585">
        <v>1.7110238387000001</v>
      </c>
      <c r="AJ14" s="585">
        <v>1.9201808466000001</v>
      </c>
      <c r="AK14" s="585">
        <v>2.1522056017</v>
      </c>
      <c r="AL14" s="585">
        <v>2.1461987480000002</v>
      </c>
      <c r="AM14" s="585">
        <v>2.4155888239999999</v>
      </c>
      <c r="AN14" s="585">
        <v>2.3550537608000002</v>
      </c>
      <c r="AO14" s="585">
        <v>2.1596368883000001</v>
      </c>
      <c r="AP14" s="585">
        <v>2.0437681681000002</v>
      </c>
      <c r="AQ14" s="585">
        <v>1.9982382451</v>
      </c>
      <c r="AR14" s="585">
        <v>2.1857825287999999</v>
      </c>
      <c r="AS14" s="585">
        <v>2.333659951</v>
      </c>
      <c r="AT14" s="585">
        <v>2.1889564672000001</v>
      </c>
      <c r="AU14" s="585">
        <v>2.2532340054</v>
      </c>
      <c r="AV14" s="585">
        <v>2.2012605240999998</v>
      </c>
      <c r="AW14" s="585">
        <v>2.3846004410999999</v>
      </c>
      <c r="AX14" s="585">
        <v>2.1246105849000001</v>
      </c>
      <c r="AY14" s="585">
        <v>2.1228793457999999</v>
      </c>
      <c r="AZ14" s="883">
        <v>2.3624801015000001</v>
      </c>
      <c r="BA14" s="883">
        <v>3.5769613053999998</v>
      </c>
      <c r="BB14" s="883">
        <v>3.8293963012000001</v>
      </c>
      <c r="BC14" s="883">
        <v>3.7926011695000001</v>
      </c>
      <c r="BD14" s="883">
        <v>3.2868019999999998</v>
      </c>
      <c r="BE14" s="590">
        <v>3.0929899999999999</v>
      </c>
      <c r="BF14" s="590">
        <v>3.0460129999999999</v>
      </c>
      <c r="BG14" s="590">
        <v>2.9256039999999999</v>
      </c>
      <c r="BH14" s="590">
        <v>2.8501609999999999</v>
      </c>
      <c r="BI14" s="590">
        <v>2.7784740000000001</v>
      </c>
      <c r="BJ14" s="590">
        <v>2.6407790000000002</v>
      </c>
      <c r="BK14" s="590">
        <v>2.5466389999999999</v>
      </c>
      <c r="BL14" s="590">
        <v>2.5186769999999998</v>
      </c>
      <c r="BM14" s="590">
        <v>2.4174030000000002</v>
      </c>
      <c r="BN14" s="590">
        <v>2.3061940000000001</v>
      </c>
      <c r="BO14" s="590">
        <v>2.383251</v>
      </c>
      <c r="BP14" s="590">
        <v>2.3635570000000001</v>
      </c>
      <c r="BQ14" s="590">
        <v>2.3600629999999998</v>
      </c>
      <c r="BR14" s="590">
        <v>2.370781</v>
      </c>
      <c r="BS14" s="590">
        <v>2.3717579999999998</v>
      </c>
      <c r="BT14" s="590">
        <v>2.3812859999999998</v>
      </c>
      <c r="BU14" s="590">
        <v>2.3585180000000001</v>
      </c>
      <c r="BV14" s="590">
        <v>2.247627</v>
      </c>
    </row>
    <row r="15" spans="1:74" ht="11.1" customHeight="1" x14ac:dyDescent="0.2">
      <c r="A15" s="320" t="s">
        <v>1449</v>
      </c>
      <c r="B15" s="383" t="s">
        <v>908</v>
      </c>
      <c r="C15" s="585">
        <v>2.4510000000000001</v>
      </c>
      <c r="D15" s="585">
        <v>2.653</v>
      </c>
      <c r="E15" s="585">
        <v>3.3260000000000001</v>
      </c>
      <c r="F15" s="585">
        <v>3.9327230000000002</v>
      </c>
      <c r="G15" s="585">
        <v>3.9519989999999998</v>
      </c>
      <c r="H15" s="585">
        <v>4.1108570000000002</v>
      </c>
      <c r="I15" s="585">
        <v>3.5145840000000002</v>
      </c>
      <c r="J15" s="585">
        <v>3.3736920000000001</v>
      </c>
      <c r="K15" s="585">
        <v>3.315124</v>
      </c>
      <c r="L15" s="585">
        <v>3.7915920000000001</v>
      </c>
      <c r="M15" s="585">
        <v>3.2242169999999999</v>
      </c>
      <c r="N15" s="585">
        <v>2.9516</v>
      </c>
      <c r="O15" s="585">
        <v>3.582719</v>
      </c>
      <c r="P15" s="585">
        <v>2.8370449999999998</v>
      </c>
      <c r="Q15" s="585">
        <v>2.7349950000000001</v>
      </c>
      <c r="R15" s="585">
        <v>2.4392420000000001</v>
      </c>
      <c r="S15" s="585">
        <v>2.2401249999999999</v>
      </c>
      <c r="T15" s="585">
        <v>2.3160400000000001</v>
      </c>
      <c r="U15" s="585">
        <v>2.549004</v>
      </c>
      <c r="V15" s="585">
        <v>3.0400180193000002</v>
      </c>
      <c r="W15" s="585">
        <v>3.1691722712999999</v>
      </c>
      <c r="X15" s="585">
        <v>2.9347373522</v>
      </c>
      <c r="Y15" s="585">
        <v>2.7908432182</v>
      </c>
      <c r="Z15" s="585">
        <v>2.4498580078000001</v>
      </c>
      <c r="AA15" s="585">
        <v>2.6446613448999998</v>
      </c>
      <c r="AB15" s="585">
        <v>2.7406133336999998</v>
      </c>
      <c r="AC15" s="585">
        <v>2.6505441031000001</v>
      </c>
      <c r="AD15" s="585">
        <v>2.6639904076000001</v>
      </c>
      <c r="AE15" s="585">
        <v>2.4435652390999998</v>
      </c>
      <c r="AF15" s="585">
        <v>2.4567521875999998</v>
      </c>
      <c r="AG15" s="585">
        <v>2.481847734</v>
      </c>
      <c r="AH15" s="585">
        <v>2.2432840609000002</v>
      </c>
      <c r="AI15" s="585">
        <v>2.0528698727000001</v>
      </c>
      <c r="AJ15" s="585">
        <v>2.1371270145999999</v>
      </c>
      <c r="AK15" s="585">
        <v>2.1344905631</v>
      </c>
      <c r="AL15" s="585">
        <v>2.1657768112000002</v>
      </c>
      <c r="AM15" s="585">
        <v>2.4106396194999999</v>
      </c>
      <c r="AN15" s="585">
        <v>2.3296536477999998</v>
      </c>
      <c r="AO15" s="585">
        <v>2.1380438080999999</v>
      </c>
      <c r="AP15" s="585">
        <v>2.0470011210000001</v>
      </c>
      <c r="AQ15" s="585">
        <v>2.0004993178000001</v>
      </c>
      <c r="AR15" s="585">
        <v>2.1628284288000001</v>
      </c>
      <c r="AS15" s="585">
        <v>2.3102672854000001</v>
      </c>
      <c r="AT15" s="585">
        <v>2.0943900067999999</v>
      </c>
      <c r="AU15" s="585">
        <v>2.1582599534</v>
      </c>
      <c r="AV15" s="585">
        <v>2.2220704782</v>
      </c>
      <c r="AW15" s="585">
        <v>2.3238253594999998</v>
      </c>
      <c r="AX15" s="585">
        <v>2.0364516293000001</v>
      </c>
      <c r="AY15" s="585">
        <v>2.1012555592000002</v>
      </c>
      <c r="AZ15" s="883">
        <v>2.3281571567000001</v>
      </c>
      <c r="BA15" s="883">
        <v>3.7350089377</v>
      </c>
      <c r="BB15" s="883">
        <v>3.9613720417999998</v>
      </c>
      <c r="BC15" s="883">
        <v>3.9754042878</v>
      </c>
      <c r="BD15" s="883">
        <v>3.0822850000000002</v>
      </c>
      <c r="BE15" s="590">
        <v>2.8589850000000001</v>
      </c>
      <c r="BF15" s="590">
        <v>2.898533</v>
      </c>
      <c r="BG15" s="590">
        <v>2.809596</v>
      </c>
      <c r="BH15" s="590">
        <v>2.7460439999999999</v>
      </c>
      <c r="BI15" s="590">
        <v>2.6808360000000002</v>
      </c>
      <c r="BJ15" s="590">
        <v>2.5591360000000001</v>
      </c>
      <c r="BK15" s="590">
        <v>2.546942</v>
      </c>
      <c r="BL15" s="590">
        <v>2.5199760000000002</v>
      </c>
      <c r="BM15" s="590">
        <v>2.4668040000000002</v>
      </c>
      <c r="BN15" s="590">
        <v>2.35812</v>
      </c>
      <c r="BO15" s="590">
        <v>2.3335360000000001</v>
      </c>
      <c r="BP15" s="590">
        <v>2.291941</v>
      </c>
      <c r="BQ15" s="590">
        <v>2.3031079999999999</v>
      </c>
      <c r="BR15" s="590">
        <v>2.2955179999999999</v>
      </c>
      <c r="BS15" s="590">
        <v>2.2703899999999999</v>
      </c>
      <c r="BT15" s="590">
        <v>2.3052510000000002</v>
      </c>
      <c r="BU15" s="590">
        <v>2.2695240000000001</v>
      </c>
      <c r="BV15" s="590">
        <v>2.1586319999999999</v>
      </c>
    </row>
    <row r="16" spans="1:74" ht="11.1" customHeight="1" x14ac:dyDescent="0.2">
      <c r="A16" s="320" t="s">
        <v>1450</v>
      </c>
      <c r="B16" s="383" t="s">
        <v>909</v>
      </c>
      <c r="C16" s="585">
        <v>2.16</v>
      </c>
      <c r="D16" s="585">
        <v>2.4319999999999999</v>
      </c>
      <c r="E16" s="585">
        <v>2.867</v>
      </c>
      <c r="F16" s="585">
        <v>2.5549179999999998</v>
      </c>
      <c r="G16" s="585">
        <v>2.5594209999999999</v>
      </c>
      <c r="H16" s="585">
        <v>2.6375700000000002</v>
      </c>
      <c r="I16" s="585">
        <v>2.4473220000000002</v>
      </c>
      <c r="J16" s="585">
        <v>2.3309310000000001</v>
      </c>
      <c r="K16" s="585">
        <v>2.1199859999999999</v>
      </c>
      <c r="L16" s="585">
        <v>2.069518</v>
      </c>
      <c r="M16" s="585">
        <v>2.0386869999999999</v>
      </c>
      <c r="N16" s="585">
        <v>1.906479</v>
      </c>
      <c r="O16" s="585">
        <v>1.975822</v>
      </c>
      <c r="P16" s="585">
        <v>1.992127</v>
      </c>
      <c r="Q16" s="585">
        <v>1.916112</v>
      </c>
      <c r="R16" s="585">
        <v>1.955614</v>
      </c>
      <c r="S16" s="585">
        <v>1.8873249999999999</v>
      </c>
      <c r="T16" s="585">
        <v>1.844454</v>
      </c>
      <c r="U16" s="585">
        <v>1.8894489999999999</v>
      </c>
      <c r="V16" s="585">
        <v>2.0294469999999998</v>
      </c>
      <c r="W16" s="585">
        <v>2.1734599999999999</v>
      </c>
      <c r="X16" s="585">
        <v>2.1592600000000002</v>
      </c>
      <c r="Y16" s="585">
        <v>2.074986</v>
      </c>
      <c r="Z16" s="585">
        <v>1.9425380000000001</v>
      </c>
      <c r="AA16" s="585">
        <v>1.9349689999999999</v>
      </c>
      <c r="AB16" s="585">
        <v>1.979068</v>
      </c>
      <c r="AC16" s="585">
        <v>2.0226769999999998</v>
      </c>
      <c r="AD16" s="585">
        <v>2.0837140000000001</v>
      </c>
      <c r="AE16" s="585">
        <v>2.0583749999999998</v>
      </c>
      <c r="AF16" s="585">
        <v>2.0488240000000002</v>
      </c>
      <c r="AG16" s="585">
        <v>2.052829</v>
      </c>
      <c r="AH16" s="585">
        <v>2.0241099999999999</v>
      </c>
      <c r="AI16" s="585">
        <v>1.8905670000000001</v>
      </c>
      <c r="AJ16" s="585">
        <v>1.8450310000000001</v>
      </c>
      <c r="AK16" s="585">
        <v>1.8344320000000001</v>
      </c>
      <c r="AL16" s="585">
        <v>1.826336</v>
      </c>
      <c r="AM16" s="585">
        <v>1.917216</v>
      </c>
      <c r="AN16" s="585">
        <v>1.868662</v>
      </c>
      <c r="AO16" s="585">
        <v>1.799104</v>
      </c>
      <c r="AP16" s="585">
        <v>1.620733</v>
      </c>
      <c r="AQ16" s="585">
        <v>1.547488</v>
      </c>
      <c r="AR16" s="585">
        <v>1.654102</v>
      </c>
      <c r="AS16" s="585">
        <v>1.6807099999999999</v>
      </c>
      <c r="AT16" s="585">
        <v>1.6225430000000001</v>
      </c>
      <c r="AU16" s="585">
        <v>1.5871980000000001</v>
      </c>
      <c r="AV16" s="585">
        <v>1.4993989999999999</v>
      </c>
      <c r="AW16" s="585">
        <v>1.5308299999999999</v>
      </c>
      <c r="AX16" s="585">
        <v>1.528767</v>
      </c>
      <c r="AY16" s="585">
        <v>1.560559</v>
      </c>
      <c r="AZ16" s="883">
        <v>1.666806</v>
      </c>
      <c r="BA16" s="883">
        <v>2.2335219999999998</v>
      </c>
      <c r="BB16" s="883">
        <v>2.5015390000000002</v>
      </c>
      <c r="BC16" s="883">
        <v>2.6138539999999999</v>
      </c>
      <c r="BD16" s="883">
        <v>2.2754349999999999</v>
      </c>
      <c r="BE16" s="590">
        <v>2.0322529999999999</v>
      </c>
      <c r="BF16" s="590">
        <v>1.9954160000000001</v>
      </c>
      <c r="BG16" s="590">
        <v>1.8865540000000001</v>
      </c>
      <c r="BH16" s="590">
        <v>1.824039</v>
      </c>
      <c r="BI16" s="590">
        <v>1.827258</v>
      </c>
      <c r="BJ16" s="590">
        <v>1.8170550000000001</v>
      </c>
      <c r="BK16" s="590">
        <v>1.7662439999999999</v>
      </c>
      <c r="BL16" s="590">
        <v>1.7672209999999999</v>
      </c>
      <c r="BM16" s="590">
        <v>1.7511639999999999</v>
      </c>
      <c r="BN16" s="590">
        <v>1.6577379999999999</v>
      </c>
      <c r="BO16" s="590">
        <v>1.627678</v>
      </c>
      <c r="BP16" s="590">
        <v>1.6020449999999999</v>
      </c>
      <c r="BQ16" s="590">
        <v>1.6042540000000001</v>
      </c>
      <c r="BR16" s="590">
        <v>1.5929979999999999</v>
      </c>
      <c r="BS16" s="590">
        <v>1.5701160000000001</v>
      </c>
      <c r="BT16" s="590">
        <v>1.550681</v>
      </c>
      <c r="BU16" s="590">
        <v>1.5666789999999999</v>
      </c>
      <c r="BV16" s="590">
        <v>1.5718240000000001</v>
      </c>
    </row>
    <row r="17" spans="1:74" ht="11.1" customHeight="1" x14ac:dyDescent="0.2">
      <c r="A17" s="320" t="s">
        <v>1451</v>
      </c>
      <c r="B17" s="383" t="s">
        <v>1456</v>
      </c>
      <c r="C17" s="585">
        <v>1.169</v>
      </c>
      <c r="D17" s="585">
        <v>1.2829999999999999</v>
      </c>
      <c r="E17" s="585">
        <v>1.448</v>
      </c>
      <c r="F17" s="585">
        <v>1.302</v>
      </c>
      <c r="G17" s="585">
        <v>1.2230000000000001</v>
      </c>
      <c r="H17" s="585">
        <v>1.2190000000000001</v>
      </c>
      <c r="I17" s="585">
        <v>1.1419999999999999</v>
      </c>
      <c r="J17" s="585">
        <v>1.093</v>
      </c>
      <c r="K17" s="585">
        <v>0.99099999999999999</v>
      </c>
      <c r="L17" s="585">
        <v>0.85899999999999999</v>
      </c>
      <c r="M17" s="585">
        <v>0.85199999999999998</v>
      </c>
      <c r="N17" s="585">
        <v>0.69199999999999995</v>
      </c>
      <c r="O17" s="585">
        <v>0.84199999999999997</v>
      </c>
      <c r="P17" s="585">
        <v>0.82799999999999996</v>
      </c>
      <c r="Q17" s="585">
        <v>0.79400000000000004</v>
      </c>
      <c r="R17" s="585">
        <v>0.81100000000000005</v>
      </c>
      <c r="S17" s="585">
        <v>0.66600000000000004</v>
      </c>
      <c r="T17" s="585">
        <v>0.57399999999999995</v>
      </c>
      <c r="U17" s="585">
        <v>0.629</v>
      </c>
      <c r="V17" s="585">
        <v>0.67900000000000005</v>
      </c>
      <c r="W17" s="585">
        <v>0.73</v>
      </c>
      <c r="X17" s="585">
        <v>0.67477272727000004</v>
      </c>
      <c r="Y17" s="585">
        <v>0.63923809523999997</v>
      </c>
      <c r="Z17" s="585">
        <v>0.68705000000000005</v>
      </c>
      <c r="AA17" s="585">
        <v>0.82128571428999997</v>
      </c>
      <c r="AB17" s="585">
        <v>0.90754999999999997</v>
      </c>
      <c r="AC17" s="585">
        <v>0.80289999999999995</v>
      </c>
      <c r="AD17" s="585">
        <v>0.80009090909000002</v>
      </c>
      <c r="AE17" s="585">
        <v>0.69768181817999997</v>
      </c>
      <c r="AF17" s="585">
        <v>0.76200000000000001</v>
      </c>
      <c r="AG17" s="585">
        <v>0.79733333333</v>
      </c>
      <c r="AH17" s="585">
        <v>0.75477272727</v>
      </c>
      <c r="AI17" s="585">
        <v>0.65564999999999996</v>
      </c>
      <c r="AJ17" s="585">
        <v>0.77360869565000001</v>
      </c>
      <c r="AK17" s="585">
        <v>0.80600000000000005</v>
      </c>
      <c r="AL17" s="585">
        <v>0.77266666666999995</v>
      </c>
      <c r="AM17" s="585">
        <v>0.90100000000000002</v>
      </c>
      <c r="AN17" s="585">
        <v>0.92500000000000004</v>
      </c>
      <c r="AO17" s="585">
        <v>0.87</v>
      </c>
      <c r="AP17" s="585">
        <v>0.84599999999999997</v>
      </c>
      <c r="AQ17" s="585">
        <v>0.746</v>
      </c>
      <c r="AR17" s="585">
        <v>0.75600000000000001</v>
      </c>
      <c r="AS17" s="585">
        <v>0.71099999999999997</v>
      </c>
      <c r="AT17" s="585">
        <v>0.66966666666999997</v>
      </c>
      <c r="AU17" s="585">
        <v>0.68828571428999996</v>
      </c>
      <c r="AV17" s="585">
        <v>0.63817391304000004</v>
      </c>
      <c r="AW17" s="585">
        <v>0.60472222222000005</v>
      </c>
      <c r="AX17" s="585">
        <v>0.64571428571</v>
      </c>
      <c r="AY17" s="585">
        <v>0.62178947368000004</v>
      </c>
      <c r="AZ17" s="883">
        <v>0.61399999999999999</v>
      </c>
      <c r="BA17" s="883">
        <v>0.72709090908999996</v>
      </c>
      <c r="BB17" s="883">
        <v>0.76571428571</v>
      </c>
      <c r="BC17" s="883">
        <v>0.83</v>
      </c>
      <c r="BD17" s="883">
        <v>0.755</v>
      </c>
      <c r="BE17" s="590">
        <v>0.69463969999999997</v>
      </c>
      <c r="BF17" s="590">
        <v>0.69728840000000003</v>
      </c>
      <c r="BG17" s="590">
        <v>0.67889929999999998</v>
      </c>
      <c r="BH17" s="590">
        <v>0.66700000000000004</v>
      </c>
      <c r="BI17" s="590">
        <v>0.6579102</v>
      </c>
      <c r="BJ17" s="590">
        <v>0.66427340000000001</v>
      </c>
      <c r="BK17" s="590">
        <v>0.66377730000000001</v>
      </c>
      <c r="BL17" s="590">
        <v>0.69355359999999999</v>
      </c>
      <c r="BM17" s="590">
        <v>0.69325380000000003</v>
      </c>
      <c r="BN17" s="590">
        <v>0.68785099999999999</v>
      </c>
      <c r="BO17" s="590">
        <v>0.70454570000000005</v>
      </c>
      <c r="BP17" s="590">
        <v>0.69598139999999997</v>
      </c>
      <c r="BQ17" s="590">
        <v>0.71065299999999998</v>
      </c>
      <c r="BR17" s="590">
        <v>0.70991409999999999</v>
      </c>
      <c r="BS17" s="590">
        <v>0.70635760000000003</v>
      </c>
      <c r="BT17" s="590">
        <v>0.69355149999999999</v>
      </c>
      <c r="BU17" s="590">
        <v>0.68532539999999997</v>
      </c>
      <c r="BV17" s="590">
        <v>0.69479270000000004</v>
      </c>
    </row>
    <row r="18" spans="1:74" ht="11.1" customHeight="1" x14ac:dyDescent="0.2">
      <c r="A18" s="321"/>
      <c r="B18" s="381" t="s">
        <v>923</v>
      </c>
      <c r="C18" s="585"/>
      <c r="D18" s="585"/>
      <c r="E18" s="585"/>
      <c r="F18" s="585"/>
      <c r="G18" s="585"/>
      <c r="H18" s="585"/>
      <c r="I18" s="585"/>
      <c r="J18" s="585"/>
      <c r="K18" s="585"/>
      <c r="L18" s="585"/>
      <c r="M18" s="585"/>
      <c r="N18" s="585"/>
      <c r="O18" s="585"/>
      <c r="P18" s="585"/>
      <c r="Q18" s="585"/>
      <c r="R18" s="585"/>
      <c r="S18" s="585"/>
      <c r="T18" s="585"/>
      <c r="U18" s="585"/>
      <c r="V18" s="585"/>
      <c r="W18" s="585"/>
      <c r="X18" s="585"/>
      <c r="Y18" s="585"/>
      <c r="Z18" s="585"/>
      <c r="AA18" s="585"/>
      <c r="AB18" s="585"/>
      <c r="AC18" s="585"/>
      <c r="AD18" s="585"/>
      <c r="AE18" s="585"/>
      <c r="AF18" s="585"/>
      <c r="AG18" s="585"/>
      <c r="AH18" s="585"/>
      <c r="AI18" s="585"/>
      <c r="AJ18" s="585"/>
      <c r="AK18" s="585"/>
      <c r="AL18" s="585"/>
      <c r="AM18" s="585"/>
      <c r="AN18" s="585"/>
      <c r="AO18" s="585"/>
      <c r="AP18" s="585"/>
      <c r="AQ18" s="585"/>
      <c r="AR18" s="585"/>
      <c r="AS18" s="585"/>
      <c r="AT18" s="585"/>
      <c r="AU18" s="585"/>
      <c r="AV18" s="585"/>
      <c r="AW18" s="585"/>
      <c r="AX18" s="585"/>
      <c r="AY18" s="585"/>
      <c r="AZ18" s="883"/>
      <c r="BA18" s="883"/>
      <c r="BB18" s="883"/>
      <c r="BC18" s="883"/>
      <c r="BD18" s="883"/>
      <c r="BE18" s="590"/>
      <c r="BF18" s="590"/>
      <c r="BG18" s="590"/>
      <c r="BH18" s="590"/>
      <c r="BI18" s="590"/>
      <c r="BJ18" s="590"/>
      <c r="BK18" s="590"/>
      <c r="BL18" s="590"/>
      <c r="BM18" s="590"/>
      <c r="BN18" s="590"/>
      <c r="BO18" s="590"/>
      <c r="BP18" s="590"/>
      <c r="BQ18" s="590"/>
      <c r="BR18" s="590"/>
      <c r="BS18" s="590"/>
      <c r="BT18" s="590"/>
      <c r="BU18" s="590"/>
      <c r="BV18" s="590"/>
    </row>
    <row r="19" spans="1:74" ht="11.1" customHeight="1" x14ac:dyDescent="0.2">
      <c r="A19" s="320" t="s">
        <v>1151</v>
      </c>
      <c r="B19" s="383" t="s">
        <v>910</v>
      </c>
      <c r="C19" s="585">
        <v>3.3146</v>
      </c>
      <c r="D19" s="585">
        <v>3.5172500000000002</v>
      </c>
      <c r="E19" s="585">
        <v>4.2217500000000001</v>
      </c>
      <c r="F19" s="585">
        <v>4.1085000000000003</v>
      </c>
      <c r="G19" s="585">
        <v>4.4436</v>
      </c>
      <c r="H19" s="585">
        <v>4.9290000000000003</v>
      </c>
      <c r="I19" s="585">
        <v>4.5592499999999996</v>
      </c>
      <c r="J19" s="585">
        <v>3.9750000000000001</v>
      </c>
      <c r="K19" s="585">
        <v>3.70025</v>
      </c>
      <c r="L19" s="585">
        <v>3.8151999999999999</v>
      </c>
      <c r="M19" s="585">
        <v>3.6850000000000001</v>
      </c>
      <c r="N19" s="585">
        <v>3.21</v>
      </c>
      <c r="O19" s="585">
        <v>3.3391999999999999</v>
      </c>
      <c r="P19" s="585">
        <v>3.3887499999999999</v>
      </c>
      <c r="Q19" s="585">
        <v>3.4220000000000002</v>
      </c>
      <c r="R19" s="585">
        <v>3.6030000000000002</v>
      </c>
      <c r="S19" s="585">
        <v>3.5548000000000002</v>
      </c>
      <c r="T19" s="585">
        <v>3.5710000000000002</v>
      </c>
      <c r="U19" s="585">
        <v>3.597</v>
      </c>
      <c r="V19" s="585">
        <v>3.83975</v>
      </c>
      <c r="W19" s="585">
        <v>3.8359999999999999</v>
      </c>
      <c r="X19" s="585">
        <v>3.6128</v>
      </c>
      <c r="Y19" s="585">
        <v>3.3180000000000001</v>
      </c>
      <c r="Z19" s="585">
        <v>3.1339999999999999</v>
      </c>
      <c r="AA19" s="585">
        <v>3.0754000000000001</v>
      </c>
      <c r="AB19" s="585">
        <v>3.2115</v>
      </c>
      <c r="AC19" s="585">
        <v>3.4255</v>
      </c>
      <c r="AD19" s="585">
        <v>3.6114000000000002</v>
      </c>
      <c r="AE19" s="585">
        <v>3.6030000000000002</v>
      </c>
      <c r="AF19" s="585">
        <v>3.4544999999999999</v>
      </c>
      <c r="AG19" s="585">
        <v>3.4838</v>
      </c>
      <c r="AH19" s="585">
        <v>3.3892500000000001</v>
      </c>
      <c r="AI19" s="585">
        <v>3.2138</v>
      </c>
      <c r="AJ19" s="585">
        <v>3.137</v>
      </c>
      <c r="AK19" s="585">
        <v>3.0527500000000001</v>
      </c>
      <c r="AL19" s="585">
        <v>3.0175999999999998</v>
      </c>
      <c r="AM19" s="585">
        <v>3.0754999999999999</v>
      </c>
      <c r="AN19" s="585">
        <v>3.1207500000000001</v>
      </c>
      <c r="AO19" s="585">
        <v>3.0964</v>
      </c>
      <c r="AP19" s="585">
        <v>3.1712500000000001</v>
      </c>
      <c r="AQ19" s="585">
        <v>3.15</v>
      </c>
      <c r="AR19" s="585">
        <v>3.1501999999999999</v>
      </c>
      <c r="AS19" s="585">
        <v>3.1247500000000001</v>
      </c>
      <c r="AT19" s="585">
        <v>3.1324999999999998</v>
      </c>
      <c r="AU19" s="585">
        <v>3.1656</v>
      </c>
      <c r="AV19" s="585">
        <v>3.0597500000000002</v>
      </c>
      <c r="AW19" s="585">
        <v>3.0495000000000001</v>
      </c>
      <c r="AX19" s="585">
        <v>2.8944000000000001</v>
      </c>
      <c r="AY19" s="585">
        <v>2.8085</v>
      </c>
      <c r="AZ19" s="883">
        <v>2.9075000000000002</v>
      </c>
      <c r="BA19" s="883">
        <v>3.6375999999999999</v>
      </c>
      <c r="BB19" s="883">
        <v>4.1025</v>
      </c>
      <c r="BC19" s="883">
        <v>4.4792500000000004</v>
      </c>
      <c r="BD19" s="883">
        <v>4.0495999999999999</v>
      </c>
      <c r="BE19" s="590">
        <v>3.9014250000000001</v>
      </c>
      <c r="BF19" s="590">
        <v>3.8246250000000002</v>
      </c>
      <c r="BG19" s="590">
        <v>3.6649310000000002</v>
      </c>
      <c r="BH19" s="590">
        <v>3.5384449999999998</v>
      </c>
      <c r="BI19" s="590">
        <v>3.3895249999999999</v>
      </c>
      <c r="BJ19" s="590">
        <v>3.2252160000000001</v>
      </c>
      <c r="BK19" s="590">
        <v>3.1191550000000001</v>
      </c>
      <c r="BL19" s="590">
        <v>3.0882830000000001</v>
      </c>
      <c r="BM19" s="590">
        <v>3.1667920000000001</v>
      </c>
      <c r="BN19" s="590">
        <v>3.197076</v>
      </c>
      <c r="BO19" s="590">
        <v>3.22065</v>
      </c>
      <c r="BP19" s="590">
        <v>3.212062</v>
      </c>
      <c r="BQ19" s="590">
        <v>3.1762459999999999</v>
      </c>
      <c r="BR19" s="590">
        <v>3.126544</v>
      </c>
      <c r="BS19" s="590">
        <v>3.0403889999999998</v>
      </c>
      <c r="BT19" s="590">
        <v>3.0008370000000002</v>
      </c>
      <c r="BU19" s="590">
        <v>2.924766</v>
      </c>
      <c r="BV19" s="590">
        <v>2.8178800000000002</v>
      </c>
    </row>
    <row r="20" spans="1:74" ht="11.1" customHeight="1" x14ac:dyDescent="0.2">
      <c r="A20" s="320" t="s">
        <v>1149</v>
      </c>
      <c r="B20" s="383" t="s">
        <v>911</v>
      </c>
      <c r="C20" s="585">
        <v>3.4127999999999998</v>
      </c>
      <c r="D20" s="585">
        <v>3.6110000000000002</v>
      </c>
      <c r="E20" s="585">
        <v>4.3217499999999998</v>
      </c>
      <c r="F20" s="585">
        <v>4.2127499999999998</v>
      </c>
      <c r="G20" s="585">
        <v>4.5449999999999999</v>
      </c>
      <c r="H20" s="585">
        <v>5.0322500000000003</v>
      </c>
      <c r="I20" s="585">
        <v>4.6680000000000001</v>
      </c>
      <c r="J20" s="585">
        <v>4.0873999999999997</v>
      </c>
      <c r="K20" s="585">
        <v>3.8167499999999999</v>
      </c>
      <c r="L20" s="585">
        <v>3.9354</v>
      </c>
      <c r="M20" s="585">
        <v>3.7992499999999998</v>
      </c>
      <c r="N20" s="585">
        <v>3.3235000000000001</v>
      </c>
      <c r="O20" s="585">
        <v>3.4451999999999998</v>
      </c>
      <c r="P20" s="585">
        <v>3.5012500000000002</v>
      </c>
      <c r="Q20" s="585">
        <v>3.5350000000000001</v>
      </c>
      <c r="R20" s="585">
        <v>3.71075</v>
      </c>
      <c r="S20" s="585">
        <v>3.6661999999999999</v>
      </c>
      <c r="T20" s="585">
        <v>3.68425</v>
      </c>
      <c r="U20" s="585">
        <v>3.7124000000000001</v>
      </c>
      <c r="V20" s="585">
        <v>3.95425</v>
      </c>
      <c r="W20" s="585">
        <v>3.9575</v>
      </c>
      <c r="X20" s="585">
        <v>3.742</v>
      </c>
      <c r="Y20" s="585">
        <v>3.4424999999999999</v>
      </c>
      <c r="Z20" s="585">
        <v>3.2570000000000001</v>
      </c>
      <c r="AA20" s="585">
        <v>3.1968000000000001</v>
      </c>
      <c r="AB20" s="585">
        <v>3.3282500000000002</v>
      </c>
      <c r="AC20" s="585">
        <v>3.5415000000000001</v>
      </c>
      <c r="AD20" s="585">
        <v>3.7334000000000001</v>
      </c>
      <c r="AE20" s="585">
        <v>3.72525</v>
      </c>
      <c r="AF20" s="585">
        <v>3.5754999999999999</v>
      </c>
      <c r="AG20" s="585">
        <v>3.6004</v>
      </c>
      <c r="AH20" s="585">
        <v>3.5065</v>
      </c>
      <c r="AI20" s="585">
        <v>3.3384</v>
      </c>
      <c r="AJ20" s="585">
        <v>3.2605</v>
      </c>
      <c r="AK20" s="585">
        <v>3.1752500000000001</v>
      </c>
      <c r="AL20" s="585">
        <v>3.1394000000000002</v>
      </c>
      <c r="AM20" s="585">
        <v>3.19625</v>
      </c>
      <c r="AN20" s="585">
        <v>3.2472500000000002</v>
      </c>
      <c r="AO20" s="585">
        <v>3.2229999999999999</v>
      </c>
      <c r="AP20" s="585">
        <v>3.2985000000000002</v>
      </c>
      <c r="AQ20" s="585">
        <v>3.278</v>
      </c>
      <c r="AR20" s="585">
        <v>3.2764000000000002</v>
      </c>
      <c r="AS20" s="585">
        <v>3.2494999999999998</v>
      </c>
      <c r="AT20" s="585">
        <v>3.2577500000000001</v>
      </c>
      <c r="AU20" s="585">
        <v>3.2934000000000001</v>
      </c>
      <c r="AV20" s="585">
        <v>3.1902499999999998</v>
      </c>
      <c r="AW20" s="585">
        <v>3.1792500000000001</v>
      </c>
      <c r="AX20" s="585">
        <v>3.0238</v>
      </c>
      <c r="AY20" s="585">
        <v>2.9362499999999998</v>
      </c>
      <c r="AZ20" s="883">
        <v>3.03925</v>
      </c>
      <c r="BA20" s="883">
        <v>3.7713999999999999</v>
      </c>
      <c r="BB20" s="883">
        <v>4.2357500000000003</v>
      </c>
      <c r="BC20" s="883">
        <v>4.6087499999999997</v>
      </c>
      <c r="BD20" s="883">
        <v>4.1837999999999997</v>
      </c>
      <c r="BE20" s="590">
        <v>4.0375779999999999</v>
      </c>
      <c r="BF20" s="590">
        <v>3.9618959999999999</v>
      </c>
      <c r="BG20" s="590">
        <v>3.803893</v>
      </c>
      <c r="BH20" s="590">
        <v>3.6797599999999999</v>
      </c>
      <c r="BI20" s="590">
        <v>3.5319530000000001</v>
      </c>
      <c r="BJ20" s="590">
        <v>3.3682270000000001</v>
      </c>
      <c r="BK20" s="590">
        <v>3.2612559999999999</v>
      </c>
      <c r="BL20" s="590">
        <v>3.2282850000000001</v>
      </c>
      <c r="BM20" s="590">
        <v>3.305355</v>
      </c>
      <c r="BN20" s="590">
        <v>3.3369689999999999</v>
      </c>
      <c r="BO20" s="590">
        <v>3.3591449999999998</v>
      </c>
      <c r="BP20" s="590">
        <v>3.3493010000000001</v>
      </c>
      <c r="BQ20" s="590">
        <v>3.3151730000000001</v>
      </c>
      <c r="BR20" s="590">
        <v>3.266337</v>
      </c>
      <c r="BS20" s="590">
        <v>3.1816460000000002</v>
      </c>
      <c r="BT20" s="590">
        <v>3.1442510000000001</v>
      </c>
      <c r="BU20" s="590">
        <v>3.0691229999999998</v>
      </c>
      <c r="BV20" s="590">
        <v>2.962669</v>
      </c>
    </row>
    <row r="21" spans="1:74" ht="11.1" customHeight="1" x14ac:dyDescent="0.2">
      <c r="A21" s="320" t="s">
        <v>1452</v>
      </c>
      <c r="B21" s="383" t="s">
        <v>912</v>
      </c>
      <c r="C21" s="585">
        <v>3.7242000000000002</v>
      </c>
      <c r="D21" s="585">
        <v>4.0322500000000003</v>
      </c>
      <c r="E21" s="585">
        <v>5.1044999999999998</v>
      </c>
      <c r="F21" s="585">
        <v>5.1195000000000004</v>
      </c>
      <c r="G21" s="585">
        <v>5.5709999999999997</v>
      </c>
      <c r="H21" s="585">
        <v>5.7534999999999998</v>
      </c>
      <c r="I21" s="585">
        <v>5.4857500000000003</v>
      </c>
      <c r="J21" s="585">
        <v>5.0132000000000003</v>
      </c>
      <c r="K21" s="585">
        <v>4.9924999999999997</v>
      </c>
      <c r="L21" s="585">
        <v>5.2114000000000003</v>
      </c>
      <c r="M21" s="585">
        <v>5.2549999999999999</v>
      </c>
      <c r="N21" s="585">
        <v>4.7134999999999998</v>
      </c>
      <c r="O21" s="585">
        <v>4.5763999999999996</v>
      </c>
      <c r="P21" s="585">
        <v>4.4132499999999997</v>
      </c>
      <c r="Q21" s="585">
        <v>4.2104999999999997</v>
      </c>
      <c r="R21" s="585">
        <v>4.0990000000000002</v>
      </c>
      <c r="S21" s="585">
        <v>3.915</v>
      </c>
      <c r="T21" s="585">
        <v>3.8017500000000002</v>
      </c>
      <c r="U21" s="585">
        <v>3.8822000000000001</v>
      </c>
      <c r="V21" s="585">
        <v>4.3702500000000004</v>
      </c>
      <c r="W21" s="585">
        <v>4.5627500000000003</v>
      </c>
      <c r="X21" s="585">
        <v>4.5068000000000001</v>
      </c>
      <c r="Y21" s="585">
        <v>4.2537500000000001</v>
      </c>
      <c r="Z21" s="585">
        <v>3.9717500000000001</v>
      </c>
      <c r="AA21" s="585">
        <v>3.8544</v>
      </c>
      <c r="AB21" s="585">
        <v>4.0437500000000002</v>
      </c>
      <c r="AC21" s="585">
        <v>4.0220000000000002</v>
      </c>
      <c r="AD21" s="585">
        <v>4.0022000000000002</v>
      </c>
      <c r="AE21" s="585">
        <v>3.8222499999999999</v>
      </c>
      <c r="AF21" s="585">
        <v>3.722</v>
      </c>
      <c r="AG21" s="585">
        <v>3.8102</v>
      </c>
      <c r="AH21" s="585">
        <v>3.6995</v>
      </c>
      <c r="AI21" s="585">
        <v>3.5577999999999999</v>
      </c>
      <c r="AJ21" s="585">
        <v>3.5852499999999998</v>
      </c>
      <c r="AK21" s="585">
        <v>3.5217499999999999</v>
      </c>
      <c r="AL21" s="585">
        <v>3.4942000000000002</v>
      </c>
      <c r="AM21" s="585">
        <v>3.6342500000000002</v>
      </c>
      <c r="AN21" s="585">
        <v>3.67475</v>
      </c>
      <c r="AO21" s="585">
        <v>3.585</v>
      </c>
      <c r="AP21" s="585">
        <v>3.5665</v>
      </c>
      <c r="AQ21" s="585">
        <v>3.4990000000000001</v>
      </c>
      <c r="AR21" s="585">
        <v>3.5990000000000002</v>
      </c>
      <c r="AS21" s="585">
        <v>3.7785000000000002</v>
      </c>
      <c r="AT21" s="585">
        <v>3.7437499999999999</v>
      </c>
      <c r="AU21" s="585">
        <v>3.7484000000000002</v>
      </c>
      <c r="AV21" s="585">
        <v>3.6785000000000001</v>
      </c>
      <c r="AW21" s="585">
        <v>3.8222499999999999</v>
      </c>
      <c r="AX21" s="585">
        <v>3.6147999999999998</v>
      </c>
      <c r="AY21" s="585">
        <v>3.5225</v>
      </c>
      <c r="AZ21" s="883">
        <v>3.7222499999999998</v>
      </c>
      <c r="BA21" s="883">
        <v>4.9206000000000003</v>
      </c>
      <c r="BB21" s="883">
        <v>5.5012499999999998</v>
      </c>
      <c r="BC21" s="883">
        <v>5.5994999999999999</v>
      </c>
      <c r="BD21" s="883">
        <v>5.0237999999999996</v>
      </c>
      <c r="BE21" s="590">
        <v>4.6976440000000004</v>
      </c>
      <c r="BF21" s="590">
        <v>4.6556480000000002</v>
      </c>
      <c r="BG21" s="590">
        <v>4.5808619999999998</v>
      </c>
      <c r="BH21" s="590">
        <v>4.4867429999999997</v>
      </c>
      <c r="BI21" s="590">
        <v>4.414644</v>
      </c>
      <c r="BJ21" s="590">
        <v>4.2539990000000003</v>
      </c>
      <c r="BK21" s="590">
        <v>4.1674150000000001</v>
      </c>
      <c r="BL21" s="590">
        <v>4.1218950000000003</v>
      </c>
      <c r="BM21" s="590">
        <v>4.1142190000000003</v>
      </c>
      <c r="BN21" s="590">
        <v>4.0450480000000004</v>
      </c>
      <c r="BO21" s="590">
        <v>4.0456310000000002</v>
      </c>
      <c r="BP21" s="590">
        <v>4.0016299999999996</v>
      </c>
      <c r="BQ21" s="590">
        <v>3.9896859999999998</v>
      </c>
      <c r="BR21" s="590">
        <v>3.97309</v>
      </c>
      <c r="BS21" s="590">
        <v>3.976756</v>
      </c>
      <c r="BT21" s="590">
        <v>3.9700489999999999</v>
      </c>
      <c r="BU21" s="590">
        <v>3.9645419999999998</v>
      </c>
      <c r="BV21" s="590">
        <v>3.856741</v>
      </c>
    </row>
    <row r="22" spans="1:74" ht="11.1" customHeight="1" x14ac:dyDescent="0.2">
      <c r="A22" s="320" t="s">
        <v>1453</v>
      </c>
      <c r="B22" s="383" t="s">
        <v>913</v>
      </c>
      <c r="C22" s="585">
        <v>3.7759999999999998</v>
      </c>
      <c r="D22" s="585">
        <v>4.0579999999999998</v>
      </c>
      <c r="E22" s="585">
        <v>4.9279999999999999</v>
      </c>
      <c r="F22" s="585">
        <v>5.1429999999999998</v>
      </c>
      <c r="G22" s="585">
        <v>5.9729999999999999</v>
      </c>
      <c r="H22" s="585">
        <v>5.8630000000000004</v>
      </c>
      <c r="I22" s="585">
        <v>5.2560000000000002</v>
      </c>
      <c r="J22" s="585">
        <v>4.9530000000000003</v>
      </c>
      <c r="K22" s="585">
        <v>4.8150000000000004</v>
      </c>
      <c r="L22" s="585">
        <v>5.7859999999999996</v>
      </c>
      <c r="M22" s="585">
        <v>5.24</v>
      </c>
      <c r="N22" s="585">
        <v>4.3440000000000003</v>
      </c>
      <c r="O22" s="585">
        <v>4.3129999999999997</v>
      </c>
      <c r="P22" s="585">
        <v>3.988</v>
      </c>
      <c r="Q22" s="585">
        <v>3.8660000000000001</v>
      </c>
      <c r="R22" s="585">
        <v>3.7090000000000001</v>
      </c>
      <c r="S22" s="585">
        <v>3.423</v>
      </c>
      <c r="T22" s="585">
        <v>3.395</v>
      </c>
      <c r="U22" s="585">
        <v>3.472</v>
      </c>
      <c r="V22" s="585">
        <v>3.819</v>
      </c>
      <c r="W22" s="585">
        <v>4.1509999999999998</v>
      </c>
      <c r="X22" s="585">
        <v>4.0890000000000004</v>
      </c>
      <c r="Y22" s="585">
        <v>4.0110000000000001</v>
      </c>
      <c r="Z22" s="585">
        <v>3.8210000000000002</v>
      </c>
      <c r="AA22" s="585">
        <v>3.766</v>
      </c>
      <c r="AB22" s="585">
        <v>3.8279999999999998</v>
      </c>
      <c r="AC22" s="585">
        <v>3.774</v>
      </c>
      <c r="AD22" s="585">
        <v>3.706</v>
      </c>
      <c r="AE22" s="585">
        <v>3.694</v>
      </c>
      <c r="AF22" s="585">
        <v>3.5760000000000001</v>
      </c>
      <c r="AG22" s="585">
        <v>3.6829999999999998</v>
      </c>
      <c r="AH22" s="585">
        <v>3.5449999999999999</v>
      </c>
      <c r="AI22" s="585">
        <v>3.3940000000000001</v>
      </c>
      <c r="AJ22" s="585">
        <v>3.427</v>
      </c>
      <c r="AK22" s="585">
        <v>3.41</v>
      </c>
      <c r="AL22" s="585">
        <v>3.4580000000000002</v>
      </c>
      <c r="AM22" s="585">
        <v>3.7930000000000001</v>
      </c>
      <c r="AN22" s="585">
        <v>3.827</v>
      </c>
      <c r="AO22" s="585">
        <v>3.625</v>
      </c>
      <c r="AP22" s="585">
        <v>3.5059999999999998</v>
      </c>
      <c r="AQ22" s="585">
        <v>3.4329999999999998</v>
      </c>
      <c r="AR22" s="585">
        <v>3.4630000000000001</v>
      </c>
      <c r="AS22" s="585">
        <v>3.6269999999999998</v>
      </c>
      <c r="AT22" s="585">
        <v>3.58</v>
      </c>
      <c r="AU22" s="585">
        <v>3.5920000000000001</v>
      </c>
      <c r="AV22" s="585">
        <v>3.6595</v>
      </c>
      <c r="AW22" s="585">
        <v>3.7269999999999999</v>
      </c>
      <c r="AX22" s="585">
        <v>3.66</v>
      </c>
      <c r="AY22" s="585">
        <v>3.5790000000000002</v>
      </c>
      <c r="AZ22" s="883">
        <v>3.99</v>
      </c>
      <c r="BA22" s="883">
        <v>5.0449999999999999</v>
      </c>
      <c r="BB22" s="883">
        <v>5.2910000000000004</v>
      </c>
      <c r="BC22" s="883">
        <v>5.2930000000000001</v>
      </c>
      <c r="BD22" s="883">
        <v>4.7841459999999998</v>
      </c>
      <c r="BE22" s="590">
        <v>4.507873</v>
      </c>
      <c r="BF22" s="590">
        <v>4.4305370000000002</v>
      </c>
      <c r="BG22" s="590">
        <v>4.3728179999999996</v>
      </c>
      <c r="BH22" s="590">
        <v>4.3367319999999996</v>
      </c>
      <c r="BI22" s="590">
        <v>4.243112</v>
      </c>
      <c r="BJ22" s="590">
        <v>4.1127880000000001</v>
      </c>
      <c r="BK22" s="590">
        <v>4.0103289999999996</v>
      </c>
      <c r="BL22" s="590">
        <v>3.9596040000000001</v>
      </c>
      <c r="BM22" s="590">
        <v>3.8494169999999999</v>
      </c>
      <c r="BN22" s="590">
        <v>3.6971720000000001</v>
      </c>
      <c r="BO22" s="590">
        <v>3.737206</v>
      </c>
      <c r="BP22" s="590">
        <v>3.6890540000000001</v>
      </c>
      <c r="BQ22" s="590">
        <v>3.6545770000000002</v>
      </c>
      <c r="BR22" s="590">
        <v>3.6401500000000002</v>
      </c>
      <c r="BS22" s="590">
        <v>3.7065389999999998</v>
      </c>
      <c r="BT22" s="590">
        <v>3.75386</v>
      </c>
      <c r="BU22" s="590">
        <v>3.7111779999999999</v>
      </c>
      <c r="BV22" s="590">
        <v>3.6113140000000001</v>
      </c>
    </row>
    <row r="23" spans="1:74" ht="11.1" customHeight="1" x14ac:dyDescent="0.2">
      <c r="A23" s="320" t="s">
        <v>1458</v>
      </c>
      <c r="B23" s="383" t="s">
        <v>1457</v>
      </c>
      <c r="C23" s="585">
        <v>2.7370000000000001</v>
      </c>
      <c r="D23" s="585">
        <v>2.8460000000000001</v>
      </c>
      <c r="E23" s="585">
        <v>2.9925000000000002</v>
      </c>
      <c r="F23" s="585" t="s">
        <v>1611</v>
      </c>
      <c r="G23" s="585" t="s">
        <v>1611</v>
      </c>
      <c r="H23" s="585" t="s">
        <v>1611</v>
      </c>
      <c r="I23" s="585" t="s">
        <v>1611</v>
      </c>
      <c r="J23" s="585" t="s">
        <v>1611</v>
      </c>
      <c r="K23" s="585">
        <v>2.661</v>
      </c>
      <c r="L23" s="585">
        <v>2.6637499999999998</v>
      </c>
      <c r="M23" s="585">
        <v>2.6753999999999998</v>
      </c>
      <c r="N23" s="585">
        <v>2.6807500000000002</v>
      </c>
      <c r="O23" s="585">
        <v>2.7007500000000002</v>
      </c>
      <c r="P23" s="585">
        <v>2.7029999999999998</v>
      </c>
      <c r="Q23" s="585">
        <v>2.6840000000000002</v>
      </c>
      <c r="R23" s="585" t="s">
        <v>1611</v>
      </c>
      <c r="S23" s="585" t="s">
        <v>1611</v>
      </c>
      <c r="T23" s="585" t="s">
        <v>1611</v>
      </c>
      <c r="U23" s="585" t="s">
        <v>1611</v>
      </c>
      <c r="V23" s="585" t="s">
        <v>1611</v>
      </c>
      <c r="W23" s="585">
        <v>2.379</v>
      </c>
      <c r="X23" s="585">
        <v>2.3944999999999999</v>
      </c>
      <c r="Y23" s="585">
        <v>2.4247999999999998</v>
      </c>
      <c r="Z23" s="585">
        <v>2.4634999999999998</v>
      </c>
      <c r="AA23" s="585">
        <v>2.5590000000000002</v>
      </c>
      <c r="AB23" s="585">
        <v>2.6077499999999998</v>
      </c>
      <c r="AC23" s="585">
        <v>2.5826666666999998</v>
      </c>
      <c r="AD23" s="585">
        <v>2.5670000000000002</v>
      </c>
      <c r="AE23" s="585">
        <v>2.4750000000000001</v>
      </c>
      <c r="AF23" s="585">
        <v>2.4119999999999999</v>
      </c>
      <c r="AG23" s="585">
        <v>2.3940000000000001</v>
      </c>
      <c r="AH23" s="585">
        <v>2.371</v>
      </c>
      <c r="AI23" s="585">
        <v>2.3690000000000002</v>
      </c>
      <c r="AJ23" s="585">
        <v>2.427</v>
      </c>
      <c r="AK23" s="585">
        <v>2.48325</v>
      </c>
      <c r="AL23" s="585">
        <v>2.5182500000000001</v>
      </c>
      <c r="AM23" s="585">
        <v>2.6812</v>
      </c>
      <c r="AN23" s="585">
        <v>2.7482500000000001</v>
      </c>
      <c r="AO23" s="585">
        <v>2.7136666667</v>
      </c>
      <c r="AP23" s="585">
        <v>2.6410640000000001</v>
      </c>
      <c r="AQ23" s="585">
        <v>2.5205540000000002</v>
      </c>
      <c r="AR23" s="585" t="s">
        <v>1611</v>
      </c>
      <c r="AS23" s="585" t="s">
        <v>1611</v>
      </c>
      <c r="AT23" s="585" t="s">
        <v>1611</v>
      </c>
      <c r="AU23" s="585" t="s">
        <v>1611</v>
      </c>
      <c r="AV23" s="585">
        <v>2.4308000000000001</v>
      </c>
      <c r="AW23" s="585">
        <v>2.4624999999999999</v>
      </c>
      <c r="AX23" s="585">
        <v>2.5369999999999999</v>
      </c>
      <c r="AY23" s="585">
        <v>2.5882499999999999</v>
      </c>
      <c r="AZ23" s="883">
        <v>2.6589999999999998</v>
      </c>
      <c r="BA23" s="883">
        <v>2.6716666667000002</v>
      </c>
      <c r="BB23" s="883" t="s">
        <v>1611</v>
      </c>
      <c r="BC23" s="883" t="s">
        <v>1611</v>
      </c>
      <c r="BD23" s="883" t="s">
        <v>1611</v>
      </c>
      <c r="BE23" s="590" t="s">
        <v>1611</v>
      </c>
      <c r="BF23" s="590" t="s">
        <v>1611</v>
      </c>
      <c r="BG23" s="590" t="s">
        <v>1611</v>
      </c>
      <c r="BH23" s="590">
        <v>2.3904830000000001</v>
      </c>
      <c r="BI23" s="590">
        <v>2.3804530000000002</v>
      </c>
      <c r="BJ23" s="590">
        <v>2.3863110000000001</v>
      </c>
      <c r="BK23" s="590">
        <v>2.3925700000000001</v>
      </c>
      <c r="BL23" s="590">
        <v>2.401662</v>
      </c>
      <c r="BM23" s="590">
        <v>2.4020899999999998</v>
      </c>
      <c r="BN23" s="590" t="s">
        <v>1611</v>
      </c>
      <c r="BO23" s="590" t="s">
        <v>1611</v>
      </c>
      <c r="BP23" s="590" t="s">
        <v>1611</v>
      </c>
      <c r="BQ23" s="590" t="s">
        <v>1611</v>
      </c>
      <c r="BR23" s="590" t="s">
        <v>1611</v>
      </c>
      <c r="BS23" s="590" t="s">
        <v>1611</v>
      </c>
      <c r="BT23" s="590">
        <v>2.3373460000000001</v>
      </c>
      <c r="BU23" s="590">
        <v>2.3440400000000001</v>
      </c>
      <c r="BV23" s="590">
        <v>2.3645109999999998</v>
      </c>
    </row>
    <row r="24" spans="1:74" ht="11.1" customHeight="1" x14ac:dyDescent="0.2">
      <c r="A24" s="26"/>
      <c r="B24" s="30" t="s">
        <v>68</v>
      </c>
      <c r="C24" s="372"/>
      <c r="D24" s="372"/>
      <c r="E24" s="372"/>
      <c r="F24" s="372"/>
      <c r="G24" s="372"/>
      <c r="H24" s="372"/>
      <c r="I24" s="372"/>
      <c r="J24" s="372"/>
      <c r="K24" s="372"/>
      <c r="L24" s="372"/>
      <c r="M24" s="372"/>
      <c r="N24" s="372"/>
      <c r="O24" s="372"/>
      <c r="P24" s="372"/>
      <c r="Q24" s="372"/>
      <c r="R24" s="372"/>
      <c r="S24" s="372"/>
      <c r="T24" s="372"/>
      <c r="U24" s="372"/>
      <c r="V24" s="372"/>
      <c r="W24" s="372"/>
      <c r="X24" s="372"/>
      <c r="Y24" s="372"/>
      <c r="Z24" s="372"/>
      <c r="AA24" s="372"/>
      <c r="AB24" s="372"/>
      <c r="AC24" s="372"/>
      <c r="AD24" s="372"/>
      <c r="AE24" s="372"/>
      <c r="AF24" s="372"/>
      <c r="AG24" s="372"/>
      <c r="AH24" s="372"/>
      <c r="AI24" s="372"/>
      <c r="AJ24" s="372"/>
      <c r="AK24" s="372"/>
      <c r="AL24" s="372"/>
      <c r="AM24" s="372"/>
      <c r="AN24" s="372"/>
      <c r="AO24" s="372"/>
      <c r="AP24" s="372"/>
      <c r="AQ24" s="372"/>
      <c r="AR24" s="372"/>
      <c r="AS24" s="372"/>
      <c r="AT24" s="372"/>
      <c r="AU24" s="372"/>
      <c r="AV24" s="372"/>
      <c r="AW24" s="372"/>
      <c r="AX24" s="372"/>
      <c r="AY24" s="372"/>
      <c r="AZ24" s="884"/>
      <c r="BA24" s="884"/>
      <c r="BB24" s="884"/>
      <c r="BC24" s="884"/>
      <c r="BD24" s="884"/>
      <c r="BE24" s="376"/>
      <c r="BF24" s="376"/>
      <c r="BG24" s="376"/>
      <c r="BH24" s="376"/>
      <c r="BI24" s="376"/>
      <c r="BJ24" s="376"/>
      <c r="BK24" s="377"/>
      <c r="BL24" s="376"/>
      <c r="BM24" s="376"/>
      <c r="BN24" s="376"/>
      <c r="BO24" s="376"/>
      <c r="BP24" s="376"/>
      <c r="BQ24" s="376"/>
      <c r="BR24" s="376"/>
      <c r="BS24" s="376"/>
      <c r="BT24" s="376"/>
      <c r="BU24" s="376"/>
      <c r="BV24" s="376"/>
    </row>
    <row r="25" spans="1:74" ht="11.1" customHeight="1" x14ac:dyDescent="0.2">
      <c r="A25" s="29" t="s">
        <v>428</v>
      </c>
      <c r="B25" s="379" t="s">
        <v>924</v>
      </c>
      <c r="C25" s="341">
        <v>4.5464399999999996</v>
      </c>
      <c r="D25" s="341">
        <v>4.86822</v>
      </c>
      <c r="E25" s="341">
        <v>5.0861999999999998</v>
      </c>
      <c r="F25" s="341">
        <v>6.8507999999999996</v>
      </c>
      <c r="G25" s="341">
        <v>8.4493200000000002</v>
      </c>
      <c r="H25" s="341">
        <v>7.9926000000000004</v>
      </c>
      <c r="I25" s="341">
        <v>7.5566399999999998</v>
      </c>
      <c r="J25" s="341">
        <v>9.1447800000000008</v>
      </c>
      <c r="K25" s="341">
        <v>8.1794399999999996</v>
      </c>
      <c r="L25" s="341">
        <v>5.8750799999999996</v>
      </c>
      <c r="M25" s="341">
        <v>5.6570999999999998</v>
      </c>
      <c r="N25" s="341">
        <v>5.7401400000000002</v>
      </c>
      <c r="O25" s="341">
        <v>3.3942600000000001</v>
      </c>
      <c r="P25" s="341">
        <v>2.47044</v>
      </c>
      <c r="Q25" s="341">
        <v>2.39778</v>
      </c>
      <c r="R25" s="341">
        <v>2.2420800000000001</v>
      </c>
      <c r="S25" s="341">
        <v>2.2317</v>
      </c>
      <c r="T25" s="341">
        <v>2.2628400000000002</v>
      </c>
      <c r="U25" s="341">
        <v>2.6469</v>
      </c>
      <c r="V25" s="341">
        <v>2.6780400000000002</v>
      </c>
      <c r="W25" s="341">
        <v>2.7403200000000001</v>
      </c>
      <c r="X25" s="341">
        <v>3.0932400000000002</v>
      </c>
      <c r="Y25" s="341">
        <v>2.81298</v>
      </c>
      <c r="Z25" s="341">
        <v>2.6157599999999999</v>
      </c>
      <c r="AA25" s="341">
        <v>3.30402</v>
      </c>
      <c r="AB25" s="341">
        <v>1.78708</v>
      </c>
      <c r="AC25" s="341">
        <v>1.5481100000000001</v>
      </c>
      <c r="AD25" s="341">
        <v>1.6624000000000001</v>
      </c>
      <c r="AE25" s="341">
        <v>2.20268</v>
      </c>
      <c r="AF25" s="341">
        <v>2.6390600000000002</v>
      </c>
      <c r="AG25" s="341">
        <v>2.1507299999999998</v>
      </c>
      <c r="AH25" s="341">
        <v>2.0676100000000002</v>
      </c>
      <c r="AI25" s="341">
        <v>2.3689200000000001</v>
      </c>
      <c r="AJ25" s="341">
        <v>2.2858000000000001</v>
      </c>
      <c r="AK25" s="341">
        <v>2.20268</v>
      </c>
      <c r="AL25" s="341">
        <v>3.1273900000000001</v>
      </c>
      <c r="AM25" s="341">
        <v>4.2910700000000004</v>
      </c>
      <c r="AN25" s="341">
        <v>4.3534100000000002</v>
      </c>
      <c r="AO25" s="341">
        <v>4.2806800000000003</v>
      </c>
      <c r="AP25" s="341">
        <v>3.5533800000000002</v>
      </c>
      <c r="AQ25" s="341">
        <v>3.2416800000000001</v>
      </c>
      <c r="AR25" s="341">
        <v>3.1377799999999998</v>
      </c>
      <c r="AS25" s="341">
        <v>3.3248000000000002</v>
      </c>
      <c r="AT25" s="341">
        <v>3.0234899999999998</v>
      </c>
      <c r="AU25" s="341">
        <v>3.0858300000000001</v>
      </c>
      <c r="AV25" s="341">
        <v>3.3144100000000001</v>
      </c>
      <c r="AW25" s="341">
        <v>3.9378099999999998</v>
      </c>
      <c r="AX25" s="341">
        <v>4.4261400000000002</v>
      </c>
      <c r="AY25" s="341">
        <v>8.0210799999999995</v>
      </c>
      <c r="AZ25" s="871">
        <v>3.76118</v>
      </c>
      <c r="BA25" s="871">
        <v>3.15856</v>
      </c>
      <c r="BB25" s="871">
        <v>2.8780299999999999</v>
      </c>
      <c r="BC25" s="871">
        <v>3.0546600000000002</v>
      </c>
      <c r="BD25" s="871">
        <v>3.2624599999999999</v>
      </c>
      <c r="BE25" s="352">
        <v>3.495822</v>
      </c>
      <c r="BF25" s="352">
        <v>3.529353</v>
      </c>
      <c r="BG25" s="352">
        <v>3.4798360000000002</v>
      </c>
      <c r="BH25" s="352">
        <v>3.4333450000000001</v>
      </c>
      <c r="BI25" s="352">
        <v>3.5473870000000001</v>
      </c>
      <c r="BJ25" s="352">
        <v>4.135402</v>
      </c>
      <c r="BK25" s="352">
        <v>4.3275059999999996</v>
      </c>
      <c r="BL25" s="352">
        <v>4.1017390000000002</v>
      </c>
      <c r="BM25" s="352">
        <v>3.5141879999999999</v>
      </c>
      <c r="BN25" s="352">
        <v>3.0946319999999998</v>
      </c>
      <c r="BO25" s="352">
        <v>3.0383789999999999</v>
      </c>
      <c r="BP25" s="352">
        <v>3.1897929999999999</v>
      </c>
      <c r="BQ25" s="352">
        <v>3.3962979999999998</v>
      </c>
      <c r="BR25" s="352">
        <v>3.5206119999999999</v>
      </c>
      <c r="BS25" s="352">
        <v>3.5670299999999999</v>
      </c>
      <c r="BT25" s="352">
        <v>3.5584519999999999</v>
      </c>
      <c r="BU25" s="352">
        <v>3.8558840000000001</v>
      </c>
      <c r="BV25" s="352">
        <v>4.3537160000000004</v>
      </c>
    </row>
    <row r="26" spans="1:74" ht="11.1" customHeight="1" x14ac:dyDescent="0.2">
      <c r="A26" s="29" t="s">
        <v>69</v>
      </c>
      <c r="B26" s="379" t="s">
        <v>925</v>
      </c>
      <c r="C26" s="341">
        <v>4.38</v>
      </c>
      <c r="D26" s="341">
        <v>4.6900000000000004</v>
      </c>
      <c r="E26" s="341">
        <v>4.9000000000000004</v>
      </c>
      <c r="F26" s="341">
        <v>6.6</v>
      </c>
      <c r="G26" s="341">
        <v>8.14</v>
      </c>
      <c r="H26" s="341">
        <v>7.7</v>
      </c>
      <c r="I26" s="341">
        <v>7.28</v>
      </c>
      <c r="J26" s="341">
        <v>8.81</v>
      </c>
      <c r="K26" s="341">
        <v>7.88</v>
      </c>
      <c r="L26" s="341">
        <v>5.66</v>
      </c>
      <c r="M26" s="341">
        <v>5.45</v>
      </c>
      <c r="N26" s="341">
        <v>5.53</v>
      </c>
      <c r="O26" s="341">
        <v>3.27</v>
      </c>
      <c r="P26" s="341">
        <v>2.38</v>
      </c>
      <c r="Q26" s="341">
        <v>2.31</v>
      </c>
      <c r="R26" s="341">
        <v>2.16</v>
      </c>
      <c r="S26" s="341">
        <v>2.15</v>
      </c>
      <c r="T26" s="341">
        <v>2.1800000000000002</v>
      </c>
      <c r="U26" s="341">
        <v>2.5499999999999998</v>
      </c>
      <c r="V26" s="341">
        <v>2.58</v>
      </c>
      <c r="W26" s="341">
        <v>2.64</v>
      </c>
      <c r="X26" s="341">
        <v>2.98</v>
      </c>
      <c r="Y26" s="341">
        <v>2.71</v>
      </c>
      <c r="Z26" s="341">
        <v>2.52</v>
      </c>
      <c r="AA26" s="341">
        <v>3.18</v>
      </c>
      <c r="AB26" s="341">
        <v>1.72</v>
      </c>
      <c r="AC26" s="341">
        <v>1.49</v>
      </c>
      <c r="AD26" s="341">
        <v>1.6</v>
      </c>
      <c r="AE26" s="341">
        <v>2.12</v>
      </c>
      <c r="AF26" s="341">
        <v>2.54</v>
      </c>
      <c r="AG26" s="341">
        <v>2.0699999999999998</v>
      </c>
      <c r="AH26" s="341">
        <v>1.99</v>
      </c>
      <c r="AI26" s="341">
        <v>2.2799999999999998</v>
      </c>
      <c r="AJ26" s="341">
        <v>2.2000000000000002</v>
      </c>
      <c r="AK26" s="341">
        <v>2.12</v>
      </c>
      <c r="AL26" s="341">
        <v>3.01</v>
      </c>
      <c r="AM26" s="341">
        <v>4.13</v>
      </c>
      <c r="AN26" s="341">
        <v>4.1900000000000004</v>
      </c>
      <c r="AO26" s="341">
        <v>4.12</v>
      </c>
      <c r="AP26" s="341">
        <v>3.42</v>
      </c>
      <c r="AQ26" s="341">
        <v>3.12</v>
      </c>
      <c r="AR26" s="341">
        <v>3.02</v>
      </c>
      <c r="AS26" s="341">
        <v>3.2</v>
      </c>
      <c r="AT26" s="341">
        <v>2.91</v>
      </c>
      <c r="AU26" s="341">
        <v>2.97</v>
      </c>
      <c r="AV26" s="341">
        <v>3.19</v>
      </c>
      <c r="AW26" s="341">
        <v>3.79</v>
      </c>
      <c r="AX26" s="341">
        <v>4.26</v>
      </c>
      <c r="AY26" s="341">
        <v>7.72</v>
      </c>
      <c r="AZ26" s="871">
        <v>3.62</v>
      </c>
      <c r="BA26" s="871">
        <v>3.04</v>
      </c>
      <c r="BB26" s="871">
        <v>2.77</v>
      </c>
      <c r="BC26" s="871">
        <v>2.94</v>
      </c>
      <c r="BD26" s="871">
        <v>3.14</v>
      </c>
      <c r="BE26" s="352">
        <v>3.3646020000000001</v>
      </c>
      <c r="BF26" s="352">
        <v>3.3968750000000001</v>
      </c>
      <c r="BG26" s="352">
        <v>3.3492169999999999</v>
      </c>
      <c r="BH26" s="352">
        <v>3.3044709999999999</v>
      </c>
      <c r="BI26" s="352">
        <v>3.4142320000000002</v>
      </c>
      <c r="BJ26" s="352">
        <v>3.980175</v>
      </c>
      <c r="BK26" s="352">
        <v>4.1650679999999998</v>
      </c>
      <c r="BL26" s="352">
        <v>3.9477760000000002</v>
      </c>
      <c r="BM26" s="352">
        <v>3.382279</v>
      </c>
      <c r="BN26" s="352">
        <v>2.978472</v>
      </c>
      <c r="BO26" s="352">
        <v>2.9243299999999999</v>
      </c>
      <c r="BP26" s="352">
        <v>3.0700609999999999</v>
      </c>
      <c r="BQ26" s="352">
        <v>3.268815</v>
      </c>
      <c r="BR26" s="352">
        <v>3.3884620000000001</v>
      </c>
      <c r="BS26" s="352">
        <v>3.433138</v>
      </c>
      <c r="BT26" s="352">
        <v>3.4248820000000002</v>
      </c>
      <c r="BU26" s="352">
        <v>3.7111489999999998</v>
      </c>
      <c r="BV26" s="352">
        <v>4.1902949999999999</v>
      </c>
    </row>
    <row r="27" spans="1:74" ht="11.1" customHeight="1" x14ac:dyDescent="0.2">
      <c r="A27" s="29"/>
      <c r="B27" s="382" t="s">
        <v>926</v>
      </c>
      <c r="C27" s="344"/>
      <c r="D27" s="344"/>
      <c r="E27" s="344"/>
      <c r="F27" s="344"/>
      <c r="G27" s="344"/>
      <c r="H27" s="344"/>
      <c r="I27" s="344"/>
      <c r="J27" s="344"/>
      <c r="K27" s="344"/>
      <c r="L27" s="344"/>
      <c r="M27" s="344"/>
      <c r="N27" s="344"/>
      <c r="O27" s="344"/>
      <c r="P27" s="344"/>
      <c r="Q27" s="344"/>
      <c r="R27" s="344"/>
      <c r="S27" s="344"/>
      <c r="T27" s="344"/>
      <c r="U27" s="344"/>
      <c r="V27" s="344"/>
      <c r="W27" s="344"/>
      <c r="X27" s="344"/>
      <c r="Y27" s="344"/>
      <c r="Z27" s="344"/>
      <c r="AA27" s="344"/>
      <c r="AB27" s="344"/>
      <c r="AC27" s="344"/>
      <c r="AD27" s="344"/>
      <c r="AE27" s="344"/>
      <c r="AF27" s="344"/>
      <c r="AG27" s="344"/>
      <c r="AH27" s="344"/>
      <c r="AI27" s="344"/>
      <c r="AJ27" s="344"/>
      <c r="AK27" s="344"/>
      <c r="AL27" s="344"/>
      <c r="AM27" s="344"/>
      <c r="AN27" s="344"/>
      <c r="AO27" s="344"/>
      <c r="AP27" s="344"/>
      <c r="AQ27" s="344"/>
      <c r="AR27" s="344"/>
      <c r="AS27" s="344"/>
      <c r="AT27" s="344"/>
      <c r="AU27" s="344"/>
      <c r="AV27" s="344"/>
      <c r="AW27" s="344"/>
      <c r="AX27" s="344"/>
      <c r="AY27" s="344"/>
      <c r="AZ27" s="874"/>
      <c r="BA27" s="874"/>
      <c r="BB27" s="874"/>
      <c r="BC27" s="874"/>
      <c r="BD27" s="874"/>
      <c r="BE27" s="355"/>
      <c r="BF27" s="355"/>
      <c r="BG27" s="355"/>
      <c r="BH27" s="355"/>
      <c r="BI27" s="355"/>
      <c r="BJ27" s="355"/>
      <c r="BK27" s="355"/>
      <c r="BL27" s="355"/>
      <c r="BM27" s="355"/>
      <c r="BN27" s="355"/>
      <c r="BO27" s="355"/>
      <c r="BP27" s="355"/>
      <c r="BQ27" s="355"/>
      <c r="BR27" s="355"/>
      <c r="BS27" s="355"/>
      <c r="BT27" s="355"/>
      <c r="BU27" s="355"/>
      <c r="BV27" s="355"/>
    </row>
    <row r="28" spans="1:74" ht="11.1" customHeight="1" x14ac:dyDescent="0.2">
      <c r="A28" s="29" t="s">
        <v>380</v>
      </c>
      <c r="B28" s="384" t="s">
        <v>20</v>
      </c>
      <c r="C28" s="341">
        <v>6.49</v>
      </c>
      <c r="D28" s="341">
        <v>7.34</v>
      </c>
      <c r="E28" s="341">
        <v>6.2</v>
      </c>
      <c r="F28" s="341">
        <v>6.7</v>
      </c>
      <c r="G28" s="341">
        <v>8.11</v>
      </c>
      <c r="H28" s="341">
        <v>9.34</v>
      </c>
      <c r="I28" s="341">
        <v>7.89</v>
      </c>
      <c r="J28" s="341">
        <v>9.44</v>
      </c>
      <c r="K28" s="341">
        <v>9.6199999999999992</v>
      </c>
      <c r="L28" s="341">
        <v>7.18</v>
      </c>
      <c r="M28" s="341">
        <v>6.76</v>
      </c>
      <c r="N28" s="341">
        <v>8.08</v>
      </c>
      <c r="O28" s="341">
        <v>7.2</v>
      </c>
      <c r="P28" s="341">
        <v>5.94</v>
      </c>
      <c r="Q28" s="341">
        <v>5</v>
      </c>
      <c r="R28" s="341">
        <v>4.03</v>
      </c>
      <c r="S28" s="341">
        <v>3.54</v>
      </c>
      <c r="T28" s="341">
        <v>3.53</v>
      </c>
      <c r="U28" s="341">
        <v>3.84</v>
      </c>
      <c r="V28" s="341">
        <v>3.79</v>
      </c>
      <c r="W28" s="341">
        <v>3.84</v>
      </c>
      <c r="X28" s="341">
        <v>4.0599999999999996</v>
      </c>
      <c r="Y28" s="341">
        <v>4.3499999999999996</v>
      </c>
      <c r="Z28" s="341">
        <v>4.4800000000000004</v>
      </c>
      <c r="AA28" s="341">
        <v>5.24</v>
      </c>
      <c r="AB28" s="341">
        <v>4.97</v>
      </c>
      <c r="AC28" s="341">
        <v>3.9</v>
      </c>
      <c r="AD28" s="341">
        <v>3.48</v>
      </c>
      <c r="AE28" s="341">
        <v>3.31</v>
      </c>
      <c r="AF28" s="341">
        <v>3.85</v>
      </c>
      <c r="AG28" s="341">
        <v>3.74</v>
      </c>
      <c r="AH28" s="341">
        <v>3.22</v>
      </c>
      <c r="AI28" s="341">
        <v>3.4</v>
      </c>
      <c r="AJ28" s="341">
        <v>3.94</v>
      </c>
      <c r="AK28" s="341">
        <v>4.04</v>
      </c>
      <c r="AL28" s="341">
        <v>5.21</v>
      </c>
      <c r="AM28" s="341">
        <v>6.03</v>
      </c>
      <c r="AN28" s="341">
        <v>5.92</v>
      </c>
      <c r="AO28" s="341">
        <v>5.67</v>
      </c>
      <c r="AP28" s="341">
        <v>5.31</v>
      </c>
      <c r="AQ28" s="341">
        <v>4.6900000000000004</v>
      </c>
      <c r="AR28" s="341">
        <v>4.6500000000000004</v>
      </c>
      <c r="AS28" s="341">
        <v>4.63</v>
      </c>
      <c r="AT28" s="341">
        <v>4.46</v>
      </c>
      <c r="AU28" s="341">
        <v>4.41</v>
      </c>
      <c r="AV28" s="341">
        <v>4.55</v>
      </c>
      <c r="AW28" s="341">
        <v>5.33</v>
      </c>
      <c r="AX28" s="341">
        <v>6.37</v>
      </c>
      <c r="AY28" s="341">
        <v>7.2</v>
      </c>
      <c r="AZ28" s="871">
        <v>8.43</v>
      </c>
      <c r="BA28" s="871">
        <v>5.27</v>
      </c>
      <c r="BB28" s="871">
        <v>4.9000000000000004</v>
      </c>
      <c r="BC28" s="871">
        <v>3.8676590000000002</v>
      </c>
      <c r="BD28" s="871">
        <v>4.1179860000000001</v>
      </c>
      <c r="BE28" s="352">
        <v>4.0896999999999997</v>
      </c>
      <c r="BF28" s="352">
        <v>4.094767</v>
      </c>
      <c r="BG28" s="352">
        <v>4.165851</v>
      </c>
      <c r="BH28" s="352">
        <v>4.1217069999999998</v>
      </c>
      <c r="BI28" s="352">
        <v>4.3602290000000004</v>
      </c>
      <c r="BJ28" s="352">
        <v>5.1935510000000003</v>
      </c>
      <c r="BK28" s="352">
        <v>5.463635</v>
      </c>
      <c r="BL28" s="352">
        <v>5.5416819999999998</v>
      </c>
      <c r="BM28" s="352">
        <v>4.4530839999999996</v>
      </c>
      <c r="BN28" s="352">
        <v>3.9338669999999998</v>
      </c>
      <c r="BO28" s="352">
        <v>3.7179419999999999</v>
      </c>
      <c r="BP28" s="352">
        <v>3.9365160000000001</v>
      </c>
      <c r="BQ28" s="352">
        <v>3.930714</v>
      </c>
      <c r="BR28" s="352">
        <v>4.0181300000000002</v>
      </c>
      <c r="BS28" s="352">
        <v>4.18241</v>
      </c>
      <c r="BT28" s="352">
        <v>4.1740620000000002</v>
      </c>
      <c r="BU28" s="352">
        <v>4.5610189999999999</v>
      </c>
      <c r="BV28" s="352">
        <v>5.358193</v>
      </c>
    </row>
    <row r="29" spans="1:74" ht="11.1" customHeight="1" x14ac:dyDescent="0.2">
      <c r="A29" s="29" t="s">
        <v>370</v>
      </c>
      <c r="B29" s="384" t="s">
        <v>4</v>
      </c>
      <c r="C29" s="341">
        <v>9.7799999999999994</v>
      </c>
      <c r="D29" s="341">
        <v>10.039999999999999</v>
      </c>
      <c r="E29" s="341">
        <v>10.220000000000001</v>
      </c>
      <c r="F29" s="341">
        <v>10.61</v>
      </c>
      <c r="G29" s="341">
        <v>12.09</v>
      </c>
      <c r="H29" s="341">
        <v>13.44</v>
      </c>
      <c r="I29" s="341">
        <v>13.51</v>
      </c>
      <c r="J29" s="341">
        <v>14.14</v>
      </c>
      <c r="K29" s="341">
        <v>14.55</v>
      </c>
      <c r="L29" s="341">
        <v>12.85</v>
      </c>
      <c r="M29" s="341">
        <v>11.89</v>
      </c>
      <c r="N29" s="341">
        <v>11.97</v>
      </c>
      <c r="O29" s="341">
        <v>12.56</v>
      </c>
      <c r="P29" s="341">
        <v>12.11</v>
      </c>
      <c r="Q29" s="341">
        <v>11.05</v>
      </c>
      <c r="R29" s="341">
        <v>10.51</v>
      </c>
      <c r="S29" s="341">
        <v>10.56</v>
      </c>
      <c r="T29" s="341">
        <v>10.81</v>
      </c>
      <c r="U29" s="341">
        <v>10.98</v>
      </c>
      <c r="V29" s="341">
        <v>11.19</v>
      </c>
      <c r="W29" s="341">
        <v>11</v>
      </c>
      <c r="X29" s="341">
        <v>10.18</v>
      </c>
      <c r="Y29" s="341">
        <v>9.76</v>
      </c>
      <c r="Z29" s="341">
        <v>9.91</v>
      </c>
      <c r="AA29" s="341">
        <v>9.5</v>
      </c>
      <c r="AB29" s="341">
        <v>10.029999999999999</v>
      </c>
      <c r="AC29" s="341">
        <v>9.99</v>
      </c>
      <c r="AD29" s="341">
        <v>9.93</v>
      </c>
      <c r="AE29" s="341">
        <v>10.35</v>
      </c>
      <c r="AF29" s="341">
        <v>10.7</v>
      </c>
      <c r="AG29" s="341">
        <v>11.08</v>
      </c>
      <c r="AH29" s="341">
        <v>10.75</v>
      </c>
      <c r="AI29" s="341">
        <v>10.78</v>
      </c>
      <c r="AJ29" s="341">
        <v>10.43</v>
      </c>
      <c r="AK29" s="341">
        <v>10.1</v>
      </c>
      <c r="AL29" s="341">
        <v>9.82</v>
      </c>
      <c r="AM29" s="341">
        <v>9.8800000000000008</v>
      </c>
      <c r="AN29" s="341">
        <v>10.32</v>
      </c>
      <c r="AO29" s="341">
        <v>11.12</v>
      </c>
      <c r="AP29" s="341">
        <v>11.48</v>
      </c>
      <c r="AQ29" s="341">
        <v>11.8</v>
      </c>
      <c r="AR29" s="341">
        <v>12.17</v>
      </c>
      <c r="AS29" s="341">
        <v>12.65</v>
      </c>
      <c r="AT29" s="341">
        <v>12.42</v>
      </c>
      <c r="AU29" s="341">
        <v>12.13</v>
      </c>
      <c r="AV29" s="341">
        <v>11.29</v>
      </c>
      <c r="AW29" s="341">
        <v>10.75</v>
      </c>
      <c r="AX29" s="341">
        <v>10.95</v>
      </c>
      <c r="AY29" s="341">
        <v>11.23</v>
      </c>
      <c r="AZ29" s="871">
        <v>12.46</v>
      </c>
      <c r="BA29" s="871">
        <v>12.34</v>
      </c>
      <c r="BB29" s="871">
        <v>12.36</v>
      </c>
      <c r="BC29" s="871">
        <v>12.11585</v>
      </c>
      <c r="BD29" s="871">
        <v>12.39298</v>
      </c>
      <c r="BE29" s="352">
        <v>12.03187</v>
      </c>
      <c r="BF29" s="352">
        <v>11.91929</v>
      </c>
      <c r="BG29" s="352">
        <v>11.6082</v>
      </c>
      <c r="BH29" s="352">
        <v>10.50606</v>
      </c>
      <c r="BI29" s="352">
        <v>9.7901019999999992</v>
      </c>
      <c r="BJ29" s="352">
        <v>9.8239669999999997</v>
      </c>
      <c r="BK29" s="352">
        <v>9.7661119999999997</v>
      </c>
      <c r="BL29" s="352">
        <v>9.8683189999999996</v>
      </c>
      <c r="BM29" s="352">
        <v>9.8299629999999993</v>
      </c>
      <c r="BN29" s="352">
        <v>9.8511039999999994</v>
      </c>
      <c r="BO29" s="352">
        <v>10.247400000000001</v>
      </c>
      <c r="BP29" s="352">
        <v>10.61307</v>
      </c>
      <c r="BQ29" s="352">
        <v>10.56235</v>
      </c>
      <c r="BR29" s="352">
        <v>10.640409999999999</v>
      </c>
      <c r="BS29" s="352">
        <v>10.56875</v>
      </c>
      <c r="BT29" s="352">
        <v>9.7257470000000001</v>
      </c>
      <c r="BU29" s="352">
        <v>9.2334390000000006</v>
      </c>
      <c r="BV29" s="352">
        <v>9.33291</v>
      </c>
    </row>
    <row r="30" spans="1:74" ht="11.1" customHeight="1" x14ac:dyDescent="0.2">
      <c r="A30" s="29" t="s">
        <v>256</v>
      </c>
      <c r="B30" s="384" t="s">
        <v>3</v>
      </c>
      <c r="C30" s="341">
        <v>12.04</v>
      </c>
      <c r="D30" s="341">
        <v>12.15</v>
      </c>
      <c r="E30" s="341">
        <v>12.94</v>
      </c>
      <c r="F30" s="341">
        <v>13.97</v>
      </c>
      <c r="G30" s="341">
        <v>17.68</v>
      </c>
      <c r="H30" s="341">
        <v>22.41</v>
      </c>
      <c r="I30" s="341">
        <v>24.57</v>
      </c>
      <c r="J30" s="341">
        <v>25.39</v>
      </c>
      <c r="K30" s="341">
        <v>24.52</v>
      </c>
      <c r="L30" s="341">
        <v>18.62</v>
      </c>
      <c r="M30" s="341">
        <v>15.56</v>
      </c>
      <c r="N30" s="341">
        <v>14.66</v>
      </c>
      <c r="O30" s="341">
        <v>15.56</v>
      </c>
      <c r="P30" s="341">
        <v>15.15</v>
      </c>
      <c r="Q30" s="341">
        <v>13.88</v>
      </c>
      <c r="R30" s="341">
        <v>14.54</v>
      </c>
      <c r="S30" s="341">
        <v>16.86</v>
      </c>
      <c r="T30" s="341">
        <v>20.309999999999999</v>
      </c>
      <c r="U30" s="341">
        <v>22.18</v>
      </c>
      <c r="V30" s="341">
        <v>23.41</v>
      </c>
      <c r="W30" s="341">
        <v>22.05</v>
      </c>
      <c r="X30" s="341">
        <v>16.850000000000001</v>
      </c>
      <c r="Y30" s="341">
        <v>13.47</v>
      </c>
      <c r="Z30" s="341">
        <v>13.03</v>
      </c>
      <c r="AA30" s="341">
        <v>11.89</v>
      </c>
      <c r="AB30" s="341">
        <v>13.14</v>
      </c>
      <c r="AC30" s="341">
        <v>13.66</v>
      </c>
      <c r="AD30" s="341">
        <v>14.32</v>
      </c>
      <c r="AE30" s="341">
        <v>17.670000000000002</v>
      </c>
      <c r="AF30" s="341">
        <v>20.72</v>
      </c>
      <c r="AG30" s="341">
        <v>22.78</v>
      </c>
      <c r="AH30" s="341">
        <v>23.22</v>
      </c>
      <c r="AI30" s="341">
        <v>22.46</v>
      </c>
      <c r="AJ30" s="341">
        <v>18.38</v>
      </c>
      <c r="AK30" s="341">
        <v>14.79</v>
      </c>
      <c r="AL30" s="341">
        <v>12.85</v>
      </c>
      <c r="AM30" s="341">
        <v>12.44</v>
      </c>
      <c r="AN30" s="341">
        <v>12.97</v>
      </c>
      <c r="AO30" s="341">
        <v>14.62</v>
      </c>
      <c r="AP30" s="341">
        <v>16.170000000000002</v>
      </c>
      <c r="AQ30" s="341">
        <v>19.239999999999998</v>
      </c>
      <c r="AR30" s="341">
        <v>23.26</v>
      </c>
      <c r="AS30" s="341">
        <v>25.41</v>
      </c>
      <c r="AT30" s="341">
        <v>26.24</v>
      </c>
      <c r="AU30" s="341">
        <v>24.7</v>
      </c>
      <c r="AV30" s="341">
        <v>19.32</v>
      </c>
      <c r="AW30" s="341">
        <v>15.07</v>
      </c>
      <c r="AX30" s="341">
        <v>14.09</v>
      </c>
      <c r="AY30" s="341">
        <v>13.96</v>
      </c>
      <c r="AZ30" s="871">
        <v>15.06</v>
      </c>
      <c r="BA30" s="871">
        <v>16.25</v>
      </c>
      <c r="BB30" s="871">
        <v>18.170000000000002</v>
      </c>
      <c r="BC30" s="871">
        <v>19.81523</v>
      </c>
      <c r="BD30" s="871">
        <v>23.433959999999999</v>
      </c>
      <c r="BE30" s="352">
        <v>24.74183</v>
      </c>
      <c r="BF30" s="352">
        <v>24.973310000000001</v>
      </c>
      <c r="BG30" s="352">
        <v>23.142569999999999</v>
      </c>
      <c r="BH30" s="352">
        <v>17.813739999999999</v>
      </c>
      <c r="BI30" s="352">
        <v>14.21086</v>
      </c>
      <c r="BJ30" s="352">
        <v>13.241440000000001</v>
      </c>
      <c r="BK30" s="352">
        <v>12.68459</v>
      </c>
      <c r="BL30" s="352">
        <v>13.3093</v>
      </c>
      <c r="BM30" s="352">
        <v>13.90818</v>
      </c>
      <c r="BN30" s="352">
        <v>14.510730000000001</v>
      </c>
      <c r="BO30" s="352">
        <v>16.730219999999999</v>
      </c>
      <c r="BP30" s="352">
        <v>19.97749</v>
      </c>
      <c r="BQ30" s="352">
        <v>21.6112</v>
      </c>
      <c r="BR30" s="352">
        <v>22.27768</v>
      </c>
      <c r="BS30" s="352">
        <v>21.046420000000001</v>
      </c>
      <c r="BT30" s="352">
        <v>16.481249999999999</v>
      </c>
      <c r="BU30" s="352">
        <v>13.362030000000001</v>
      </c>
      <c r="BV30" s="352">
        <v>12.592510000000001</v>
      </c>
    </row>
    <row r="31" spans="1:74" ht="11.1" customHeight="1" x14ac:dyDescent="0.2">
      <c r="A31" s="26"/>
      <c r="B31" s="30" t="s">
        <v>538</v>
      </c>
      <c r="C31" s="372"/>
      <c r="D31" s="372"/>
      <c r="E31" s="372"/>
      <c r="F31" s="372"/>
      <c r="G31" s="372"/>
      <c r="H31" s="372"/>
      <c r="I31" s="372"/>
      <c r="J31" s="372"/>
      <c r="K31" s="372"/>
      <c r="L31" s="372"/>
      <c r="M31" s="372"/>
      <c r="N31" s="372"/>
      <c r="O31" s="372"/>
      <c r="P31" s="372"/>
      <c r="Q31" s="372"/>
      <c r="R31" s="372"/>
      <c r="S31" s="372"/>
      <c r="T31" s="372"/>
      <c r="U31" s="372"/>
      <c r="V31" s="372"/>
      <c r="W31" s="372"/>
      <c r="X31" s="372"/>
      <c r="Y31" s="372"/>
      <c r="Z31" s="372"/>
      <c r="AA31" s="372"/>
      <c r="AB31" s="372"/>
      <c r="AC31" s="372"/>
      <c r="AD31" s="372"/>
      <c r="AE31" s="372"/>
      <c r="AF31" s="372"/>
      <c r="AG31" s="372"/>
      <c r="AH31" s="372"/>
      <c r="AI31" s="372"/>
      <c r="AJ31" s="372"/>
      <c r="AK31" s="372"/>
      <c r="AL31" s="372"/>
      <c r="AM31" s="372"/>
      <c r="AN31" s="372"/>
      <c r="AO31" s="372"/>
      <c r="AP31" s="372"/>
      <c r="AQ31" s="372"/>
      <c r="AR31" s="372"/>
      <c r="AS31" s="372"/>
      <c r="AT31" s="372"/>
      <c r="AU31" s="372"/>
      <c r="AV31" s="372"/>
      <c r="AW31" s="372"/>
      <c r="AX31" s="372"/>
      <c r="AY31" s="372"/>
      <c r="AZ31" s="884"/>
      <c r="BA31" s="884"/>
      <c r="BB31" s="884"/>
      <c r="BC31" s="884"/>
      <c r="BD31" s="884"/>
      <c r="BE31" s="376"/>
      <c r="BF31" s="376"/>
      <c r="BG31" s="376"/>
      <c r="BH31" s="376"/>
      <c r="BI31" s="376"/>
      <c r="BJ31" s="376"/>
      <c r="BK31" s="376"/>
      <c r="BL31" s="376"/>
      <c r="BM31" s="376"/>
      <c r="BN31" s="376"/>
      <c r="BO31" s="376"/>
      <c r="BP31" s="376"/>
      <c r="BQ31" s="376"/>
      <c r="BR31" s="376"/>
      <c r="BS31" s="376"/>
      <c r="BT31" s="376"/>
      <c r="BU31" s="376"/>
      <c r="BV31" s="376"/>
    </row>
    <row r="32" spans="1:74" ht="11.1" customHeight="1" x14ac:dyDescent="0.2">
      <c r="A32" s="26"/>
      <c r="B32" s="381" t="s">
        <v>927</v>
      </c>
      <c r="C32" s="372"/>
      <c r="D32" s="372"/>
      <c r="E32" s="372"/>
      <c r="F32" s="372"/>
      <c r="G32" s="372"/>
      <c r="H32" s="372"/>
      <c r="I32" s="372"/>
      <c r="J32" s="372"/>
      <c r="K32" s="372"/>
      <c r="L32" s="372"/>
      <c r="M32" s="372"/>
      <c r="N32" s="372"/>
      <c r="O32" s="372"/>
      <c r="P32" s="372"/>
      <c r="Q32" s="372"/>
      <c r="R32" s="372"/>
      <c r="S32" s="372"/>
      <c r="T32" s="372"/>
      <c r="U32" s="372"/>
      <c r="V32" s="372"/>
      <c r="W32" s="372"/>
      <c r="X32" s="372"/>
      <c r="Y32" s="372"/>
      <c r="Z32" s="372"/>
      <c r="AA32" s="372"/>
      <c r="AB32" s="372"/>
      <c r="AC32" s="372"/>
      <c r="AD32" s="372"/>
      <c r="AE32" s="372"/>
      <c r="AF32" s="372"/>
      <c r="AG32" s="372"/>
      <c r="AH32" s="372"/>
      <c r="AI32" s="372"/>
      <c r="AJ32" s="372"/>
      <c r="AK32" s="372"/>
      <c r="AL32" s="372"/>
      <c r="AM32" s="372"/>
      <c r="AN32" s="372"/>
      <c r="AO32" s="372"/>
      <c r="AP32" s="372"/>
      <c r="AQ32" s="372"/>
      <c r="AR32" s="372"/>
      <c r="AS32" s="372"/>
      <c r="AT32" s="372"/>
      <c r="AU32" s="372"/>
      <c r="AV32" s="372"/>
      <c r="AW32" s="372"/>
      <c r="AX32" s="372"/>
      <c r="AY32" s="372"/>
      <c r="AZ32" s="884"/>
      <c r="BA32" s="884"/>
      <c r="BB32" s="884"/>
      <c r="BC32" s="884"/>
      <c r="BD32" s="884"/>
      <c r="BE32" s="376"/>
      <c r="BF32" s="376"/>
      <c r="BG32" s="376"/>
      <c r="BH32" s="376"/>
      <c r="BI32" s="376"/>
      <c r="BJ32" s="376"/>
      <c r="BK32" s="376"/>
      <c r="BL32" s="376"/>
      <c r="BM32" s="376"/>
      <c r="BN32" s="376"/>
      <c r="BO32" s="376"/>
      <c r="BP32" s="376"/>
      <c r="BQ32" s="376"/>
      <c r="BR32" s="376"/>
      <c r="BS32" s="376"/>
      <c r="BT32" s="376"/>
      <c r="BU32" s="376"/>
      <c r="BV32" s="376"/>
    </row>
    <row r="33" spans="1:74" ht="11.1" customHeight="1" x14ac:dyDescent="0.2">
      <c r="A33" s="29" t="s">
        <v>253</v>
      </c>
      <c r="B33" s="383" t="s">
        <v>472</v>
      </c>
      <c r="C33" s="341">
        <v>2.1999997519000001</v>
      </c>
      <c r="D33" s="341">
        <v>2.1699923609999998</v>
      </c>
      <c r="E33" s="341">
        <v>2.1519612245999999</v>
      </c>
      <c r="F33" s="341">
        <v>2.1814958866</v>
      </c>
      <c r="G33" s="341">
        <v>2.2321288404000001</v>
      </c>
      <c r="H33" s="341">
        <v>2.3155552371999999</v>
      </c>
      <c r="I33" s="341">
        <v>2.4693298204</v>
      </c>
      <c r="J33" s="341">
        <v>2.5065243406</v>
      </c>
      <c r="K33" s="341">
        <v>2.5078223408000002</v>
      </c>
      <c r="L33" s="341">
        <v>2.4609091750999998</v>
      </c>
      <c r="M33" s="341">
        <v>2.4777312747</v>
      </c>
      <c r="N33" s="341">
        <v>2.6450427794000002</v>
      </c>
      <c r="O33" s="341">
        <v>2.5903686218000002</v>
      </c>
      <c r="P33" s="341">
        <v>2.5892527438999999</v>
      </c>
      <c r="Q33" s="341">
        <v>2.4979914435000001</v>
      </c>
      <c r="R33" s="341">
        <v>2.4713572313999999</v>
      </c>
      <c r="S33" s="341">
        <v>2.5092990619000002</v>
      </c>
      <c r="T33" s="341">
        <v>2.4623011391</v>
      </c>
      <c r="U33" s="341">
        <v>2.4738063500999998</v>
      </c>
      <c r="V33" s="341">
        <v>2.4908998937</v>
      </c>
      <c r="W33" s="341">
        <v>2.5303277523999999</v>
      </c>
      <c r="X33" s="341">
        <v>2.5308087511999999</v>
      </c>
      <c r="Y33" s="341">
        <v>2.5057355774999999</v>
      </c>
      <c r="Z33" s="341">
        <v>2.4743834294</v>
      </c>
      <c r="AA33" s="341">
        <v>2.4806339994000002</v>
      </c>
      <c r="AB33" s="341">
        <v>2.4818840379</v>
      </c>
      <c r="AC33" s="341">
        <v>2.4990102975999999</v>
      </c>
      <c r="AD33" s="341">
        <v>2.5358311646999998</v>
      </c>
      <c r="AE33" s="341">
        <v>2.5624787641000002</v>
      </c>
      <c r="AF33" s="341">
        <v>2.5077763424000001</v>
      </c>
      <c r="AG33" s="341">
        <v>2.4719804123000002</v>
      </c>
      <c r="AH33" s="341">
        <v>2.4424824922999999</v>
      </c>
      <c r="AI33" s="341">
        <v>2.4158504054000001</v>
      </c>
      <c r="AJ33" s="341">
        <v>2.4734106157000002</v>
      </c>
      <c r="AK33" s="341">
        <v>2.4189353316000002</v>
      </c>
      <c r="AL33" s="341">
        <v>2.4001598331</v>
      </c>
      <c r="AM33" s="341">
        <v>2.4074516031000002</v>
      </c>
      <c r="AN33" s="341">
        <v>2.4218919803999999</v>
      </c>
      <c r="AO33" s="341">
        <v>2.4480426473999999</v>
      </c>
      <c r="AP33" s="341">
        <v>2.4750664440999999</v>
      </c>
      <c r="AQ33" s="341">
        <v>2.4976897628999999</v>
      </c>
      <c r="AR33" s="341">
        <v>2.4556935038000001</v>
      </c>
      <c r="AS33" s="341">
        <v>2.4038538293</v>
      </c>
      <c r="AT33" s="341">
        <v>2.4052350316000002</v>
      </c>
      <c r="AU33" s="341">
        <v>2.4085215382</v>
      </c>
      <c r="AV33" s="341">
        <v>2.3886597709999999</v>
      </c>
      <c r="AW33" s="341">
        <v>2.3943675542</v>
      </c>
      <c r="AX33" s="341">
        <v>2.3848649649999998</v>
      </c>
      <c r="AY33" s="341">
        <v>2.4454179549999999</v>
      </c>
      <c r="AZ33" s="871">
        <v>2.3940255168000002</v>
      </c>
      <c r="BA33" s="871">
        <v>2.4122786872000002</v>
      </c>
      <c r="BB33" s="871">
        <v>2.4173443012</v>
      </c>
      <c r="BC33" s="871">
        <v>2.4138449999999998</v>
      </c>
      <c r="BD33" s="871">
        <v>2.3961869999999998</v>
      </c>
      <c r="BE33" s="352">
        <v>2.3998460000000001</v>
      </c>
      <c r="BF33" s="352">
        <v>2.4024109999999999</v>
      </c>
      <c r="BG33" s="352">
        <v>2.3959480000000002</v>
      </c>
      <c r="BH33" s="352">
        <v>2.384274</v>
      </c>
      <c r="BI33" s="352">
        <v>2.3848159999999998</v>
      </c>
      <c r="BJ33" s="352">
        <v>2.3990420000000001</v>
      </c>
      <c r="BK33" s="352">
        <v>2.3994689999999999</v>
      </c>
      <c r="BL33" s="352">
        <v>2.3919779999999999</v>
      </c>
      <c r="BM33" s="352">
        <v>2.395594</v>
      </c>
      <c r="BN33" s="352">
        <v>2.4038080000000002</v>
      </c>
      <c r="BO33" s="352">
        <v>2.4060260000000002</v>
      </c>
      <c r="BP33" s="352">
        <v>2.3855659999999999</v>
      </c>
      <c r="BQ33" s="352">
        <v>2.3843610000000002</v>
      </c>
      <c r="BR33" s="352">
        <v>2.3880249999999998</v>
      </c>
      <c r="BS33" s="352">
        <v>2.3800560000000002</v>
      </c>
      <c r="BT33" s="352">
        <v>2.3670559999999998</v>
      </c>
      <c r="BU33" s="352">
        <v>2.3666480000000001</v>
      </c>
      <c r="BV33" s="352">
        <v>2.3800370000000002</v>
      </c>
    </row>
    <row r="34" spans="1:74" ht="11.1" customHeight="1" x14ac:dyDescent="0.2">
      <c r="A34" s="29" t="s">
        <v>255</v>
      </c>
      <c r="B34" s="383" t="s">
        <v>914</v>
      </c>
      <c r="C34" s="341">
        <v>6.5615685707000004</v>
      </c>
      <c r="D34" s="341">
        <v>5.9972804982000003</v>
      </c>
      <c r="E34" s="341">
        <v>5.0999950249000001</v>
      </c>
      <c r="F34" s="341">
        <v>6.2112152114999999</v>
      </c>
      <c r="G34" s="341">
        <v>7.5658022316000002</v>
      </c>
      <c r="H34" s="341">
        <v>8.0109598412</v>
      </c>
      <c r="I34" s="341">
        <v>7.5251204563999998</v>
      </c>
      <c r="J34" s="341">
        <v>9.0036781665000003</v>
      </c>
      <c r="K34" s="341">
        <v>8.1459769853000008</v>
      </c>
      <c r="L34" s="341">
        <v>5.8016812475000004</v>
      </c>
      <c r="M34" s="341">
        <v>5.7086230943</v>
      </c>
      <c r="N34" s="341">
        <v>8.9206060783000005</v>
      </c>
      <c r="O34" s="341">
        <v>7.0480798877000002</v>
      </c>
      <c r="P34" s="341">
        <v>4.3766906663</v>
      </c>
      <c r="Q34" s="341">
        <v>3.3688401705</v>
      </c>
      <c r="R34" s="341">
        <v>2.6996565491000002</v>
      </c>
      <c r="S34" s="341">
        <v>2.5466016362000001</v>
      </c>
      <c r="T34" s="341">
        <v>2.5965598186999999</v>
      </c>
      <c r="U34" s="341">
        <v>2.9999010815</v>
      </c>
      <c r="V34" s="341">
        <v>2.9442115459</v>
      </c>
      <c r="W34" s="341">
        <v>2.8748364672000002</v>
      </c>
      <c r="X34" s="341">
        <v>2.9244336025000002</v>
      </c>
      <c r="Y34" s="341">
        <v>3.3889108793</v>
      </c>
      <c r="Z34" s="341">
        <v>3.2818352851000001</v>
      </c>
      <c r="AA34" s="341">
        <v>4.8608804644000001</v>
      </c>
      <c r="AB34" s="341">
        <v>2.9022368507</v>
      </c>
      <c r="AC34" s="341">
        <v>2.1884128342000002</v>
      </c>
      <c r="AD34" s="341">
        <v>2.047106334</v>
      </c>
      <c r="AE34" s="341">
        <v>2.2880624256000002</v>
      </c>
      <c r="AF34" s="341">
        <v>2.6821510191</v>
      </c>
      <c r="AG34" s="341">
        <v>2.5068160717999999</v>
      </c>
      <c r="AH34" s="341">
        <v>2.2496043330000002</v>
      </c>
      <c r="AI34" s="341">
        <v>2.3651181378000001</v>
      </c>
      <c r="AJ34" s="341">
        <v>2.6065868264000001</v>
      </c>
      <c r="AK34" s="341">
        <v>2.633446819</v>
      </c>
      <c r="AL34" s="341">
        <v>3.8545030258000001</v>
      </c>
      <c r="AM34" s="341">
        <v>5.8751660674000004</v>
      </c>
      <c r="AN34" s="341">
        <v>4.8104435451000001</v>
      </c>
      <c r="AO34" s="341">
        <v>4.1730048768000003</v>
      </c>
      <c r="AP34" s="341">
        <v>3.5806145393</v>
      </c>
      <c r="AQ34" s="341">
        <v>3.2834531185000002</v>
      </c>
      <c r="AR34" s="341">
        <v>3.3355905506000001</v>
      </c>
      <c r="AS34" s="341">
        <v>3.5245461805999998</v>
      </c>
      <c r="AT34" s="341">
        <v>3.1676547364999998</v>
      </c>
      <c r="AU34" s="341">
        <v>3.0409609649</v>
      </c>
      <c r="AV34" s="341">
        <v>3.0820126627</v>
      </c>
      <c r="AW34" s="341">
        <v>3.8880261140000001</v>
      </c>
      <c r="AX34" s="341">
        <v>5.0377258979999997</v>
      </c>
      <c r="AY34" s="341">
        <v>9.8066621323999996</v>
      </c>
      <c r="AZ34" s="871">
        <v>6.2766332887000003</v>
      </c>
      <c r="BA34" s="871">
        <v>3.1079722656</v>
      </c>
      <c r="BB34" s="871">
        <v>2.7849866711</v>
      </c>
      <c r="BC34" s="871">
        <v>2.9673639999999999</v>
      </c>
      <c r="BD34" s="871">
        <v>3.1801379999999999</v>
      </c>
      <c r="BE34" s="352">
        <v>3.3970359999999999</v>
      </c>
      <c r="BF34" s="352">
        <v>3.4139729999999999</v>
      </c>
      <c r="BG34" s="352">
        <v>3.3230599999999999</v>
      </c>
      <c r="BH34" s="352">
        <v>3.4089119999999999</v>
      </c>
      <c r="BI34" s="352">
        <v>3.620711</v>
      </c>
      <c r="BJ34" s="352">
        <v>4.3408490000000004</v>
      </c>
      <c r="BK34" s="352">
        <v>4.641165</v>
      </c>
      <c r="BL34" s="352">
        <v>4.3879640000000002</v>
      </c>
      <c r="BM34" s="352">
        <v>3.6711450000000001</v>
      </c>
      <c r="BN34" s="352">
        <v>3.1781920000000001</v>
      </c>
      <c r="BO34" s="352">
        <v>3.0591949999999999</v>
      </c>
      <c r="BP34" s="352">
        <v>3.0720559999999999</v>
      </c>
      <c r="BQ34" s="352">
        <v>3.2354750000000001</v>
      </c>
      <c r="BR34" s="352">
        <v>3.3419699999999999</v>
      </c>
      <c r="BS34" s="352">
        <v>3.3546680000000002</v>
      </c>
      <c r="BT34" s="352">
        <v>3.4829970000000001</v>
      </c>
      <c r="BU34" s="352">
        <v>3.8653</v>
      </c>
      <c r="BV34" s="352">
        <v>4.5003549999999999</v>
      </c>
    </row>
    <row r="35" spans="1:74" ht="11.1" customHeight="1" x14ac:dyDescent="0.2">
      <c r="A35" s="29" t="s">
        <v>254</v>
      </c>
      <c r="B35" s="383" t="s">
        <v>915</v>
      </c>
      <c r="C35" s="341">
        <v>15.49</v>
      </c>
      <c r="D35" s="341">
        <v>16.489999999999998</v>
      </c>
      <c r="E35" s="341">
        <v>20.329999999999998</v>
      </c>
      <c r="F35" s="341">
        <v>25.06</v>
      </c>
      <c r="G35" s="341">
        <v>26.15</v>
      </c>
      <c r="H35" s="341">
        <v>26.3</v>
      </c>
      <c r="I35" s="341">
        <v>30.36</v>
      </c>
      <c r="J35" s="341">
        <v>25.72</v>
      </c>
      <c r="K35" s="341">
        <v>23.76</v>
      </c>
      <c r="L35" s="341">
        <v>21.76</v>
      </c>
      <c r="M35" s="341">
        <v>23.74</v>
      </c>
      <c r="N35" s="341">
        <v>19.86</v>
      </c>
      <c r="O35" s="341">
        <v>19.440000000000001</v>
      </c>
      <c r="P35" s="341">
        <v>18.559999999999999</v>
      </c>
      <c r="Q35" s="341">
        <v>19.920000000000002</v>
      </c>
      <c r="R35" s="341">
        <v>18.77</v>
      </c>
      <c r="S35" s="341">
        <v>18.11</v>
      </c>
      <c r="T35" s="341">
        <v>16.82</v>
      </c>
      <c r="U35" s="341">
        <v>16.739999999999998</v>
      </c>
      <c r="V35" s="341">
        <v>19.03</v>
      </c>
      <c r="W35" s="341">
        <v>22.2</v>
      </c>
      <c r="X35" s="341">
        <v>21.47</v>
      </c>
      <c r="Y35" s="341">
        <v>20.75</v>
      </c>
      <c r="Z35" s="341">
        <v>20.25</v>
      </c>
      <c r="AA35" s="341">
        <v>18.22</v>
      </c>
      <c r="AB35" s="341">
        <v>18.940000000000001</v>
      </c>
      <c r="AC35" s="341">
        <v>19.670000000000002</v>
      </c>
      <c r="AD35" s="341">
        <v>19.239999999999998</v>
      </c>
      <c r="AE35" s="341">
        <v>18.809999999999999</v>
      </c>
      <c r="AF35" s="341">
        <v>17.68</v>
      </c>
      <c r="AG35" s="341">
        <v>18.149999999999999</v>
      </c>
      <c r="AH35" s="341">
        <v>18.23</v>
      </c>
      <c r="AI35" s="341">
        <v>17.079999999999998</v>
      </c>
      <c r="AJ35" s="341">
        <v>15.76</v>
      </c>
      <c r="AK35" s="341">
        <v>16.25</v>
      </c>
      <c r="AL35" s="341">
        <v>16.43</v>
      </c>
      <c r="AM35" s="341">
        <v>16.07</v>
      </c>
      <c r="AN35" s="341">
        <v>17.059999999999999</v>
      </c>
      <c r="AO35" s="341">
        <v>15.83</v>
      </c>
      <c r="AP35" s="341">
        <v>15.6</v>
      </c>
      <c r="AQ35" s="341">
        <v>15.05</v>
      </c>
      <c r="AR35" s="341">
        <v>15.04</v>
      </c>
      <c r="AS35" s="341">
        <v>16.16</v>
      </c>
      <c r="AT35" s="341">
        <v>16.12</v>
      </c>
      <c r="AU35" s="341">
        <v>15.34</v>
      </c>
      <c r="AV35" s="341">
        <v>15.67</v>
      </c>
      <c r="AW35" s="341">
        <v>15.41</v>
      </c>
      <c r="AX35" s="341">
        <v>15.02</v>
      </c>
      <c r="AY35" s="341">
        <v>13.99</v>
      </c>
      <c r="AZ35" s="871">
        <v>13.38</v>
      </c>
      <c r="BA35" s="871">
        <v>17.933803021999999</v>
      </c>
      <c r="BB35" s="871">
        <v>26.964753851000001</v>
      </c>
      <c r="BC35" s="871">
        <v>24.43422</v>
      </c>
      <c r="BD35" s="871">
        <v>22.529260000000001</v>
      </c>
      <c r="BE35" s="352">
        <v>19.428180000000001</v>
      </c>
      <c r="BF35" s="352">
        <v>17.115680000000001</v>
      </c>
      <c r="BG35" s="352">
        <v>16.00807</v>
      </c>
      <c r="BH35" s="352">
        <v>15.205439999999999</v>
      </c>
      <c r="BI35" s="352">
        <v>14.717499999999999</v>
      </c>
      <c r="BJ35" s="352">
        <v>14.706440000000001</v>
      </c>
      <c r="BK35" s="352">
        <v>14.505000000000001</v>
      </c>
      <c r="BL35" s="352">
        <v>13.927300000000001</v>
      </c>
      <c r="BM35" s="352">
        <v>14.118029999999999</v>
      </c>
      <c r="BN35" s="352">
        <v>14.509309999999999</v>
      </c>
      <c r="BO35" s="352">
        <v>13.896800000000001</v>
      </c>
      <c r="BP35" s="352">
        <v>14.15293</v>
      </c>
      <c r="BQ35" s="352">
        <v>13.591659999999999</v>
      </c>
      <c r="BR35" s="352">
        <v>13.17794</v>
      </c>
      <c r="BS35" s="352">
        <v>12.871169999999999</v>
      </c>
      <c r="BT35" s="352">
        <v>12.663500000000001</v>
      </c>
      <c r="BU35" s="352">
        <v>12.56392</v>
      </c>
      <c r="BV35" s="352">
        <v>12.76953</v>
      </c>
    </row>
    <row r="36" spans="1:74" ht="11.1" customHeight="1" x14ac:dyDescent="0.2">
      <c r="A36" s="29" t="s">
        <v>7</v>
      </c>
      <c r="B36" s="383" t="s">
        <v>916</v>
      </c>
      <c r="C36" s="341">
        <v>20.100000000000001</v>
      </c>
      <c r="D36" s="341">
        <v>20.79</v>
      </c>
      <c r="E36" s="341">
        <v>25.68</v>
      </c>
      <c r="F36" s="341">
        <v>28.32</v>
      </c>
      <c r="G36" s="341">
        <v>30.12</v>
      </c>
      <c r="H36" s="341">
        <v>33.020000000000003</v>
      </c>
      <c r="I36" s="341">
        <v>27.38</v>
      </c>
      <c r="J36" s="341">
        <v>26.9</v>
      </c>
      <c r="K36" s="341">
        <v>25.57</v>
      </c>
      <c r="L36" s="341">
        <v>27.81</v>
      </c>
      <c r="M36" s="341">
        <v>29.28</v>
      </c>
      <c r="N36" s="341">
        <v>23.17</v>
      </c>
      <c r="O36" s="341">
        <v>24.09</v>
      </c>
      <c r="P36" s="341">
        <v>23.1</v>
      </c>
      <c r="Q36" s="341">
        <v>21.42</v>
      </c>
      <c r="R36" s="341">
        <v>20.9</v>
      </c>
      <c r="S36" s="341">
        <v>19.87</v>
      </c>
      <c r="T36" s="341">
        <v>19.21</v>
      </c>
      <c r="U36" s="341">
        <v>19.84</v>
      </c>
      <c r="V36" s="341">
        <v>23</v>
      </c>
      <c r="W36" s="341">
        <v>24.18</v>
      </c>
      <c r="X36" s="341">
        <v>24.23</v>
      </c>
      <c r="Y36" s="341">
        <v>21.75</v>
      </c>
      <c r="Z36" s="341">
        <v>20.74</v>
      </c>
      <c r="AA36" s="341">
        <v>19.64</v>
      </c>
      <c r="AB36" s="341">
        <v>20.84</v>
      </c>
      <c r="AC36" s="341">
        <v>20.6</v>
      </c>
      <c r="AD36" s="341">
        <v>20.84</v>
      </c>
      <c r="AE36" s="341">
        <v>19.440000000000001</v>
      </c>
      <c r="AF36" s="341">
        <v>18.62</v>
      </c>
      <c r="AG36" s="341">
        <v>19.57</v>
      </c>
      <c r="AH36" s="341">
        <v>18.37</v>
      </c>
      <c r="AI36" s="341">
        <v>17.79</v>
      </c>
      <c r="AJ36" s="341">
        <v>17.32</v>
      </c>
      <c r="AK36" s="341">
        <v>18.850000000000001</v>
      </c>
      <c r="AL36" s="341">
        <v>17.670000000000002</v>
      </c>
      <c r="AM36" s="341">
        <v>18.899999999999999</v>
      </c>
      <c r="AN36" s="341">
        <v>18.420000000000002</v>
      </c>
      <c r="AO36" s="341">
        <v>17.420000000000002</v>
      </c>
      <c r="AP36" s="341">
        <v>17.899999999999999</v>
      </c>
      <c r="AQ36" s="341">
        <v>16.75</v>
      </c>
      <c r="AR36" s="341">
        <v>17.64</v>
      </c>
      <c r="AS36" s="341">
        <v>18.39</v>
      </c>
      <c r="AT36" s="341">
        <v>17.809999999999999</v>
      </c>
      <c r="AU36" s="341">
        <v>18.13</v>
      </c>
      <c r="AV36" s="341">
        <v>18.07</v>
      </c>
      <c r="AW36" s="341">
        <v>18.3</v>
      </c>
      <c r="AX36" s="341">
        <v>17.329999999999998</v>
      </c>
      <c r="AY36" s="341">
        <v>17.73</v>
      </c>
      <c r="AZ36" s="871">
        <v>17.690000000000001</v>
      </c>
      <c r="BA36" s="871">
        <v>23.171107539000001</v>
      </c>
      <c r="BB36" s="871">
        <v>31.495185552999999</v>
      </c>
      <c r="BC36" s="871">
        <v>30.255690000000001</v>
      </c>
      <c r="BD36" s="871">
        <v>27.175080000000001</v>
      </c>
      <c r="BE36" s="352">
        <v>25.42334</v>
      </c>
      <c r="BF36" s="352">
        <v>24.456009999999999</v>
      </c>
      <c r="BG36" s="352">
        <v>23.419809999999998</v>
      </c>
      <c r="BH36" s="352">
        <v>22.74325</v>
      </c>
      <c r="BI36" s="352">
        <v>22.410679999999999</v>
      </c>
      <c r="BJ36" s="352">
        <v>21.061869999999999</v>
      </c>
      <c r="BK36" s="352">
        <v>20.567509999999999</v>
      </c>
      <c r="BL36" s="352">
        <v>20.213059999999999</v>
      </c>
      <c r="BM36" s="352">
        <v>20.161619999999999</v>
      </c>
      <c r="BN36" s="352">
        <v>19.25637</v>
      </c>
      <c r="BO36" s="352">
        <v>18.8856</v>
      </c>
      <c r="BP36" s="352">
        <v>18.829809999999998</v>
      </c>
      <c r="BQ36" s="352">
        <v>18.987749999999998</v>
      </c>
      <c r="BR36" s="352">
        <v>18.810379999999999</v>
      </c>
      <c r="BS36" s="352">
        <v>18.66263</v>
      </c>
      <c r="BT36" s="352">
        <v>18.729600000000001</v>
      </c>
      <c r="BU36" s="352">
        <v>18.846889999999998</v>
      </c>
      <c r="BV36" s="352">
        <v>17.841629999999999</v>
      </c>
    </row>
    <row r="37" spans="1:74" ht="11.1" customHeight="1" x14ac:dyDescent="0.2">
      <c r="A37" s="29"/>
      <c r="B37" s="381" t="s">
        <v>928</v>
      </c>
      <c r="C37" s="344"/>
      <c r="D37" s="344"/>
      <c r="E37" s="344"/>
      <c r="F37" s="344"/>
      <c r="G37" s="344"/>
      <c r="H37" s="344"/>
      <c r="I37" s="344"/>
      <c r="J37" s="344"/>
      <c r="K37" s="344"/>
      <c r="L37" s="344"/>
      <c r="M37" s="344"/>
      <c r="N37" s="344"/>
      <c r="O37" s="344"/>
      <c r="P37" s="344"/>
      <c r="Q37" s="344"/>
      <c r="R37" s="344"/>
      <c r="S37" s="344"/>
      <c r="T37" s="344"/>
      <c r="U37" s="344"/>
      <c r="V37" s="344"/>
      <c r="W37" s="344"/>
      <c r="X37" s="344"/>
      <c r="Y37" s="344"/>
      <c r="Z37" s="344"/>
      <c r="AA37" s="344"/>
      <c r="AB37" s="344"/>
      <c r="AC37" s="344"/>
      <c r="AD37" s="344"/>
      <c r="AE37" s="344"/>
      <c r="AF37" s="344"/>
      <c r="AG37" s="344"/>
      <c r="AH37" s="344"/>
      <c r="AI37" s="344"/>
      <c r="AJ37" s="344"/>
      <c r="AK37" s="344"/>
      <c r="AL37" s="344"/>
      <c r="AM37" s="344"/>
      <c r="AN37" s="344"/>
      <c r="AO37" s="344"/>
      <c r="AP37" s="344"/>
      <c r="AQ37" s="344"/>
      <c r="AR37" s="344"/>
      <c r="AS37" s="344"/>
      <c r="AT37" s="344"/>
      <c r="AU37" s="344"/>
      <c r="AV37" s="344"/>
      <c r="AW37" s="344"/>
      <c r="AX37" s="344"/>
      <c r="AY37" s="344"/>
      <c r="AZ37" s="874"/>
      <c r="BA37" s="874"/>
      <c r="BB37" s="874"/>
      <c r="BC37" s="874"/>
      <c r="BD37" s="874"/>
      <c r="BE37" s="355"/>
      <c r="BF37" s="355"/>
      <c r="BG37" s="355"/>
      <c r="BH37" s="355"/>
      <c r="BI37" s="355"/>
      <c r="BJ37" s="355"/>
      <c r="BK37" s="355"/>
      <c r="BL37" s="355"/>
      <c r="BM37" s="355"/>
      <c r="BN37" s="355"/>
      <c r="BO37" s="355"/>
      <c r="BP37" s="355"/>
      <c r="BQ37" s="355"/>
      <c r="BR37" s="355"/>
      <c r="BS37" s="355"/>
      <c r="BT37" s="355"/>
      <c r="BU37" s="355"/>
      <c r="BV37" s="355"/>
    </row>
    <row r="38" spans="1:74" ht="11.1" customHeight="1" x14ac:dyDescent="0.2">
      <c r="A38" s="29" t="s">
        <v>1</v>
      </c>
      <c r="B38" s="384" t="s">
        <v>20</v>
      </c>
      <c r="C38" s="341">
        <v>7.19</v>
      </c>
      <c r="D38" s="341">
        <v>7.28</v>
      </c>
      <c r="E38" s="341">
        <v>7.37</v>
      </c>
      <c r="F38" s="341">
        <v>7.7</v>
      </c>
      <c r="G38" s="341">
        <v>8.25</v>
      </c>
      <c r="H38" s="341">
        <v>8.85</v>
      </c>
      <c r="I38" s="341">
        <v>9.31</v>
      </c>
      <c r="J38" s="341">
        <v>9.3800000000000008</v>
      </c>
      <c r="K38" s="341">
        <v>9.06</v>
      </c>
      <c r="L38" s="341">
        <v>8.4499999999999993</v>
      </c>
      <c r="M38" s="341">
        <v>8.14</v>
      </c>
      <c r="N38" s="341">
        <v>8.5</v>
      </c>
      <c r="O38" s="341">
        <v>8.18</v>
      </c>
      <c r="P38" s="341">
        <v>8.01</v>
      </c>
      <c r="Q38" s="341">
        <v>7.8</v>
      </c>
      <c r="R38" s="341">
        <v>7.51</v>
      </c>
      <c r="S38" s="341">
        <v>7.64</v>
      </c>
      <c r="T38" s="341">
        <v>8.11</v>
      </c>
      <c r="U38" s="341">
        <v>8.36</v>
      </c>
      <c r="V38" s="341">
        <v>8.9</v>
      </c>
      <c r="W38" s="341">
        <v>8.43</v>
      </c>
      <c r="X38" s="341">
        <v>8.01</v>
      </c>
      <c r="Y38" s="341">
        <v>7.79</v>
      </c>
      <c r="Z38" s="341">
        <v>7.61</v>
      </c>
      <c r="AA38" s="341">
        <v>8.07</v>
      </c>
      <c r="AB38" s="341">
        <v>7.76</v>
      </c>
      <c r="AC38" s="341">
        <v>7.68</v>
      </c>
      <c r="AD38" s="341">
        <v>7.79</v>
      </c>
      <c r="AE38" s="341">
        <v>7.87</v>
      </c>
      <c r="AF38" s="341">
        <v>8.41</v>
      </c>
      <c r="AG38" s="341">
        <v>8.73</v>
      </c>
      <c r="AH38" s="341">
        <v>8.67</v>
      </c>
      <c r="AI38" s="341">
        <v>8.4499999999999993</v>
      </c>
      <c r="AJ38" s="341">
        <v>8.11</v>
      </c>
      <c r="AK38" s="341">
        <v>7.85</v>
      </c>
      <c r="AL38" s="341">
        <v>7.96</v>
      </c>
      <c r="AM38" s="341">
        <v>8.34</v>
      </c>
      <c r="AN38" s="341">
        <v>8.24</v>
      </c>
      <c r="AO38" s="341">
        <v>8.26</v>
      </c>
      <c r="AP38" s="341">
        <v>8.2100000000000009</v>
      </c>
      <c r="AQ38" s="341">
        <v>8.2899999999999991</v>
      </c>
      <c r="AR38" s="341">
        <v>8.9</v>
      </c>
      <c r="AS38" s="341">
        <v>9.33</v>
      </c>
      <c r="AT38" s="341">
        <v>9.08</v>
      </c>
      <c r="AU38" s="341">
        <v>9.02</v>
      </c>
      <c r="AV38" s="341">
        <v>8.65</v>
      </c>
      <c r="AW38" s="341">
        <v>8.44</v>
      </c>
      <c r="AX38" s="341">
        <v>8.5299999999999994</v>
      </c>
      <c r="AY38" s="341">
        <v>9.2899999999999991</v>
      </c>
      <c r="AZ38" s="871">
        <v>8.9499999999999993</v>
      </c>
      <c r="BA38" s="871">
        <v>8.58</v>
      </c>
      <c r="BB38" s="871">
        <v>8.66</v>
      </c>
      <c r="BC38" s="871">
        <v>8.5299929999999993</v>
      </c>
      <c r="BD38" s="871">
        <v>9.1222259999999995</v>
      </c>
      <c r="BE38" s="352">
        <v>9.3544520000000002</v>
      </c>
      <c r="BF38" s="352">
        <v>9.2172180000000008</v>
      </c>
      <c r="BG38" s="352">
        <v>9.2073499999999999</v>
      </c>
      <c r="BH38" s="352">
        <v>8.7572690000000009</v>
      </c>
      <c r="BI38" s="352">
        <v>8.5162949999999995</v>
      </c>
      <c r="BJ38" s="352">
        <v>8.6896660000000008</v>
      </c>
      <c r="BK38" s="352">
        <v>9.0083230000000007</v>
      </c>
      <c r="BL38" s="352">
        <v>9.1818410000000004</v>
      </c>
      <c r="BM38" s="352">
        <v>8.7999860000000005</v>
      </c>
      <c r="BN38" s="352">
        <v>8.8746849999999995</v>
      </c>
      <c r="BO38" s="352">
        <v>8.5995799999999996</v>
      </c>
      <c r="BP38" s="352">
        <v>9.0918390000000002</v>
      </c>
      <c r="BQ38" s="352">
        <v>9.3810559999999992</v>
      </c>
      <c r="BR38" s="352">
        <v>9.2245550000000005</v>
      </c>
      <c r="BS38" s="352">
        <v>9.1726419999999997</v>
      </c>
      <c r="BT38" s="352">
        <v>8.7413860000000003</v>
      </c>
      <c r="BU38" s="352">
        <v>8.5204719999999998</v>
      </c>
      <c r="BV38" s="352">
        <v>8.6908999999999992</v>
      </c>
    </row>
    <row r="39" spans="1:74" ht="11.1" customHeight="1" x14ac:dyDescent="0.2">
      <c r="A39" s="29" t="s">
        <v>2</v>
      </c>
      <c r="B39" s="384" t="s">
        <v>4</v>
      </c>
      <c r="C39" s="341">
        <v>11.26</v>
      </c>
      <c r="D39" s="341">
        <v>11.66</v>
      </c>
      <c r="E39" s="341">
        <v>11.65</v>
      </c>
      <c r="F39" s="341">
        <v>11.82</v>
      </c>
      <c r="G39" s="341">
        <v>12</v>
      </c>
      <c r="H39" s="341">
        <v>12.75</v>
      </c>
      <c r="I39" s="341">
        <v>13.02</v>
      </c>
      <c r="J39" s="341">
        <v>13.41</v>
      </c>
      <c r="K39" s="341">
        <v>13.28</v>
      </c>
      <c r="L39" s="341">
        <v>12.89</v>
      </c>
      <c r="M39" s="341">
        <v>12.33</v>
      </c>
      <c r="N39" s="341">
        <v>12.28</v>
      </c>
      <c r="O39" s="341">
        <v>12.61</v>
      </c>
      <c r="P39" s="341">
        <v>12.53</v>
      </c>
      <c r="Q39" s="341">
        <v>12.36</v>
      </c>
      <c r="R39" s="341">
        <v>12.08</v>
      </c>
      <c r="S39" s="341">
        <v>12.16</v>
      </c>
      <c r="T39" s="341">
        <v>12.63</v>
      </c>
      <c r="U39" s="341">
        <v>12.91</v>
      </c>
      <c r="V39" s="341">
        <v>13.08</v>
      </c>
      <c r="W39" s="341">
        <v>13.07</v>
      </c>
      <c r="X39" s="341">
        <v>12.73</v>
      </c>
      <c r="Y39" s="341">
        <v>12.43</v>
      </c>
      <c r="Z39" s="341">
        <v>12.24</v>
      </c>
      <c r="AA39" s="341">
        <v>12.5</v>
      </c>
      <c r="AB39" s="341">
        <v>12.53</v>
      </c>
      <c r="AC39" s="341">
        <v>12.47</v>
      </c>
      <c r="AD39" s="341">
        <v>12.35</v>
      </c>
      <c r="AE39" s="341">
        <v>12.32</v>
      </c>
      <c r="AF39" s="341">
        <v>12.89</v>
      </c>
      <c r="AG39" s="341">
        <v>13.37</v>
      </c>
      <c r="AH39" s="341">
        <v>13.16</v>
      </c>
      <c r="AI39" s="341">
        <v>13.23</v>
      </c>
      <c r="AJ39" s="341">
        <v>12.89</v>
      </c>
      <c r="AK39" s="341">
        <v>12.35</v>
      </c>
      <c r="AL39" s="341">
        <v>12.64</v>
      </c>
      <c r="AM39" s="341">
        <v>12.82</v>
      </c>
      <c r="AN39" s="341">
        <v>12.98</v>
      </c>
      <c r="AO39" s="341">
        <v>13.16</v>
      </c>
      <c r="AP39" s="341">
        <v>12.89</v>
      </c>
      <c r="AQ39" s="341">
        <v>12.93</v>
      </c>
      <c r="AR39" s="341">
        <v>13.54</v>
      </c>
      <c r="AS39" s="341">
        <v>14.05</v>
      </c>
      <c r="AT39" s="341">
        <v>13.93</v>
      </c>
      <c r="AU39" s="341">
        <v>13.99</v>
      </c>
      <c r="AV39" s="341">
        <v>13.49</v>
      </c>
      <c r="AW39" s="341">
        <v>13.19</v>
      </c>
      <c r="AX39" s="341">
        <v>13.63</v>
      </c>
      <c r="AY39" s="341">
        <v>13.64</v>
      </c>
      <c r="AZ39" s="871">
        <v>14.37</v>
      </c>
      <c r="BA39" s="871">
        <v>13.92</v>
      </c>
      <c r="BB39" s="871">
        <v>13.51</v>
      </c>
      <c r="BC39" s="871">
        <v>13.481310000000001</v>
      </c>
      <c r="BD39" s="871">
        <v>14.020910000000001</v>
      </c>
      <c r="BE39" s="352">
        <v>14.42902</v>
      </c>
      <c r="BF39" s="352">
        <v>14.228</v>
      </c>
      <c r="BG39" s="352">
        <v>14.260910000000001</v>
      </c>
      <c r="BH39" s="352">
        <v>13.71414</v>
      </c>
      <c r="BI39" s="352">
        <v>13.35718</v>
      </c>
      <c r="BJ39" s="352">
        <v>13.79359</v>
      </c>
      <c r="BK39" s="352">
        <v>13.74588</v>
      </c>
      <c r="BL39" s="352">
        <v>14.427849999999999</v>
      </c>
      <c r="BM39" s="352">
        <v>13.99654</v>
      </c>
      <c r="BN39" s="352">
        <v>13.63241</v>
      </c>
      <c r="BO39" s="352">
        <v>13.517749999999999</v>
      </c>
      <c r="BP39" s="352">
        <v>14.03509</v>
      </c>
      <c r="BQ39" s="352">
        <v>14.452819999999999</v>
      </c>
      <c r="BR39" s="352">
        <v>14.23799</v>
      </c>
      <c r="BS39" s="352">
        <v>14.278969999999999</v>
      </c>
      <c r="BT39" s="352">
        <v>13.77974</v>
      </c>
      <c r="BU39" s="352">
        <v>13.429169999999999</v>
      </c>
      <c r="BV39" s="352">
        <v>13.883940000000001</v>
      </c>
    </row>
    <row r="40" spans="1:74" ht="11.1" customHeight="1" x14ac:dyDescent="0.2">
      <c r="A40" s="29" t="s">
        <v>257</v>
      </c>
      <c r="B40" s="385" t="s">
        <v>3</v>
      </c>
      <c r="C40" s="373">
        <v>13.64</v>
      </c>
      <c r="D40" s="373">
        <v>13.76</v>
      </c>
      <c r="E40" s="373">
        <v>14.41</v>
      </c>
      <c r="F40" s="373">
        <v>14.57</v>
      </c>
      <c r="G40" s="373">
        <v>14.89</v>
      </c>
      <c r="H40" s="373">
        <v>15.3</v>
      </c>
      <c r="I40" s="373">
        <v>15.31</v>
      </c>
      <c r="J40" s="373">
        <v>15.82</v>
      </c>
      <c r="K40" s="373">
        <v>16.190000000000001</v>
      </c>
      <c r="L40" s="373">
        <v>15.99</v>
      </c>
      <c r="M40" s="373">
        <v>15.55</v>
      </c>
      <c r="N40" s="373">
        <v>14.94</v>
      </c>
      <c r="O40" s="373">
        <v>15.47</v>
      </c>
      <c r="P40" s="373">
        <v>15.98</v>
      </c>
      <c r="Q40" s="373">
        <v>16.04</v>
      </c>
      <c r="R40" s="373">
        <v>16.100000000000001</v>
      </c>
      <c r="S40" s="373">
        <v>16.14</v>
      </c>
      <c r="T40" s="373">
        <v>16.09</v>
      </c>
      <c r="U40" s="373">
        <v>15.86</v>
      </c>
      <c r="V40" s="373">
        <v>15.91</v>
      </c>
      <c r="W40" s="373">
        <v>16.27</v>
      </c>
      <c r="X40" s="373">
        <v>16.48</v>
      </c>
      <c r="Y40" s="373">
        <v>16.190000000000001</v>
      </c>
      <c r="Z40" s="373">
        <v>15.69</v>
      </c>
      <c r="AA40" s="373">
        <v>15.41</v>
      </c>
      <c r="AB40" s="373">
        <v>16.100000000000001</v>
      </c>
      <c r="AC40" s="373">
        <v>16.670000000000002</v>
      </c>
      <c r="AD40" s="373">
        <v>16.86</v>
      </c>
      <c r="AE40" s="373">
        <v>16.399999999999999</v>
      </c>
      <c r="AF40" s="373">
        <v>16.38</v>
      </c>
      <c r="AG40" s="373">
        <v>16.62</v>
      </c>
      <c r="AH40" s="373">
        <v>16.600000000000001</v>
      </c>
      <c r="AI40" s="373">
        <v>16.82</v>
      </c>
      <c r="AJ40" s="373">
        <v>17.09</v>
      </c>
      <c r="AK40" s="373">
        <v>16.850000000000001</v>
      </c>
      <c r="AL40" s="373">
        <v>16.27</v>
      </c>
      <c r="AM40" s="373">
        <v>15.94</v>
      </c>
      <c r="AN40" s="373">
        <v>16.43</v>
      </c>
      <c r="AO40" s="373">
        <v>17.09</v>
      </c>
      <c r="AP40" s="373">
        <v>17.55</v>
      </c>
      <c r="AQ40" s="373">
        <v>17.37</v>
      </c>
      <c r="AR40" s="373">
        <v>17.47</v>
      </c>
      <c r="AS40" s="373">
        <v>17.45</v>
      </c>
      <c r="AT40" s="373">
        <v>17.61</v>
      </c>
      <c r="AU40" s="373">
        <v>18.079999999999998</v>
      </c>
      <c r="AV40" s="373">
        <v>17.97</v>
      </c>
      <c r="AW40" s="373">
        <v>17.78</v>
      </c>
      <c r="AX40" s="373">
        <v>17.239999999999998</v>
      </c>
      <c r="AY40" s="373">
        <v>17.45</v>
      </c>
      <c r="AZ40" s="885">
        <v>17.649999999999999</v>
      </c>
      <c r="BA40" s="885">
        <v>18.559999999999999</v>
      </c>
      <c r="BB40" s="885">
        <v>18.829999999999998</v>
      </c>
      <c r="BC40" s="885">
        <v>18.48141</v>
      </c>
      <c r="BD40" s="885">
        <v>18.582450000000001</v>
      </c>
      <c r="BE40" s="378">
        <v>18.479410000000001</v>
      </c>
      <c r="BF40" s="378">
        <v>18.359120000000001</v>
      </c>
      <c r="BG40" s="378">
        <v>18.723230000000001</v>
      </c>
      <c r="BH40" s="378">
        <v>18.56183</v>
      </c>
      <c r="BI40" s="378">
        <v>18.309609999999999</v>
      </c>
      <c r="BJ40" s="378">
        <v>17.775169999999999</v>
      </c>
      <c r="BK40" s="378">
        <v>18.057480000000002</v>
      </c>
      <c r="BL40" s="378">
        <v>18.07882</v>
      </c>
      <c r="BM40" s="378">
        <v>18.870529999999999</v>
      </c>
      <c r="BN40" s="378">
        <v>19.334409999999998</v>
      </c>
      <c r="BO40" s="378">
        <v>18.896599999999999</v>
      </c>
      <c r="BP40" s="378">
        <v>18.94455</v>
      </c>
      <c r="BQ40" s="378">
        <v>18.773810000000001</v>
      </c>
      <c r="BR40" s="378">
        <v>18.690200000000001</v>
      </c>
      <c r="BS40" s="378">
        <v>19.118320000000001</v>
      </c>
      <c r="BT40" s="378">
        <v>18.863330000000001</v>
      </c>
      <c r="BU40" s="378">
        <v>18.737169999999999</v>
      </c>
      <c r="BV40" s="378">
        <v>18.210229999999999</v>
      </c>
    </row>
    <row r="41" spans="1:74" s="157" customFormat="1" ht="12" customHeight="1" x14ac:dyDescent="0.2">
      <c r="A41" s="156"/>
      <c r="B41" s="1003" t="s">
        <v>1408</v>
      </c>
      <c r="C41" s="993"/>
      <c r="D41" s="993"/>
      <c r="E41" s="993"/>
      <c r="F41" s="993"/>
      <c r="G41" s="993"/>
      <c r="H41" s="993"/>
      <c r="I41" s="993"/>
      <c r="J41" s="993"/>
      <c r="K41" s="993"/>
      <c r="L41" s="993"/>
      <c r="M41" s="993"/>
      <c r="N41" s="993"/>
      <c r="O41" s="993"/>
      <c r="P41" s="993"/>
      <c r="Q41" s="994"/>
      <c r="R41" s="803"/>
      <c r="AY41" s="813"/>
      <c r="AZ41" s="813"/>
      <c r="BA41" s="813"/>
      <c r="BB41" s="813"/>
      <c r="BC41" s="813"/>
      <c r="BD41" s="633"/>
      <c r="BE41" s="633"/>
      <c r="BF41" s="633"/>
      <c r="BG41" s="813"/>
      <c r="BH41" s="813"/>
      <c r="BI41" s="813"/>
      <c r="BJ41" s="198"/>
    </row>
    <row r="42" spans="1:74" s="157" customFormat="1" ht="12" customHeight="1" x14ac:dyDescent="0.2">
      <c r="A42" s="156"/>
      <c r="B42" s="1003" t="s">
        <v>1409</v>
      </c>
      <c r="C42" s="993"/>
      <c r="D42" s="993"/>
      <c r="E42" s="993"/>
      <c r="F42" s="993"/>
      <c r="G42" s="993"/>
      <c r="H42" s="993"/>
      <c r="I42" s="993"/>
      <c r="J42" s="993"/>
      <c r="K42" s="993"/>
      <c r="L42" s="993"/>
      <c r="M42" s="993"/>
      <c r="N42" s="993"/>
      <c r="O42" s="993"/>
      <c r="P42" s="993"/>
      <c r="Q42" s="994"/>
      <c r="R42" s="803"/>
      <c r="AY42" s="813"/>
      <c r="AZ42" s="813"/>
      <c r="BA42" s="813"/>
      <c r="BB42" s="813"/>
      <c r="BC42" s="813"/>
      <c r="BD42" s="633"/>
      <c r="BE42" s="633"/>
      <c r="BF42" s="633"/>
      <c r="BG42" s="813"/>
      <c r="BH42" s="813"/>
      <c r="BI42" s="813"/>
      <c r="BJ42" s="198"/>
    </row>
    <row r="43" spans="1:74" s="157" customFormat="1" ht="12" customHeight="1" x14ac:dyDescent="0.2">
      <c r="A43" s="156"/>
      <c r="B43" s="1003" t="s">
        <v>1410</v>
      </c>
      <c r="C43" s="993"/>
      <c r="D43" s="993"/>
      <c r="E43" s="993"/>
      <c r="F43" s="993"/>
      <c r="G43" s="993"/>
      <c r="H43" s="993"/>
      <c r="I43" s="993"/>
      <c r="J43" s="993"/>
      <c r="K43" s="993"/>
      <c r="L43" s="993"/>
      <c r="M43" s="993"/>
      <c r="N43" s="993"/>
      <c r="O43" s="993"/>
      <c r="P43" s="993"/>
      <c r="Q43" s="994"/>
      <c r="R43" s="803"/>
      <c r="AY43" s="813"/>
      <c r="AZ43" s="813"/>
      <c r="BA43" s="813"/>
      <c r="BB43" s="813"/>
      <c r="BC43" s="813"/>
      <c r="BD43" s="633"/>
      <c r="BE43" s="633"/>
      <c r="BF43" s="633"/>
      <c r="BG43" s="813"/>
      <c r="BH43" s="813"/>
      <c r="BI43" s="813"/>
      <c r="BJ43" s="198"/>
    </row>
    <row r="44" spans="1:74" s="157" customFormat="1" ht="12" customHeight="1" x14ac:dyDescent="0.2">
      <c r="A44" s="156"/>
      <c r="B44" s="773" t="s">
        <v>808</v>
      </c>
      <c r="C44" s="788"/>
      <c r="D44" s="788"/>
      <c r="E44" s="788"/>
      <c r="F44" s="788"/>
      <c r="G44" s="788"/>
      <c r="H44" s="800"/>
      <c r="I44" s="788"/>
      <c r="J44" s="788"/>
      <c r="K44" s="788"/>
      <c r="L44" s="788"/>
      <c r="M44" s="788"/>
      <c r="N44" s="788"/>
      <c r="O44" s="788"/>
      <c r="P44" s="788"/>
      <c r="Q44" s="788"/>
      <c r="R44" s="328"/>
      <c r="AY44" s="813"/>
      <c r="AZ44" s="813"/>
      <c r="BA44" s="813"/>
      <c r="BB44" s="813"/>
      <c r="BC44" s="813"/>
      <c r="BD44" s="633"/>
      <c r="BE44" s="633"/>
      <c r="BF44" s="633"/>
      <c r="BG44" s="813"/>
      <c r="BH44" s="813"/>
      <c r="BI44" s="813"/>
      <c r="BJ44" s="198"/>
    </row>
    <row r="45" spans="1:74" s="160" customFormat="1" ht="12" customHeight="1" x14ac:dyDescent="0.2">
      <c r="A45" s="159"/>
      <c r="B45" s="988" t="str">
        <f>Dates!$G$2</f>
        <v>EIA completed modeling and analysis for this report on Wednesday, July 1, 2026.</v>
      </c>
      <c r="C45" s="975"/>
      <c r="D45" s="975"/>
      <c r="E45" s="975"/>
      <c r="F45" s="975"/>
      <c r="G45" s="975"/>
      <c r="H45" s="975"/>
      <c r="I45" s="975"/>
      <c r="J45" s="975"/>
      <c r="K45" s="975"/>
      <c r="L45" s="975"/>
      <c r="M45" s="975"/>
      <c r="N45" s="975"/>
      <c r="O45" s="975"/>
      <c r="P45" s="975"/>
      <c r="Q45" s="975"/>
      <c r="R45" s="328"/>
      <c r="AY45" s="823"/>
      <c r="AZ45" s="823"/>
      <c r="BA45" s="823"/>
      <c r="BB45" s="823"/>
      <c r="BC45" s="823"/>
      <c r="BD45" s="632"/>
      <c r="BE45" s="632"/>
      <c r="BF45" s="632"/>
      <c r="BG45" s="823"/>
      <c r="BH45" s="823"/>
      <c r="BI45" s="823"/>
      <c r="BJ45" s="221"/>
    </row>
    <row r="46" spans="1:74" s="157" customFormat="1" ht="12" customHeight="1" x14ac:dyDescent="0.2">
      <c r="A46" s="156"/>
      <c r="B46" s="983" t="s">
        <v>481</v>
      </c>
      <c r="C46" s="984"/>
      <c r="D46" s="984"/>
      <c r="E46" s="984"/>
      <c r="F46" s="984"/>
      <c r="G46" s="984"/>
      <c r="H46" s="984"/>
      <c r="I46" s="984"/>
      <c r="J46" s="984"/>
      <c r="K46" s="984"/>
      <c r="L46" s="984"/>
      <c r="M46" s="984"/>
      <c r="N46" s="984"/>
      <c r="O46" s="984"/>
      <c r="P46" s="984"/>
      <c r="Q46" s="984"/>
      <c r="R46" s="803"/>
      <c r="AY46" s="813"/>
      <c r="AZ46" s="813"/>
      <c r="BA46" s="813"/>
      <c r="BB46" s="813"/>
      <c r="BC46" s="813"/>
      <c r="BD46" s="633"/>
      <c r="BE46" s="633"/>
      <c r="BF46" s="633"/>
      <c r="BG46" s="813"/>
      <c r="BH46" s="813"/>
      <c r="BI46" s="813"/>
      <c r="BJ46" s="198"/>
    </row>
    <row r="47" spans="1:74" s="157" customFormat="1" ht="12" customHeight="1" x14ac:dyDescent="0.2">
      <c r="A47" s="156"/>
      <c r="B47" s="997" t="s">
        <v>1402</v>
      </c>
      <c r="C47" s="984"/>
      <c r="D47" s="984"/>
      <c r="E47" s="984"/>
      <c r="F47" s="984"/>
      <c r="G47" s="984"/>
      <c r="H47" s="984"/>
      <c r="I47" s="984"/>
      <c r="J47" s="984"/>
      <c r="K47" s="984"/>
      <c r="L47" s="984"/>
      <c r="M47" s="984"/>
      <c r="N47" s="984"/>
      <c r="O47" s="984"/>
      <c r="P47" s="984"/>
      <c r="Q47" s="984"/>
      <c r="R47" s="803"/>
      <c r="AY47" s="813"/>
      <c r="AZ47" s="813"/>
      <c r="BA47" s="813"/>
      <c r="BB47" s="813"/>
      <c r="BC47" s="813"/>
      <c r="BD47" s="633"/>
      <c r="BE47" s="633"/>
      <c r="BF47" s="633"/>
      <c r="BG47" s="813"/>
      <c r="BH47" s="813"/>
      <c r="BI47" s="813"/>
      <c r="BJ47" s="198"/>
    </row>
    <row r="48" spans="1:74" s="157" customFormat="1" ht="12" customHeight="1" x14ac:dyDescent="0.2">
      <c r="A48" s="156"/>
      <c r="B48" s="998" t="s">
        <v>748</v>
      </c>
      <c r="C48" s="984"/>
      <c r="D48" s="984"/>
      <c r="E48" s="984"/>
      <c r="F48" s="984"/>
      <c r="G48" s="984"/>
      <c r="H48" s="984"/>
      <c r="I48" s="984"/>
      <c r="J48" s="984"/>
      <c r="K48" s="984"/>
      <c r="L48" s="984"/>
      <c r="M48" s="984"/>
      <c r="N48" s="984"/>
      <c r="O48" s="984"/>
      <c r="P48" s="984"/>
      <c r="Q48" s="984"/>
      <c r="R48" s="803"/>
      <c r="AY48" s="813"/>
      <c r="AZ48" s="813"/>
      <c r="BA48" s="813"/>
      <c r="BB48" s="813"/>
      <c r="BC48" s="813"/>
      <c r="BD48" s="633"/>
      <c r="BE48" s="633"/>
      <c r="BF48" s="633"/>
      <c r="BG48" s="813"/>
      <c r="BH48" s="813"/>
      <c r="BI48" s="813"/>
      <c r="BJ48" s="198"/>
    </row>
    <row r="49" spans="1:74" s="157" customFormat="1" ht="12" customHeight="1" x14ac:dyDescent="0.2">
      <c r="A49" s="156"/>
      <c r="B49" s="989" t="s">
        <v>821</v>
      </c>
      <c r="C49" s="989"/>
      <c r="D49" s="989"/>
      <c r="E49" s="989"/>
      <c r="F49" s="989"/>
      <c r="G49" s="989"/>
      <c r="H49" s="989"/>
      <c r="I49" s="989"/>
      <c r="J49" s="989"/>
      <c r="K49" s="989"/>
      <c r="L49" s="989"/>
      <c r="M49" s="989"/>
      <c r="N49" s="989"/>
      <c r="O49" s="989"/>
      <c r="P49" s="989"/>
      <c r="Q49" s="989"/>
      <c r="R49" s="989"/>
      <c r="AY49" s="813"/>
      <c r="AZ49" s="813"/>
      <c r="BA49" s="813"/>
      <c r="BB49" s="813"/>
      <c r="BC49" s="813"/>
      <c r="BD49" s="633"/>
      <c r="BE49" s="633"/>
      <c r="BF49" s="633"/>
      <c r="BG49" s="813"/>
      <c r="BH49" s="813"/>
      <c r="BI49" s="813"/>
      <c r="BJ49" s="198"/>
    </row>
    <row r="50" spans="1:74" s="812" customFormat="1" ht="12" customHeight="1" x14ac:dyDescent="0.2">
      <c r="A50" s="156"/>
      <c r="B50" s="1006" t="s">
        <v>1592</v>
      </c>
      <c r="C50" s="1002"/>
      <c r="D50" s="1002"/>
      <c r="E50" s="1002"/>
      <c r="F50" s="1002"/>
      <c r="G50" s="1002"/>
      <c r="H50" s="1002"/>
      <c r="I50" s="1002"/>
      <c r="J50" s="1002"/>
      <c r="K50" s="1002"/>
      <c r="L50" s="1002"/>
      <c r="M50" s="1002"/>
      <c r="N50" s="1002"/>
      <c r="O50" s="1002"/>
      <c r="P50" s="1002"/>
      <c r="Q50" s="1002"/>
      <c r="R50" s="811"/>
      <c r="AY50" s="813"/>
      <c r="AZ50" s="813"/>
      <c r="BA50" s="813"/>
      <c r="BB50" s="813"/>
      <c r="BC50" s="813"/>
      <c r="BD50" s="633"/>
      <c r="BE50" s="633"/>
      <c r="BF50" s="633"/>
      <c r="BG50" s="813"/>
      <c r="BH50" s="813"/>
      <c r="BI50" s="813"/>
      <c r="BJ50" s="813"/>
    </row>
    <row r="51" spans="1:74" s="812" customFormat="1" ht="12" customHeight="1" x14ac:dyDescent="0.2">
      <c r="A51" s="156"/>
      <c r="B51" s="1001" t="s">
        <v>1540</v>
      </c>
      <c r="C51" s="1002"/>
      <c r="D51" s="1002"/>
      <c r="E51" s="1002"/>
      <c r="F51" s="1002"/>
      <c r="G51" s="1002"/>
      <c r="H51" s="1002"/>
      <c r="I51" s="1002"/>
      <c r="J51" s="1002"/>
      <c r="K51" s="1002"/>
      <c r="L51" s="1002"/>
      <c r="M51" s="1002"/>
      <c r="N51" s="1002"/>
      <c r="O51" s="1002"/>
      <c r="P51" s="1002"/>
      <c r="Q51" s="1002"/>
      <c r="R51" s="811"/>
      <c r="AY51" s="813"/>
      <c r="AZ51" s="813"/>
      <c r="BA51" s="813"/>
      <c r="BB51" s="813"/>
      <c r="BC51" s="813"/>
      <c r="BD51" s="633"/>
      <c r="BE51" s="633"/>
      <c r="BF51" s="633"/>
      <c r="BG51" s="813"/>
      <c r="BH51" s="813"/>
      <c r="BI51" s="813"/>
      <c r="BJ51" s="813"/>
    </row>
    <row r="52" spans="1:74" s="812" customFormat="1" ht="12" customHeight="1" x14ac:dyDescent="0.2">
      <c r="A52" s="156"/>
      <c r="B52" s="1004" t="s">
        <v>1459</v>
      </c>
      <c r="C52" s="1002"/>
      <c r="D52" s="1002"/>
      <c r="E52" s="1002"/>
      <c r="F52" s="1002"/>
      <c r="G52" s="1002"/>
      <c r="H52" s="1002"/>
      <c r="I52" s="1002"/>
      <c r="J52" s="1002"/>
      <c r="K52" s="1002"/>
      <c r="L52" s="1002"/>
      <c r="M52" s="1002"/>
      <c r="N52" s="1002"/>
      <c r="O52" s="1002"/>
      <c r="P52" s="1002"/>
      <c r="Q52" s="1002"/>
      <c r="R52" s="811"/>
      <c r="AY52" s="813"/>
      <c r="AZ52" s="813"/>
      <c r="BA52" s="813"/>
      <c r="BB52" s="813"/>
      <c r="BC52" s="813"/>
      <c r="BD52" s="633"/>
      <c r="BE52" s="633"/>
      <c r="BF52" s="633"/>
      <c r="BG52" s="813"/>
      <c r="BH52" s="813"/>
      <c r="BI52" s="813"/>
      <c r="BJ52" s="813"/>
    </row>
    <row r="53" spans="1:74" s="812" customFormat="1" ht="12" customHeight="1" x14ac:dyDescent="0.2">
      <c r="A53" s="156"/>
      <c r="B53" s="1005" t="s">
        <v>1460</v>
      </c>
      <c r="C53" s="1005"/>
      <c r="D53" s="1005"/>
      <c r="E53" s="1005"/>
      <c r="F53" s="1005"/>
      <c r="G53" s="1005"/>
      <c r="H53" s="1005"/>
      <c r="I53" s="1005"/>
      <c r="J53" s="1005"/>
      <c r="K53" s="1005"/>
      <c r="L53" s="1005"/>
      <c r="M53" s="1005"/>
      <c r="N53" s="1005"/>
      <c r="O53" s="1005"/>
      <c r="P53" s="1005"/>
      <c r="Q53" s="1005"/>
      <c r="R53" s="811"/>
      <c r="AY53" s="813"/>
      <c r="AZ53" s="813"/>
      <c r="BA53" s="813"/>
      <c r="BB53" s="813"/>
      <c r="BC53" s="813"/>
      <c r="BD53" s="633"/>
      <c r="BE53" s="633"/>
      <c r="BF53" s="633"/>
      <c r="BG53" s="813"/>
      <c r="BH53" s="813"/>
      <c r="BI53" s="813"/>
      <c r="BJ53" s="813"/>
    </row>
    <row r="54" spans="1:74" ht="12.75" x14ac:dyDescent="0.2">
      <c r="A54" s="158"/>
      <c r="B54" s="992" t="s">
        <v>489</v>
      </c>
      <c r="C54" s="994"/>
      <c r="D54" s="994"/>
      <c r="E54" s="994"/>
      <c r="F54" s="994"/>
      <c r="G54" s="994"/>
      <c r="H54" s="994"/>
      <c r="I54" s="994"/>
      <c r="J54" s="994"/>
      <c r="K54" s="994"/>
      <c r="L54" s="994"/>
      <c r="M54" s="994"/>
      <c r="N54" s="994"/>
      <c r="O54" s="994"/>
      <c r="P54" s="994"/>
      <c r="Q54" s="994"/>
      <c r="R54" s="803"/>
      <c r="BK54" s="152"/>
      <c r="BL54" s="152"/>
      <c r="BM54" s="152"/>
      <c r="BN54" s="152"/>
      <c r="BO54" s="152"/>
      <c r="BP54" s="152"/>
      <c r="BQ54" s="152"/>
      <c r="BR54" s="152"/>
      <c r="BS54" s="152"/>
      <c r="BT54" s="152"/>
      <c r="BU54" s="152"/>
      <c r="BV54" s="152"/>
    </row>
    <row r="55" spans="1:74" ht="12.75" x14ac:dyDescent="0.2">
      <c r="A55" s="158"/>
      <c r="B55" s="999" t="s">
        <v>823</v>
      </c>
      <c r="C55" s="994"/>
      <c r="D55" s="994"/>
      <c r="E55" s="994"/>
      <c r="F55" s="994"/>
      <c r="G55" s="994"/>
      <c r="H55" s="994"/>
      <c r="I55" s="994"/>
      <c r="J55" s="994"/>
      <c r="K55" s="994"/>
      <c r="L55" s="994"/>
      <c r="M55" s="994"/>
      <c r="N55" s="994"/>
      <c r="O55" s="994"/>
      <c r="P55" s="994"/>
      <c r="Q55" s="994"/>
      <c r="R55" s="803"/>
      <c r="BK55" s="152"/>
      <c r="BL55" s="152"/>
      <c r="BM55" s="152"/>
      <c r="BN55" s="152"/>
      <c r="BO55" s="152"/>
      <c r="BP55" s="152"/>
      <c r="BQ55" s="152"/>
      <c r="BR55" s="152"/>
      <c r="BS55" s="152"/>
      <c r="BT55" s="152"/>
      <c r="BU55" s="152"/>
      <c r="BV55" s="152"/>
    </row>
    <row r="56" spans="1:74" x14ac:dyDescent="0.2">
      <c r="BK56" s="152"/>
      <c r="BL56" s="152"/>
      <c r="BM56" s="152"/>
      <c r="BN56" s="152"/>
      <c r="BO56" s="152"/>
      <c r="BP56" s="152"/>
      <c r="BQ56" s="152"/>
      <c r="BR56" s="152"/>
      <c r="BS56" s="152"/>
      <c r="BT56" s="152"/>
      <c r="BU56" s="152"/>
      <c r="BV56" s="152"/>
    </row>
    <row r="57" spans="1:74" x14ac:dyDescent="0.2">
      <c r="BK57" s="152"/>
      <c r="BL57" s="152"/>
      <c r="BM57" s="152"/>
      <c r="BN57" s="152"/>
      <c r="BO57" s="152"/>
      <c r="BP57" s="152"/>
      <c r="BQ57" s="152"/>
      <c r="BR57" s="152"/>
      <c r="BS57" s="152"/>
      <c r="BT57" s="152"/>
      <c r="BU57" s="152"/>
      <c r="BV57" s="152"/>
    </row>
    <row r="58" spans="1:74" x14ac:dyDescent="0.2">
      <c r="BK58" s="152"/>
      <c r="BL58" s="152"/>
      <c r="BM58" s="152"/>
      <c r="BN58" s="152"/>
      <c r="BO58" s="152"/>
      <c r="BP58" s="152"/>
      <c r="BQ58" s="152"/>
      <c r="BR58" s="152"/>
      <c r="BS58" s="152"/>
      <c r="BT58" s="152"/>
      <c r="BU58" s="152"/>
      <c r="BV58" s="152"/>
    </row>
    <row r="59" spans="1:74" x14ac:dyDescent="0.2">
      <c r="BK59" s="152"/>
      <c r="BL59" s="152"/>
      <c r="BM59" s="152"/>
      <c r="BN59" s="152"/>
      <c r="BO59" s="152"/>
      <c r="BP59" s="152"/>
      <c r="BQ59" s="152"/>
      <c r="BR59" s="152"/>
      <c r="BS59" s="152"/>
      <c r="BT59" s="152"/>
      <c r="BU59" s="152"/>
      <c r="BV59" s="152"/>
    </row>
    <row r="60" spans="1:74" x14ac:dyDescent="0.2">
      <c r="BK60" s="152"/>
      <c r="BL60" s="152"/>
      <c r="BM60" s="152"/>
      <c r="BN60" s="152"/>
      <c r="BO60" s="152"/>
      <c r="BP60" s="152"/>
      <c r="BQ60" s="152"/>
      <c r="BR60" s="152"/>
      <c r="BS60" s="152"/>
      <c r="BT60" s="152"/>
      <c r="BU60" s="152"/>
      <c r="BV60" s="152"/>
    </row>
    <row r="61" spans="1:74" x14ac:dyDescent="0.2">
      <c r="BK61" s="152"/>
      <c r="BL61" s="152"/>
      <c r="BM61" s="152"/>
      <c r="BN61" s="152"/>
      <c r="BO61" s="152"/>
      <c r="BP61" s="152"/>
      <c r="BQ61" s="152"/>
      <c r="BR61" s="152"/>
      <c r="BS61" s="152"/>
      <c r="BT61" s="152"/>
      <c r="BU61" s="152"/>
      <c r="BV61" s="152"/>
    </row>
    <row r="62" spans="1:74" x14ac:dyDescent="0.2">
      <c r="BK62" s="152"/>
      <c r="BL62" s="152"/>
      <c r="BM62" s="152"/>
      <c r="BN62" s="152"/>
      <c r="BO62" s="152"/>
      <c r="BP62" s="152"/>
      <c r="BQ62" s="152"/>
      <c r="BR62" s="152"/>
      <c r="BS62" s="152"/>
      <c r="BT62" s="152"/>
      <c r="BU62" s="152"/>
      <c r="BV62" s="152"/>
    </row>
    <row r="63" spans="1:74" x14ac:dyDescent="0.2">
      <c r="BK63" s="152"/>
      <c r="BL63" s="152"/>
      <c r="BM63" s="152"/>
      <c r="BN63" s="152"/>
      <c r="BO63" s="152"/>
      <c r="BP63" s="152"/>
      <c r="BQ63" s="152"/>
      <c r="BR63" s="152"/>
      <c r="BS63" s="152"/>
      <c r="BT63" s="152"/>
      <c r="BU63" s="152"/>
      <c r="BV63" s="152"/>
    </row>
    <row r="64" spans="1:74" x14ac:dyDescent="0.2">
      <c r="BK64" s="152"/>
      <c r="BL64" s="152"/>
      <c r="BM64" s="152"/>
      <c r="BN64" s="152"/>
      <c r="BO64" s="152"/>
      <c r="BP64" s="152"/>
      <c r="BQ64" s="152"/>
      <c r="BR64" s="152"/>
      <c r="BS64" s="152"/>
      <c r="BT64" s="152"/>
      <c r="BU64" s="152"/>
      <c r="BV64" s="152"/>
    </row>
    <row r="65" spans="63:74" x14ac:dyDescent="0.2">
      <c r="BK65" s="152"/>
      <c r="BL65" s="152"/>
      <c r="BM65" s="152"/>
      <c r="BN65" s="152"/>
      <c r="BO65" s="152"/>
      <c r="BP65" s="152"/>
      <c r="BQ65" s="152"/>
      <c r="BR65" s="152"/>
      <c r="BS65" s="152"/>
      <c r="BT65" s="152"/>
      <c r="BU65" s="152"/>
      <c r="BV65" s="152"/>
    </row>
    <row r="66" spans="63:74" x14ac:dyDescent="0.2">
      <c r="BK66" s="152"/>
      <c r="BL66" s="152"/>
      <c r="BM66" s="152"/>
      <c r="BN66" s="152"/>
      <c r="BO66" s="152"/>
      <c r="BP66" s="152"/>
      <c r="BQ66" s="152"/>
      <c r="BR66" s="152"/>
      <c r="BS66" s="152"/>
      <c r="BT66" s="152"/>
      <c r="BU66" s="152"/>
      <c r="BV66" s="152"/>
    </row>
    <row r="67" spans="63:74" x14ac:dyDescent="0.2">
      <c r="BK67" s="152"/>
      <c r="BL67" s="152"/>
      <c r="BM67" s="152"/>
      <c r="BN67" s="152"/>
      <c r="BO67" s="152"/>
      <c r="BP67" s="152"/>
      <c r="BQ67" s="152"/>
      <c r="BR67" s="152"/>
      <c r="BS67" s="152"/>
      <c r="BT67" s="152"/>
      <c r="BU67" s="152"/>
      <c r="BV67" s="152"/>
    </row>
    <row r="68" spans="63:74" x14ac:dyDescent="0.2">
      <c r="BK68" s="152"/>
      <c r="BL68" s="152"/>
      <c r="BM68" s="152"/>
      <c r="BN68" s="152"/>
      <c r="BO68" s="152"/>
      <c r="BP68" s="152"/>
      <c r="BQ68" s="152"/>
      <c r="BR68" s="152"/>
      <c r="BS68" s="152"/>
      <c r="BT68" s="152"/>
      <c r="BU68" s="152"/>
      <c r="BV68" s="152"/>
    </row>
    <row r="69" spans="63:74" x14ac:dyDescent="0.2">
      <c r="BK69" s="152"/>
      <c r="BL69" s="152"/>
      <c r="BM69" s="152"/>
      <c r="BN69" s="152"/>
      <c r="BO69" s="152"/>
      <c r="BP69" s="152"/>
      <c r="BQ69" s="152"/>
      <c r="BR69" s="152"/>
      <c r="BS69" s="152"/>
      <c r="BT69" s="152"/>
      <c r="BU69" s="152"/>
      <c r="BV69" s="152"/>
    </row>
    <row r="70" spans="63:74" x14ac:dyDescent="0.2">
      <c r="BK70" s="152"/>
      <c r="BL70" s="152"/>
      <c r="BM70" s="152"/>
      <c r="BN70" s="152"/>
      <c r="BO70" s="152"/>
      <c r="BP70" s="152"/>
      <c r="BQ70" s="152"/>
      <c r="BR70" s="152"/>
      <c r="BS70" s="152"/>
      <c r="BT70" s="152"/>
      <c r="BU70" s="152"/>
      <c r="BV70" s="152"/>
    </row>
    <row r="71" spans="63:74" x14ac:dyDescent="0.2">
      <c r="BK71" s="152"/>
      <c r="BL71" s="152"/>
      <c r="BM71" s="152"/>
      <c r="BN71" s="152"/>
      <c r="BO71" s="152"/>
      <c r="BP71" s="152"/>
      <c r="BQ71" s="152"/>
      <c r="BR71" s="152"/>
      <c r="BS71" s="152"/>
      <c r="BT71" s="152"/>
      <c r="BU71" s="152"/>
      <c r="BV71" s="152"/>
    </row>
    <row r="72" spans="63:74" x14ac:dyDescent="0.2">
      <c r="BK72" s="152"/>
      <c r="BL72" s="152"/>
      <c r="BM72" s="152"/>
      <c r="BN72" s="152"/>
      <c r="BO72" s="152"/>
      <c r="BP72" s="152"/>
      <c r="BQ72" s="152"/>
      <c r="BR72" s="152"/>
      <c r="BS72" s="152"/>
      <c r="BT72" s="152"/>
      <c r="BU72" s="152"/>
      <c r="BV72" s="152"/>
    </row>
    <row r="73" spans="63:74" x14ac:dyDescent="0.2">
      <c r="BK73" s="152"/>
      <c r="BL73" s="152"/>
      <c r="BM73" s="152"/>
      <c r="BN73" s="152"/>
      <c r="BO73" s="152"/>
      <c r="BP73" s="152"/>
      <c r="BQ73" s="152"/>
      <c r="BR73" s="152"/>
      <c r="BS73" s="152"/>
      <c r="BT73" s="152"/>
      <c r="BU73" s="152"/>
      <c r="BV73" s="152"/>
    </row>
    <row r="74" spans="63:74" x14ac:dyDescent="0.2">
      <c r="BK74" s="152"/>
      <c r="BL74" s="152"/>
      <c r="BM74" s="152"/>
      <c r="BN74" s="152"/>
      <c r="BO74" s="152"/>
      <c r="BP74" s="152"/>
      <c r="BQ74" s="152"/>
      <c r="BR74" s="152"/>
      <c r="BS74" s="152"/>
      <c r="BT74" s="152"/>
      <c r="BU74" s="152"/>
      <c r="BV74" s="152"/>
    </row>
    <row r="75" spans="63:74" x14ac:dyDescent="0.2">
      <c r="BK75" s="152"/>
      <c r="BL75" s="152"/>
      <c r="BM75" s="152"/>
      <c r="BN75" s="152"/>
      <c r="BO75" s="152"/>
      <c r="BP75" s="152"/>
      <c r="BQ75" s="152"/>
      <c r="BR75" s="152"/>
      <c r="BS75" s="152"/>
      <c r="BT75" s="152"/>
      <c r="BU75" s="152"/>
      <c r="BV75" s="152"/>
    </row>
    <row r="76" spans="63:74" x14ac:dyDescent="0.2">
      <c r="BK76" s="152"/>
      <c r="BL76" s="152"/>
      <c r="BM76" s="152"/>
      <c r="BN76" s="152"/>
      <c r="BO76" s="152"/>
      <c r="BP76" s="152"/>
      <c r="BQ76" s="152"/>
      <c r="BR76" s="152"/>
      <c r="BS76" s="152"/>
      <c r="BT76" s="152"/>
      <c r="BU76" s="152"/>
      <c r="BV76" s="152"/>
    </row>
    <row r="77" spans="63:74" x14ac:dyDescent="0.2">
      <c r="BK77" s="152"/>
      <c r="BL77" s="152"/>
      <c r="BM77" s="152"/>
      <c r="BN77" s="152"/>
      <c r="BO77" s="152"/>
      <c r="BP77" s="152"/>
      <c r="BQ77" s="152"/>
      <c r="BR77" s="152"/>
      <c r="BS77" s="152"/>
      <c r="BT77" s="152"/>
      <c r="BU77" s="152"/>
      <c r="BV77" s="152"/>
    </row>
    <row r="78" spans="63:74" x14ac:dyDescent="0.2">
      <c r="BK78" s="152"/>
      <c r="BL78" s="152"/>
      <c r="BM78" s="152"/>
      <c r="BN78" s="152"/>
      <c r="BO78" s="152"/>
      <c r="BP78" s="152"/>
      <c r="BQ78" s="152"/>
      <c r="BR78" s="152"/>
      <c r="BS78" s="152"/>
      <c r="BT78" s="152"/>
      <c r="BU78" s="152"/>
      <c r="BV78" s="152"/>
    </row>
    <row r="79" spans="63:74" x14ac:dyDescent="0.2">
      <c r="BK79" s="152"/>
      <c r="BL79" s="152"/>
      <c r="BM79" s="152"/>
      <c r="BN79" s="152"/>
      <c r="BO79" s="152"/>
      <c r="BP79" s="152"/>
      <c r="BQ79" s="152"/>
      <c r="BR79" s="152"/>
      <c r="BS79" s="152"/>
      <c r="BT79" s="152"/>
      <c r="BU79" s="152"/>
      <c r="BV79" s="152"/>
    </row>
    <row r="80" spans="63:74" x14ac:dyDescent="0.2">
      <c r="BK80" s="152"/>
      <c r="BL80" s="152"/>
      <c r="BM80" s="152"/>
      <c r="BN80" s="152"/>
      <c r="BO80" s="152"/>
      <c r="BP80" s="152"/>
      <c r="BQ80" s="152"/>
      <c r="BR80" s="152"/>
      <c r="BS80" s="152"/>
      <c r="BT80" s="152"/>
      <c r="BU80" s="152"/>
      <c r="BV80" s="152"/>
    </row>
    <row r="81" spans="63:74" x14ac:dyDescent="0.2">
      <c r="BK81" s="152"/>
      <c r="BL81" s="152"/>
      <c r="BM81" s="152"/>
      <c r="BN81" s="152"/>
      <c r="BO81" s="152"/>
      <c r="BP81" s="152"/>
      <c r="BQ81" s="152"/>
      <c r="BR81" s="152"/>
      <c r="BS81" s="152"/>
      <c r="BT81" s="152"/>
      <c r="BU81" s="152"/>
      <c r="BV81" s="152"/>
    </row>
    <row r="82" spans="63:74" x14ac:dyDescent="0.2">
      <c r="BK82" s="152"/>
      <c r="BL82" s="152"/>
      <c r="BM82" s="152"/>
      <c r="BN82" s="152"/>
      <c r="BO82" s="152"/>
      <c r="BP82" s="152"/>
      <c r="BQ82" s="152"/>
      <c r="BR82" s="152"/>
      <c r="BS82" s="152"/>
      <c r="BT82" s="152"/>
      <c r="BU82" s="152"/>
      <c r="BV82" s="152"/>
    </row>
    <row r="83" spans="63:74" x14ac:dyDescent="0.2">
      <c r="BK83" s="152"/>
      <c r="BL83" s="152"/>
      <c r="BM83" s="152"/>
      <c r="BN83" s="152"/>
      <c r="BO83" s="152"/>
      <c r="BP83" s="152"/>
      <c r="BQ83" s="152"/>
      <c r="BR83" s="152"/>
      <c r="BS83" s="152"/>
      <c r="BT83" s="152"/>
      <c r="BU83" s="152"/>
      <c r="BV83" s="152"/>
    </row>
    <row r="84" spans="63:74" x14ac:dyDescent="0.2">
      <c r="BK84" s="152"/>
      <c r="BL84" s="152"/>
      <c r="BM84" s="152"/>
      <c r="BN84" s="152"/>
      <c r="BO84" s="152"/>
      <c r="BP84" s="152"/>
      <c r="BQ84" s="152"/>
      <c r="BR84" s="152"/>
      <c r="BS84" s="152"/>
      <c r="BT84" s="152"/>
      <c r="BU84" s="152"/>
      <c r="BV84" s="152"/>
    </row>
    <row r="85" spans="63:74" x14ac:dyDescent="0.2">
      <c r="BK85" s="152"/>
      <c r="BL85" s="152"/>
      <c r="BM85" s="152"/>
      <c r="BN85" s="152"/>
      <c r="BO85" s="152"/>
      <c r="BP85" s="152"/>
      <c r="BQ85" s="152"/>
      <c r="BR85" s="152"/>
      <c r="BS85" s="152"/>
      <c r="BT85" s="152"/>
      <c r="BU85" s="152"/>
      <c r="BV85" s="152"/>
    </row>
    <row r="86" spans="63:74" x14ac:dyDescent="0.2">
      <c r="BK86" s="152"/>
      <c r="BL86" s="152"/>
      <c r="BM86" s="152"/>
      <c r="BN86" s="152"/>
      <c r="BO86" s="152"/>
      <c r="BP86" s="152"/>
      <c r="BQ86" s="152"/>
      <c r="BR86" s="152"/>
      <c r="BS86" s="152"/>
      <c r="BT86" s="152"/>
      <c r="BU86" s="152"/>
      <c r="BV86" s="152"/>
    </row>
    <row r="87" spans="63:74" x14ac:dyDescent="0.2">
      <c r="BK87" s="152"/>
      <c r="BL87" s="152"/>
      <c r="BM87" s="152"/>
      <c r="BN87" s="152"/>
      <c r="BO87" s="152"/>
      <c r="BP87" s="152"/>
      <c r="BQ87" s="152"/>
      <c r="BR87" s="152"/>
      <c r="BS87" s="152"/>
      <c r="BT87" s="152"/>
      <c r="BU87" s="152"/>
      <c r="BV87" s="152"/>
    </row>
    <row r="88" spans="63:74" x14ac:dyDescent="0.2">
      <c r="BK88" s="152"/>
      <c r="BL88" s="152"/>
      <c r="BM88" s="152"/>
      <c r="BN88" s="152"/>
      <c r="BO88" s="152"/>
      <c r="BP88" s="152"/>
      <c r="BQ88" s="152"/>
      <c r="BR88" s="152"/>
      <c r="BS88" s="152"/>
      <c r="BT88" s="152"/>
      <c r="BU88" s="152"/>
      <c r="BV88" s="152"/>
    </row>
    <row r="89" spans="63:74" x14ac:dyDescent="0.2">
      <c r="BK89" s="152"/>
      <c r="BL89" s="152"/>
      <c r="BM89" s="152"/>
      <c r="BN89" s="152"/>
      <c r="BO89" s="152"/>
      <c r="BP89" s="152"/>
      <c r="BQ89" s="152"/>
      <c r="BR89" s="152"/>
      <c r="BS89" s="152"/>
      <c r="BT89" s="152"/>
      <c r="BU89" s="152"/>
      <c r="BV89" s="152"/>
    </row>
    <row r="90" spans="63:74" x14ac:dyDescent="0.2">
      <c r="BK90" s="152"/>
      <c r="BL90" s="152"/>
      <c r="BM90" s="152"/>
      <c r="BN90" s="152"/>
      <c r="BO90" s="152"/>
      <c r="BP90" s="152"/>
      <c r="BQ90" s="152"/>
      <c r="BR90" s="152"/>
      <c r="BS90" s="152"/>
      <c r="BT90" s="152"/>
      <c r="BU90" s="152"/>
      <c r="BV90" s="152"/>
    </row>
    <row r="91" spans="63:74" x14ac:dyDescent="0.2">
      <c r="BK91" s="152"/>
      <c r="BL91" s="152"/>
      <c r="BM91" s="152"/>
      <c r="BN91" s="152"/>
      <c r="BO91" s="152"/>
      <c r="BP91" s="152"/>
      <c r="BQ91" s="152"/>
      <c r="BR91" s="152"/>
      <c r="BS91" s="152"/>
      <c r="BT91" s="152"/>
      <c r="BU91" s="152"/>
      <c r="BV91" s="152"/>
    </row>
    <row r="92" spans="63:74" x14ac:dyDescent="0.2">
      <c r="BK92" s="152"/>
      <c r="BL92" s="152"/>
      <c r="BM92" s="152"/>
      <c r="BN92" s="152"/>
      <c r="BO92" s="152"/>
      <c r="BP92" s="152"/>
      <c r="BQ92" s="152"/>
      <c r="BR92" s="152"/>
      <c r="BS92" s="152"/>
      <c r="BT92" s="152"/>
      <c r="BU92" s="152"/>
      <c r="BV92" s="152"/>
    </row>
    <row r="93" spans="63:74" x14ac:dyDescent="0.2">
      <c r="BK93" s="152"/>
      <c r="BL93" s="152"/>
      <c r="BM93" s="152"/>
      <c r="BN93" s="152"/>
      <c r="BO93" s="152"/>
      <c r="BP93" s="152"/>
      <c r="BQ93" s="152"/>
      <c r="BR93" s="152"/>
      <c r="BS93" s="152"/>
      <c r="BT93" s="152"/>
      <c r="BU93" s="152"/>
      <c r="BV93" s="152"/>
    </row>
    <row r="94" spans="63:74" x14ac:dyDescent="0.2">
      <c r="BK94" s="152"/>
      <c r="BL94" s="152"/>
      <c r="BM94" s="152"/>
      <c r="BN94" s="152"/>
      <c r="BO94" s="152"/>
      <c r="BP94" s="152"/>
      <c r="BQ94" s="152"/>
      <c r="BR94" s="152"/>
      <c r="BS94" s="152"/>
      <c r="BT94" s="152"/>
      <c r="BU94" s="152"/>
      <c r="BV94" s="152"/>
    </row>
    <row r="95" spans="63:74" x14ac:dyDescent="0.2">
      <c r="BK95" s="152"/>
      <c r="BL95" s="152"/>
      <c r="BM95" s="152"/>
      <c r="BN95" s="152"/>
      <c r="BO95" s="152"/>
      <c r="BP95" s="152"/>
      <c r="BQ95" s="152"/>
      <c r="BR95" s="152"/>
      <c r="BS95" s="152"/>
      <c r="BT95" s="152"/>
      <c r="BU95" s="152"/>
      <c r="BV95" s="152"/>
    </row>
    <row r="96" spans="63:74" x14ac:dyDescent="0.2">
      <c r="BK96" s="152"/>
      <c r="BL96" s="152"/>
      <c r="BM96" s="152"/>
      <c r="BN96" s="152"/>
      <c r="BO96" s="152"/>
      <c r="BP96" s="152"/>
      <c r="BQ96" s="152"/>
      <c r="BR96" s="152"/>
      <c r="BS96" s="152"/>
      <c r="BT96" s="152"/>
      <c r="BU96" s="152"/>
      <c r="BV96" s="152"/>
    </row>
    <row r="97" spans="63:74" x14ac:dyDescent="0.2">
      <c r="BK97" s="152"/>
      <c r="BL97" s="152"/>
      <c r="BM97" s="152"/>
      <c r="BN97" s="152"/>
      <c r="BO97" s="152"/>
      <c r="BP97" s="152"/>
      <c r="BQ97" s="152"/>
      <c r="BR97" s="152"/>
      <c r="BS97" s="152"/>
      <c r="BT97" s="152"/>
      <c r="BU97" s="152"/>
      <c r="BV97" s="152"/>
    </row>
    <row r="98" spans="63:74" x14ac:dyDescent="0.2">
      <c r="BK98" s="152"/>
      <c r="BL98" s="152"/>
      <c r="BM98" s="152"/>
      <c r="BN98" s="152"/>
      <c r="BO98" s="152"/>
      <c r="BP98" s="152"/>
      <c r="BQ98" s="152"/>
      <c r="BR98" s="152"/>
      <c r="BS98" s="152"/>
      <c r="BT98" s="152"/>
      <c r="BU98" s="152"/>
      <c r="BV98" s="152"/>
    </row>
    <row r="99" spans="63:74" x14ac:dyDescent="0.2">
      <c r="BK99" s="152"/>
      <c r="BL99" s="152"/>
      <c r="BM99" s="152"/>
      <c r="BN99" s="152"/>
      <c r="BO99" s="152"/>
      <c r="BP99" s="152"/>
      <c r="BQ99" s="152"/>
      <c r="BR99" s="152"/>
      <c r="BS99" s="152"/>
      <c r="BT99" s="152"/>
      <c r="BU99" s="152"/>
      <c r="BV99" s="152"/>
    </row>
    <row r="100" spans="63:74" x14ac:dyDescent="0.2">
      <c r="BK100" s="152"/>
      <c r="BL100" s="152"/>
      <c r="BM100" s="152"/>
      <c r="BN100" s="152"/>
      <c r="BO100" s="152"/>
      <c r="BP100" s="152"/>
      <c r="BQ100" s="152"/>
      <c r="BR100" s="152"/>
      <c r="BS100" s="152"/>
      <c r="BT100" s="152"/>
      <c r="BU100" s="152"/>
      <c r="BV100" s="152"/>
    </row>
    <row r="101" spans="63:74" x14ac:dyDescent="0.2">
      <c r="BK101" s="152"/>
      <c r="BL101" s="152"/>
      <c r="BM101" s="152"/>
      <c r="BN101" s="152"/>
      <c r="BO101" s="152"/>
      <c r="BP101" s="152"/>
      <c r="BQ101" s="152"/>
      <c r="BR101" s="152"/>
      <c r="BS101" s="152"/>
      <c r="BT101" s="152"/>
      <c r="BU101" s="152"/>
      <c r="BV101" s="152"/>
    </row>
    <row r="102" spans="63:74" x14ac:dyDescent="0.2">
      <c r="BK102" s="152"/>
      <c r="BL102" s="152"/>
      <c r="BM102" s="152"/>
      <c r="BN102" s="152"/>
      <c r="BO102" s="152"/>
      <c r="BP102" s="152"/>
      <c r="BQ102" s="152"/>
      <c r="BR102" s="152"/>
      <c r="BS102" s="152"/>
      <c r="BT102" s="152"/>
      <c r="BU102" s="152"/>
      <c r="BV102" s="152"/>
    </row>
    <row r="103" spans="63:74" x14ac:dyDescent="0.2">
      <c r="BK103" s="152"/>
      <c r="BL103" s="152"/>
      <c r="BM103" s="152"/>
      <c r="BN103" s="152"/>
      <c r="BO103" s="152"/>
      <c r="BP103" s="152"/>
      <c r="BQ103" s="152"/>
      <c r="BR103" s="152"/>
      <c r="BS103" s="152"/>
      <c r="BT103" s="152"/>
      <c r="BU103" s="152"/>
      <c r="BV103" s="152"/>
    </row>
    <row r="104" spans="63:74" x14ac:dyDescent="0.2">
      <c r="BK104" s="152"/>
      <c r="BL104" s="152"/>
      <c r="BM104" s="152"/>
      <c r="BN104" s="152"/>
      <c r="BO104" s="152"/>
      <c r="BP104" s="152"/>
      <c r="BQ104" s="152"/>
      <c r="BR104" s="152"/>
      <c r="BS104" s="152"/>
      <c r="BT104" s="152"/>
      <c r="BU104" s="152"/>
      <c r="BV104" s="152"/>
    </row>
    <row r="105" spans="63:74" x14ac:dyDescent="0.2">
      <c r="BK105" s="152"/>
      <c r="BL105" s="152"/>
      <c r="BM105" s="152"/>
      <c r="BN105" s="152"/>
      <c r="BO105" s="152"/>
      <c r="BP105" s="152"/>
      <c r="BQ105" s="152"/>
      <c r="BR105" s="152"/>
      <c r="BS105" s="152"/>
      <c r="BT105" s="152"/>
      <c r="BU105" s="152"/>
      <c r="BV105" s="152"/>
    </row>
    <row r="106" spans="63:74" x14ac:dyDescent="0.2">
      <c r="BK106" s="152"/>
      <c r="BL106" s="152"/>
      <c r="BM106" s="152"/>
      <c r="BN106" s="152"/>
      <c r="BO106" s="152"/>
      <c r="BP106" s="152"/>
      <c r="BQ106" s="152"/>
      <c r="BR106" s="152"/>
      <c r="BS106" s="152"/>
      <c r="BT106" s="152"/>
      <c r="BU106" s="152"/>
      <c r="BV106" s="152"/>
    </row>
    <row r="107" spans="63:74" x14ac:dyDescent="0.2">
      <c r="BK107" s="152"/>
      <c r="BL107" s="152"/>
      <c r="BM107" s="152"/>
      <c r="BN107" s="152"/>
      <c r="BO107" s="152"/>
      <c r="BP107" s="152"/>
      <c r="BQ107" s="152"/>
      <c r="BR107" s="152"/>
      <c r="BS107" s="152"/>
      <c r="BT107" s="152"/>
      <c r="BU107" s="152"/>
      <c r="BV107" s="152"/>
    </row>
    <row r="108" spans="63:74" x14ac:dyDescent="0.2">
      <c r="BK108" s="152"/>
      <c r="BL108" s="152"/>
      <c r="BM108" s="152"/>
      <c r="BN108" s="152"/>
      <c r="BO108" s="152"/>
      <c r="BP108" s="152"/>
      <c r="BQ108" s="152"/>
      <c r="BR108" s="152"/>
      <c r="BS108" s="152"/>
      <c r="BT108" s="152"/>
      <c r="BU108" s="152"/>
      <c r="BV108" s="152"/>
    </row>
    <row r="109" spans="63:74" x14ac:dyDescent="0.2">
      <c r="BK109" s="152"/>
      <c r="BL109" s="152"/>
      <c r="BM109" s="152"/>
      <c r="BN109" s="152"/>
      <c r="BO109" s="152"/>
      <c r="BP109" s="152"/>
      <c r="BQ109" s="152"/>
      <c r="BR109" s="152"/>
      <c r="BS109" s="152"/>
      <c r="BT109" s="152"/>
      <c r="BU109" s="152"/>
      <c r="BV109" s="152"/>
    </row>
    <row r="110" spans="63:74" x14ac:dyDescent="0.2">
      <c r="BK110" s="152"/>
      <c r="BL110" s="152"/>
      <c r="BM110" s="152"/>
      <c r="BN110" s="152"/>
      <c r="BO110" s="152"/>
      <c r="BP110" s="152"/>
      <c r="BQ110" s="152"/>
      <c r="BR110" s="152"/>
      <c r="BS110" s="152"/>
      <c r="BT110" s="152"/>
      <c r="BU110" s="152"/>
      <c r="BV110" s="152"/>
    </row>
    <row r="111" spans="63:74" x14ac:dyDescent="0.2">
      <c r="BK111" s="152"/>
      <c r="BL111" s="152"/>
      <c r="BM111" s="152"/>
      <c r="BN111" s="152"/>
      <c r="BO111" s="152"/>
      <c r="BP111" s="152"/>
      <c r="BQ111" s="152"/>
      <c r="BR111" s="152"/>
      <c r="BS111" s="152"/>
      <c r="BT111" s="152"/>
      <c r="BU111" s="152"/>
      <c r="BV111" s="152"/>
    </row>
    <row r="112" spans="63:74" x14ac:dyDescent="0.2">
      <c r="BK112" s="152"/>
      <c r="BL112" s="152"/>
      <c r="BM112" s="152"/>
      <c r="BN112" s="152"/>
      <c r="BO112" s="152"/>
      <c r="BP112" s="152"/>
      <c r="BQ112" s="152"/>
      <c r="BR112" s="152"/>
      <c r="BS112" s="152"/>
      <c r="BT112" s="152"/>
      <c r="BU112" s="152"/>
      <c r="BV112" s="152"/>
    </row>
    <row r="113" spans="63:74" x14ac:dyDescent="0.2">
      <c r="BK113" s="152"/>
      <c r="BL113" s="152"/>
      <c r="BM113" s="152"/>
      <c r="BN113" s="152"/>
      <c r="BO113" s="152"/>
      <c r="BP113" s="152"/>
      <c r="BQ113" s="152"/>
      <c r="BR113" s="152"/>
      <c r="BS113" s="152"/>
      <c r="BT113" s="152"/>
      <c r="BU113" s="152"/>
      <c r="BV113" s="152"/>
    </row>
    <row r="114" spans="63:74" x14ac:dyDescent="0.2">
      <c r="BK114" s="152"/>
      <c r="BL114" s="152"/>
      <c r="BM114" s="152"/>
      <c r="BN114" s="152"/>
      <c r="BO114" s="152"/>
      <c r="BP114" s="152"/>
      <c r="BQ114" s="152"/>
      <c r="BR114" s="152"/>
      <c r="BS114" s="152"/>
      <c r="BT114" s="152"/>
      <c r="BU114" s="152"/>
      <c r="BV114" s="152"/>
    </row>
    <row r="115" spans="63:74" x14ac:dyDescent="0.2">
      <c r="BK115" s="152"/>
      <c r="BL115" s="152"/>
      <c r="BM115" s="152"/>
      <c r="BN115" s="152"/>
      <c r="BO115" s="152"/>
      <c r="BP115" s="152"/>
      <c r="BQ115" s="152"/>
      <c r="BR115" s="152"/>
      <c r="BS115" s="152"/>
      <c r="BT115" s="152"/>
      <c r="BU115" s="152"/>
      <c r="BV115" s="152"/>
    </row>
    <row r="116" spans="63:74" x14ac:dyDescent="0.2">
      <c r="BK116" s="152"/>
      <c r="BL116" s="152"/>
      <c r="BM116" s="152"/>
      <c r="BN116" s="152"/>
      <c r="BO116" s="152"/>
      <c r="BP116" s="152"/>
      <c r="BQ116" s="152"/>
      <c r="BR116" s="152"/>
      <c r="BS116" s="152"/>
      <c r="BT116" s="152"/>
      <c r="BU116" s="152"/>
      <c r="BV116" s="152"/>
    </row>
    <row r="117" spans="63:74" x14ac:dyDescent="0.2">
      <c r="BK117" s="152"/>
      <c r="BL117" s="152"/>
      <c r="BM117" s="152"/>
      <c r="BN117" s="152"/>
      <c r="BO117" s="152"/>
      <c r="BP117" s="152"/>
      <c r="BQ117" s="152"/>
      <c r="BR117" s="152"/>
      <c r="BS117" s="152"/>
      <c r="BT117" s="152"/>
      <c r="BU117" s="152"/>
      <c r="BV117" s="152"/>
    </row>
    <row r="118" spans="63:74" x14ac:dyDescent="0.2">
      <c r="BK118" s="152"/>
      <c r="BL118" s="152"/>
      <c r="BM118" s="152"/>
      <c r="BN118" s="152"/>
      <c r="BO118" s="152"/>
      <c r="BP118" s="152"/>
      <c r="BQ118" s="152"/>
      <c r="BR118" s="152"/>
      <c r="BS118" s="152"/>
      <c r="BT118" s="152"/>
      <c r="BU118" s="152"/>
      <c r="BV118" s="152"/>
    </row>
    <row r="119" spans="63:74" x14ac:dyDescent="0.2">
      <c r="BK119" s="152"/>
      <c r="BL119" s="152"/>
      <c r="BM119" s="152"/>
      <c r="BN119" s="152"/>
      <c r="BO119" s="152"/>
      <c r="BP119" s="152"/>
      <c r="BQ119" s="152"/>
      <c r="BR119" s="152"/>
      <c r="BS119" s="152"/>
      <c r="BT119" s="152"/>
      <c r="BU119" s="152"/>
      <c r="BV119" s="152"/>
    </row>
    <row r="120" spans="63:74" x14ac:dyDescent="0.2">
      <c r="BK120" s="152"/>
      <c r="BL120" s="152"/>
      <c r="BM120" s="152"/>
      <c r="BN120" s="152"/>
      <c r="BO120" s="152"/>
      <c r="BP120" s="152"/>
      <c r="BQ120" s="152"/>
      <c r="BR120" s="152"/>
      <c r="BS120" s="152"/>
      <c r="BT120" s="152"/>
      <c r="BU120" s="152"/>
      <c r="BV120" s="152"/>
    </row>
    <row r="121" spans="63:74" x14ac:dyDescent="0.2">
      <c r="BK121" s="152"/>
      <c r="BL121" s="152"/>
      <c r="BM121" s="152"/>
      <c r="BN121" s="152"/>
      <c r="BO121" s="152"/>
      <c r="BP121" s="152"/>
      <c r="BQ121" s="152"/>
      <c r="BR121" s="152"/>
      <c r="BS121" s="152"/>
      <c r="BT121" s="152"/>
      <c r="BU121" s="152"/>
      <c r="BV121" s="152"/>
    </row>
    <row r="122" spans="63:74" x14ac:dyDescent="0.2">
      <c r="BK122" s="152"/>
      <c r="BL122" s="152"/>
      <c r="BM122" s="152"/>
      <c r="BN122" s="152"/>
      <c r="BO122" s="152"/>
      <c r="BP122" s="152"/>
      <c r="BQ122" s="152"/>
      <c r="BR122" s="152"/>
      <c r="BS122" s="152"/>
      <c r="BT122" s="152"/>
      <c r="BU122" s="152"/>
      <c r="BV122" s="152"/>
    </row>
    <row r="123" spans="63:74" x14ac:dyDescent="0.2">
      <c r="BK123" s="152"/>
      <c r="BL123" s="152"/>
      <c r="BM123" s="152"/>
      <c r="BN123" s="152"/>
      <c r="BO123" s="152"/>
      <c r="BP123" s="152"/>
      <c r="BQ123" s="152"/>
      <c r="BR123" s="152"/>
      <c r="BS123" s="152"/>
      <c r="BT123" s="152"/>
      <c r="BU123" s="152"/>
      <c r="BV123" s="152"/>
    </row>
    <row r="124" spans="63:74" x14ac:dyDescent="0.2">
      <c r="BK124" s="152"/>
      <c r="BL124" s="152"/>
      <c r="BM124" s="152"/>
      <c r="BN124" s="152"/>
      <c r="BO124" s="152"/>
      <c r="BP124" s="152"/>
      <c r="BQ124" s="152"/>
      <c r="BR124" s="152"/>
      <c r="BS124" s="152"/>
      <c r="BT124" s="152"/>
      <c r="BU124" s="152"/>
      <c r="BV124" s="152"/>
    </row>
    <row r="125" spans="63:74" x14ac:dyDescent="0.2">
      <c r="BK125" s="152"/>
      <c r="BL125" s="152"/>
      <c r="BM125" s="152"/>
      <c r="BN125" s="152"/>
      <c r="BO125" s="152"/>
      <c r="BP125" s="152"/>
      <c r="BQ125" s="152"/>
      <c r="BR125" s="152"/>
      <c r="BS125" s="152"/>
      <c r="BT125" s="152"/>
      <c r="BU125" s="152"/>
      <c r="BV125" s="152"/>
    </row>
    <row r="126" spans="63:74" x14ac:dyDescent="0.2">
      <c r="BK126" s="152"/>
      <c r="BL126" s="152"/>
      <c r="BM126" s="152"/>
      <c r="BN126" s="152"/>
      <c r="BO126" s="152"/>
      <c r="BP126" s="152"/>
      <c r="BQ126" s="152"/>
      <c r="BR126" s="152"/>
      <c r="BS126" s="152"/>
      <c r="BT126" s="152"/>
      <c r="BU126" s="152"/>
      <c r="BV126" s="152"/>
    </row>
    <row r="127" spans="63:74" x14ac:dyDescent="0.2">
      <c r="BK127" s="152"/>
      <c r="BL127" s="152"/>
      <c r="BM127" s="152"/>
      <c r="BN127" s="152"/>
      <c r="BO127" s="152"/>
      <c r="BP127" s="152"/>
      <c r="BQ127" s="152"/>
      <c r="BR127" s="152"/>
      <c r="BS127" s="152"/>
      <c r="BT127" s="152"/>
      <c r="BU127" s="152"/>
      <c r="BV127" s="152"/>
    </row>
    <row r="128" spans="63:74" x14ac:dyDescent="0.2">
      <c r="BK128" s="152"/>
      <c r="BL128" s="152"/>
      <c r="BM128" s="152"/>
      <c r="BN128" s="152"/>
      <c r="BO128" s="152"/>
      <c r="BP128" s="152"/>
      <c r="BQ128" s="152"/>
      <c r="BR128" s="152"/>
      <c r="BS128" s="152"/>
      <c r="BT128" s="152"/>
      <c r="BU128" s="152"/>
      <c r="BV128" s="152"/>
    </row>
    <row r="129" spans="63:74" x14ac:dyDescent="0.2">
      <c r="BK129" s="152"/>
      <c r="BL129" s="152"/>
      <c r="BM129" s="152"/>
      <c r="BN129" s="152"/>
      <c r="BO129" s="152"/>
      <c r="BP129" s="152"/>
      <c r="BQ129" s="152"/>
      <c r="BR129" s="152"/>
      <c r="BS129" s="152"/>
      <c r="BT129" s="152"/>
      <c r="BU129" s="152"/>
      <c r="BV129" s="152"/>
    </row>
    <row r="130" spans="63:74" x14ac:dyDescent="0.2">
      <c r="BK130" s="152"/>
      <c r="BL130" s="152"/>
      <c r="BM130" s="152"/>
      <c r="BN130" s="152"/>
      <c r="BO130" s="152"/>
      <c r="BP130" s="152"/>
      <c r="BQ130" s="152"/>
      <c r="BR130" s="152"/>
      <c r="BS130" s="152"/>
      <c r="BT130" s="152"/>
      <c r="BU130" s="152"/>
      <c r="BV130" s="152"/>
    </row>
    <row r="131" spans="63:74" x14ac:dyDescent="0.2">
      <c r="BK131" s="152"/>
      <c r="BL131" s="152"/>
      <c r="BM131" s="152"/>
      <c r="BN131" s="152"/>
      <c r="BO131" s="152"/>
      <c r="BP131" s="152"/>
      <c r="BQ131" s="152"/>
      <c r="BR131" s="152"/>
      <c r="BS131" s="152"/>
      <c r="BT131" s="152"/>
      <c r="BU131" s="152"/>
      <c r="BV131" s="152"/>
    </row>
    <row r="132" spans="63:74" x14ac:dyDescent="0.2">
      <c r="BK132" s="152"/>
      <c r="BL132" s="152"/>
      <c r="BM132" s="152"/>
      <c r="BN132" s="152"/>
      <c r="BO132" s="152"/>
      <c r="BP132" s="152"/>
      <c r="BQ132" s="152"/>
      <c r="BR132" s="152"/>
      <c r="BS132" s="152"/>
      <c r="BT132" s="152"/>
      <c r="BU132" s="152"/>
      <c r="BV132" s="152"/>
    </row>
    <row r="133" spans="63:74" x14ac:dyDescent="0.2">
      <c r="BK133" s="152"/>
      <c r="BL133" s="152"/>
      <c r="BM133" s="152"/>
      <c r="BN133" s="152"/>
      <c r="BO133" s="152"/>
      <c r="BP133" s="152"/>
      <c r="BQ133" s="152"/>
      <c r="BR133" s="152"/>
      <c r="BS133" s="152"/>
      <c r="BT133" s="152"/>
      <c r="BU133" s="152"/>
      <c r="BV133" s="152"/>
    </row>
    <row r="134" spans="63:74" x14ac:dyDescent="0.2">
      <c r="BK134" s="152"/>
      <c r="BL134" s="152"/>
      <c r="BM134" s="152"/>
      <c r="BN134" s="152"/>
      <c r="BO134" s="152"/>
      <c r="BP134" s="152"/>
      <c r="BQ134" s="152"/>
      <c r="BR134" s="152"/>
      <c r="BS134" s="152"/>
      <c r="BT134" s="152"/>
      <c r="BU134" s="152"/>
      <c r="BV134" s="152"/>
    </row>
    <row r="135" spans="63:74" x14ac:dyDescent="0.2">
      <c r="BK135" s="152"/>
      <c r="BL135" s="152"/>
      <c r="BM135" s="152"/>
      <c r="BN135" s="152"/>
      <c r="BO135" s="152"/>
      <c r="BP135" s="152"/>
      <c r="BQ135" s="152"/>
      <c r="BR135" s="152"/>
      <c r="BS135" s="152"/>
      <c r="BT135" s="152"/>
      <c r="BU135" s="152"/>
      <c r="BV135" s="152"/>
    </row>
    <row r="136" spans="63:74" x14ac:dyDescent="0.2">
      <c r="BK136" s="152"/>
      <c r="BL136" s="152"/>
      <c r="BM136" s="152"/>
      <c r="BN136" s="152"/>
      <c r="BO136" s="152"/>
      <c r="BP136" s="152"/>
      <c r="BQ136" s="152"/>
      <c r="BR136" s="152"/>
      <c r="BS136" s="152"/>
      <c r="BT136" s="152"/>
      <c r="BU136" s="152"/>
      <c r="BV136" s="152"/>
    </row>
    <row r="137" spans="63:74" x14ac:dyDescent="0.2">
      <c r="BK137" s="152"/>
      <c r="BL137" s="152"/>
      <c r="BM137" s="152"/>
      <c r="BN137" s="152"/>
      <c r="BO137" s="152"/>
      <c r="BP137" s="152"/>
      <c r="BQ137" s="152"/>
      <c r="BR137" s="152"/>
      <c r="BS137" s="152"/>
      <c r="BT137" s="152"/>
      <c r="BU137" s="152"/>
      <c r="BV137" s="152"/>
    </row>
    <row r="138" spans="63:74" x14ac:dyDescent="0.2">
      <c r="BK138" s="152"/>
      <c r="BL138" s="152"/>
      <c r="BM138" s="152"/>
      <c r="BN138" s="152"/>
      <c r="BO138" s="152"/>
      <c r="BP138" s="152"/>
      <c r="BQ138" s="152"/>
      <c r="BR138" s="152"/>
      <c r="BS138" s="152"/>
      <c r="BT138" s="152"/>
      <c r="BU138" s="152"/>
      <c r="BV138" s="152"/>
    </row>
    <row r="139" spans="63:74" x14ac:dyDescent="0.2">
      <c r="BK139" s="152"/>
      <c r="BL139" s="152"/>
      <c r="BM139" s="152"/>
      <c r="BN139" s="152"/>
      <c r="BO139" s="152"/>
      <c r="BP139" s="152"/>
      <c r="BQ139" s="152"/>
      <c r="BR139" s="152"/>
      <c r="BS139" s="152"/>
      <c r="BT139" s="152"/>
      <c r="BU139" s="152"/>
      <c r="BV139" s="152"/>
    </row>
    <row r="140" spans="63:74" x14ac:dyDescent="0.2">
      <c r="BK140" s="152"/>
      <c r="BL140" s="152"/>
      <c r="BM140" s="152"/>
      <c r="BN140" s="152"/>
      <c r="BO140" s="152"/>
      <c r="BP140" s="152"/>
      <c r="BQ140" s="152"/>
      <c r="BR140" s="152"/>
      <c r="BS140" s="152"/>
      <c r="BT140" s="152"/>
      <c r="BU140" s="152"/>
      <c r="BV140" s="152"/>
    </row>
    <row r="141" spans="63:74" x14ac:dyDescent="0.2">
      <c r="BK141" s="152"/>
      <c r="BL141" s="152"/>
      <c r="BM141" s="152"/>
      <c r="BN141" s="152"/>
      <c r="BO141" s="152"/>
      <c r="BP141" s="152"/>
      <c r="BQ141" s="152"/>
      <c r="BR141" s="152"/>
      <c r="BS141" s="152"/>
      <c r="BT141" s="152"/>
      <c r="BU141" s="152"/>
      <c r="BV141" s="152"/>
    </row>
    <row r="142" spans="63:74" x14ac:dyDescent="0.2">
      <c r="BK142" s="152"/>
      <c r="BL142" s="152"/>
      <c r="BM142" s="152"/>
      <c r="BN142" s="152"/>
      <c r="BO142" s="152"/>
      <c r="BP142" s="152"/>
      <c r="BQ142" s="152"/>
      <c r="BR142" s="152"/>
      <c r="BS142" s="152"/>
      <c r="BT142" s="152"/>
      <c r="BU142" s="152"/>
      <c r="BV142" s="152"/>
    </row>
    <row r="143" spans="63:74" x14ac:dyDescent="0.2">
      <c r="BK143" s="152"/>
      <c r="BL143" s="152"/>
      <c r="BM143" s="152"/>
      <c r="BN143" s="152"/>
      <c r="BO143" s="152"/>
      <c r="BP143" s="152"/>
      <c r="BQ143" s="152"/>
      <c r="BR143" s="152"/>
      <c r="BS143" s="152"/>
      <c r="BT143" s="152"/>
      <c r="BU143" s="152"/>
      <c r="BV143" s="152"/>
    </row>
    <row r="144" spans="63:74" x14ac:dyDescent="0.2">
      <c r="BK144" s="152"/>
      <c r="BL144" s="152"/>
      <c r="BM144" s="152"/>
      <c r="BN144" s="152"/>
      <c r="BO144" s="152"/>
      <c r="BP144" s="152"/>
      <c r="BQ144" s="152"/>
      <c r="BR144" s="152"/>
      <c r="BS144" s="152"/>
      <c r="BT144" s="152"/>
      <c r="BU144" s="152"/>
      <c r="BV144" s="152"/>
    </row>
  </sheetData>
  <mergeCells count="22">
    <mergeCell ref="AM3:AX3"/>
    <mergeCell ref="AY3:BJ3"/>
    <mergeCell ref="BK3:BV3"/>
    <mergeCell ref="C3:N3"/>
    <mergeCell ref="O3:Z3"/>
    <mergeCell ref="AA3:AL3"/>
    <mergeCell ref="B55:Q55"/>
    <mergeCell ref="A1:A2"/>
    <mergeCell ref="B1:AL1"/>
    <mergeCell ref="B51:Q51"/>
    <mergeCell ref="B43:Q43"/>
    <mergeCell ref="B48:Q48"/>
    <mergeCell ref="B41:Q41"/>
    <mergeCell ref="B42:Q42"/>
    <mergeCell ref="B46:Q46"/>
    <mergeCell ref="B47:Q47"/>
    <mergeCell ref="B45:Q45"/>
    <mergeCell ref="B49:R49"/>
    <mergeCell ref="B54:Q54"/>
    <mergeCell ref="B52:Q52"/>
    <mergeCell ref="B53:Q53"/>
    <mergeCell ref="B50:Q50"/>
  </mergeCells>
  <phoneticPr fontId="7" type="noConversion"/>
  <hyperlinks>
    <hyperlink ref="A1:A2" location="Contents!A1" display="Table of Contents" xr:uid="{00000000-0004-0000-0300-000000000000}"/>
  </hyperlinks>
  <pageMargins left="0.25" right="0.25" top="0.25" bottom="0.25" header="0.5" footer="0.5"/>
  <pageSetup scale="20"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0">
    <pageSetUpPr fitToPage="1"/>
  </sheetPr>
  <dimension ref="A1:BV133"/>
  <sheetViews>
    <sheetView zoomScaleNormal="100" workbookViewId="0">
      <pane xSplit="2" ySplit="4" topLeftCell="AX5" activePane="bottomRight" state="frozen"/>
      <selection activeCell="BF63" sqref="BF63"/>
      <selection pane="topRight" activeCell="BF63" sqref="BF63"/>
      <selection pane="bottomLeft" activeCell="BF63" sqref="BF63"/>
      <selection pane="bottomRight" activeCell="B1" sqref="B1:AL1"/>
    </sheetView>
  </sheetViews>
  <sheetFormatPr defaultColWidth="8.5703125" defaultRowHeight="11.25" x14ac:dyDescent="0.2"/>
  <cols>
    <col min="1" max="1" width="17.42578125" style="89" customWidth="1"/>
    <col min="2" max="2" width="42.5703125" style="83" customWidth="1"/>
    <col min="3" max="38" width="6.5703125" style="83" customWidth="1"/>
    <col min="39" max="39" width="6.5703125" style="641" customWidth="1"/>
    <col min="40" max="50" width="6.5703125" style="83" customWidth="1"/>
    <col min="51" max="55" width="6.5703125" style="637" customWidth="1"/>
    <col min="56" max="58" width="6.5703125" style="634" customWidth="1"/>
    <col min="59" max="61" width="6.5703125" style="637" customWidth="1"/>
    <col min="62" max="62" width="6.5703125" style="195" customWidth="1"/>
    <col min="63" max="74" width="6.5703125" style="83" customWidth="1"/>
    <col min="75" max="16384" width="8.5703125" style="83"/>
  </cols>
  <sheetData>
    <row r="1" spans="1:74" ht="12.75" x14ac:dyDescent="0.2">
      <c r="A1" s="972" t="s">
        <v>477</v>
      </c>
      <c r="B1" s="1015" t="s">
        <v>886</v>
      </c>
      <c r="C1" s="975"/>
      <c r="D1" s="975"/>
      <c r="E1" s="975"/>
      <c r="F1" s="975"/>
      <c r="G1" s="975"/>
      <c r="H1" s="975"/>
      <c r="I1" s="975"/>
      <c r="J1" s="975"/>
      <c r="K1" s="975"/>
      <c r="L1" s="975"/>
      <c r="M1" s="975"/>
      <c r="N1" s="975"/>
      <c r="O1" s="975"/>
      <c r="P1" s="975"/>
      <c r="Q1" s="975"/>
      <c r="R1" s="975"/>
      <c r="S1" s="975"/>
      <c r="T1" s="975"/>
      <c r="U1" s="975"/>
      <c r="V1" s="975"/>
      <c r="W1" s="975"/>
      <c r="X1" s="975"/>
      <c r="Y1" s="975"/>
      <c r="Z1" s="975"/>
      <c r="AA1" s="975"/>
      <c r="AB1" s="975"/>
      <c r="AC1" s="975"/>
      <c r="AD1" s="975"/>
      <c r="AE1" s="975"/>
      <c r="AF1" s="975"/>
      <c r="AG1" s="975"/>
      <c r="AH1" s="975"/>
      <c r="AI1" s="975"/>
      <c r="AJ1" s="975"/>
      <c r="AK1" s="975"/>
      <c r="AL1" s="975"/>
    </row>
    <row r="2" spans="1:74" ht="12.75" x14ac:dyDescent="0.2">
      <c r="A2" s="973"/>
      <c r="B2" s="222" t="str">
        <f>"U.S. Energy Information Administration  |  Short-Term Energy Outlook  - "&amp;Dates!D1</f>
        <v>U.S. Energy Information Administration  |  Short-Term Energy Outlook  - July 2026</v>
      </c>
      <c r="C2" s="225"/>
      <c r="D2" s="225"/>
      <c r="E2" s="225"/>
      <c r="F2" s="225"/>
      <c r="G2" s="309"/>
      <c r="H2" s="309"/>
      <c r="I2" s="309"/>
      <c r="J2" s="309"/>
      <c r="K2" s="333"/>
      <c r="L2" s="333"/>
      <c r="M2" s="333"/>
      <c r="N2" s="333"/>
      <c r="O2" s="333"/>
      <c r="P2" s="333"/>
      <c r="Q2" s="333"/>
      <c r="R2" s="333"/>
      <c r="S2" s="333"/>
      <c r="T2" s="333"/>
      <c r="U2" s="333"/>
      <c r="V2" s="333"/>
      <c r="W2" s="333"/>
      <c r="X2" s="333"/>
      <c r="Y2" s="333"/>
      <c r="Z2" s="333"/>
      <c r="AA2" s="333"/>
      <c r="AB2" s="333"/>
      <c r="AC2" s="333"/>
      <c r="AD2" s="333"/>
      <c r="AE2" s="333"/>
      <c r="AF2" s="333"/>
      <c r="AG2" s="333"/>
      <c r="AH2" s="333"/>
      <c r="AI2" s="333"/>
      <c r="AJ2" s="333"/>
      <c r="AK2" s="333"/>
      <c r="AL2" s="333"/>
    </row>
    <row r="3" spans="1:74" s="7" customFormat="1" ht="12.75" x14ac:dyDescent="0.2">
      <c r="A3" s="316" t="s">
        <v>759</v>
      </c>
      <c r="B3" s="332"/>
      <c r="C3" s="1016">
        <f>Dates!D3</f>
        <v>2022</v>
      </c>
      <c r="D3" s="1017"/>
      <c r="E3" s="1017"/>
      <c r="F3" s="1017"/>
      <c r="G3" s="1017"/>
      <c r="H3" s="1017"/>
      <c r="I3" s="1017"/>
      <c r="J3" s="1017"/>
      <c r="K3" s="1017"/>
      <c r="L3" s="1017"/>
      <c r="M3" s="1017"/>
      <c r="N3" s="1018"/>
      <c r="O3" s="1016">
        <f>C3+1</f>
        <v>2023</v>
      </c>
      <c r="P3" s="1019"/>
      <c r="Q3" s="1019"/>
      <c r="R3" s="1019"/>
      <c r="S3" s="1019"/>
      <c r="T3" s="1019"/>
      <c r="U3" s="1019"/>
      <c r="V3" s="1019"/>
      <c r="W3" s="1019"/>
      <c r="X3" s="1017"/>
      <c r="Y3" s="1017"/>
      <c r="Z3" s="1018"/>
      <c r="AA3" s="1020">
        <f>O3+1</f>
        <v>2024</v>
      </c>
      <c r="AB3" s="1017"/>
      <c r="AC3" s="1017"/>
      <c r="AD3" s="1017"/>
      <c r="AE3" s="1017"/>
      <c r="AF3" s="1017"/>
      <c r="AG3" s="1017"/>
      <c r="AH3" s="1017"/>
      <c r="AI3" s="1017"/>
      <c r="AJ3" s="1017"/>
      <c r="AK3" s="1017"/>
      <c r="AL3" s="1018"/>
      <c r="AM3" s="980">
        <f>AA3+1</f>
        <v>2025</v>
      </c>
      <c r="AN3" s="977"/>
      <c r="AO3" s="977"/>
      <c r="AP3" s="977"/>
      <c r="AQ3" s="977"/>
      <c r="AR3" s="977"/>
      <c r="AS3" s="977"/>
      <c r="AT3" s="977"/>
      <c r="AU3" s="977"/>
      <c r="AV3" s="977"/>
      <c r="AW3" s="977"/>
      <c r="AX3" s="978"/>
      <c r="AY3" s="980">
        <f>AM3+1</f>
        <v>2026</v>
      </c>
      <c r="AZ3" s="981"/>
      <c r="BA3" s="981"/>
      <c r="BB3" s="981"/>
      <c r="BC3" s="981"/>
      <c r="BD3" s="981"/>
      <c r="BE3" s="981"/>
      <c r="BF3" s="981"/>
      <c r="BG3" s="981"/>
      <c r="BH3" s="981"/>
      <c r="BI3" s="981"/>
      <c r="BJ3" s="982"/>
      <c r="BK3" s="980">
        <f>AY3+1</f>
        <v>2027</v>
      </c>
      <c r="BL3" s="977"/>
      <c r="BM3" s="977"/>
      <c r="BN3" s="977"/>
      <c r="BO3" s="977"/>
      <c r="BP3" s="977"/>
      <c r="BQ3" s="977"/>
      <c r="BR3" s="977"/>
      <c r="BS3" s="977"/>
      <c r="BT3" s="977"/>
      <c r="BU3" s="977"/>
      <c r="BV3" s="978"/>
    </row>
    <row r="4" spans="1:74" s="7" customFormat="1" x14ac:dyDescent="0.2">
      <c r="A4" s="322" t="str">
        <f>TEXT(Dates!$D$2,"dddd, mmmm d, yyyy")</f>
        <v>Wednesday, July 1, 2026</v>
      </c>
      <c r="B4" s="11"/>
      <c r="C4" s="12" t="s">
        <v>213</v>
      </c>
      <c r="D4" s="12" t="s">
        <v>214</v>
      </c>
      <c r="E4" s="12" t="s">
        <v>215</v>
      </c>
      <c r="F4" s="12" t="s">
        <v>216</v>
      </c>
      <c r="G4" s="12" t="s">
        <v>217</v>
      </c>
      <c r="H4" s="12" t="s">
        <v>218</v>
      </c>
      <c r="I4" s="12" t="s">
        <v>219</v>
      </c>
      <c r="J4" s="12" t="s">
        <v>220</v>
      </c>
      <c r="K4" s="12" t="s">
        <v>221</v>
      </c>
      <c r="L4" s="12" t="s">
        <v>222</v>
      </c>
      <c r="M4" s="12" t="s">
        <v>223</v>
      </c>
      <c r="N4" s="12" t="s">
        <v>224</v>
      </c>
      <c r="O4" s="12" t="s">
        <v>213</v>
      </c>
      <c r="P4" s="12" t="s">
        <v>214</v>
      </c>
      <c r="Q4" s="12" t="s">
        <v>215</v>
      </c>
      <c r="R4" s="12" t="s">
        <v>216</v>
      </c>
      <c r="S4" s="12" t="s">
        <v>217</v>
      </c>
      <c r="T4" s="12" t="s">
        <v>218</v>
      </c>
      <c r="U4" s="12" t="s">
        <v>219</v>
      </c>
      <c r="V4" s="12" t="s">
        <v>220</v>
      </c>
      <c r="W4" s="12" t="s">
        <v>221</v>
      </c>
      <c r="X4" s="12" t="s">
        <v>222</v>
      </c>
      <c r="Y4" s="12" t="s">
        <v>223</v>
      </c>
      <c r="Z4" s="12" t="s">
        <v>224</v>
      </c>
      <c r="AA4" s="12" t="s">
        <v>213</v>
      </c>
      <c r="AB4" s="12" t="s">
        <v>214</v>
      </c>
      <c r="AC4" s="12" t="s">
        <v>215</v>
      </c>
      <c r="AD4" s="12" t="s">
        <v>216</v>
      </c>
      <c r="AE4" s="12" t="s">
        <v>217</v>
      </c>
      <c r="AF4" s="12" t="s">
        <v>218</v>
      </c>
      <c r="AG4" s="12" t="s">
        <v>219</v>
      </c>
      <c r="AH4" s="12" t="s">
        <v>220</v>
      </c>
      <c r="AI4" s="12" t="s">
        <v>221</v>
      </c>
      <c r="AJ4" s="12" t="s">
        <v>222</v>
      </c>
      <c r="AK4" s="12" t="s">
        <v>223</v>
      </c>
      <c r="AL4" s="12" t="s">
        <v>224</v>
      </c>
      <c r="AM4" s="630" t="s">
        <v>213</v>
      </c>
      <c r="AN4" s="12" t="s">
        <v>214</v>
      </c>
      <c r="AO4" s="12" t="s">
        <v>215</v>
      </c>
      <c r="AP4" s="12" t="s">
        <v>216</v>
      </c>
      <c r="AQ4" s="12" t="s">
        <v>217</v>
      </c>
      <c r="AR4" s="12" t="s">
        <v>218</v>
      </c>
      <c r="AS4" s="12" t="s">
        <v>219</v>
      </c>
      <c r="AT4" s="12" t="s">
        <v>220</v>
      </c>
      <c r="AU4" s="12" t="s">
        <v>221</v>
      </c>
      <c r="AV4" s="12" t="s">
        <v>222</v>
      </c>
      <c r="AW4" s="12" t="s">
        <v>223</v>
      </c>
      <c r="AX4" s="12" t="s">
        <v>224</v>
      </c>
      <c r="AY4" s="630" t="s">
        <v>213</v>
      </c>
      <c r="AZ4" s="630" t="s">
        <v>214</v>
      </c>
      <c r="BA4" s="630" t="s">
        <v>215</v>
      </c>
      <c r="BB4" s="630" t="s">
        <v>216</v>
      </c>
      <c r="BC4" s="630" t="s">
        <v>217</v>
      </c>
      <c r="BD4" s="630" t="s">
        <v>218</v>
      </c>
      <c r="BE4" s="630" t="s">
        <v>219</v>
      </c>
      <c r="BF4" s="630" t="s">
        <v>220</v>
      </c>
      <c r="BG4" s="630" t="s">
        <v>221</v>
      </c>
      <c r="BH4" s="630" t="s">
        <v>222</v>
      </c>
      <c r="BI4" s="630" t="s">
        <v>223</v>
      </c>
      <c r="BJ4" s="12" t="s">
        <v>224</v>
      </c>
      <c r="BK4" s="12" t="s">
        <v>213</v>
      </c>
      <c r="BL4" s="12" t="s">
        <v>214</v>
      </c>
      <c r="BM4" s="12" t="s">
        <v>215</v>
      </c>
      <c r="BN4" s="12" t="s">
        <v>216</v>
      </c>
      <c r="BO4" s="12" t="s">
        <v>217</v>
      </c>
      <c r="BP4" s="12" t="s">
        <v>218</v>
      </c>
      <c r="BQ4" s="12" t="s">
        <v>219</v>
      </c>
      <c r="BR4" s="12" t="s">
        <v>220</v>
      </c>
      <c r="BS4" s="12" t="s">
        <v>221</v>
      </c>
      <c r="BT4" s="12" t="s">
        <v>222</v>
      </c>
      <c r="BU4" s="12" t="s">
        <v>223</v>
      </c>
      <c r="BV4" s="12" t="s">
        <v>224</v>
      </c>
    </row>
    <row r="5" spans="1:74" ht="11.1" customHeight="1" x14ac:dyDescent="0.2">
      <c r="A5" s="323"/>
      <c r="B5" s="324" t="s">
        <v>751</v>
      </c>
      <c r="C5" s="289"/>
      <c r="D5" s="289"/>
      <c r="E5" s="289"/>
      <c r="F5" s="289"/>
      <c r="G5" s="289"/>
      <c r="H5" s="289"/>
      <c r="I5" s="289"/>
      <c r="J5" s="289"/>
      <c r="K5" s="289"/>
      <c r="L5" s="289"/>
      <c r="M5" s="289"/>
      <c r="N5" s="289"/>
      <c r="O5" s="289"/>
      <c r="P5" s="289"/>
      <c r="Q5" s="289"/>
      <c r="R5" s="289"/>
      <c r="S5" s="289"/>
      <c r="T5" s="289"/>
      <c r="U5" s="289"/>
      <c r="V5" s="289"/>
      <c r="W5" s="289"/>
      <c r="X5" s="289"/>
      <c r="Y5" s="289"/>
      <c r="Z5" s="289"/>
      <c r="AA5" s="289"/>
      <c r="AB5" s="289"/>
      <c r="AC5" s="289"/>
      <c r="AD5" s="289"/>
      <c r="AE5" s="289"/>
      <c r="AF5" s="289"/>
      <c r="AG5" s="289"/>
      <c r="AH5" s="289"/>
      <c r="AI5" s="289"/>
      <c r="AJ5" s="289"/>
      <c r="AK5" s="289"/>
      <c r="AL5" s="289"/>
      <c r="AM5" s="874"/>
      <c r="AN5" s="289"/>
      <c r="AO5" s="289"/>
      <c r="AP5" s="289"/>
      <c r="AQ5" s="289"/>
      <c r="AR5" s="289"/>
      <c r="AS5" s="289"/>
      <c r="AT5" s="289"/>
      <c r="AU5" s="289"/>
      <c r="AV5" s="289"/>
      <c r="AW5" s="289"/>
      <c r="AX5" s="289"/>
      <c r="AY5" s="289"/>
      <c r="AZ5" s="639"/>
      <c r="BA5" s="639"/>
      <c r="BB5" s="639"/>
      <c r="BC5" s="639"/>
      <c r="BD5" s="886"/>
      <c r="BE5" s="388"/>
      <c r="BF5" s="388"/>
      <c r="BG5" s="388"/>
      <c r="BH5" s="388"/>
      <c r="BI5" s="388"/>
      <c r="BJ5" s="355"/>
      <c r="BK5" s="355"/>
      <c r="BL5" s="355"/>
      <c r="BM5" s="355"/>
      <c r="BN5" s="355"/>
      <c r="BO5" s="355"/>
      <c r="BP5" s="355"/>
      <c r="BQ5" s="355"/>
      <c r="BR5" s="355"/>
      <c r="BS5" s="355"/>
      <c r="BT5" s="355"/>
      <c r="BU5" s="355"/>
      <c r="BV5" s="355"/>
    </row>
    <row r="6" spans="1:74" s="272" customFormat="1" ht="11.1" customHeight="1" x14ac:dyDescent="0.2">
      <c r="A6" s="395" t="s">
        <v>178</v>
      </c>
      <c r="B6" s="389" t="s">
        <v>809</v>
      </c>
      <c r="C6" s="105">
        <v>98.166353215000001</v>
      </c>
      <c r="D6" s="105">
        <v>99.361419041000005</v>
      </c>
      <c r="E6" s="105">
        <v>99.868692562000007</v>
      </c>
      <c r="F6" s="105">
        <v>99.275755128</v>
      </c>
      <c r="G6" s="105">
        <v>99.249269609999999</v>
      </c>
      <c r="H6" s="105">
        <v>99.757442796000007</v>
      </c>
      <c r="I6" s="105">
        <v>100.87978916</v>
      </c>
      <c r="J6" s="105">
        <v>101.42188263</v>
      </c>
      <c r="K6" s="105">
        <v>101.9537237</v>
      </c>
      <c r="L6" s="105">
        <v>102.11497435</v>
      </c>
      <c r="M6" s="105">
        <v>102.27663742999999</v>
      </c>
      <c r="N6" s="105">
        <v>100.65112517999999</v>
      </c>
      <c r="O6" s="105">
        <v>101.38475776</v>
      </c>
      <c r="P6" s="105">
        <v>101.97892675</v>
      </c>
      <c r="Q6" s="105">
        <v>102.33884533</v>
      </c>
      <c r="R6" s="105">
        <v>102.10400481000001</v>
      </c>
      <c r="S6" s="105">
        <v>101.62738683000001</v>
      </c>
      <c r="T6" s="105">
        <v>102.49741890999999</v>
      </c>
      <c r="U6" s="105">
        <v>101.99387143</v>
      </c>
      <c r="V6" s="105">
        <v>101.74712509</v>
      </c>
      <c r="W6" s="105">
        <v>102.81992576</v>
      </c>
      <c r="X6" s="105">
        <v>103.0957162</v>
      </c>
      <c r="Y6" s="105">
        <v>103.88360088</v>
      </c>
      <c r="Z6" s="105">
        <v>103.87389507</v>
      </c>
      <c r="AA6" s="105">
        <v>101.42055066</v>
      </c>
      <c r="AB6" s="105">
        <v>102.66719959</v>
      </c>
      <c r="AC6" s="105">
        <v>103.48159845000001</v>
      </c>
      <c r="AD6" s="105">
        <v>103.37257321</v>
      </c>
      <c r="AE6" s="105">
        <v>102.97391913</v>
      </c>
      <c r="AF6" s="105">
        <v>102.98182539</v>
      </c>
      <c r="AG6" s="105">
        <v>103.09657931</v>
      </c>
      <c r="AH6" s="105">
        <v>103.459701</v>
      </c>
      <c r="AI6" s="105">
        <v>102.30430565</v>
      </c>
      <c r="AJ6" s="105">
        <v>103.65339499</v>
      </c>
      <c r="AK6" s="105">
        <v>103.74958715</v>
      </c>
      <c r="AL6" s="105">
        <v>103.65470297</v>
      </c>
      <c r="AM6" s="886">
        <v>102.59037357</v>
      </c>
      <c r="AN6" s="105">
        <v>103.12960179</v>
      </c>
      <c r="AO6" s="105">
        <v>104.57302738999999</v>
      </c>
      <c r="AP6" s="105">
        <v>104.25444447</v>
      </c>
      <c r="AQ6" s="105">
        <v>104.77836365</v>
      </c>
      <c r="AR6" s="105">
        <v>106.00681437</v>
      </c>
      <c r="AS6" s="105">
        <v>107.02813734999999</v>
      </c>
      <c r="AT6" s="105">
        <v>107.56082910000001</v>
      </c>
      <c r="AU6" s="105">
        <v>108.6797396</v>
      </c>
      <c r="AV6" s="105">
        <v>108.37653994</v>
      </c>
      <c r="AW6" s="105">
        <v>108.4471745</v>
      </c>
      <c r="AX6" s="105">
        <v>107.78539551999999</v>
      </c>
      <c r="AY6" s="105">
        <v>105.95718180999999</v>
      </c>
      <c r="AZ6" s="886">
        <v>108.69511654</v>
      </c>
      <c r="BA6" s="886">
        <v>97.382107934999993</v>
      </c>
      <c r="BB6" s="886">
        <v>94.901216750000003</v>
      </c>
      <c r="BC6" s="886">
        <v>93.477613461999994</v>
      </c>
      <c r="BD6" s="886">
        <v>97.459619407000005</v>
      </c>
      <c r="BE6" s="388">
        <v>99.231581309000006</v>
      </c>
      <c r="BF6" s="388">
        <v>101.4551831</v>
      </c>
      <c r="BG6" s="388">
        <v>103.2458666</v>
      </c>
      <c r="BH6" s="388">
        <v>105.8952137</v>
      </c>
      <c r="BI6" s="388">
        <v>107.54751501</v>
      </c>
      <c r="BJ6" s="388">
        <v>107.98078666000001</v>
      </c>
      <c r="BK6" s="388">
        <v>108.15449781</v>
      </c>
      <c r="BL6" s="388">
        <v>108.44055932000001</v>
      </c>
      <c r="BM6" s="388">
        <v>108.62096897000001</v>
      </c>
      <c r="BN6" s="388">
        <v>109.08464485</v>
      </c>
      <c r="BO6" s="388">
        <v>109.35242162</v>
      </c>
      <c r="BP6" s="388">
        <v>109.3997157</v>
      </c>
      <c r="BQ6" s="388">
        <v>110.16795992</v>
      </c>
      <c r="BR6" s="388">
        <v>110.36617124</v>
      </c>
      <c r="BS6" s="388">
        <v>110.48695619</v>
      </c>
      <c r="BT6" s="388">
        <v>111.08410142</v>
      </c>
      <c r="BU6" s="388">
        <v>111.56359057</v>
      </c>
      <c r="BV6" s="388">
        <v>111.24936723</v>
      </c>
    </row>
    <row r="7" spans="1:74" ht="11.1" customHeight="1" x14ac:dyDescent="0.2">
      <c r="A7" s="323" t="s">
        <v>810</v>
      </c>
      <c r="B7" s="391" t="s">
        <v>930</v>
      </c>
      <c r="C7" s="289">
        <v>74.584158699</v>
      </c>
      <c r="D7" s="289">
        <v>75.827991506000004</v>
      </c>
      <c r="E7" s="289">
        <v>75.729907853</v>
      </c>
      <c r="F7" s="289">
        <v>75.099464362000006</v>
      </c>
      <c r="G7" s="289">
        <v>74.450452674999994</v>
      </c>
      <c r="H7" s="289">
        <v>74.745497295999996</v>
      </c>
      <c r="I7" s="289">
        <v>75.694830003000007</v>
      </c>
      <c r="J7" s="289">
        <v>76.737649501999996</v>
      </c>
      <c r="K7" s="289">
        <v>77.268901935000002</v>
      </c>
      <c r="L7" s="289">
        <v>77.222387061999996</v>
      </c>
      <c r="M7" s="289">
        <v>77.341935894000002</v>
      </c>
      <c r="N7" s="289">
        <v>76.759779827000003</v>
      </c>
      <c r="O7" s="289">
        <v>76.799525017999997</v>
      </c>
      <c r="P7" s="289">
        <v>77.401000389000004</v>
      </c>
      <c r="Q7" s="289">
        <v>77.406712034999998</v>
      </c>
      <c r="R7" s="289">
        <v>76.759133215000006</v>
      </c>
      <c r="S7" s="289">
        <v>76.160943024999995</v>
      </c>
      <c r="T7" s="289">
        <v>76.632582477</v>
      </c>
      <c r="U7" s="289">
        <v>76.011162849000002</v>
      </c>
      <c r="V7" s="289">
        <v>75.565976989999996</v>
      </c>
      <c r="W7" s="289">
        <v>76.531095764</v>
      </c>
      <c r="X7" s="289">
        <v>76.731738978999999</v>
      </c>
      <c r="Y7" s="289">
        <v>77.498721110000005</v>
      </c>
      <c r="Z7" s="289">
        <v>77.757852263000004</v>
      </c>
      <c r="AA7" s="289">
        <v>76.365899979000005</v>
      </c>
      <c r="AB7" s="289">
        <v>77.059176042000004</v>
      </c>
      <c r="AC7" s="289">
        <v>77.479430124999993</v>
      </c>
      <c r="AD7" s="289">
        <v>76.972728947999997</v>
      </c>
      <c r="AE7" s="289">
        <v>76.309467713000004</v>
      </c>
      <c r="AF7" s="289">
        <v>76.023108191000006</v>
      </c>
      <c r="AG7" s="289">
        <v>76.315616954999996</v>
      </c>
      <c r="AH7" s="289">
        <v>76.547030512999996</v>
      </c>
      <c r="AI7" s="289">
        <v>75.441722553999995</v>
      </c>
      <c r="AJ7" s="289">
        <v>76.417157539000002</v>
      </c>
      <c r="AK7" s="289">
        <v>76.591918153999998</v>
      </c>
      <c r="AL7" s="289">
        <v>76.981448583000002</v>
      </c>
      <c r="AM7" s="874">
        <v>76.652730281000004</v>
      </c>
      <c r="AN7" s="289">
        <v>76.872749999999996</v>
      </c>
      <c r="AO7" s="289">
        <v>77.959056000000004</v>
      </c>
      <c r="AP7" s="289">
        <v>77.481311000000005</v>
      </c>
      <c r="AQ7" s="289">
        <v>77.586564999999993</v>
      </c>
      <c r="AR7" s="289">
        <v>78.708684000000005</v>
      </c>
      <c r="AS7" s="289">
        <v>79.222081000000003</v>
      </c>
      <c r="AT7" s="289">
        <v>79.669921000000002</v>
      </c>
      <c r="AU7" s="289">
        <v>80.883555999999999</v>
      </c>
      <c r="AV7" s="289">
        <v>80.629762999999997</v>
      </c>
      <c r="AW7" s="289">
        <v>80.492749000000003</v>
      </c>
      <c r="AX7" s="289">
        <v>80.369760999999997</v>
      </c>
      <c r="AY7" s="289">
        <v>79.109420999999998</v>
      </c>
      <c r="AZ7" s="874">
        <v>81.155754000000002</v>
      </c>
      <c r="BA7" s="874">
        <v>71.896268000000006</v>
      </c>
      <c r="BB7" s="874">
        <v>70.740154695000001</v>
      </c>
      <c r="BC7" s="874">
        <v>69.061696933999997</v>
      </c>
      <c r="BD7" s="874">
        <v>72.424896677000007</v>
      </c>
      <c r="BE7" s="355">
        <v>73.496820776999996</v>
      </c>
      <c r="BF7" s="355">
        <v>75.115672927000006</v>
      </c>
      <c r="BG7" s="355">
        <v>76.630943583000004</v>
      </c>
      <c r="BH7" s="355">
        <v>78.802015849</v>
      </c>
      <c r="BI7" s="355">
        <v>80.139168424000005</v>
      </c>
      <c r="BJ7" s="355">
        <v>80.552128891999999</v>
      </c>
      <c r="BK7" s="355">
        <v>80.758874199999994</v>
      </c>
      <c r="BL7" s="355">
        <v>81.035891905</v>
      </c>
      <c r="BM7" s="355">
        <v>80.929326078000003</v>
      </c>
      <c r="BN7" s="355">
        <v>80.912489612000002</v>
      </c>
      <c r="BO7" s="355">
        <v>80.801846529000002</v>
      </c>
      <c r="BP7" s="355">
        <v>80.663598784000001</v>
      </c>
      <c r="BQ7" s="355">
        <v>81.303962728000002</v>
      </c>
      <c r="BR7" s="355">
        <v>81.393061704999994</v>
      </c>
      <c r="BS7" s="355">
        <v>81.607965037</v>
      </c>
      <c r="BT7" s="355">
        <v>82.000982824000005</v>
      </c>
      <c r="BU7" s="355">
        <v>82.485948743999998</v>
      </c>
      <c r="BV7" s="355">
        <v>82.463156506000004</v>
      </c>
    </row>
    <row r="8" spans="1:74" ht="11.1" customHeight="1" x14ac:dyDescent="0.2">
      <c r="A8" s="323" t="s">
        <v>811</v>
      </c>
      <c r="B8" s="391" t="s">
        <v>931</v>
      </c>
      <c r="C8" s="289">
        <v>23.582194516000001</v>
      </c>
      <c r="D8" s="289">
        <v>23.533427536000001</v>
      </c>
      <c r="E8" s="289">
        <v>24.138784709999999</v>
      </c>
      <c r="F8" s="289">
        <v>24.176290767000001</v>
      </c>
      <c r="G8" s="289">
        <v>24.798816935000001</v>
      </c>
      <c r="H8" s="289">
        <v>25.011945499999999</v>
      </c>
      <c r="I8" s="289">
        <v>25.184959160999998</v>
      </c>
      <c r="J8" s="289">
        <v>24.684233128999999</v>
      </c>
      <c r="K8" s="289">
        <v>24.684821766999999</v>
      </c>
      <c r="L8" s="289">
        <v>24.892587290000002</v>
      </c>
      <c r="M8" s="289">
        <v>24.934701532999998</v>
      </c>
      <c r="N8" s="289">
        <v>23.891345354999999</v>
      </c>
      <c r="O8" s="289">
        <v>24.585232741999999</v>
      </c>
      <c r="P8" s="289">
        <v>24.577926356999999</v>
      </c>
      <c r="Q8" s="289">
        <v>24.932133289999999</v>
      </c>
      <c r="R8" s="289">
        <v>25.344871600000001</v>
      </c>
      <c r="S8" s="289">
        <v>25.466443806000001</v>
      </c>
      <c r="T8" s="289">
        <v>25.864836433000001</v>
      </c>
      <c r="U8" s="289">
        <v>25.982708581000001</v>
      </c>
      <c r="V8" s="289">
        <v>26.181148097000001</v>
      </c>
      <c r="W8" s="289">
        <v>26.288830000000001</v>
      </c>
      <c r="X8" s="289">
        <v>26.363977225999999</v>
      </c>
      <c r="Y8" s="289">
        <v>26.384879767000001</v>
      </c>
      <c r="Z8" s="289">
        <v>26.116042805999999</v>
      </c>
      <c r="AA8" s="289">
        <v>25.054650677000001</v>
      </c>
      <c r="AB8" s="289">
        <v>25.608023551999999</v>
      </c>
      <c r="AC8" s="289">
        <v>26.002168322999999</v>
      </c>
      <c r="AD8" s="289">
        <v>26.399844266999999</v>
      </c>
      <c r="AE8" s="289">
        <v>26.664451418999999</v>
      </c>
      <c r="AF8" s="289">
        <v>26.958717199999999</v>
      </c>
      <c r="AG8" s="289">
        <v>26.780962355</v>
      </c>
      <c r="AH8" s="289">
        <v>26.912670484</v>
      </c>
      <c r="AI8" s="289">
        <v>26.862583099999998</v>
      </c>
      <c r="AJ8" s="289">
        <v>27.236237452000001</v>
      </c>
      <c r="AK8" s="289">
        <v>27.157668999999999</v>
      </c>
      <c r="AL8" s="289">
        <v>26.673254387</v>
      </c>
      <c r="AM8" s="874">
        <v>25.93764329</v>
      </c>
      <c r="AN8" s="289">
        <v>26.256851785999999</v>
      </c>
      <c r="AO8" s="289">
        <v>26.613971386999999</v>
      </c>
      <c r="AP8" s="289">
        <v>26.773133467000001</v>
      </c>
      <c r="AQ8" s="289">
        <v>27.191798644999999</v>
      </c>
      <c r="AR8" s="289">
        <v>27.298130366999999</v>
      </c>
      <c r="AS8" s="289">
        <v>27.806056354999999</v>
      </c>
      <c r="AT8" s="289">
        <v>27.890908097000001</v>
      </c>
      <c r="AU8" s="289">
        <v>27.796183599999999</v>
      </c>
      <c r="AV8" s="289">
        <v>27.746776935</v>
      </c>
      <c r="AW8" s="289">
        <v>27.954425499999999</v>
      </c>
      <c r="AX8" s="289">
        <v>27.415634516000001</v>
      </c>
      <c r="AY8" s="289">
        <v>26.847760806</v>
      </c>
      <c r="AZ8" s="874">
        <v>27.539362535999999</v>
      </c>
      <c r="BA8" s="874">
        <v>25.485839935000001</v>
      </c>
      <c r="BB8" s="874">
        <v>24.161062054999999</v>
      </c>
      <c r="BC8" s="874">
        <v>24.415916529</v>
      </c>
      <c r="BD8" s="874">
        <v>25.034722729999999</v>
      </c>
      <c r="BE8" s="355">
        <v>25.734760531999999</v>
      </c>
      <c r="BF8" s="355">
        <v>26.339510171000001</v>
      </c>
      <c r="BG8" s="355">
        <v>26.614923012999999</v>
      </c>
      <c r="BH8" s="355">
        <v>27.093197851999999</v>
      </c>
      <c r="BI8" s="355">
        <v>27.408346582</v>
      </c>
      <c r="BJ8" s="355">
        <v>27.428657763</v>
      </c>
      <c r="BK8" s="355">
        <v>27.395623610000001</v>
      </c>
      <c r="BL8" s="355">
        <v>27.404667418999999</v>
      </c>
      <c r="BM8" s="355">
        <v>27.691642893000001</v>
      </c>
      <c r="BN8" s="355">
        <v>28.172155242999999</v>
      </c>
      <c r="BO8" s="355">
        <v>28.550575092999999</v>
      </c>
      <c r="BP8" s="355">
        <v>28.736116916</v>
      </c>
      <c r="BQ8" s="355">
        <v>28.863997188999999</v>
      </c>
      <c r="BR8" s="355">
        <v>28.973109536999999</v>
      </c>
      <c r="BS8" s="355">
        <v>28.878991150000001</v>
      </c>
      <c r="BT8" s="355">
        <v>29.083118593999998</v>
      </c>
      <c r="BU8" s="355">
        <v>29.077641824000001</v>
      </c>
      <c r="BV8" s="355">
        <v>28.786210724</v>
      </c>
    </row>
    <row r="9" spans="1:74" ht="11.1" customHeight="1" x14ac:dyDescent="0.2">
      <c r="A9" s="323"/>
      <c r="B9" s="390"/>
      <c r="C9" s="289"/>
      <c r="D9" s="289"/>
      <c r="E9" s="289"/>
      <c r="F9" s="289"/>
      <c r="G9" s="289"/>
      <c r="H9" s="289"/>
      <c r="I9" s="289"/>
      <c r="J9" s="289"/>
      <c r="K9" s="289"/>
      <c r="L9" s="289"/>
      <c r="M9" s="289"/>
      <c r="N9" s="289"/>
      <c r="O9" s="289"/>
      <c r="P9" s="289"/>
      <c r="Q9" s="289"/>
      <c r="R9" s="289"/>
      <c r="S9" s="289"/>
      <c r="T9" s="289"/>
      <c r="U9" s="289"/>
      <c r="V9" s="289"/>
      <c r="W9" s="289"/>
      <c r="X9" s="289"/>
      <c r="Y9" s="289"/>
      <c r="Z9" s="289"/>
      <c r="AA9" s="289"/>
      <c r="AB9" s="289"/>
      <c r="AC9" s="289"/>
      <c r="AD9" s="289"/>
      <c r="AE9" s="289"/>
      <c r="AF9" s="289"/>
      <c r="AG9" s="289"/>
      <c r="AH9" s="289"/>
      <c r="AI9" s="289"/>
      <c r="AJ9" s="289"/>
      <c r="AK9" s="289"/>
      <c r="AL9" s="289"/>
      <c r="AM9" s="874"/>
      <c r="AN9" s="289"/>
      <c r="AO9" s="289"/>
      <c r="AP9" s="289"/>
      <c r="AQ9" s="289"/>
      <c r="AR9" s="289"/>
      <c r="AS9" s="289"/>
      <c r="AT9" s="289"/>
      <c r="AU9" s="289"/>
      <c r="AV9" s="289"/>
      <c r="AW9" s="289"/>
      <c r="AX9" s="289"/>
      <c r="AY9" s="289"/>
      <c r="AZ9" s="874"/>
      <c r="BA9" s="874"/>
      <c r="BB9" s="874"/>
      <c r="BC9" s="874"/>
      <c r="BD9" s="874"/>
      <c r="BE9" s="355"/>
      <c r="BF9" s="355"/>
      <c r="BG9" s="355"/>
      <c r="BH9" s="355"/>
      <c r="BI9" s="355"/>
      <c r="BJ9" s="355"/>
      <c r="BK9" s="355"/>
      <c r="BL9" s="355"/>
      <c r="BM9" s="355"/>
      <c r="BN9" s="355"/>
      <c r="BO9" s="355"/>
      <c r="BP9" s="355"/>
      <c r="BQ9" s="355"/>
      <c r="BR9" s="355"/>
      <c r="BS9" s="355"/>
      <c r="BT9" s="355"/>
      <c r="BU9" s="355"/>
      <c r="BV9" s="355"/>
    </row>
    <row r="10" spans="1:74" s="272" customFormat="1" ht="11.1" customHeight="1" x14ac:dyDescent="0.2">
      <c r="A10" s="395" t="s">
        <v>178</v>
      </c>
      <c r="B10" s="389" t="s">
        <v>809</v>
      </c>
      <c r="C10" s="105">
        <v>98.166353215000001</v>
      </c>
      <c r="D10" s="105">
        <v>99.361419041000005</v>
      </c>
      <c r="E10" s="105">
        <v>99.868692562000007</v>
      </c>
      <c r="F10" s="105">
        <v>99.275755128</v>
      </c>
      <c r="G10" s="105">
        <v>99.249269609999999</v>
      </c>
      <c r="H10" s="105">
        <v>99.757442796000007</v>
      </c>
      <c r="I10" s="105">
        <v>100.87978916</v>
      </c>
      <c r="J10" s="105">
        <v>101.42188263</v>
      </c>
      <c r="K10" s="105">
        <v>101.9537237</v>
      </c>
      <c r="L10" s="105">
        <v>102.11497435</v>
      </c>
      <c r="M10" s="105">
        <v>102.27663742999999</v>
      </c>
      <c r="N10" s="105">
        <v>100.65112517999999</v>
      </c>
      <c r="O10" s="105">
        <v>101.38475776</v>
      </c>
      <c r="P10" s="105">
        <v>101.97892675</v>
      </c>
      <c r="Q10" s="105">
        <v>102.33884533</v>
      </c>
      <c r="R10" s="105">
        <v>102.10400481000001</v>
      </c>
      <c r="S10" s="105">
        <v>101.62738683000001</v>
      </c>
      <c r="T10" s="105">
        <v>102.49741890999999</v>
      </c>
      <c r="U10" s="105">
        <v>101.99387143</v>
      </c>
      <c r="V10" s="105">
        <v>101.74712509</v>
      </c>
      <c r="W10" s="105">
        <v>102.81992576</v>
      </c>
      <c r="X10" s="105">
        <v>103.0957162</v>
      </c>
      <c r="Y10" s="105">
        <v>103.88360088</v>
      </c>
      <c r="Z10" s="105">
        <v>103.87389507</v>
      </c>
      <c r="AA10" s="105">
        <v>101.42055066</v>
      </c>
      <c r="AB10" s="105">
        <v>102.66719959</v>
      </c>
      <c r="AC10" s="105">
        <v>103.48159845000001</v>
      </c>
      <c r="AD10" s="105">
        <v>103.37257321</v>
      </c>
      <c r="AE10" s="105">
        <v>102.97391913</v>
      </c>
      <c r="AF10" s="105">
        <v>102.98182539</v>
      </c>
      <c r="AG10" s="105">
        <v>103.09657931</v>
      </c>
      <c r="AH10" s="105">
        <v>103.459701</v>
      </c>
      <c r="AI10" s="105">
        <v>102.30430565</v>
      </c>
      <c r="AJ10" s="105">
        <v>103.65339499</v>
      </c>
      <c r="AK10" s="105">
        <v>103.74958715</v>
      </c>
      <c r="AL10" s="105">
        <v>103.65470297</v>
      </c>
      <c r="AM10" s="886">
        <v>102.59037357</v>
      </c>
      <c r="AN10" s="105">
        <v>103.12960179</v>
      </c>
      <c r="AO10" s="105">
        <v>104.57302738999999</v>
      </c>
      <c r="AP10" s="105">
        <v>104.25444447</v>
      </c>
      <c r="AQ10" s="105">
        <v>104.77836365</v>
      </c>
      <c r="AR10" s="105">
        <v>106.00681437</v>
      </c>
      <c r="AS10" s="105">
        <v>107.02813734999999</v>
      </c>
      <c r="AT10" s="105">
        <v>107.56082910000001</v>
      </c>
      <c r="AU10" s="105">
        <v>108.6797396</v>
      </c>
      <c r="AV10" s="105">
        <v>108.37653994</v>
      </c>
      <c r="AW10" s="105">
        <v>108.4471745</v>
      </c>
      <c r="AX10" s="105">
        <v>107.78539551999999</v>
      </c>
      <c r="AY10" s="105">
        <v>105.95718180999999</v>
      </c>
      <c r="AZ10" s="886">
        <v>108.69511654</v>
      </c>
      <c r="BA10" s="886">
        <v>97.382107934999993</v>
      </c>
      <c r="BB10" s="886">
        <v>94.901216750000003</v>
      </c>
      <c r="BC10" s="886">
        <v>93.477613461999994</v>
      </c>
      <c r="BD10" s="886">
        <v>97.459619407000005</v>
      </c>
      <c r="BE10" s="388">
        <v>99.231581309000006</v>
      </c>
      <c r="BF10" s="388">
        <v>101.4551831</v>
      </c>
      <c r="BG10" s="388">
        <v>103.2458666</v>
      </c>
      <c r="BH10" s="388">
        <v>105.8952137</v>
      </c>
      <c r="BI10" s="388">
        <v>107.54751501</v>
      </c>
      <c r="BJ10" s="388">
        <v>107.98078666000001</v>
      </c>
      <c r="BK10" s="388">
        <v>108.15449781</v>
      </c>
      <c r="BL10" s="388">
        <v>108.44055932000001</v>
      </c>
      <c r="BM10" s="388">
        <v>108.62096897000001</v>
      </c>
      <c r="BN10" s="388">
        <v>109.08464485</v>
      </c>
      <c r="BO10" s="388">
        <v>109.35242162</v>
      </c>
      <c r="BP10" s="388">
        <v>109.3997157</v>
      </c>
      <c r="BQ10" s="388">
        <v>110.16795992</v>
      </c>
      <c r="BR10" s="388">
        <v>110.36617124</v>
      </c>
      <c r="BS10" s="388">
        <v>110.48695619</v>
      </c>
      <c r="BT10" s="388">
        <v>111.08410142</v>
      </c>
      <c r="BU10" s="388">
        <v>111.56359057</v>
      </c>
      <c r="BV10" s="388">
        <v>111.24936723</v>
      </c>
    </row>
    <row r="11" spans="1:74" s="272" customFormat="1" ht="11.1" customHeight="1" x14ac:dyDescent="0.2">
      <c r="A11" s="395" t="s">
        <v>176</v>
      </c>
      <c r="B11" s="392" t="s">
        <v>936</v>
      </c>
      <c r="C11" s="105">
        <v>28.2592</v>
      </c>
      <c r="D11" s="105">
        <v>28.908100000000001</v>
      </c>
      <c r="E11" s="105">
        <v>28.547000000000001</v>
      </c>
      <c r="F11" s="105">
        <v>28.849299999999999</v>
      </c>
      <c r="G11" s="105">
        <v>28.370200000000001</v>
      </c>
      <c r="H11" s="105">
        <v>28.498000000000001</v>
      </c>
      <c r="I11" s="105">
        <v>28.718</v>
      </c>
      <c r="J11" s="105">
        <v>29.628599999999999</v>
      </c>
      <c r="K11" s="105">
        <v>29.770299999999999</v>
      </c>
      <c r="L11" s="105">
        <v>29.369199999999999</v>
      </c>
      <c r="M11" s="105">
        <v>29.064299999999999</v>
      </c>
      <c r="N11" s="105">
        <v>29.047000000000001</v>
      </c>
      <c r="O11" s="105">
        <v>28.4971</v>
      </c>
      <c r="P11" s="105">
        <v>28.8</v>
      </c>
      <c r="Q11" s="105">
        <v>29.045100000000001</v>
      </c>
      <c r="R11" s="105">
        <v>29.117000000000001</v>
      </c>
      <c r="S11" s="105">
        <v>28.5837</v>
      </c>
      <c r="T11" s="105">
        <v>28.796700000000001</v>
      </c>
      <c r="U11" s="105">
        <v>27.9514</v>
      </c>
      <c r="V11" s="105">
        <v>27.785900000000002</v>
      </c>
      <c r="W11" s="105">
        <v>28.4556</v>
      </c>
      <c r="X11" s="105">
        <v>28.364899999999999</v>
      </c>
      <c r="Y11" s="105">
        <v>28.4313</v>
      </c>
      <c r="Z11" s="105">
        <v>28.3611</v>
      </c>
      <c r="AA11" s="105">
        <v>28.151399999999999</v>
      </c>
      <c r="AB11" s="105">
        <v>28.466200000000001</v>
      </c>
      <c r="AC11" s="105">
        <v>28.794599999999999</v>
      </c>
      <c r="AD11" s="105">
        <v>28.753299999999999</v>
      </c>
      <c r="AE11" s="105">
        <v>28.6022</v>
      </c>
      <c r="AF11" s="105">
        <v>28.201000000000001</v>
      </c>
      <c r="AG11" s="105">
        <v>28.6386</v>
      </c>
      <c r="AH11" s="105">
        <v>28.557200000000002</v>
      </c>
      <c r="AI11" s="105">
        <v>27.827400000000001</v>
      </c>
      <c r="AJ11" s="105">
        <v>28.3261</v>
      </c>
      <c r="AK11" s="105">
        <v>28.3401</v>
      </c>
      <c r="AL11" s="105">
        <v>28.492999999999999</v>
      </c>
      <c r="AM11" s="886">
        <v>28.5002</v>
      </c>
      <c r="AN11" s="105">
        <v>28.6264</v>
      </c>
      <c r="AO11" s="105">
        <v>28.873000000000001</v>
      </c>
      <c r="AP11" s="105">
        <v>28.701000000000001</v>
      </c>
      <c r="AQ11" s="105">
        <v>29.073</v>
      </c>
      <c r="AR11" s="105">
        <v>29.550599999999999</v>
      </c>
      <c r="AS11" s="105">
        <v>29.137599999999999</v>
      </c>
      <c r="AT11" s="105">
        <v>29.159400000000002</v>
      </c>
      <c r="AU11" s="105">
        <v>30.3216</v>
      </c>
      <c r="AV11" s="105">
        <v>30.073399999999999</v>
      </c>
      <c r="AW11" s="105">
        <v>29.8504</v>
      </c>
      <c r="AX11" s="105">
        <v>30.0989</v>
      </c>
      <c r="AY11" s="105">
        <v>30.028400000000001</v>
      </c>
      <c r="AZ11" s="886">
        <v>30.871600000000001</v>
      </c>
      <c r="BA11" s="886">
        <v>22.352900000000002</v>
      </c>
      <c r="BB11" s="886">
        <v>19.690644034000002</v>
      </c>
      <c r="BC11" s="886">
        <v>19.073611530000001</v>
      </c>
      <c r="BD11" s="886">
        <v>21.281986603</v>
      </c>
      <c r="BE11" s="388">
        <v>22.485037186</v>
      </c>
      <c r="BF11" s="388">
        <v>24.258687595000001</v>
      </c>
      <c r="BG11" s="388">
        <v>25.831764373999999</v>
      </c>
      <c r="BH11" s="388">
        <v>27.704553990000001</v>
      </c>
      <c r="BI11" s="388">
        <v>28.727756999</v>
      </c>
      <c r="BJ11" s="388">
        <v>29.157056432000001</v>
      </c>
      <c r="BK11" s="388">
        <v>29.508228974000001</v>
      </c>
      <c r="BL11" s="388">
        <v>29.631722253</v>
      </c>
      <c r="BM11" s="388">
        <v>29.714416173</v>
      </c>
      <c r="BN11" s="388">
        <v>29.857605446000001</v>
      </c>
      <c r="BO11" s="388">
        <v>29.890650156</v>
      </c>
      <c r="BP11" s="388">
        <v>29.943993470999999</v>
      </c>
      <c r="BQ11" s="388">
        <v>30.011937862</v>
      </c>
      <c r="BR11" s="388">
        <v>30.064932160000001</v>
      </c>
      <c r="BS11" s="388">
        <v>30.117997827</v>
      </c>
      <c r="BT11" s="388">
        <v>30.170767966</v>
      </c>
      <c r="BU11" s="388">
        <v>30.203980591000001</v>
      </c>
      <c r="BV11" s="388">
        <v>30.217294821999999</v>
      </c>
    </row>
    <row r="12" spans="1:74" ht="11.1" customHeight="1" x14ac:dyDescent="0.2">
      <c r="A12" s="323" t="s">
        <v>177</v>
      </c>
      <c r="B12" s="393" t="s">
        <v>930</v>
      </c>
      <c r="C12" s="289">
        <v>23.79</v>
      </c>
      <c r="D12" s="289">
        <v>24.45</v>
      </c>
      <c r="E12" s="289">
        <v>24.085000000000001</v>
      </c>
      <c r="F12" s="289">
        <v>24.37</v>
      </c>
      <c r="G12" s="289">
        <v>23.894600000000001</v>
      </c>
      <c r="H12" s="289">
        <v>24.02</v>
      </c>
      <c r="I12" s="289">
        <v>24.24</v>
      </c>
      <c r="J12" s="289">
        <v>25.17</v>
      </c>
      <c r="K12" s="289">
        <v>25.31</v>
      </c>
      <c r="L12" s="289">
        <v>24.905000000000001</v>
      </c>
      <c r="M12" s="289">
        <v>24.61</v>
      </c>
      <c r="N12" s="289">
        <v>24.66</v>
      </c>
      <c r="O12" s="289">
        <v>24.055</v>
      </c>
      <c r="P12" s="289">
        <v>24.34</v>
      </c>
      <c r="Q12" s="289">
        <v>24.555</v>
      </c>
      <c r="R12" s="289">
        <v>24.56</v>
      </c>
      <c r="S12" s="289">
        <v>24.085000000000001</v>
      </c>
      <c r="T12" s="289">
        <v>24.234999999999999</v>
      </c>
      <c r="U12" s="289">
        <v>23.39</v>
      </c>
      <c r="V12" s="289">
        <v>23.175000000000001</v>
      </c>
      <c r="W12" s="289">
        <v>23.824999999999999</v>
      </c>
      <c r="X12" s="289">
        <v>23.715</v>
      </c>
      <c r="Y12" s="289">
        <v>23.77</v>
      </c>
      <c r="Z12" s="289">
        <v>23.7</v>
      </c>
      <c r="AA12" s="289">
        <v>23.54</v>
      </c>
      <c r="AB12" s="289">
        <v>23.844999999999999</v>
      </c>
      <c r="AC12" s="289">
        <v>24.175000000000001</v>
      </c>
      <c r="AD12" s="289">
        <v>24.13</v>
      </c>
      <c r="AE12" s="289">
        <v>23.98</v>
      </c>
      <c r="AF12" s="289">
        <v>23.58</v>
      </c>
      <c r="AG12" s="289">
        <v>24.02</v>
      </c>
      <c r="AH12" s="289">
        <v>23.94</v>
      </c>
      <c r="AI12" s="289">
        <v>23.21</v>
      </c>
      <c r="AJ12" s="289">
        <v>23.71</v>
      </c>
      <c r="AK12" s="289">
        <v>23.725000000000001</v>
      </c>
      <c r="AL12" s="289">
        <v>23.88</v>
      </c>
      <c r="AM12" s="874">
        <v>23.87</v>
      </c>
      <c r="AN12" s="289">
        <v>24</v>
      </c>
      <c r="AO12" s="289">
        <v>24.25</v>
      </c>
      <c r="AP12" s="289">
        <v>24.055</v>
      </c>
      <c r="AQ12" s="289">
        <v>24.41</v>
      </c>
      <c r="AR12" s="289">
        <v>24.91</v>
      </c>
      <c r="AS12" s="289">
        <v>24.46</v>
      </c>
      <c r="AT12" s="289">
        <v>24.434999999999999</v>
      </c>
      <c r="AU12" s="289">
        <v>25.58</v>
      </c>
      <c r="AV12" s="289">
        <v>25.295000000000002</v>
      </c>
      <c r="AW12" s="289">
        <v>25.055</v>
      </c>
      <c r="AX12" s="289">
        <v>25.225000000000001</v>
      </c>
      <c r="AY12" s="289">
        <v>25.125</v>
      </c>
      <c r="AZ12" s="874">
        <v>25.95</v>
      </c>
      <c r="BA12" s="874">
        <v>18.41</v>
      </c>
      <c r="BB12" s="874">
        <v>16.850000000000001</v>
      </c>
      <c r="BC12" s="874">
        <v>16.28</v>
      </c>
      <c r="BD12" s="874">
        <v>18.100000000000001</v>
      </c>
      <c r="BE12" s="355">
        <v>18.91</v>
      </c>
      <c r="BF12" s="355">
        <v>20.39</v>
      </c>
      <c r="BG12" s="355">
        <v>21.72</v>
      </c>
      <c r="BH12" s="355">
        <v>23.35</v>
      </c>
      <c r="BI12" s="355">
        <v>24.18</v>
      </c>
      <c r="BJ12" s="355">
        <v>24.41</v>
      </c>
      <c r="BK12" s="355">
        <v>24.605</v>
      </c>
      <c r="BL12" s="355">
        <v>24.67</v>
      </c>
      <c r="BM12" s="355">
        <v>24.734999999999999</v>
      </c>
      <c r="BN12" s="355">
        <v>24.85</v>
      </c>
      <c r="BO12" s="355">
        <v>24.864999999999998</v>
      </c>
      <c r="BP12" s="355">
        <v>24.88</v>
      </c>
      <c r="BQ12" s="355">
        <v>24.91</v>
      </c>
      <c r="BR12" s="355">
        <v>24.925000000000001</v>
      </c>
      <c r="BS12" s="355">
        <v>24.94</v>
      </c>
      <c r="BT12" s="355">
        <v>24.954999999999998</v>
      </c>
      <c r="BU12" s="355">
        <v>24.99</v>
      </c>
      <c r="BV12" s="355">
        <v>25.004999999999999</v>
      </c>
    </row>
    <row r="13" spans="1:74" ht="11.1" customHeight="1" x14ac:dyDescent="0.2">
      <c r="A13" s="323" t="s">
        <v>209</v>
      </c>
      <c r="B13" s="393" t="s">
        <v>931</v>
      </c>
      <c r="C13" s="289">
        <v>4.4691999999999998</v>
      </c>
      <c r="D13" s="289">
        <v>4.4581</v>
      </c>
      <c r="E13" s="289">
        <v>4.4619999999999997</v>
      </c>
      <c r="F13" s="289">
        <v>4.4793000000000003</v>
      </c>
      <c r="G13" s="289">
        <v>4.4756</v>
      </c>
      <c r="H13" s="289">
        <v>4.4779999999999998</v>
      </c>
      <c r="I13" s="289">
        <v>4.4779999999999998</v>
      </c>
      <c r="J13" s="289">
        <v>4.4585999999999997</v>
      </c>
      <c r="K13" s="289">
        <v>4.4603000000000002</v>
      </c>
      <c r="L13" s="289">
        <v>4.4641999999999999</v>
      </c>
      <c r="M13" s="289">
        <v>4.4542999999999999</v>
      </c>
      <c r="N13" s="289">
        <v>4.3869999999999996</v>
      </c>
      <c r="O13" s="289">
        <v>4.4420999999999999</v>
      </c>
      <c r="P13" s="289">
        <v>4.46</v>
      </c>
      <c r="Q13" s="289">
        <v>4.4901</v>
      </c>
      <c r="R13" s="289">
        <v>4.5570000000000004</v>
      </c>
      <c r="S13" s="289">
        <v>4.4987000000000004</v>
      </c>
      <c r="T13" s="289">
        <v>4.5617000000000001</v>
      </c>
      <c r="U13" s="289">
        <v>4.5613999999999999</v>
      </c>
      <c r="V13" s="289">
        <v>4.6109</v>
      </c>
      <c r="W13" s="289">
        <v>4.6306000000000003</v>
      </c>
      <c r="X13" s="289">
        <v>4.6498999999999997</v>
      </c>
      <c r="Y13" s="289">
        <v>4.6612999999999998</v>
      </c>
      <c r="Z13" s="289">
        <v>4.6611000000000002</v>
      </c>
      <c r="AA13" s="289">
        <v>4.6113999999999997</v>
      </c>
      <c r="AB13" s="289">
        <v>4.6212</v>
      </c>
      <c r="AC13" s="289">
        <v>4.6196000000000002</v>
      </c>
      <c r="AD13" s="289">
        <v>4.6233000000000004</v>
      </c>
      <c r="AE13" s="289">
        <v>4.6222000000000003</v>
      </c>
      <c r="AF13" s="289">
        <v>4.6210000000000004</v>
      </c>
      <c r="AG13" s="289">
        <v>4.6185999999999998</v>
      </c>
      <c r="AH13" s="289">
        <v>4.6172000000000004</v>
      </c>
      <c r="AI13" s="289">
        <v>4.6173999999999999</v>
      </c>
      <c r="AJ13" s="289">
        <v>4.6161000000000003</v>
      </c>
      <c r="AK13" s="289">
        <v>4.6151</v>
      </c>
      <c r="AL13" s="289">
        <v>4.6130000000000004</v>
      </c>
      <c r="AM13" s="874">
        <v>4.6302000000000003</v>
      </c>
      <c r="AN13" s="289">
        <v>4.6264000000000003</v>
      </c>
      <c r="AO13" s="289">
        <v>4.6230000000000002</v>
      </c>
      <c r="AP13" s="289">
        <v>4.6459999999999999</v>
      </c>
      <c r="AQ13" s="289">
        <v>4.6630000000000003</v>
      </c>
      <c r="AR13" s="289">
        <v>4.6406000000000001</v>
      </c>
      <c r="AS13" s="289">
        <v>4.6776</v>
      </c>
      <c r="AT13" s="289">
        <v>4.7244000000000002</v>
      </c>
      <c r="AU13" s="289">
        <v>4.7416</v>
      </c>
      <c r="AV13" s="289">
        <v>4.7784000000000004</v>
      </c>
      <c r="AW13" s="289">
        <v>4.7953999999999999</v>
      </c>
      <c r="AX13" s="289">
        <v>4.8738999999999999</v>
      </c>
      <c r="AY13" s="289">
        <v>4.9034000000000004</v>
      </c>
      <c r="AZ13" s="874">
        <v>4.9215999999999998</v>
      </c>
      <c r="BA13" s="874">
        <v>3.9428999999999998</v>
      </c>
      <c r="BB13" s="874">
        <v>2.8406440343999999</v>
      </c>
      <c r="BC13" s="874">
        <v>2.7936115295000001</v>
      </c>
      <c r="BD13" s="874">
        <v>3.1819866025999999</v>
      </c>
      <c r="BE13" s="355">
        <v>3.5750371856999998</v>
      </c>
      <c r="BF13" s="355">
        <v>3.8686875952999999</v>
      </c>
      <c r="BG13" s="355">
        <v>4.1117643739999998</v>
      </c>
      <c r="BH13" s="355">
        <v>4.3545539899000003</v>
      </c>
      <c r="BI13" s="355">
        <v>4.5477569985999997</v>
      </c>
      <c r="BJ13" s="355">
        <v>4.7470564319999999</v>
      </c>
      <c r="BK13" s="355">
        <v>4.9032289735000001</v>
      </c>
      <c r="BL13" s="355">
        <v>4.9617222528999996</v>
      </c>
      <c r="BM13" s="355">
        <v>4.9794161730999997</v>
      </c>
      <c r="BN13" s="355">
        <v>5.0076054456000003</v>
      </c>
      <c r="BO13" s="355">
        <v>5.0256501565000002</v>
      </c>
      <c r="BP13" s="355">
        <v>5.0639934713999999</v>
      </c>
      <c r="BQ13" s="355">
        <v>5.1019378615999997</v>
      </c>
      <c r="BR13" s="355">
        <v>5.1399321597999998</v>
      </c>
      <c r="BS13" s="355">
        <v>5.1779978270000004</v>
      </c>
      <c r="BT13" s="355">
        <v>5.2157679662999996</v>
      </c>
      <c r="BU13" s="355">
        <v>5.2139805912000003</v>
      </c>
      <c r="BV13" s="355">
        <v>5.2122948221999996</v>
      </c>
    </row>
    <row r="14" spans="1:74" s="272" customFormat="1" ht="11.1" customHeight="1" x14ac:dyDescent="0.2">
      <c r="A14" s="395" t="s">
        <v>210</v>
      </c>
      <c r="B14" s="392" t="s">
        <v>831</v>
      </c>
      <c r="C14" s="105">
        <v>69.907153214999994</v>
      </c>
      <c r="D14" s="105">
        <v>70.453319041</v>
      </c>
      <c r="E14" s="105">
        <v>71.321692561999996</v>
      </c>
      <c r="F14" s="105">
        <v>70.426455128000001</v>
      </c>
      <c r="G14" s="105">
        <v>70.879069610000002</v>
      </c>
      <c r="H14" s="105">
        <v>71.259442796000002</v>
      </c>
      <c r="I14" s="105">
        <v>72.161789163999998</v>
      </c>
      <c r="J14" s="105">
        <v>71.793282630999997</v>
      </c>
      <c r="K14" s="105">
        <v>72.183423701999999</v>
      </c>
      <c r="L14" s="105">
        <v>72.745774351999998</v>
      </c>
      <c r="M14" s="105">
        <v>73.212337426999994</v>
      </c>
      <c r="N14" s="105">
        <v>71.604125182000004</v>
      </c>
      <c r="O14" s="105">
        <v>72.887657759999996</v>
      </c>
      <c r="P14" s="105">
        <v>73.178926746000002</v>
      </c>
      <c r="Q14" s="105">
        <v>73.293745325000003</v>
      </c>
      <c r="R14" s="105">
        <v>72.987004815000006</v>
      </c>
      <c r="S14" s="105">
        <v>73.043686832000006</v>
      </c>
      <c r="T14" s="105">
        <v>73.700718910000006</v>
      </c>
      <c r="U14" s="105">
        <v>74.042471430000006</v>
      </c>
      <c r="V14" s="105">
        <v>73.961225087000003</v>
      </c>
      <c r="W14" s="105">
        <v>74.364325764</v>
      </c>
      <c r="X14" s="105">
        <v>74.730816204999996</v>
      </c>
      <c r="Y14" s="105">
        <v>75.452300875999995</v>
      </c>
      <c r="Z14" s="105">
        <v>75.512795069000006</v>
      </c>
      <c r="AA14" s="105">
        <v>73.269150655999994</v>
      </c>
      <c r="AB14" s="105">
        <v>74.200999593000006</v>
      </c>
      <c r="AC14" s="105">
        <v>74.686998446999993</v>
      </c>
      <c r="AD14" s="105">
        <v>74.619273215000007</v>
      </c>
      <c r="AE14" s="105">
        <v>74.371719132999999</v>
      </c>
      <c r="AF14" s="105">
        <v>74.780825390999993</v>
      </c>
      <c r="AG14" s="105">
        <v>74.457979309999999</v>
      </c>
      <c r="AH14" s="105">
        <v>74.902500997000004</v>
      </c>
      <c r="AI14" s="105">
        <v>74.476905654000007</v>
      </c>
      <c r="AJ14" s="105">
        <v>75.327294989999999</v>
      </c>
      <c r="AK14" s="105">
        <v>75.409487154000004</v>
      </c>
      <c r="AL14" s="105">
        <v>75.161702969999993</v>
      </c>
      <c r="AM14" s="886">
        <v>74.090173570999994</v>
      </c>
      <c r="AN14" s="105">
        <v>74.503201786000005</v>
      </c>
      <c r="AO14" s="105">
        <v>75.700027387000006</v>
      </c>
      <c r="AP14" s="105">
        <v>75.553444467000006</v>
      </c>
      <c r="AQ14" s="105">
        <v>75.705363645000006</v>
      </c>
      <c r="AR14" s="105">
        <v>76.456214367000001</v>
      </c>
      <c r="AS14" s="105">
        <v>77.890537355000006</v>
      </c>
      <c r="AT14" s="105">
        <v>78.401429097000005</v>
      </c>
      <c r="AU14" s="105">
        <v>78.358139600000001</v>
      </c>
      <c r="AV14" s="105">
        <v>78.303139935000004</v>
      </c>
      <c r="AW14" s="105">
        <v>78.596774499999995</v>
      </c>
      <c r="AX14" s="105">
        <v>77.686495515999994</v>
      </c>
      <c r="AY14" s="105">
        <v>75.928781806000003</v>
      </c>
      <c r="AZ14" s="886">
        <v>77.823516536</v>
      </c>
      <c r="BA14" s="886">
        <v>75.029207935000002</v>
      </c>
      <c r="BB14" s="886">
        <v>75.210572716000001</v>
      </c>
      <c r="BC14" s="886">
        <v>74.404001933000004</v>
      </c>
      <c r="BD14" s="886">
        <v>76.177632805000002</v>
      </c>
      <c r="BE14" s="388">
        <v>76.746544123000007</v>
      </c>
      <c r="BF14" s="388">
        <v>77.196495502999994</v>
      </c>
      <c r="BG14" s="388">
        <v>77.414102221999997</v>
      </c>
      <c r="BH14" s="388">
        <v>78.190659710999995</v>
      </c>
      <c r="BI14" s="388">
        <v>78.819758007000004</v>
      </c>
      <c r="BJ14" s="388">
        <v>78.823730222999998</v>
      </c>
      <c r="BK14" s="388">
        <v>78.646268836999994</v>
      </c>
      <c r="BL14" s="388">
        <v>78.808837072000003</v>
      </c>
      <c r="BM14" s="388">
        <v>78.906552798000007</v>
      </c>
      <c r="BN14" s="388">
        <v>79.227039409</v>
      </c>
      <c r="BO14" s="388">
        <v>79.461771464999998</v>
      </c>
      <c r="BP14" s="388">
        <v>79.455722227999999</v>
      </c>
      <c r="BQ14" s="388">
        <v>80.156022054999994</v>
      </c>
      <c r="BR14" s="388">
        <v>80.301239082999999</v>
      </c>
      <c r="BS14" s="388">
        <v>80.368958360999997</v>
      </c>
      <c r="BT14" s="388">
        <v>80.913333452000003</v>
      </c>
      <c r="BU14" s="388">
        <v>81.359609976000002</v>
      </c>
      <c r="BV14" s="388">
        <v>81.032072408000005</v>
      </c>
    </row>
    <row r="15" spans="1:74" ht="11.1" customHeight="1" x14ac:dyDescent="0.2">
      <c r="A15" s="323" t="s">
        <v>812</v>
      </c>
      <c r="B15" s="393" t="s">
        <v>930</v>
      </c>
      <c r="C15" s="289">
        <v>50.794158699</v>
      </c>
      <c r="D15" s="289">
        <v>51.377991506000001</v>
      </c>
      <c r="E15" s="289">
        <v>51.644907852999999</v>
      </c>
      <c r="F15" s="289">
        <v>50.729464362000002</v>
      </c>
      <c r="G15" s="289">
        <v>50.555852674999997</v>
      </c>
      <c r="H15" s="289">
        <v>50.725497296</v>
      </c>
      <c r="I15" s="289">
        <v>51.454830002999998</v>
      </c>
      <c r="J15" s="289">
        <v>51.567649502000002</v>
      </c>
      <c r="K15" s="289">
        <v>51.958901935</v>
      </c>
      <c r="L15" s="289">
        <v>52.317387062000002</v>
      </c>
      <c r="M15" s="289">
        <v>52.731935894000003</v>
      </c>
      <c r="N15" s="289">
        <v>52.099779826999999</v>
      </c>
      <c r="O15" s="289">
        <v>52.744525017999997</v>
      </c>
      <c r="P15" s="289">
        <v>53.061000389</v>
      </c>
      <c r="Q15" s="289">
        <v>52.851712034999998</v>
      </c>
      <c r="R15" s="289">
        <v>52.199133215000003</v>
      </c>
      <c r="S15" s="289">
        <v>52.075943025000001</v>
      </c>
      <c r="T15" s="289">
        <v>52.397582477</v>
      </c>
      <c r="U15" s="289">
        <v>52.621162849000001</v>
      </c>
      <c r="V15" s="289">
        <v>52.390976989999999</v>
      </c>
      <c r="W15" s="289">
        <v>52.706095763999997</v>
      </c>
      <c r="X15" s="289">
        <v>53.016738979000003</v>
      </c>
      <c r="Y15" s="289">
        <v>53.728721110000002</v>
      </c>
      <c r="Z15" s="289">
        <v>54.057852263000001</v>
      </c>
      <c r="AA15" s="289">
        <v>52.825899978999999</v>
      </c>
      <c r="AB15" s="289">
        <v>53.214176041999998</v>
      </c>
      <c r="AC15" s="289">
        <v>53.304430125000003</v>
      </c>
      <c r="AD15" s="289">
        <v>52.842728948000001</v>
      </c>
      <c r="AE15" s="289">
        <v>52.329467713</v>
      </c>
      <c r="AF15" s="289">
        <v>52.443108191</v>
      </c>
      <c r="AG15" s="289">
        <v>52.295616955</v>
      </c>
      <c r="AH15" s="289">
        <v>52.607030512999998</v>
      </c>
      <c r="AI15" s="289">
        <v>52.231722554000001</v>
      </c>
      <c r="AJ15" s="289">
        <v>52.707157539000001</v>
      </c>
      <c r="AK15" s="289">
        <v>52.866918153999997</v>
      </c>
      <c r="AL15" s="289">
        <v>53.101448583</v>
      </c>
      <c r="AM15" s="874">
        <v>52.782730280999999</v>
      </c>
      <c r="AN15" s="289">
        <v>52.872750000000003</v>
      </c>
      <c r="AO15" s="289">
        <v>53.709055999999997</v>
      </c>
      <c r="AP15" s="289">
        <v>53.426310999999998</v>
      </c>
      <c r="AQ15" s="289">
        <v>53.176564999999997</v>
      </c>
      <c r="AR15" s="289">
        <v>53.798684000000002</v>
      </c>
      <c r="AS15" s="289">
        <v>54.762081000000002</v>
      </c>
      <c r="AT15" s="289">
        <v>55.234921</v>
      </c>
      <c r="AU15" s="289">
        <v>55.303556</v>
      </c>
      <c r="AV15" s="289">
        <v>55.334763000000002</v>
      </c>
      <c r="AW15" s="289">
        <v>55.437748999999997</v>
      </c>
      <c r="AX15" s="289">
        <v>55.144761000000003</v>
      </c>
      <c r="AY15" s="289">
        <v>53.984420999999998</v>
      </c>
      <c r="AZ15" s="874">
        <v>55.205753999999999</v>
      </c>
      <c r="BA15" s="874">
        <v>53.486268000000003</v>
      </c>
      <c r="BB15" s="874">
        <v>53.890154695</v>
      </c>
      <c r="BC15" s="874">
        <v>52.781696934000003</v>
      </c>
      <c r="BD15" s="874">
        <v>54.324896676999998</v>
      </c>
      <c r="BE15" s="355">
        <v>54.586820777</v>
      </c>
      <c r="BF15" s="355">
        <v>54.725672926999998</v>
      </c>
      <c r="BG15" s="355">
        <v>54.910943582999998</v>
      </c>
      <c r="BH15" s="355">
        <v>55.452015848999999</v>
      </c>
      <c r="BI15" s="355">
        <v>55.959168423999998</v>
      </c>
      <c r="BJ15" s="355">
        <v>56.142128892000002</v>
      </c>
      <c r="BK15" s="355">
        <v>56.153874199999997</v>
      </c>
      <c r="BL15" s="355">
        <v>56.365891904999998</v>
      </c>
      <c r="BM15" s="355">
        <v>56.194326078000003</v>
      </c>
      <c r="BN15" s="355">
        <v>56.062489612</v>
      </c>
      <c r="BO15" s="355">
        <v>55.936846529</v>
      </c>
      <c r="BP15" s="355">
        <v>55.783598783999999</v>
      </c>
      <c r="BQ15" s="355">
        <v>56.393962727999998</v>
      </c>
      <c r="BR15" s="355">
        <v>56.468061704999997</v>
      </c>
      <c r="BS15" s="355">
        <v>56.667965037000002</v>
      </c>
      <c r="BT15" s="355">
        <v>57.045982823999999</v>
      </c>
      <c r="BU15" s="355">
        <v>57.495948744000003</v>
      </c>
      <c r="BV15" s="355">
        <v>57.458156506000002</v>
      </c>
    </row>
    <row r="16" spans="1:74" ht="11.1" customHeight="1" x14ac:dyDescent="0.2">
      <c r="A16" s="323" t="s">
        <v>813</v>
      </c>
      <c r="B16" s="393" t="s">
        <v>931</v>
      </c>
      <c r="C16" s="289">
        <v>19.112994516000001</v>
      </c>
      <c r="D16" s="289">
        <v>19.075327536</v>
      </c>
      <c r="E16" s="289">
        <v>19.67678471</v>
      </c>
      <c r="F16" s="289">
        <v>19.696990766999999</v>
      </c>
      <c r="G16" s="289">
        <v>20.323216935000001</v>
      </c>
      <c r="H16" s="289">
        <v>20.533945500000002</v>
      </c>
      <c r="I16" s="289">
        <v>20.706959161</v>
      </c>
      <c r="J16" s="289">
        <v>20.225633128999998</v>
      </c>
      <c r="K16" s="289">
        <v>20.224521766999999</v>
      </c>
      <c r="L16" s="289">
        <v>20.42838729</v>
      </c>
      <c r="M16" s="289">
        <v>20.480401532999998</v>
      </c>
      <c r="N16" s="289">
        <v>19.504345355000002</v>
      </c>
      <c r="O16" s="289">
        <v>20.143132741999999</v>
      </c>
      <c r="P16" s="289">
        <v>20.117926357000002</v>
      </c>
      <c r="Q16" s="289">
        <v>20.442033290000001</v>
      </c>
      <c r="R16" s="289">
        <v>20.787871599999999</v>
      </c>
      <c r="S16" s="289">
        <v>20.967743806000001</v>
      </c>
      <c r="T16" s="289">
        <v>21.303136432999999</v>
      </c>
      <c r="U16" s="289">
        <v>21.421308581000002</v>
      </c>
      <c r="V16" s="289">
        <v>21.570248097</v>
      </c>
      <c r="W16" s="289">
        <v>21.65823</v>
      </c>
      <c r="X16" s="289">
        <v>21.714077226000001</v>
      </c>
      <c r="Y16" s="289">
        <v>21.723579767</v>
      </c>
      <c r="Z16" s="289">
        <v>21.454942805999998</v>
      </c>
      <c r="AA16" s="289">
        <v>20.443250677000002</v>
      </c>
      <c r="AB16" s="289">
        <v>20.986823552000001</v>
      </c>
      <c r="AC16" s="289">
        <v>21.382568323000001</v>
      </c>
      <c r="AD16" s="289">
        <v>21.776544266999998</v>
      </c>
      <c r="AE16" s="289">
        <v>22.042251418999999</v>
      </c>
      <c r="AF16" s="289">
        <v>22.3377172</v>
      </c>
      <c r="AG16" s="289">
        <v>22.162362354999999</v>
      </c>
      <c r="AH16" s="289">
        <v>22.295470483999999</v>
      </c>
      <c r="AI16" s="289">
        <v>22.245183099999998</v>
      </c>
      <c r="AJ16" s="289">
        <v>22.620137452000002</v>
      </c>
      <c r="AK16" s="289">
        <v>22.542569</v>
      </c>
      <c r="AL16" s="289">
        <v>22.060254387000001</v>
      </c>
      <c r="AM16" s="874">
        <v>21.307443289999998</v>
      </c>
      <c r="AN16" s="289">
        <v>21.630451785999998</v>
      </c>
      <c r="AO16" s="289">
        <v>21.990971386999998</v>
      </c>
      <c r="AP16" s="289">
        <v>22.127133467</v>
      </c>
      <c r="AQ16" s="289">
        <v>22.528798644999998</v>
      </c>
      <c r="AR16" s="289">
        <v>22.657530367</v>
      </c>
      <c r="AS16" s="289">
        <v>23.128456355000001</v>
      </c>
      <c r="AT16" s="289">
        <v>23.166508097000001</v>
      </c>
      <c r="AU16" s="289">
        <v>23.054583600000001</v>
      </c>
      <c r="AV16" s="289">
        <v>22.968376934999998</v>
      </c>
      <c r="AW16" s="289">
        <v>23.159025499999998</v>
      </c>
      <c r="AX16" s="289">
        <v>22.541734515999998</v>
      </c>
      <c r="AY16" s="289">
        <v>21.944360805999999</v>
      </c>
      <c r="AZ16" s="874">
        <v>22.617762536000001</v>
      </c>
      <c r="BA16" s="874">
        <v>21.542939935</v>
      </c>
      <c r="BB16" s="874">
        <v>21.320418020999998</v>
      </c>
      <c r="BC16" s="874">
        <v>21.622304999000001</v>
      </c>
      <c r="BD16" s="874">
        <v>21.852736128</v>
      </c>
      <c r="BE16" s="355">
        <v>22.159723346</v>
      </c>
      <c r="BF16" s="355">
        <v>22.470822576</v>
      </c>
      <c r="BG16" s="355">
        <v>22.503158638999999</v>
      </c>
      <c r="BH16" s="355">
        <v>22.738643862</v>
      </c>
      <c r="BI16" s="355">
        <v>22.860589582999999</v>
      </c>
      <c r="BJ16" s="355">
        <v>22.681601331</v>
      </c>
      <c r="BK16" s="355">
        <v>22.492394636</v>
      </c>
      <c r="BL16" s="355">
        <v>22.442945166000001</v>
      </c>
      <c r="BM16" s="355">
        <v>22.71222672</v>
      </c>
      <c r="BN16" s="355">
        <v>23.164549796999999</v>
      </c>
      <c r="BO16" s="355">
        <v>23.524924936000001</v>
      </c>
      <c r="BP16" s="355">
        <v>23.672123444</v>
      </c>
      <c r="BQ16" s="355">
        <v>23.762059326999999</v>
      </c>
      <c r="BR16" s="355">
        <v>23.833177376999998</v>
      </c>
      <c r="BS16" s="355">
        <v>23.700993322999999</v>
      </c>
      <c r="BT16" s="355">
        <v>23.867350628000001</v>
      </c>
      <c r="BU16" s="355">
        <v>23.863661231999998</v>
      </c>
      <c r="BV16" s="355">
        <v>23.573915902</v>
      </c>
    </row>
    <row r="17" spans="1:74" ht="11.1" customHeight="1" x14ac:dyDescent="0.2">
      <c r="A17" s="323"/>
      <c r="B17" s="325"/>
      <c r="C17" s="289"/>
      <c r="D17" s="289"/>
      <c r="E17" s="289"/>
      <c r="F17" s="289"/>
      <c r="G17" s="289"/>
      <c r="H17" s="289"/>
      <c r="I17" s="289"/>
      <c r="J17" s="289"/>
      <c r="K17" s="289"/>
      <c r="L17" s="289"/>
      <c r="M17" s="289"/>
      <c r="N17" s="289"/>
      <c r="O17" s="289"/>
      <c r="P17" s="289"/>
      <c r="Q17" s="289"/>
      <c r="R17" s="289"/>
      <c r="S17" s="289"/>
      <c r="T17" s="289"/>
      <c r="U17" s="289"/>
      <c r="V17" s="289"/>
      <c r="W17" s="289"/>
      <c r="X17" s="289"/>
      <c r="Y17" s="289"/>
      <c r="Z17" s="289"/>
      <c r="AA17" s="289"/>
      <c r="AB17" s="289"/>
      <c r="AC17" s="289"/>
      <c r="AD17" s="289"/>
      <c r="AE17" s="289"/>
      <c r="AF17" s="289"/>
      <c r="AG17" s="289"/>
      <c r="AH17" s="289"/>
      <c r="AI17" s="289"/>
      <c r="AJ17" s="289"/>
      <c r="AK17" s="289"/>
      <c r="AL17" s="289"/>
      <c r="AM17" s="874"/>
      <c r="AN17" s="289"/>
      <c r="AO17" s="289"/>
      <c r="AP17" s="289"/>
      <c r="AQ17" s="289"/>
      <c r="AR17" s="289"/>
      <c r="AS17" s="289"/>
      <c r="AT17" s="289"/>
      <c r="AU17" s="289"/>
      <c r="AV17" s="289"/>
      <c r="AW17" s="289"/>
      <c r="AX17" s="289"/>
      <c r="AY17" s="289"/>
      <c r="AZ17" s="874"/>
      <c r="BA17" s="874"/>
      <c r="BB17" s="874"/>
      <c r="BC17" s="874"/>
      <c r="BD17" s="874"/>
      <c r="BE17" s="355"/>
      <c r="BF17" s="355"/>
      <c r="BG17" s="355"/>
      <c r="BH17" s="355"/>
      <c r="BI17" s="355"/>
      <c r="BJ17" s="355"/>
      <c r="BK17" s="355"/>
      <c r="BL17" s="355"/>
      <c r="BM17" s="355"/>
      <c r="BN17" s="355"/>
      <c r="BO17" s="355"/>
      <c r="BP17" s="355"/>
      <c r="BQ17" s="355"/>
      <c r="BR17" s="355"/>
      <c r="BS17" s="355"/>
      <c r="BT17" s="355"/>
      <c r="BU17" s="355"/>
      <c r="BV17" s="355"/>
    </row>
    <row r="18" spans="1:74" ht="11.1" customHeight="1" x14ac:dyDescent="0.2">
      <c r="A18" s="323"/>
      <c r="B18" s="324" t="s">
        <v>552</v>
      </c>
      <c r="C18" s="289"/>
      <c r="D18" s="289"/>
      <c r="E18" s="289"/>
      <c r="F18" s="289"/>
      <c r="G18" s="289"/>
      <c r="H18" s="289"/>
      <c r="I18" s="289"/>
      <c r="J18" s="289"/>
      <c r="K18" s="289"/>
      <c r="L18" s="289"/>
      <c r="M18" s="289"/>
      <c r="N18" s="289"/>
      <c r="O18" s="289"/>
      <c r="P18" s="289"/>
      <c r="Q18" s="289"/>
      <c r="R18" s="289"/>
      <c r="S18" s="289"/>
      <c r="T18" s="289"/>
      <c r="U18" s="289"/>
      <c r="V18" s="289"/>
      <c r="W18" s="289"/>
      <c r="X18" s="289"/>
      <c r="Y18" s="289"/>
      <c r="Z18" s="289"/>
      <c r="AA18" s="289"/>
      <c r="AB18" s="289"/>
      <c r="AC18" s="289"/>
      <c r="AD18" s="289"/>
      <c r="AE18" s="289"/>
      <c r="AF18" s="289"/>
      <c r="AG18" s="289"/>
      <c r="AH18" s="289"/>
      <c r="AI18" s="289"/>
      <c r="AJ18" s="289"/>
      <c r="AK18" s="289"/>
      <c r="AL18" s="289"/>
      <c r="AM18" s="874"/>
      <c r="AN18" s="289"/>
      <c r="AO18" s="289"/>
      <c r="AP18" s="289"/>
      <c r="AQ18" s="289"/>
      <c r="AR18" s="289"/>
      <c r="AS18" s="289"/>
      <c r="AT18" s="289"/>
      <c r="AU18" s="289"/>
      <c r="AV18" s="289"/>
      <c r="AW18" s="289"/>
      <c r="AX18" s="289"/>
      <c r="AY18" s="289"/>
      <c r="AZ18" s="874"/>
      <c r="BA18" s="874"/>
      <c r="BB18" s="874"/>
      <c r="BC18" s="874"/>
      <c r="BD18" s="874"/>
      <c r="BE18" s="355"/>
      <c r="BF18" s="355"/>
      <c r="BG18" s="355"/>
      <c r="BH18" s="355"/>
      <c r="BI18" s="355"/>
      <c r="BJ18" s="355"/>
      <c r="BK18" s="355"/>
      <c r="BL18" s="355"/>
      <c r="BM18" s="355"/>
      <c r="BN18" s="355"/>
      <c r="BO18" s="355"/>
      <c r="BP18" s="355"/>
      <c r="BQ18" s="355"/>
      <c r="BR18" s="355"/>
      <c r="BS18" s="355"/>
      <c r="BT18" s="355"/>
      <c r="BU18" s="355"/>
      <c r="BV18" s="355"/>
    </row>
    <row r="19" spans="1:74" s="272" customFormat="1" ht="11.1" customHeight="1" x14ac:dyDescent="0.2">
      <c r="A19" s="395" t="s">
        <v>173</v>
      </c>
      <c r="B19" s="389" t="s">
        <v>809</v>
      </c>
      <c r="C19" s="105">
        <v>97.204407423999996</v>
      </c>
      <c r="D19" s="105">
        <v>100.45605451</v>
      </c>
      <c r="E19" s="105">
        <v>99.222004071000001</v>
      </c>
      <c r="F19" s="105">
        <v>97.920641169999996</v>
      </c>
      <c r="G19" s="105">
        <v>99.201077308999999</v>
      </c>
      <c r="H19" s="105">
        <v>101.00595104</v>
      </c>
      <c r="I19" s="105">
        <v>100.2310303</v>
      </c>
      <c r="J19" s="105">
        <v>100.79262566</v>
      </c>
      <c r="K19" s="105">
        <v>101.06850424</v>
      </c>
      <c r="L19" s="105">
        <v>98.840211173</v>
      </c>
      <c r="M19" s="105">
        <v>100.37433489</v>
      </c>
      <c r="N19" s="105">
        <v>100.95198658</v>
      </c>
      <c r="O19" s="105">
        <v>97.930606139999995</v>
      </c>
      <c r="P19" s="105">
        <v>101.55325379</v>
      </c>
      <c r="Q19" s="105">
        <v>101.00860398</v>
      </c>
      <c r="R19" s="105">
        <v>100.02995910999999</v>
      </c>
      <c r="S19" s="105">
        <v>101.44917049999999</v>
      </c>
      <c r="T19" s="105">
        <v>103.14403743</v>
      </c>
      <c r="U19" s="105">
        <v>101.79194041</v>
      </c>
      <c r="V19" s="105">
        <v>102.05528738</v>
      </c>
      <c r="W19" s="105">
        <v>102.01663832</v>
      </c>
      <c r="X19" s="105">
        <v>101.46528791999999</v>
      </c>
      <c r="Y19" s="105">
        <v>102.37069667</v>
      </c>
      <c r="Z19" s="105">
        <v>102.55881407</v>
      </c>
      <c r="AA19" s="105">
        <v>99.741219165000004</v>
      </c>
      <c r="AB19" s="105">
        <v>101.90490412</v>
      </c>
      <c r="AC19" s="105">
        <v>101.32258548</v>
      </c>
      <c r="AD19" s="105">
        <v>102.15395436</v>
      </c>
      <c r="AE19" s="105">
        <v>103.13807822</v>
      </c>
      <c r="AF19" s="105">
        <v>103.80818554</v>
      </c>
      <c r="AG19" s="105">
        <v>103.99153504</v>
      </c>
      <c r="AH19" s="105">
        <v>103.52202978</v>
      </c>
      <c r="AI19" s="105">
        <v>103.39707464999999</v>
      </c>
      <c r="AJ19" s="105">
        <v>103.71816346999999</v>
      </c>
      <c r="AK19" s="105">
        <v>103.34333011</v>
      </c>
      <c r="AL19" s="105">
        <v>103.56513674</v>
      </c>
      <c r="AM19" s="886">
        <v>101.71828508999999</v>
      </c>
      <c r="AN19" s="105">
        <v>103.21027717</v>
      </c>
      <c r="AO19" s="105">
        <v>102.29590854</v>
      </c>
      <c r="AP19" s="105">
        <v>103.27531424</v>
      </c>
      <c r="AQ19" s="105">
        <v>103.19951915999999</v>
      </c>
      <c r="AR19" s="105">
        <v>105.42073947999999</v>
      </c>
      <c r="AS19" s="105">
        <v>105.12107634</v>
      </c>
      <c r="AT19" s="105">
        <v>104.19052221</v>
      </c>
      <c r="AU19" s="105">
        <v>105.54809557</v>
      </c>
      <c r="AV19" s="105">
        <v>104.14607994000001</v>
      </c>
      <c r="AW19" s="105">
        <v>103.93529223</v>
      </c>
      <c r="AX19" s="105">
        <v>105.90900257</v>
      </c>
      <c r="AY19" s="105">
        <v>102.33540653999999</v>
      </c>
      <c r="AZ19" s="886">
        <v>104.2792036</v>
      </c>
      <c r="BA19" s="886">
        <v>101.9819382</v>
      </c>
      <c r="BB19" s="886">
        <v>99.909949928000003</v>
      </c>
      <c r="BC19" s="886">
        <v>99.764325833000001</v>
      </c>
      <c r="BD19" s="886">
        <v>101.40715973</v>
      </c>
      <c r="BE19" s="388">
        <v>101.57384233000001</v>
      </c>
      <c r="BF19" s="388">
        <v>104.38727978999999</v>
      </c>
      <c r="BG19" s="388">
        <v>104.61423906</v>
      </c>
      <c r="BH19" s="388">
        <v>103.53279308</v>
      </c>
      <c r="BI19" s="388">
        <v>104.26784858000001</v>
      </c>
      <c r="BJ19" s="388">
        <v>105.40612247999999</v>
      </c>
      <c r="BK19" s="388">
        <v>102.34011144</v>
      </c>
      <c r="BL19" s="388">
        <v>104.63023242</v>
      </c>
      <c r="BM19" s="388">
        <v>103.32449299</v>
      </c>
      <c r="BN19" s="388">
        <v>104.1977986</v>
      </c>
      <c r="BO19" s="388">
        <v>104.3965623</v>
      </c>
      <c r="BP19" s="388">
        <v>105.89775667000001</v>
      </c>
      <c r="BQ19" s="388">
        <v>105.59081808000001</v>
      </c>
      <c r="BR19" s="388">
        <v>105.47798179999999</v>
      </c>
      <c r="BS19" s="388">
        <v>105.65538591000001</v>
      </c>
      <c r="BT19" s="388">
        <v>104.48707562</v>
      </c>
      <c r="BU19" s="388">
        <v>105.26502152</v>
      </c>
      <c r="BV19" s="388">
        <v>106.46929467</v>
      </c>
    </row>
    <row r="20" spans="1:74" s="272" customFormat="1" ht="11.1" customHeight="1" x14ac:dyDescent="0.2">
      <c r="A20" s="395" t="s">
        <v>166</v>
      </c>
      <c r="B20" s="392" t="s">
        <v>932</v>
      </c>
      <c r="C20" s="105">
        <v>44.433121399999997</v>
      </c>
      <c r="D20" s="105">
        <v>46.595428472000002</v>
      </c>
      <c r="E20" s="105">
        <v>46.132115628999998</v>
      </c>
      <c r="F20" s="105">
        <v>44.477686988999999</v>
      </c>
      <c r="G20" s="105">
        <v>44.937032160999998</v>
      </c>
      <c r="H20" s="105">
        <v>46.107595271999998</v>
      </c>
      <c r="I20" s="105">
        <v>45.704959893999998</v>
      </c>
      <c r="J20" s="105">
        <v>46.527702281000003</v>
      </c>
      <c r="K20" s="105">
        <v>46.125959846000001</v>
      </c>
      <c r="L20" s="105">
        <v>45.035969766000001</v>
      </c>
      <c r="M20" s="105">
        <v>46.002572123999997</v>
      </c>
      <c r="N20" s="105">
        <v>45.947797592000001</v>
      </c>
      <c r="O20" s="105">
        <v>43.980047839999997</v>
      </c>
      <c r="P20" s="105">
        <v>46.200046428</v>
      </c>
      <c r="Q20" s="105">
        <v>45.862143048</v>
      </c>
      <c r="R20" s="105">
        <v>44.497014886000002</v>
      </c>
      <c r="S20" s="105">
        <v>45.451624699</v>
      </c>
      <c r="T20" s="105">
        <v>46.590597158000001</v>
      </c>
      <c r="U20" s="105">
        <v>45.678179960000001</v>
      </c>
      <c r="V20" s="105">
        <v>46.297816537999999</v>
      </c>
      <c r="W20" s="105">
        <v>45.604635410999997</v>
      </c>
      <c r="X20" s="105">
        <v>46.199643620000003</v>
      </c>
      <c r="Y20" s="105">
        <v>46.350600692</v>
      </c>
      <c r="Z20" s="105">
        <v>45.941006565999999</v>
      </c>
      <c r="AA20" s="105">
        <v>44.550587788000001</v>
      </c>
      <c r="AB20" s="105">
        <v>45.300775332000001</v>
      </c>
      <c r="AC20" s="105">
        <v>44.918188684</v>
      </c>
      <c r="AD20" s="105">
        <v>45.467364715999999</v>
      </c>
      <c r="AE20" s="105">
        <v>46.002422416999998</v>
      </c>
      <c r="AF20" s="105">
        <v>46.124244705999999</v>
      </c>
      <c r="AG20" s="105">
        <v>46.551937963</v>
      </c>
      <c r="AH20" s="105">
        <v>46.786167642999999</v>
      </c>
      <c r="AI20" s="105">
        <v>46.120336401000003</v>
      </c>
      <c r="AJ20" s="105">
        <v>47.24911985</v>
      </c>
      <c r="AK20" s="105">
        <v>46.044435166</v>
      </c>
      <c r="AL20" s="105">
        <v>45.850125970999997</v>
      </c>
      <c r="AM20" s="886">
        <v>45.227848940999998</v>
      </c>
      <c r="AN20" s="105">
        <v>45.812066922</v>
      </c>
      <c r="AO20" s="105">
        <v>45.146220241000002</v>
      </c>
      <c r="AP20" s="105">
        <v>45.679519288000002</v>
      </c>
      <c r="AQ20" s="105">
        <v>44.920393095000001</v>
      </c>
      <c r="AR20" s="105">
        <v>46.474309466000001</v>
      </c>
      <c r="AS20" s="105">
        <v>46.709522239999998</v>
      </c>
      <c r="AT20" s="105">
        <v>46.160185204000001</v>
      </c>
      <c r="AU20" s="105">
        <v>46.734209753999998</v>
      </c>
      <c r="AV20" s="105">
        <v>46.465622764000003</v>
      </c>
      <c r="AW20" s="105">
        <v>45.200382748000003</v>
      </c>
      <c r="AX20" s="105">
        <v>46.540683872999999</v>
      </c>
      <c r="AY20" s="105">
        <v>45.397693476999997</v>
      </c>
      <c r="AZ20" s="886">
        <v>46.445534610999999</v>
      </c>
      <c r="BA20" s="886">
        <v>45.055064614000003</v>
      </c>
      <c r="BB20" s="886">
        <v>45.029955671000003</v>
      </c>
      <c r="BC20" s="886">
        <v>44.413040742</v>
      </c>
      <c r="BD20" s="886">
        <v>45.298372323000002</v>
      </c>
      <c r="BE20" s="388">
        <v>45.774689111999997</v>
      </c>
      <c r="BF20" s="388">
        <v>46.310931918000001</v>
      </c>
      <c r="BG20" s="388">
        <v>45.681608205000003</v>
      </c>
      <c r="BH20" s="388">
        <v>45.860470497000001</v>
      </c>
      <c r="BI20" s="388">
        <v>45.465103737</v>
      </c>
      <c r="BJ20" s="388">
        <v>45.829896245</v>
      </c>
      <c r="BK20" s="388">
        <v>44.889712785999997</v>
      </c>
      <c r="BL20" s="388">
        <v>46.067515075999999</v>
      </c>
      <c r="BM20" s="388">
        <v>45.156867562999999</v>
      </c>
      <c r="BN20" s="388">
        <v>45.149217260999997</v>
      </c>
      <c r="BO20" s="388">
        <v>45.000784406999998</v>
      </c>
      <c r="BP20" s="388">
        <v>45.792258078000003</v>
      </c>
      <c r="BQ20" s="388">
        <v>46.061721945999999</v>
      </c>
      <c r="BR20" s="388">
        <v>46.384418275000002</v>
      </c>
      <c r="BS20" s="388">
        <v>45.708363945000002</v>
      </c>
      <c r="BT20" s="388">
        <v>45.884870137</v>
      </c>
      <c r="BU20" s="388">
        <v>45.521994565999996</v>
      </c>
      <c r="BV20" s="388">
        <v>45.921075961</v>
      </c>
    </row>
    <row r="21" spans="1:74" ht="11.1" customHeight="1" x14ac:dyDescent="0.2">
      <c r="A21" s="323" t="s">
        <v>162</v>
      </c>
      <c r="B21" s="393" t="s">
        <v>937</v>
      </c>
      <c r="C21" s="289">
        <v>2.3574999999999999</v>
      </c>
      <c r="D21" s="289">
        <v>2.4460999999999999</v>
      </c>
      <c r="E21" s="289">
        <v>2.214</v>
      </c>
      <c r="F21" s="289">
        <v>2.2357999999999998</v>
      </c>
      <c r="G21" s="289">
        <v>2.2814999999999999</v>
      </c>
      <c r="H21" s="289">
        <v>2.5057999999999998</v>
      </c>
      <c r="I21" s="289">
        <v>2.5061</v>
      </c>
      <c r="J21" s="289">
        <v>2.4134000000000002</v>
      </c>
      <c r="K21" s="289">
        <v>2.4085999999999999</v>
      </c>
      <c r="L21" s="289">
        <v>2.4249999999999998</v>
      </c>
      <c r="M21" s="289">
        <v>2.5041000000000002</v>
      </c>
      <c r="N21" s="289">
        <v>2.5255000000000001</v>
      </c>
      <c r="O21" s="289">
        <v>2.2873000000000001</v>
      </c>
      <c r="P21" s="289">
        <v>2.383</v>
      </c>
      <c r="Q21" s="289">
        <v>2.3365</v>
      </c>
      <c r="R21" s="289">
        <v>2.2742</v>
      </c>
      <c r="S21" s="289">
        <v>2.3081999999999998</v>
      </c>
      <c r="T21" s="289">
        <v>2.6846999999999999</v>
      </c>
      <c r="U21" s="289">
        <v>2.6899000000000002</v>
      </c>
      <c r="V21" s="289">
        <v>2.5979999999999999</v>
      </c>
      <c r="W21" s="289">
        <v>2.3571</v>
      </c>
      <c r="X21" s="289">
        <v>2.5699000000000001</v>
      </c>
      <c r="Y21" s="289">
        <v>2.3953000000000002</v>
      </c>
      <c r="Z21" s="289">
        <v>2.4590999999999998</v>
      </c>
      <c r="AA21" s="289">
        <v>2.4144999999999999</v>
      </c>
      <c r="AB21" s="289">
        <v>2.4302000000000001</v>
      </c>
      <c r="AC21" s="289">
        <v>2.2686999999999999</v>
      </c>
      <c r="AD21" s="289">
        <v>2.2002000000000002</v>
      </c>
      <c r="AE21" s="289">
        <v>2.4098999999999999</v>
      </c>
      <c r="AF21" s="289">
        <v>2.5335999999999999</v>
      </c>
      <c r="AG21" s="289">
        <v>2.5678000000000001</v>
      </c>
      <c r="AH21" s="289">
        <v>2.5148000000000001</v>
      </c>
      <c r="AI21" s="289">
        <v>2.4893999999999998</v>
      </c>
      <c r="AJ21" s="289">
        <v>2.4817999999999998</v>
      </c>
      <c r="AK21" s="289">
        <v>2.5505</v>
      </c>
      <c r="AL21" s="289">
        <v>2.4207000000000001</v>
      </c>
      <c r="AM21" s="874">
        <v>2.456</v>
      </c>
      <c r="AN21" s="289">
        <v>2.4199000000000002</v>
      </c>
      <c r="AO21" s="289">
        <v>2.4125000000000001</v>
      </c>
      <c r="AP21" s="289">
        <v>2.3037000000000001</v>
      </c>
      <c r="AQ21" s="289">
        <v>2.3374999999999999</v>
      </c>
      <c r="AR21" s="289">
        <v>2.3445</v>
      </c>
      <c r="AS21" s="289">
        <v>2.5003000000000002</v>
      </c>
      <c r="AT21" s="289">
        <v>2.5164</v>
      </c>
      <c r="AU21" s="289">
        <v>2.7235</v>
      </c>
      <c r="AV21" s="289">
        <v>2.5461</v>
      </c>
      <c r="AW21" s="289">
        <v>2.6116000000000001</v>
      </c>
      <c r="AX21" s="289">
        <v>2.5434000000000001</v>
      </c>
      <c r="AY21" s="289">
        <v>2.5489999999999999</v>
      </c>
      <c r="AZ21" s="874">
        <v>2.42</v>
      </c>
      <c r="BA21" s="874">
        <v>2.4775</v>
      </c>
      <c r="BB21" s="874">
        <v>2.3641796390000001</v>
      </c>
      <c r="BC21" s="874">
        <v>2.4190162062999998</v>
      </c>
      <c r="BD21" s="874">
        <v>2.5019882580999999</v>
      </c>
      <c r="BE21" s="355">
        <v>2.5472719276000002</v>
      </c>
      <c r="BF21" s="355">
        <v>2.5501818691999998</v>
      </c>
      <c r="BG21" s="355">
        <v>2.5142500966000001</v>
      </c>
      <c r="BH21" s="355">
        <v>2.5109391086000001</v>
      </c>
      <c r="BI21" s="355">
        <v>2.5084734389999999</v>
      </c>
      <c r="BJ21" s="355">
        <v>2.4694668351</v>
      </c>
      <c r="BK21" s="355">
        <v>2.4469012073999998</v>
      </c>
      <c r="BL21" s="355">
        <v>2.4840378343</v>
      </c>
      <c r="BM21" s="355">
        <v>2.3655774617000001</v>
      </c>
      <c r="BN21" s="355">
        <v>2.3075843129</v>
      </c>
      <c r="BO21" s="355">
        <v>2.4125764627000001</v>
      </c>
      <c r="BP21" s="355">
        <v>2.5056864896</v>
      </c>
      <c r="BQ21" s="355">
        <v>2.5510373622000002</v>
      </c>
      <c r="BR21" s="355">
        <v>2.5539516224000001</v>
      </c>
      <c r="BS21" s="355">
        <v>2.5179665252999999</v>
      </c>
      <c r="BT21" s="355">
        <v>2.5146506236000001</v>
      </c>
      <c r="BU21" s="355">
        <v>2.5121812948</v>
      </c>
      <c r="BV21" s="355">
        <v>2.4731168031999999</v>
      </c>
    </row>
    <row r="22" spans="1:74" ht="11.1" customHeight="1" x14ac:dyDescent="0.2">
      <c r="A22" s="323" t="s">
        <v>163</v>
      </c>
      <c r="B22" s="393" t="s">
        <v>938</v>
      </c>
      <c r="C22" s="289">
        <v>12.4656</v>
      </c>
      <c r="D22" s="289">
        <v>13.8146</v>
      </c>
      <c r="E22" s="289">
        <v>13.5626</v>
      </c>
      <c r="F22" s="289">
        <v>13.2898</v>
      </c>
      <c r="G22" s="289">
        <v>13.460100000000001</v>
      </c>
      <c r="H22" s="289">
        <v>13.873900000000001</v>
      </c>
      <c r="I22" s="289">
        <v>13.852</v>
      </c>
      <c r="J22" s="289">
        <v>14.136799999999999</v>
      </c>
      <c r="K22" s="289">
        <v>14.2507</v>
      </c>
      <c r="L22" s="289">
        <v>13.284800000000001</v>
      </c>
      <c r="M22" s="289">
        <v>13.470599999999999</v>
      </c>
      <c r="N22" s="289">
        <v>13.4839</v>
      </c>
      <c r="O22" s="289">
        <v>12.382300000000001</v>
      </c>
      <c r="P22" s="289">
        <v>13.602499999999999</v>
      </c>
      <c r="Q22" s="289">
        <v>13.3696</v>
      </c>
      <c r="R22" s="289">
        <v>13.0617</v>
      </c>
      <c r="S22" s="289">
        <v>13.658099999999999</v>
      </c>
      <c r="T22" s="289">
        <v>13.924799999999999</v>
      </c>
      <c r="U22" s="289">
        <v>13.615600000000001</v>
      </c>
      <c r="V22" s="289">
        <v>13.5541</v>
      </c>
      <c r="W22" s="289">
        <v>13.799099999999999</v>
      </c>
      <c r="X22" s="289">
        <v>13.7408</v>
      </c>
      <c r="Y22" s="289">
        <v>13.3697</v>
      </c>
      <c r="Z22" s="289">
        <v>12.9758</v>
      </c>
      <c r="AA22" s="289">
        <v>12.536899999999999</v>
      </c>
      <c r="AB22" s="289">
        <v>12.9565</v>
      </c>
      <c r="AC22" s="289">
        <v>12.8978</v>
      </c>
      <c r="AD22" s="289">
        <v>13.6645</v>
      </c>
      <c r="AE22" s="289">
        <v>13.4033</v>
      </c>
      <c r="AF22" s="289">
        <v>13.707599999999999</v>
      </c>
      <c r="AG22" s="289">
        <v>14.2073</v>
      </c>
      <c r="AH22" s="289">
        <v>13.8331</v>
      </c>
      <c r="AI22" s="289">
        <v>13.9688</v>
      </c>
      <c r="AJ22" s="289">
        <v>14.1014</v>
      </c>
      <c r="AK22" s="289">
        <v>13.410600000000001</v>
      </c>
      <c r="AL22" s="289">
        <v>12.9186</v>
      </c>
      <c r="AM22" s="874">
        <v>12.4834</v>
      </c>
      <c r="AN22" s="289">
        <v>13.2973</v>
      </c>
      <c r="AO22" s="289">
        <v>13.277135534999999</v>
      </c>
      <c r="AP22" s="289">
        <v>13.737299999999999</v>
      </c>
      <c r="AQ22" s="289">
        <v>13.327</v>
      </c>
      <c r="AR22" s="289">
        <v>13.965199999999999</v>
      </c>
      <c r="AS22" s="289">
        <v>13.8759</v>
      </c>
      <c r="AT22" s="289">
        <v>13.311500000000001</v>
      </c>
      <c r="AU22" s="289">
        <v>13.946999999999999</v>
      </c>
      <c r="AV22" s="289">
        <v>13.8361</v>
      </c>
      <c r="AW22" s="289">
        <v>12.9758</v>
      </c>
      <c r="AX22" s="289">
        <v>13.313499999999999</v>
      </c>
      <c r="AY22" s="289">
        <v>12.5123</v>
      </c>
      <c r="AZ22" s="874">
        <v>13.226599999999999</v>
      </c>
      <c r="BA22" s="874">
        <v>13.032299999999999</v>
      </c>
      <c r="BB22" s="874">
        <v>13.242369503000001</v>
      </c>
      <c r="BC22" s="874">
        <v>13.11710712</v>
      </c>
      <c r="BD22" s="874">
        <v>13.483417709999999</v>
      </c>
      <c r="BE22" s="355">
        <v>13.707945311</v>
      </c>
      <c r="BF22" s="355">
        <v>13.584697795</v>
      </c>
      <c r="BG22" s="355">
        <v>13.748993354</v>
      </c>
      <c r="BH22" s="355">
        <v>13.552888683000001</v>
      </c>
      <c r="BI22" s="355">
        <v>13.178835875000001</v>
      </c>
      <c r="BJ22" s="355">
        <v>12.991919939000001</v>
      </c>
      <c r="BK22" s="355">
        <v>12.420413246000001</v>
      </c>
      <c r="BL22" s="355">
        <v>13.220186693</v>
      </c>
      <c r="BM22" s="355">
        <v>13.043733859</v>
      </c>
      <c r="BN22" s="355">
        <v>13.231067693</v>
      </c>
      <c r="BO22" s="355">
        <v>13.105257925</v>
      </c>
      <c r="BP22" s="355">
        <v>13.473169259000001</v>
      </c>
      <c r="BQ22" s="355">
        <v>13.698678023999999</v>
      </c>
      <c r="BR22" s="355">
        <v>13.574891926999999</v>
      </c>
      <c r="BS22" s="355">
        <v>13.739905443</v>
      </c>
      <c r="BT22" s="355">
        <v>13.542943812000001</v>
      </c>
      <c r="BU22" s="355">
        <v>13.16725643</v>
      </c>
      <c r="BV22" s="355">
        <v>12.979523688</v>
      </c>
    </row>
    <row r="23" spans="1:74" ht="11.1" customHeight="1" x14ac:dyDescent="0.2">
      <c r="A23" s="323" t="s">
        <v>164</v>
      </c>
      <c r="B23" s="393" t="s">
        <v>939</v>
      </c>
      <c r="C23" s="289">
        <v>3.7709999999999999</v>
      </c>
      <c r="D23" s="289">
        <v>3.8090999999999999</v>
      </c>
      <c r="E23" s="289">
        <v>3.4796999999999998</v>
      </c>
      <c r="F23" s="289">
        <v>2.9710999999999999</v>
      </c>
      <c r="G23" s="289">
        <v>2.9194</v>
      </c>
      <c r="H23" s="289">
        <v>3.0842999999999998</v>
      </c>
      <c r="I23" s="289">
        <v>3.0636999999999999</v>
      </c>
      <c r="J23" s="289">
        <v>3.2801999999999998</v>
      </c>
      <c r="K23" s="289">
        <v>3.1183999999999998</v>
      </c>
      <c r="L23" s="289">
        <v>3.1932</v>
      </c>
      <c r="M23" s="289">
        <v>3.4176000000000002</v>
      </c>
      <c r="N23" s="289">
        <v>3.9664999999999999</v>
      </c>
      <c r="O23" s="289">
        <v>3.7176</v>
      </c>
      <c r="P23" s="289">
        <v>3.8746</v>
      </c>
      <c r="Q23" s="289">
        <v>3.4718</v>
      </c>
      <c r="R23" s="289">
        <v>3.1440999999999999</v>
      </c>
      <c r="S23" s="289">
        <v>2.9523000000000001</v>
      </c>
      <c r="T23" s="289">
        <v>3.0402999999999998</v>
      </c>
      <c r="U23" s="289">
        <v>3.0221</v>
      </c>
      <c r="V23" s="289">
        <v>3.0800999999999998</v>
      </c>
      <c r="W23" s="289">
        <v>3.0510000000000002</v>
      </c>
      <c r="X23" s="289">
        <v>3.0369000000000002</v>
      </c>
      <c r="Y23" s="289">
        <v>3.3893</v>
      </c>
      <c r="Z23" s="289">
        <v>3.6996000000000002</v>
      </c>
      <c r="AA23" s="289">
        <v>3.4416000000000002</v>
      </c>
      <c r="AB23" s="289">
        <v>3.5148000000000001</v>
      </c>
      <c r="AC23" s="289">
        <v>3.3511000000000002</v>
      </c>
      <c r="AD23" s="289">
        <v>3.0954999999999999</v>
      </c>
      <c r="AE23" s="289">
        <v>2.8754</v>
      </c>
      <c r="AF23" s="289">
        <v>2.8786</v>
      </c>
      <c r="AG23" s="289">
        <v>2.8611</v>
      </c>
      <c r="AH23" s="289">
        <v>2.9569999999999999</v>
      </c>
      <c r="AI23" s="289">
        <v>2.9098000000000002</v>
      </c>
      <c r="AJ23" s="289">
        <v>2.9548000000000001</v>
      </c>
      <c r="AK23" s="289">
        <v>3.2989000000000002</v>
      </c>
      <c r="AL23" s="289">
        <v>3.5568</v>
      </c>
      <c r="AM23" s="874">
        <v>3.3774000000000002</v>
      </c>
      <c r="AN23" s="289">
        <v>3.4581</v>
      </c>
      <c r="AO23" s="289">
        <v>3.2111000000000001</v>
      </c>
      <c r="AP23" s="289">
        <v>3.0531000000000001</v>
      </c>
      <c r="AQ23" s="289">
        <v>2.7181000000000002</v>
      </c>
      <c r="AR23" s="289">
        <v>2.8574999999999999</v>
      </c>
      <c r="AS23" s="289">
        <v>2.8277999999999999</v>
      </c>
      <c r="AT23" s="289">
        <v>2.8759000000000001</v>
      </c>
      <c r="AU23" s="289">
        <v>2.9365000000000001</v>
      </c>
      <c r="AV23" s="289">
        <v>2.9384999999999999</v>
      </c>
      <c r="AW23" s="289">
        <v>3.1215999999999999</v>
      </c>
      <c r="AX23" s="289">
        <v>3.5089999999999999</v>
      </c>
      <c r="AY23" s="289">
        <v>3.3714</v>
      </c>
      <c r="AZ23" s="874">
        <v>3.3534999999999999</v>
      </c>
      <c r="BA23" s="874">
        <v>3.1000999999999999</v>
      </c>
      <c r="BB23" s="874">
        <v>2.7604358822999999</v>
      </c>
      <c r="BC23" s="874">
        <v>2.5882278308000002</v>
      </c>
      <c r="BD23" s="874">
        <v>2.5937347834</v>
      </c>
      <c r="BE23" s="355">
        <v>2.6983060990999999</v>
      </c>
      <c r="BF23" s="355">
        <v>2.8485433911000002</v>
      </c>
      <c r="BG23" s="355">
        <v>2.7783630829999999</v>
      </c>
      <c r="BH23" s="355">
        <v>2.8025230963999999</v>
      </c>
      <c r="BI23" s="355">
        <v>3.0825608695</v>
      </c>
      <c r="BJ23" s="355">
        <v>3.4331799806999999</v>
      </c>
      <c r="BK23" s="355">
        <v>3.2531343133999999</v>
      </c>
      <c r="BL23" s="355">
        <v>3.4315180416</v>
      </c>
      <c r="BM23" s="355">
        <v>3.1313949894999999</v>
      </c>
      <c r="BN23" s="355">
        <v>2.8172374669</v>
      </c>
      <c r="BO23" s="355">
        <v>2.6148931472000001</v>
      </c>
      <c r="BP23" s="355">
        <v>2.6105055637999999</v>
      </c>
      <c r="BQ23" s="355">
        <v>2.7067631448</v>
      </c>
      <c r="BR23" s="355">
        <v>2.7714456689999998</v>
      </c>
      <c r="BS23" s="355">
        <v>2.7029126819</v>
      </c>
      <c r="BT23" s="355">
        <v>2.7265055946999999</v>
      </c>
      <c r="BU23" s="355">
        <v>2.999970126</v>
      </c>
      <c r="BV23" s="355">
        <v>3.3423592611999999</v>
      </c>
    </row>
    <row r="24" spans="1:74" ht="11.1" customHeight="1" x14ac:dyDescent="0.2">
      <c r="A24" s="323" t="s">
        <v>160</v>
      </c>
      <c r="B24" s="393" t="s">
        <v>194</v>
      </c>
      <c r="C24" s="289">
        <v>19.613111</v>
      </c>
      <c r="D24" s="289">
        <v>20.190412999999999</v>
      </c>
      <c r="E24" s="289">
        <v>20.483485999999999</v>
      </c>
      <c r="F24" s="289">
        <v>19.727340999999999</v>
      </c>
      <c r="G24" s="289">
        <v>19.839566999999999</v>
      </c>
      <c r="H24" s="289">
        <v>20.433236999999998</v>
      </c>
      <c r="I24" s="289">
        <v>19.925560999999998</v>
      </c>
      <c r="J24" s="289">
        <v>20.265028999999998</v>
      </c>
      <c r="K24" s="289">
        <v>20.129058000000001</v>
      </c>
      <c r="L24" s="289">
        <v>20.006618</v>
      </c>
      <c r="M24" s="289">
        <v>20.214213999999998</v>
      </c>
      <c r="N24" s="289">
        <v>19.327209</v>
      </c>
      <c r="O24" s="289">
        <v>19.353483000000001</v>
      </c>
      <c r="P24" s="289">
        <v>19.941524000000001</v>
      </c>
      <c r="Q24" s="289">
        <v>20.207293</v>
      </c>
      <c r="R24" s="289">
        <v>19.971914999999999</v>
      </c>
      <c r="S24" s="289">
        <v>20.323443000000001</v>
      </c>
      <c r="T24" s="289">
        <v>20.755185999999998</v>
      </c>
      <c r="U24" s="289">
        <v>20.042788999999999</v>
      </c>
      <c r="V24" s="289">
        <v>20.767872000000001</v>
      </c>
      <c r="W24" s="289">
        <v>20.154582999999999</v>
      </c>
      <c r="X24" s="289">
        <v>20.631443999999998</v>
      </c>
      <c r="Y24" s="289">
        <v>20.738980000000002</v>
      </c>
      <c r="Z24" s="289">
        <v>20.396183000000001</v>
      </c>
      <c r="AA24" s="289">
        <v>19.789279000000001</v>
      </c>
      <c r="AB24" s="289">
        <v>19.972377999999999</v>
      </c>
      <c r="AC24" s="289">
        <v>20.011388</v>
      </c>
      <c r="AD24" s="289">
        <v>20.155279</v>
      </c>
      <c r="AE24" s="289">
        <v>20.887834000000002</v>
      </c>
      <c r="AF24" s="289">
        <v>20.536577000000001</v>
      </c>
      <c r="AG24" s="289">
        <v>20.593178000000002</v>
      </c>
      <c r="AH24" s="289">
        <v>20.984949</v>
      </c>
      <c r="AI24" s="289">
        <v>20.356294999999999</v>
      </c>
      <c r="AJ24" s="289">
        <v>21.249372000000001</v>
      </c>
      <c r="AK24" s="289">
        <v>20.367203</v>
      </c>
      <c r="AL24" s="289">
        <v>20.615046</v>
      </c>
      <c r="AM24" s="874">
        <v>20.735623</v>
      </c>
      <c r="AN24" s="289">
        <v>20.225491999999999</v>
      </c>
      <c r="AO24" s="289">
        <v>19.949864000000002</v>
      </c>
      <c r="AP24" s="289">
        <v>20.212610000000002</v>
      </c>
      <c r="AQ24" s="289">
        <v>20.322932000000002</v>
      </c>
      <c r="AR24" s="289">
        <v>21.007194999999999</v>
      </c>
      <c r="AS24" s="289">
        <v>20.984271</v>
      </c>
      <c r="AT24" s="289">
        <v>21.195426000000001</v>
      </c>
      <c r="AU24" s="289">
        <v>20.720071999999998</v>
      </c>
      <c r="AV24" s="289">
        <v>20.846402000000001</v>
      </c>
      <c r="AW24" s="289">
        <v>20.226611999999999</v>
      </c>
      <c r="AX24" s="289">
        <v>20.851362000000002</v>
      </c>
      <c r="AY24" s="289">
        <v>20.649557999999999</v>
      </c>
      <c r="AZ24" s="874">
        <v>21.137712000000001</v>
      </c>
      <c r="BA24" s="874">
        <v>20.383077</v>
      </c>
      <c r="BB24" s="874">
        <v>20.808201</v>
      </c>
      <c r="BC24" s="874">
        <v>20.321919531999999</v>
      </c>
      <c r="BD24" s="874">
        <v>20.695454432999998</v>
      </c>
      <c r="BE24" s="355">
        <v>20.789180000000002</v>
      </c>
      <c r="BF24" s="355">
        <v>21.09329</v>
      </c>
      <c r="BG24" s="355">
        <v>20.5579</v>
      </c>
      <c r="BH24" s="355">
        <v>20.906700000000001</v>
      </c>
      <c r="BI24" s="355">
        <v>20.438289999999999</v>
      </c>
      <c r="BJ24" s="355">
        <v>20.648209999999999</v>
      </c>
      <c r="BK24" s="355">
        <v>20.621120000000001</v>
      </c>
      <c r="BL24" s="355">
        <v>20.621670000000002</v>
      </c>
      <c r="BM24" s="355">
        <v>20.435369999999999</v>
      </c>
      <c r="BN24" s="355">
        <v>20.690100000000001</v>
      </c>
      <c r="BO24" s="355">
        <v>20.725729999999999</v>
      </c>
      <c r="BP24" s="355">
        <v>21.044640000000001</v>
      </c>
      <c r="BQ24" s="355">
        <v>20.946850000000001</v>
      </c>
      <c r="BR24" s="355">
        <v>21.262160000000002</v>
      </c>
      <c r="BS24" s="355">
        <v>20.67812</v>
      </c>
      <c r="BT24" s="355">
        <v>21.026209999999999</v>
      </c>
      <c r="BU24" s="355">
        <v>20.587219999999999</v>
      </c>
      <c r="BV24" s="355">
        <v>20.800470000000001</v>
      </c>
    </row>
    <row r="25" spans="1:74" ht="11.1" customHeight="1" x14ac:dyDescent="0.2">
      <c r="A25" s="323" t="s">
        <v>161</v>
      </c>
      <c r="B25" s="393" t="s">
        <v>940</v>
      </c>
      <c r="C25" s="289">
        <v>0.10401040004999999</v>
      </c>
      <c r="D25" s="289">
        <v>0.1016154718</v>
      </c>
      <c r="E25" s="289">
        <v>0.10802962867</v>
      </c>
      <c r="F25" s="289">
        <v>0.10904598907</v>
      </c>
      <c r="G25" s="289">
        <v>0.11336516114</v>
      </c>
      <c r="H25" s="289">
        <v>0.11525827179000001</v>
      </c>
      <c r="I25" s="289">
        <v>0.12529889352000001</v>
      </c>
      <c r="J25" s="289">
        <v>0.12537328072000001</v>
      </c>
      <c r="K25" s="289">
        <v>0.1259018455</v>
      </c>
      <c r="L25" s="289">
        <v>0.11805176569</v>
      </c>
      <c r="M25" s="289">
        <v>0.11675812382</v>
      </c>
      <c r="N25" s="289">
        <v>0.11848859226</v>
      </c>
      <c r="O25" s="289">
        <v>0.12076483977999999</v>
      </c>
      <c r="P25" s="289">
        <v>0.11782242849000001</v>
      </c>
      <c r="Q25" s="289">
        <v>0.12515004770999999</v>
      </c>
      <c r="R25" s="289">
        <v>0.12649988608000001</v>
      </c>
      <c r="S25" s="289">
        <v>0.13158169873</v>
      </c>
      <c r="T25" s="289">
        <v>0.13361115819</v>
      </c>
      <c r="U25" s="289">
        <v>0.14539096036999999</v>
      </c>
      <c r="V25" s="289">
        <v>0.14564453835999999</v>
      </c>
      <c r="W25" s="289">
        <v>0.14625241106</v>
      </c>
      <c r="X25" s="289">
        <v>0.13739961995</v>
      </c>
      <c r="Y25" s="289">
        <v>0.13582069248</v>
      </c>
      <c r="Z25" s="289">
        <v>0.13762356609000001</v>
      </c>
      <c r="AA25" s="289">
        <v>0.12540878814</v>
      </c>
      <c r="AB25" s="289">
        <v>0.12239733154</v>
      </c>
      <c r="AC25" s="289">
        <v>0.12990068394000001</v>
      </c>
      <c r="AD25" s="289">
        <v>0.13138571641999999</v>
      </c>
      <c r="AE25" s="289">
        <v>0.13658841704999999</v>
      </c>
      <c r="AF25" s="289">
        <v>0.13866770626</v>
      </c>
      <c r="AG25" s="289">
        <v>0.15085996321</v>
      </c>
      <c r="AH25" s="289">
        <v>0.15111864325999999</v>
      </c>
      <c r="AI25" s="289">
        <v>0.15174140135</v>
      </c>
      <c r="AJ25" s="289">
        <v>0.14264784988000001</v>
      </c>
      <c r="AK25" s="289">
        <v>0.14103216641999999</v>
      </c>
      <c r="AL25" s="289">
        <v>0.14287997053000001</v>
      </c>
      <c r="AM25" s="874">
        <v>0.12922594072999999</v>
      </c>
      <c r="AN25" s="289">
        <v>0.12737492209000001</v>
      </c>
      <c r="AO25" s="289">
        <v>0.14972070600000001</v>
      </c>
      <c r="AP25" s="289">
        <v>0.12240928792</v>
      </c>
      <c r="AQ25" s="289">
        <v>0.14206109499</v>
      </c>
      <c r="AR25" s="289">
        <v>0.13971446631000001</v>
      </c>
      <c r="AS25" s="289">
        <v>0.14485123984000001</v>
      </c>
      <c r="AT25" s="289">
        <v>0.15085920366</v>
      </c>
      <c r="AU25" s="289">
        <v>0.14203775425000001</v>
      </c>
      <c r="AV25" s="289">
        <v>0.15492076351</v>
      </c>
      <c r="AW25" s="289">
        <v>0.14487074767999999</v>
      </c>
      <c r="AX25" s="289">
        <v>0.13332187301000001</v>
      </c>
      <c r="AY25" s="289">
        <v>0.10723547679000001</v>
      </c>
      <c r="AZ25" s="874">
        <v>8.5422611342999999E-2</v>
      </c>
      <c r="BA25" s="874">
        <v>5.7387614190999997E-2</v>
      </c>
      <c r="BB25" s="874">
        <v>3.0531217813999999E-2</v>
      </c>
      <c r="BC25" s="874">
        <v>6.9852797637999994E-2</v>
      </c>
      <c r="BD25" s="874">
        <v>7.7539040936999995E-2</v>
      </c>
      <c r="BE25" s="355">
        <v>8.2588452861E-2</v>
      </c>
      <c r="BF25" s="355">
        <v>8.8497096841999995E-2</v>
      </c>
      <c r="BG25" s="355">
        <v>7.9818259377999995E-2</v>
      </c>
      <c r="BH25" s="355">
        <v>9.2518542758000005E-2</v>
      </c>
      <c r="BI25" s="355">
        <v>8.2635120551000002E-2</v>
      </c>
      <c r="BJ25" s="355">
        <v>7.1265768899999998E-2</v>
      </c>
      <c r="BK25" s="355">
        <v>5.5964987373999998E-2</v>
      </c>
      <c r="BL25" s="355">
        <v>5.4176474661999999E-2</v>
      </c>
      <c r="BM25" s="355">
        <v>7.5898429495999994E-2</v>
      </c>
      <c r="BN25" s="355">
        <v>4.9332468054000003E-2</v>
      </c>
      <c r="BO25" s="355">
        <v>6.8443267757000006E-2</v>
      </c>
      <c r="BP25" s="355">
        <v>6.6150492852000004E-2</v>
      </c>
      <c r="BQ25" s="355">
        <v>7.1144142901000004E-2</v>
      </c>
      <c r="BR25" s="355">
        <v>7.6989392212000005E-2</v>
      </c>
      <c r="BS25" s="355">
        <v>6.8401582252999998E-2</v>
      </c>
      <c r="BT25" s="355">
        <v>8.0985233884999994E-2</v>
      </c>
      <c r="BU25" s="355">
        <v>7.1208146400999997E-2</v>
      </c>
      <c r="BV25" s="355">
        <v>5.9953382153000001E-2</v>
      </c>
    </row>
    <row r="26" spans="1:74" ht="11.1" customHeight="1" x14ac:dyDescent="0.2">
      <c r="A26" s="323" t="s">
        <v>165</v>
      </c>
      <c r="B26" s="393" t="s">
        <v>934</v>
      </c>
      <c r="C26" s="289">
        <v>6.1219000000000001</v>
      </c>
      <c r="D26" s="289">
        <v>6.2336</v>
      </c>
      <c r="E26" s="289">
        <v>6.2843</v>
      </c>
      <c r="F26" s="289">
        <v>6.1445999999999996</v>
      </c>
      <c r="G26" s="289">
        <v>6.3231000000000002</v>
      </c>
      <c r="H26" s="289">
        <v>6.0951000000000004</v>
      </c>
      <c r="I26" s="289">
        <v>6.2323000000000004</v>
      </c>
      <c r="J26" s="289">
        <v>6.3068999999999997</v>
      </c>
      <c r="K26" s="289">
        <v>6.0933000000000002</v>
      </c>
      <c r="L26" s="289">
        <v>6.0083000000000002</v>
      </c>
      <c r="M26" s="289">
        <v>6.2793000000000001</v>
      </c>
      <c r="N26" s="289">
        <v>6.5262000000000002</v>
      </c>
      <c r="O26" s="289">
        <v>6.1185999999999998</v>
      </c>
      <c r="P26" s="289">
        <v>6.2805999999999997</v>
      </c>
      <c r="Q26" s="289">
        <v>6.3517999999999999</v>
      </c>
      <c r="R26" s="289">
        <v>5.9185999999999996</v>
      </c>
      <c r="S26" s="289">
        <v>6.0780000000000003</v>
      </c>
      <c r="T26" s="289">
        <v>6.0519999999999996</v>
      </c>
      <c r="U26" s="289">
        <v>6.1623999999999999</v>
      </c>
      <c r="V26" s="289">
        <v>6.1520999999999999</v>
      </c>
      <c r="W26" s="289">
        <v>6.0965999999999996</v>
      </c>
      <c r="X26" s="289">
        <v>6.0831999999999997</v>
      </c>
      <c r="Y26" s="289">
        <v>6.3215000000000003</v>
      </c>
      <c r="Z26" s="289">
        <v>6.2727000000000004</v>
      </c>
      <c r="AA26" s="289">
        <v>6.2428999999999997</v>
      </c>
      <c r="AB26" s="289">
        <v>6.3045</v>
      </c>
      <c r="AC26" s="289">
        <v>6.2592999999999996</v>
      </c>
      <c r="AD26" s="289">
        <v>6.2205000000000004</v>
      </c>
      <c r="AE26" s="289">
        <v>6.2893999999999997</v>
      </c>
      <c r="AF26" s="289">
        <v>6.3292000000000002</v>
      </c>
      <c r="AG26" s="289">
        <v>6.1717000000000004</v>
      </c>
      <c r="AH26" s="289">
        <v>6.3452000000000002</v>
      </c>
      <c r="AI26" s="289">
        <v>6.2443</v>
      </c>
      <c r="AJ26" s="289">
        <v>6.3190999999999997</v>
      </c>
      <c r="AK26" s="289">
        <v>6.2762000000000002</v>
      </c>
      <c r="AL26" s="289">
        <v>6.1961000000000004</v>
      </c>
      <c r="AM26" s="874">
        <v>6.0461999999999998</v>
      </c>
      <c r="AN26" s="289">
        <v>6.2839</v>
      </c>
      <c r="AO26" s="289">
        <v>6.1459000000000001</v>
      </c>
      <c r="AP26" s="289">
        <v>6.2504</v>
      </c>
      <c r="AQ26" s="289">
        <v>6.0728</v>
      </c>
      <c r="AR26" s="289">
        <v>6.1601999999999997</v>
      </c>
      <c r="AS26" s="289">
        <v>6.3764000000000003</v>
      </c>
      <c r="AT26" s="289">
        <v>6.1101000000000001</v>
      </c>
      <c r="AU26" s="289">
        <v>6.2651000000000003</v>
      </c>
      <c r="AV26" s="289">
        <v>6.1436000000000002</v>
      </c>
      <c r="AW26" s="289">
        <v>6.1199000000000003</v>
      </c>
      <c r="AX26" s="289">
        <v>6.1901000000000002</v>
      </c>
      <c r="AY26" s="289">
        <v>6.2081999999999997</v>
      </c>
      <c r="AZ26" s="874">
        <v>6.2222999999999997</v>
      </c>
      <c r="BA26" s="874">
        <v>6.0046999999999997</v>
      </c>
      <c r="BB26" s="874">
        <v>5.8242384289000002</v>
      </c>
      <c r="BC26" s="874">
        <v>5.8969172548</v>
      </c>
      <c r="BD26" s="874">
        <v>5.9462380966000001</v>
      </c>
      <c r="BE26" s="355">
        <v>5.9493973220000003</v>
      </c>
      <c r="BF26" s="355">
        <v>6.1457217662000003</v>
      </c>
      <c r="BG26" s="355">
        <v>6.0022834120999997</v>
      </c>
      <c r="BH26" s="355">
        <v>5.9949010669999998</v>
      </c>
      <c r="BI26" s="355">
        <v>6.1743084325000002</v>
      </c>
      <c r="BJ26" s="355">
        <v>6.2158537215000003</v>
      </c>
      <c r="BK26" s="355">
        <v>6.0921790314999997</v>
      </c>
      <c r="BL26" s="355">
        <v>6.2559260318999996</v>
      </c>
      <c r="BM26" s="355">
        <v>6.1048928232000002</v>
      </c>
      <c r="BN26" s="355">
        <v>6.0538953193999996</v>
      </c>
      <c r="BO26" s="355">
        <v>6.0738836036999997</v>
      </c>
      <c r="BP26" s="355">
        <v>6.0921062735999998</v>
      </c>
      <c r="BQ26" s="355">
        <v>6.0872492724000002</v>
      </c>
      <c r="BR26" s="355">
        <v>6.1449796639000001</v>
      </c>
      <c r="BS26" s="355">
        <v>6.0010577121999997</v>
      </c>
      <c r="BT26" s="355">
        <v>5.9935748729</v>
      </c>
      <c r="BU26" s="355">
        <v>6.1841585686</v>
      </c>
      <c r="BV26" s="355">
        <v>6.2656528266000002</v>
      </c>
    </row>
    <row r="27" spans="1:74" s="272" customFormat="1" ht="11.1" customHeight="1" x14ac:dyDescent="0.2">
      <c r="A27" s="395" t="s">
        <v>172</v>
      </c>
      <c r="B27" s="392" t="s">
        <v>933</v>
      </c>
      <c r="C27" s="105">
        <v>52.771286023999998</v>
      </c>
      <c r="D27" s="105">
        <v>53.86062604</v>
      </c>
      <c r="E27" s="105">
        <v>53.089888443</v>
      </c>
      <c r="F27" s="105">
        <v>53.442954180999998</v>
      </c>
      <c r="G27" s="105">
        <v>54.264045148000001</v>
      </c>
      <c r="H27" s="105">
        <v>54.898355766999998</v>
      </c>
      <c r="I27" s="105">
        <v>54.526070410999999</v>
      </c>
      <c r="J27" s="105">
        <v>54.264923375000002</v>
      </c>
      <c r="K27" s="105">
        <v>54.942544394999999</v>
      </c>
      <c r="L27" s="105">
        <v>53.804241408000003</v>
      </c>
      <c r="M27" s="105">
        <v>54.371762763</v>
      </c>
      <c r="N27" s="105">
        <v>55.004188988999999</v>
      </c>
      <c r="O27" s="105">
        <v>53.950558299999997</v>
      </c>
      <c r="P27" s="105">
        <v>55.353207361000003</v>
      </c>
      <c r="Q27" s="105">
        <v>55.146460933999997</v>
      </c>
      <c r="R27" s="105">
        <v>55.532944227000002</v>
      </c>
      <c r="S27" s="105">
        <v>55.997545803000001</v>
      </c>
      <c r="T27" s="105">
        <v>56.553440276000003</v>
      </c>
      <c r="U27" s="105">
        <v>56.113760450999997</v>
      </c>
      <c r="V27" s="105">
        <v>55.757470838000003</v>
      </c>
      <c r="W27" s="105">
        <v>56.412002911999998</v>
      </c>
      <c r="X27" s="105">
        <v>55.265644303999998</v>
      </c>
      <c r="Y27" s="105">
        <v>56.020095974</v>
      </c>
      <c r="Z27" s="105">
        <v>56.617807507000002</v>
      </c>
      <c r="AA27" s="105">
        <v>55.190631375999999</v>
      </c>
      <c r="AB27" s="105">
        <v>56.604128787000001</v>
      </c>
      <c r="AC27" s="105">
        <v>56.404396798999997</v>
      </c>
      <c r="AD27" s="105">
        <v>56.686589644000001</v>
      </c>
      <c r="AE27" s="105">
        <v>57.135655804000002</v>
      </c>
      <c r="AF27" s="105">
        <v>57.683940835999998</v>
      </c>
      <c r="AG27" s="105">
        <v>57.439597081000002</v>
      </c>
      <c r="AH27" s="105">
        <v>56.735862136999998</v>
      </c>
      <c r="AI27" s="105">
        <v>57.276738246999997</v>
      </c>
      <c r="AJ27" s="105">
        <v>56.469043618000001</v>
      </c>
      <c r="AK27" s="105">
        <v>57.298894947000001</v>
      </c>
      <c r="AL27" s="105">
        <v>57.715010767000003</v>
      </c>
      <c r="AM27" s="886">
        <v>56.490436150999997</v>
      </c>
      <c r="AN27" s="105">
        <v>57.398210247000002</v>
      </c>
      <c r="AO27" s="105">
        <v>57.149688298999997</v>
      </c>
      <c r="AP27" s="105">
        <v>57.595794949000002</v>
      </c>
      <c r="AQ27" s="105">
        <v>58.279126069</v>
      </c>
      <c r="AR27" s="105">
        <v>58.946430016999997</v>
      </c>
      <c r="AS27" s="105">
        <v>58.411554099999996</v>
      </c>
      <c r="AT27" s="105">
        <v>58.030337004000003</v>
      </c>
      <c r="AU27" s="105">
        <v>58.813885812000002</v>
      </c>
      <c r="AV27" s="105">
        <v>57.680457173999997</v>
      </c>
      <c r="AW27" s="105">
        <v>58.734909481000003</v>
      </c>
      <c r="AX27" s="105">
        <v>59.368318698000003</v>
      </c>
      <c r="AY27" s="105">
        <v>56.937713064</v>
      </c>
      <c r="AZ27" s="886">
        <v>57.833668992</v>
      </c>
      <c r="BA27" s="886">
        <v>56.926873585999999</v>
      </c>
      <c r="BB27" s="886">
        <v>54.879994257</v>
      </c>
      <c r="BC27" s="886">
        <v>55.351285091000001</v>
      </c>
      <c r="BD27" s="886">
        <v>56.108787409999998</v>
      </c>
      <c r="BE27" s="388">
        <v>55.799153214999997</v>
      </c>
      <c r="BF27" s="388">
        <v>58.076347871999999</v>
      </c>
      <c r="BG27" s="388">
        <v>58.932630850000002</v>
      </c>
      <c r="BH27" s="388">
        <v>57.672322579999999</v>
      </c>
      <c r="BI27" s="388">
        <v>58.802744842999999</v>
      </c>
      <c r="BJ27" s="388">
        <v>59.576226237999997</v>
      </c>
      <c r="BK27" s="388">
        <v>57.450398653999997</v>
      </c>
      <c r="BL27" s="388">
        <v>58.562717343000003</v>
      </c>
      <c r="BM27" s="388">
        <v>58.167625428999997</v>
      </c>
      <c r="BN27" s="388">
        <v>59.048581335000002</v>
      </c>
      <c r="BO27" s="388">
        <v>59.395777891000002</v>
      </c>
      <c r="BP27" s="388">
        <v>60.105498591999996</v>
      </c>
      <c r="BQ27" s="388">
        <v>59.529096129999999</v>
      </c>
      <c r="BR27" s="388">
        <v>59.093563527000001</v>
      </c>
      <c r="BS27" s="388">
        <v>59.947021960999997</v>
      </c>
      <c r="BT27" s="388">
        <v>58.602205480000002</v>
      </c>
      <c r="BU27" s="388">
        <v>59.743026950000001</v>
      </c>
      <c r="BV27" s="388">
        <v>60.548218708</v>
      </c>
    </row>
    <row r="28" spans="1:74" ht="11.1" customHeight="1" x14ac:dyDescent="0.2">
      <c r="A28" s="323" t="s">
        <v>169</v>
      </c>
      <c r="B28" s="393" t="s">
        <v>941</v>
      </c>
      <c r="C28" s="289">
        <v>15.302720865</v>
      </c>
      <c r="D28" s="289">
        <v>15.492012724</v>
      </c>
      <c r="E28" s="289">
        <v>14.829719266</v>
      </c>
      <c r="F28" s="289">
        <v>15.127987415</v>
      </c>
      <c r="G28" s="289">
        <v>15.260764574</v>
      </c>
      <c r="H28" s="289">
        <v>15.165953587000001</v>
      </c>
      <c r="I28" s="289">
        <v>15.154021526999999</v>
      </c>
      <c r="J28" s="289">
        <v>14.760077641000001</v>
      </c>
      <c r="K28" s="289">
        <v>15.621466825000001</v>
      </c>
      <c r="L28" s="289">
        <v>14.684071284</v>
      </c>
      <c r="M28" s="289">
        <v>15.462394242</v>
      </c>
      <c r="N28" s="289">
        <v>15.95424038</v>
      </c>
      <c r="O28" s="289">
        <v>15.635659455000001</v>
      </c>
      <c r="P28" s="289">
        <v>16.109900117999999</v>
      </c>
      <c r="Q28" s="289">
        <v>16.013076874999999</v>
      </c>
      <c r="R28" s="289">
        <v>16.347110477000001</v>
      </c>
      <c r="S28" s="289">
        <v>16.112441275999998</v>
      </c>
      <c r="T28" s="289">
        <v>15.931467948</v>
      </c>
      <c r="U28" s="289">
        <v>15.869482065</v>
      </c>
      <c r="V28" s="289">
        <v>15.383658114999999</v>
      </c>
      <c r="W28" s="289">
        <v>16.219844950999999</v>
      </c>
      <c r="X28" s="289">
        <v>15.270416314</v>
      </c>
      <c r="Y28" s="289">
        <v>16.230045240999999</v>
      </c>
      <c r="Z28" s="289">
        <v>16.684967132000001</v>
      </c>
      <c r="AA28" s="289">
        <v>16.016943026</v>
      </c>
      <c r="AB28" s="289">
        <v>16.502748291</v>
      </c>
      <c r="AC28" s="289">
        <v>16.403563963</v>
      </c>
      <c r="AD28" s="289">
        <v>16.745743144999999</v>
      </c>
      <c r="AE28" s="289">
        <v>16.505351416</v>
      </c>
      <c r="AF28" s="289">
        <v>16.31996496</v>
      </c>
      <c r="AG28" s="289">
        <v>16.256467520000001</v>
      </c>
      <c r="AH28" s="289">
        <v>15.758796503999999</v>
      </c>
      <c r="AI28" s="289">
        <v>16.615374184</v>
      </c>
      <c r="AJ28" s="289">
        <v>15.642793244</v>
      </c>
      <c r="AK28" s="289">
        <v>16.625823214</v>
      </c>
      <c r="AL28" s="289">
        <v>17.091838609</v>
      </c>
      <c r="AM28" s="874">
        <v>16.235188234999999</v>
      </c>
      <c r="AN28" s="289">
        <v>16.635403153999999</v>
      </c>
      <c r="AO28" s="289">
        <v>16.384396072000001</v>
      </c>
      <c r="AP28" s="289">
        <v>16.747745567999999</v>
      </c>
      <c r="AQ28" s="289">
        <v>16.626587264000001</v>
      </c>
      <c r="AR28" s="289">
        <v>16.646159314999998</v>
      </c>
      <c r="AS28" s="289">
        <v>16.406354834999998</v>
      </c>
      <c r="AT28" s="289">
        <v>15.924281098</v>
      </c>
      <c r="AU28" s="289">
        <v>16.989508864000001</v>
      </c>
      <c r="AV28" s="289">
        <v>15.851697155</v>
      </c>
      <c r="AW28" s="289">
        <v>17.004083485999999</v>
      </c>
      <c r="AX28" s="289">
        <v>17.545446953999999</v>
      </c>
      <c r="AY28" s="289">
        <v>16.647375319999998</v>
      </c>
      <c r="AZ28" s="874">
        <v>16.934093784000002</v>
      </c>
      <c r="BA28" s="874">
        <v>16.494940133</v>
      </c>
      <c r="BB28" s="874">
        <v>16.200149576000001</v>
      </c>
      <c r="BC28" s="874">
        <v>15.761520279999999</v>
      </c>
      <c r="BD28" s="874">
        <v>15.838707038000001</v>
      </c>
      <c r="BE28" s="355">
        <v>15.701402517</v>
      </c>
      <c r="BF28" s="355">
        <v>15.969678094000001</v>
      </c>
      <c r="BG28" s="355">
        <v>17.124091043</v>
      </c>
      <c r="BH28" s="355">
        <v>15.869133037999999</v>
      </c>
      <c r="BI28" s="355">
        <v>17.071566970999999</v>
      </c>
      <c r="BJ28" s="355">
        <v>17.714514208000001</v>
      </c>
      <c r="BK28" s="355">
        <v>16.521729645000001</v>
      </c>
      <c r="BL28" s="355">
        <v>16.814835685999999</v>
      </c>
      <c r="BM28" s="355">
        <v>16.447680730999998</v>
      </c>
      <c r="BN28" s="355">
        <v>17.162467316000001</v>
      </c>
      <c r="BO28" s="355">
        <v>16.690553740999999</v>
      </c>
      <c r="BP28" s="355">
        <v>16.763326413000001</v>
      </c>
      <c r="BQ28" s="355">
        <v>16.605584262000001</v>
      </c>
      <c r="BR28" s="355">
        <v>16.035434731999999</v>
      </c>
      <c r="BS28" s="355">
        <v>17.215565946000002</v>
      </c>
      <c r="BT28" s="355">
        <v>15.901981364999999</v>
      </c>
      <c r="BU28" s="355">
        <v>17.120980601999999</v>
      </c>
      <c r="BV28" s="355">
        <v>17.778251559000001</v>
      </c>
    </row>
    <row r="29" spans="1:74" ht="11.1" customHeight="1" x14ac:dyDescent="0.2">
      <c r="A29" s="323" t="s">
        <v>167</v>
      </c>
      <c r="B29" s="393" t="s">
        <v>942</v>
      </c>
      <c r="C29" s="289">
        <v>4.6294934751000003</v>
      </c>
      <c r="D29" s="289">
        <v>4.8720871672000001</v>
      </c>
      <c r="E29" s="289">
        <v>4.7601247992999998</v>
      </c>
      <c r="F29" s="289">
        <v>4.6847681787999997</v>
      </c>
      <c r="G29" s="289">
        <v>4.8256909567999999</v>
      </c>
      <c r="H29" s="289">
        <v>5.0313657193000001</v>
      </c>
      <c r="I29" s="289">
        <v>5.0974607170999997</v>
      </c>
      <c r="J29" s="289">
        <v>5.2203538343</v>
      </c>
      <c r="K29" s="289">
        <v>5.1246987342999999</v>
      </c>
      <c r="L29" s="289">
        <v>4.9428701678999998</v>
      </c>
      <c r="M29" s="289">
        <v>5.0119429690999997</v>
      </c>
      <c r="N29" s="289">
        <v>5.0579025421999999</v>
      </c>
      <c r="O29" s="289">
        <v>4.6713690243999997</v>
      </c>
      <c r="P29" s="289">
        <v>4.9136174262000001</v>
      </c>
      <c r="Q29" s="289">
        <v>4.8018201350999998</v>
      </c>
      <c r="R29" s="289">
        <v>4.7268675686000003</v>
      </c>
      <c r="S29" s="289">
        <v>4.8675893537999997</v>
      </c>
      <c r="T29" s="289">
        <v>5.0729725100999996</v>
      </c>
      <c r="U29" s="289">
        <v>5.1390572812000004</v>
      </c>
      <c r="V29" s="289">
        <v>5.2617776723</v>
      </c>
      <c r="W29" s="289">
        <v>5.1662610631000003</v>
      </c>
      <c r="X29" s="289">
        <v>4.9850542205000004</v>
      </c>
      <c r="Y29" s="289">
        <v>5.0540294464000004</v>
      </c>
      <c r="Z29" s="289">
        <v>5.0999224552999998</v>
      </c>
      <c r="AA29" s="289">
        <v>4.7565699812000002</v>
      </c>
      <c r="AB29" s="289">
        <v>5.0041976296000001</v>
      </c>
      <c r="AC29" s="289">
        <v>4.8899108351000002</v>
      </c>
      <c r="AD29" s="289">
        <v>4.8134975315000004</v>
      </c>
      <c r="AE29" s="289">
        <v>4.9573437414999999</v>
      </c>
      <c r="AF29" s="289">
        <v>5.1672859246999998</v>
      </c>
      <c r="AG29" s="289">
        <v>5.2349261630999999</v>
      </c>
      <c r="AH29" s="289">
        <v>5.3603687153999999</v>
      </c>
      <c r="AI29" s="289">
        <v>5.2627272343999998</v>
      </c>
      <c r="AJ29" s="289">
        <v>5.0776974942999997</v>
      </c>
      <c r="AK29" s="289">
        <v>5.1482026043999998</v>
      </c>
      <c r="AL29" s="289">
        <v>5.1951207312000003</v>
      </c>
      <c r="AM29" s="874">
        <v>4.7355565639000003</v>
      </c>
      <c r="AN29" s="289">
        <v>5.0015837573999997</v>
      </c>
      <c r="AO29" s="289">
        <v>4.8634841552000001</v>
      </c>
      <c r="AP29" s="289">
        <v>4.8358726236000003</v>
      </c>
      <c r="AQ29" s="289">
        <v>5.0012117970999999</v>
      </c>
      <c r="AR29" s="289">
        <v>5.2164379425999998</v>
      </c>
      <c r="AS29" s="289">
        <v>5.2964814367999997</v>
      </c>
      <c r="AT29" s="289">
        <v>5.4153731689000004</v>
      </c>
      <c r="AU29" s="289">
        <v>5.3007102241000004</v>
      </c>
      <c r="AV29" s="289">
        <v>5.1859921874000001</v>
      </c>
      <c r="AW29" s="289">
        <v>5.2296474337000003</v>
      </c>
      <c r="AX29" s="289">
        <v>5.2581927094000003</v>
      </c>
      <c r="AY29" s="289">
        <v>4.7300793829999996</v>
      </c>
      <c r="AZ29" s="874">
        <v>4.9986129882999997</v>
      </c>
      <c r="BA29" s="874">
        <v>4.8592011308999998</v>
      </c>
      <c r="BB29" s="874">
        <v>4.7253040397000001</v>
      </c>
      <c r="BC29" s="874">
        <v>4.8872222227000002</v>
      </c>
      <c r="BD29" s="874">
        <v>5.0974975854000002</v>
      </c>
      <c r="BE29" s="355">
        <v>5.1762969710000002</v>
      </c>
      <c r="BF29" s="355">
        <v>5.4163231439999997</v>
      </c>
      <c r="BG29" s="355">
        <v>5.3005629349000003</v>
      </c>
      <c r="BH29" s="355">
        <v>5.1847020587000001</v>
      </c>
      <c r="BI29" s="355">
        <v>5.2287860628000002</v>
      </c>
      <c r="BJ29" s="355">
        <v>5.2576274786999999</v>
      </c>
      <c r="BK29" s="355">
        <v>4.6510542467000002</v>
      </c>
      <c r="BL29" s="355">
        <v>4.9230252985999998</v>
      </c>
      <c r="BM29" s="355">
        <v>4.7818111780999999</v>
      </c>
      <c r="BN29" s="355">
        <v>4.7535166175999999</v>
      </c>
      <c r="BO29" s="355">
        <v>4.9226052291000002</v>
      </c>
      <c r="BP29" s="355">
        <v>5.1426959353999999</v>
      </c>
      <c r="BQ29" s="355">
        <v>5.2245323986000001</v>
      </c>
      <c r="BR29" s="355">
        <v>5.3461176936000001</v>
      </c>
      <c r="BS29" s="355">
        <v>5.2288487367999998</v>
      </c>
      <c r="BT29" s="355">
        <v>5.1114062623000001</v>
      </c>
      <c r="BU29" s="355">
        <v>5.1560822989000004</v>
      </c>
      <c r="BV29" s="355">
        <v>5.1853361044000001</v>
      </c>
    </row>
    <row r="30" spans="1:74" ht="11.1" customHeight="1" x14ac:dyDescent="0.2">
      <c r="A30" s="323" t="s">
        <v>168</v>
      </c>
      <c r="B30" s="393" t="s">
        <v>938</v>
      </c>
      <c r="C30" s="289">
        <v>0.72572913612000001</v>
      </c>
      <c r="D30" s="289">
        <v>0.74738000365000001</v>
      </c>
      <c r="E30" s="289">
        <v>0.75390521689000001</v>
      </c>
      <c r="F30" s="289">
        <v>0.76231382831000005</v>
      </c>
      <c r="G30" s="289">
        <v>0.78460917793999996</v>
      </c>
      <c r="H30" s="289">
        <v>0.78087950687999996</v>
      </c>
      <c r="I30" s="289">
        <v>0.79045208347999996</v>
      </c>
      <c r="J30" s="289">
        <v>0.79433555974000003</v>
      </c>
      <c r="K30" s="289">
        <v>0.79216755325999999</v>
      </c>
      <c r="L30" s="289">
        <v>0.81349656397000003</v>
      </c>
      <c r="M30" s="289">
        <v>0.80163890399000004</v>
      </c>
      <c r="N30" s="289">
        <v>0.76809697556000001</v>
      </c>
      <c r="O30" s="289">
        <v>0.74527875273999999</v>
      </c>
      <c r="P30" s="289">
        <v>0.76830330066999997</v>
      </c>
      <c r="Q30" s="289">
        <v>0.77512238102999997</v>
      </c>
      <c r="R30" s="289">
        <v>0.78503721134000004</v>
      </c>
      <c r="S30" s="289">
        <v>0.80860786283999997</v>
      </c>
      <c r="T30" s="289">
        <v>0.80480739789</v>
      </c>
      <c r="U30" s="289">
        <v>0.81622078572000001</v>
      </c>
      <c r="V30" s="289">
        <v>0.82042666925999996</v>
      </c>
      <c r="W30" s="289">
        <v>0.81790855787000005</v>
      </c>
      <c r="X30" s="289">
        <v>0.83934458679000001</v>
      </c>
      <c r="Y30" s="289">
        <v>0.82686278860999995</v>
      </c>
      <c r="Z30" s="289">
        <v>0.79130634582000003</v>
      </c>
      <c r="AA30" s="289">
        <v>0.74644199080999996</v>
      </c>
      <c r="AB30" s="289">
        <v>0.76931244006999999</v>
      </c>
      <c r="AC30" s="289">
        <v>0.77528581727000001</v>
      </c>
      <c r="AD30" s="289">
        <v>0.78389495346000004</v>
      </c>
      <c r="AE30" s="289">
        <v>0.80703429348</v>
      </c>
      <c r="AF30" s="289">
        <v>0.80430804996000005</v>
      </c>
      <c r="AG30" s="289">
        <v>0.81387702733</v>
      </c>
      <c r="AH30" s="289">
        <v>0.81817696492000003</v>
      </c>
      <c r="AI30" s="289">
        <v>0.81485982589999995</v>
      </c>
      <c r="AJ30" s="289">
        <v>0.83719029812000001</v>
      </c>
      <c r="AK30" s="289">
        <v>0.82517872300999995</v>
      </c>
      <c r="AL30" s="289">
        <v>0.79060667607000001</v>
      </c>
      <c r="AM30" s="874">
        <v>0.74656363305999995</v>
      </c>
      <c r="AN30" s="289">
        <v>0.77036015401000002</v>
      </c>
      <c r="AO30" s="289">
        <v>0.77937743457999997</v>
      </c>
      <c r="AP30" s="289">
        <v>0.78404071342000003</v>
      </c>
      <c r="AQ30" s="289">
        <v>0.80576413977000005</v>
      </c>
      <c r="AR30" s="289">
        <v>0.80603528100999999</v>
      </c>
      <c r="AS30" s="289">
        <v>0.81486817948000001</v>
      </c>
      <c r="AT30" s="289">
        <v>0.81424540445000004</v>
      </c>
      <c r="AU30" s="289">
        <v>0.81491747534000003</v>
      </c>
      <c r="AV30" s="289">
        <v>0.83396741732000002</v>
      </c>
      <c r="AW30" s="289">
        <v>0.82256654237000004</v>
      </c>
      <c r="AX30" s="289">
        <v>0.79073362519000001</v>
      </c>
      <c r="AY30" s="289">
        <v>0.74587934694000002</v>
      </c>
      <c r="AZ30" s="874">
        <v>0.76965405644999996</v>
      </c>
      <c r="BA30" s="874">
        <v>0.77866307194999995</v>
      </c>
      <c r="BB30" s="874">
        <v>0.78332207651999997</v>
      </c>
      <c r="BC30" s="874">
        <v>0.80502559158999998</v>
      </c>
      <c r="BD30" s="874">
        <v>0.8052964843</v>
      </c>
      <c r="BE30" s="355">
        <v>0.81412128670999995</v>
      </c>
      <c r="BF30" s="355">
        <v>0.81349908250000003</v>
      </c>
      <c r="BG30" s="355">
        <v>0.81417053738</v>
      </c>
      <c r="BH30" s="355">
        <v>0.83320301854000001</v>
      </c>
      <c r="BI30" s="355">
        <v>0.82181259343000002</v>
      </c>
      <c r="BJ30" s="355">
        <v>0.79000885368999996</v>
      </c>
      <c r="BK30" s="355">
        <v>0.74916429422999997</v>
      </c>
      <c r="BL30" s="355">
        <v>0.77304371057999999</v>
      </c>
      <c r="BM30" s="355">
        <v>0.78209240293000004</v>
      </c>
      <c r="BN30" s="355">
        <v>0.78677192634000004</v>
      </c>
      <c r="BO30" s="355">
        <v>0.80857102645000001</v>
      </c>
      <c r="BP30" s="355">
        <v>0.80884311221000005</v>
      </c>
      <c r="BQ30" s="355">
        <v>0.81770678015999998</v>
      </c>
      <c r="BR30" s="355">
        <v>0.81708183568000003</v>
      </c>
      <c r="BS30" s="355">
        <v>0.81775624774</v>
      </c>
      <c r="BT30" s="355">
        <v>0.83687255035999997</v>
      </c>
      <c r="BU30" s="355">
        <v>0.82543196037</v>
      </c>
      <c r="BV30" s="355">
        <v>0.79348815292999997</v>
      </c>
    </row>
    <row r="31" spans="1:74" ht="11.1" customHeight="1" x14ac:dyDescent="0.2">
      <c r="A31" s="323" t="s">
        <v>170</v>
      </c>
      <c r="B31" s="393" t="s">
        <v>943</v>
      </c>
      <c r="C31" s="289">
        <v>13.33125845</v>
      </c>
      <c r="D31" s="289">
        <v>13.721983806000001</v>
      </c>
      <c r="E31" s="289">
        <v>13.681598616</v>
      </c>
      <c r="F31" s="289">
        <v>13.629389360999999</v>
      </c>
      <c r="G31" s="289">
        <v>13.697402500999999</v>
      </c>
      <c r="H31" s="289">
        <v>13.616913014</v>
      </c>
      <c r="I31" s="289">
        <v>13.337133118000001</v>
      </c>
      <c r="J31" s="289">
        <v>13.223440310999999</v>
      </c>
      <c r="K31" s="289">
        <v>13.308147935999999</v>
      </c>
      <c r="L31" s="289">
        <v>13.464160681999999</v>
      </c>
      <c r="M31" s="289">
        <v>13.683686953</v>
      </c>
      <c r="N31" s="289">
        <v>13.740259078999999</v>
      </c>
      <c r="O31" s="289">
        <v>13.817596656999999</v>
      </c>
      <c r="P31" s="289">
        <v>14.227397129</v>
      </c>
      <c r="Q31" s="289">
        <v>14.185230588</v>
      </c>
      <c r="R31" s="289">
        <v>14.129627137</v>
      </c>
      <c r="S31" s="289">
        <v>14.201257399999999</v>
      </c>
      <c r="T31" s="289">
        <v>14.116504385000001</v>
      </c>
      <c r="U31" s="289">
        <v>13.823611788999999</v>
      </c>
      <c r="V31" s="289">
        <v>13.704435045</v>
      </c>
      <c r="W31" s="289">
        <v>13.793240923000001</v>
      </c>
      <c r="X31" s="289">
        <v>13.955409009</v>
      </c>
      <c r="Y31" s="289">
        <v>14.185594212</v>
      </c>
      <c r="Z31" s="289">
        <v>14.244939536</v>
      </c>
      <c r="AA31" s="289">
        <v>14.348213282</v>
      </c>
      <c r="AB31" s="289">
        <v>14.748021359999999</v>
      </c>
      <c r="AC31" s="289">
        <v>14.714298351</v>
      </c>
      <c r="AD31" s="289">
        <v>14.549804202000001</v>
      </c>
      <c r="AE31" s="289">
        <v>14.60384088</v>
      </c>
      <c r="AF31" s="289">
        <v>14.505250760999999</v>
      </c>
      <c r="AG31" s="289">
        <v>14.412052666999999</v>
      </c>
      <c r="AH31" s="289">
        <v>13.948900922</v>
      </c>
      <c r="AI31" s="289">
        <v>13.907230434000001</v>
      </c>
      <c r="AJ31" s="289">
        <v>14.435676433999999</v>
      </c>
      <c r="AK31" s="289">
        <v>14.72528544</v>
      </c>
      <c r="AL31" s="289">
        <v>14.588998695000001</v>
      </c>
      <c r="AM31" s="874">
        <v>14.985243472000001</v>
      </c>
      <c r="AN31" s="289">
        <v>14.984236172999999</v>
      </c>
      <c r="AO31" s="289">
        <v>15.046928665999999</v>
      </c>
      <c r="AP31" s="289">
        <v>14.981262915</v>
      </c>
      <c r="AQ31" s="289">
        <v>15.15549584</v>
      </c>
      <c r="AR31" s="289">
        <v>14.911360059</v>
      </c>
      <c r="AS31" s="289">
        <v>14.671349759</v>
      </c>
      <c r="AT31" s="289">
        <v>14.513828573</v>
      </c>
      <c r="AU31" s="289">
        <v>14.55709283</v>
      </c>
      <c r="AV31" s="289">
        <v>14.973906104999999</v>
      </c>
      <c r="AW31" s="289">
        <v>15.294473328</v>
      </c>
      <c r="AX31" s="289">
        <v>15.33599428</v>
      </c>
      <c r="AY31" s="289">
        <v>15.285312284</v>
      </c>
      <c r="AZ31" s="874">
        <v>15.380775994</v>
      </c>
      <c r="BA31" s="874">
        <v>15.150879993</v>
      </c>
      <c r="BB31" s="874">
        <v>14.179645014</v>
      </c>
      <c r="BC31" s="874">
        <v>14.422662023000001</v>
      </c>
      <c r="BD31" s="874">
        <v>14.279941708000001</v>
      </c>
      <c r="BE31" s="355">
        <v>14.124413775000001</v>
      </c>
      <c r="BF31" s="355">
        <v>14.948205440000001</v>
      </c>
      <c r="BG31" s="355">
        <v>14.936950281</v>
      </c>
      <c r="BH31" s="355">
        <v>15.232375498</v>
      </c>
      <c r="BI31" s="355">
        <v>15.565985918000001</v>
      </c>
      <c r="BJ31" s="355">
        <v>15.608912072000001</v>
      </c>
      <c r="BK31" s="355">
        <v>15.364997474000001</v>
      </c>
      <c r="BL31" s="355">
        <v>15.664144370000001</v>
      </c>
      <c r="BM31" s="355">
        <v>15.695031677999999</v>
      </c>
      <c r="BN31" s="355">
        <v>15.708024435</v>
      </c>
      <c r="BO31" s="355">
        <v>15.870890963000001</v>
      </c>
      <c r="BP31" s="355">
        <v>15.644865112</v>
      </c>
      <c r="BQ31" s="355">
        <v>15.374049092</v>
      </c>
      <c r="BR31" s="355">
        <v>15.253273072000001</v>
      </c>
      <c r="BS31" s="355">
        <v>15.241372427</v>
      </c>
      <c r="BT31" s="355">
        <v>15.518351212000001</v>
      </c>
      <c r="BU31" s="355">
        <v>15.865251999</v>
      </c>
      <c r="BV31" s="355">
        <v>15.889588164999999</v>
      </c>
    </row>
    <row r="32" spans="1:74" ht="11.1" customHeight="1" x14ac:dyDescent="0.2">
      <c r="A32" s="323" t="s">
        <v>171</v>
      </c>
      <c r="B32" s="393" t="s">
        <v>944</v>
      </c>
      <c r="C32" s="289">
        <v>18.782084097999999</v>
      </c>
      <c r="D32" s="289">
        <v>19.027162339</v>
      </c>
      <c r="E32" s="289">
        <v>19.064540544</v>
      </c>
      <c r="F32" s="289">
        <v>19.238495399000001</v>
      </c>
      <c r="G32" s="289">
        <v>19.695577939</v>
      </c>
      <c r="H32" s="289">
        <v>20.303243940000002</v>
      </c>
      <c r="I32" s="289">
        <v>20.147002963999999</v>
      </c>
      <c r="J32" s="289">
        <v>20.266716028000001</v>
      </c>
      <c r="K32" s="289">
        <v>20.096063345000001</v>
      </c>
      <c r="L32" s="289">
        <v>19.899642709999998</v>
      </c>
      <c r="M32" s="289">
        <v>19.412099694999998</v>
      </c>
      <c r="N32" s="289">
        <v>19.483690011</v>
      </c>
      <c r="O32" s="289">
        <v>19.080654410000001</v>
      </c>
      <c r="P32" s="289">
        <v>19.333989386999999</v>
      </c>
      <c r="Q32" s="289">
        <v>19.371210955999999</v>
      </c>
      <c r="R32" s="289">
        <v>19.544301833999999</v>
      </c>
      <c r="S32" s="289">
        <v>20.007649911000001</v>
      </c>
      <c r="T32" s="289">
        <v>20.627688034999998</v>
      </c>
      <c r="U32" s="289">
        <v>20.465388529999998</v>
      </c>
      <c r="V32" s="289">
        <v>20.587173335999999</v>
      </c>
      <c r="W32" s="289">
        <v>20.414747417000001</v>
      </c>
      <c r="X32" s="289">
        <v>20.215420173999998</v>
      </c>
      <c r="Y32" s="289">
        <v>19.723564285999998</v>
      </c>
      <c r="Z32" s="289">
        <v>19.796672038000001</v>
      </c>
      <c r="AA32" s="289">
        <v>19.322463097</v>
      </c>
      <c r="AB32" s="289">
        <v>19.579849067000001</v>
      </c>
      <c r="AC32" s="289">
        <v>19.621337832999998</v>
      </c>
      <c r="AD32" s="289">
        <v>19.793649812000002</v>
      </c>
      <c r="AE32" s="289">
        <v>20.262085472999999</v>
      </c>
      <c r="AF32" s="289">
        <v>20.887131139000001</v>
      </c>
      <c r="AG32" s="289">
        <v>20.722273703999999</v>
      </c>
      <c r="AH32" s="289">
        <v>20.849619031</v>
      </c>
      <c r="AI32" s="289">
        <v>20.676546567999999</v>
      </c>
      <c r="AJ32" s="289">
        <v>20.475686148000001</v>
      </c>
      <c r="AK32" s="289">
        <v>19.974404965000002</v>
      </c>
      <c r="AL32" s="289">
        <v>20.048446057</v>
      </c>
      <c r="AM32" s="874">
        <v>19.787884248000001</v>
      </c>
      <c r="AN32" s="289">
        <v>20.006627007999999</v>
      </c>
      <c r="AO32" s="289">
        <v>20.075501971000001</v>
      </c>
      <c r="AP32" s="289">
        <v>20.246873128000001</v>
      </c>
      <c r="AQ32" s="289">
        <v>20.690067027000001</v>
      </c>
      <c r="AR32" s="289">
        <v>21.366437419</v>
      </c>
      <c r="AS32" s="289">
        <v>21.222499889000002</v>
      </c>
      <c r="AT32" s="289">
        <v>21.362608760000001</v>
      </c>
      <c r="AU32" s="289">
        <v>21.151656418999998</v>
      </c>
      <c r="AV32" s="289">
        <v>20.834894309999999</v>
      </c>
      <c r="AW32" s="289">
        <v>20.384138691</v>
      </c>
      <c r="AX32" s="289">
        <v>20.437951129000002</v>
      </c>
      <c r="AY32" s="289">
        <v>19.52906673</v>
      </c>
      <c r="AZ32" s="874">
        <v>19.750532169</v>
      </c>
      <c r="BA32" s="874">
        <v>19.643189257</v>
      </c>
      <c r="BB32" s="874">
        <v>18.991573550999998</v>
      </c>
      <c r="BC32" s="874">
        <v>19.474854973999999</v>
      </c>
      <c r="BD32" s="874">
        <v>20.087344595000001</v>
      </c>
      <c r="BE32" s="355">
        <v>19.982918666</v>
      </c>
      <c r="BF32" s="355">
        <v>20.928642111999999</v>
      </c>
      <c r="BG32" s="355">
        <v>20.756856054</v>
      </c>
      <c r="BH32" s="355">
        <v>20.552908967</v>
      </c>
      <c r="BI32" s="355">
        <v>20.114593297999999</v>
      </c>
      <c r="BJ32" s="355">
        <v>20.205163626000001</v>
      </c>
      <c r="BK32" s="355">
        <v>20.163452994</v>
      </c>
      <c r="BL32" s="355">
        <v>20.387668277</v>
      </c>
      <c r="BM32" s="355">
        <v>20.461009438000001</v>
      </c>
      <c r="BN32" s="355">
        <v>20.637801039999999</v>
      </c>
      <c r="BO32" s="355">
        <v>21.103156932000001</v>
      </c>
      <c r="BP32" s="355">
        <v>21.745768019</v>
      </c>
      <c r="BQ32" s="355">
        <v>21.507223596999999</v>
      </c>
      <c r="BR32" s="355">
        <v>21.641656193999999</v>
      </c>
      <c r="BS32" s="355">
        <v>21.443478602999999</v>
      </c>
      <c r="BT32" s="355">
        <v>21.23359409</v>
      </c>
      <c r="BU32" s="355">
        <v>20.775280089999999</v>
      </c>
      <c r="BV32" s="355">
        <v>20.901554726000001</v>
      </c>
    </row>
    <row r="33" spans="1:74" ht="11.1" customHeight="1" x14ac:dyDescent="0.2">
      <c r="A33" s="323"/>
      <c r="B33" s="325"/>
      <c r="C33" s="289"/>
      <c r="D33" s="289"/>
      <c r="E33" s="289"/>
      <c r="F33" s="289"/>
      <c r="G33" s="289"/>
      <c r="H33" s="289"/>
      <c r="I33" s="289"/>
      <c r="J33" s="289"/>
      <c r="K33" s="289"/>
      <c r="L33" s="289"/>
      <c r="M33" s="289"/>
      <c r="N33" s="289"/>
      <c r="O33" s="289"/>
      <c r="P33" s="289"/>
      <c r="Q33" s="289"/>
      <c r="R33" s="289"/>
      <c r="S33" s="289"/>
      <c r="T33" s="289"/>
      <c r="U33" s="289"/>
      <c r="V33" s="289"/>
      <c r="W33" s="289"/>
      <c r="X33" s="289"/>
      <c r="Y33" s="289"/>
      <c r="Z33" s="289"/>
      <c r="AA33" s="289"/>
      <c r="AB33" s="289"/>
      <c r="AC33" s="289"/>
      <c r="AD33" s="289"/>
      <c r="AE33" s="289"/>
      <c r="AF33" s="289"/>
      <c r="AG33" s="289"/>
      <c r="AH33" s="289"/>
      <c r="AI33" s="289"/>
      <c r="AJ33" s="289"/>
      <c r="AK33" s="289"/>
      <c r="AL33" s="289"/>
      <c r="AM33" s="874"/>
      <c r="AN33" s="289"/>
      <c r="AO33" s="289"/>
      <c r="AP33" s="289"/>
      <c r="AQ33" s="289"/>
      <c r="AR33" s="289"/>
      <c r="AS33" s="289"/>
      <c r="AT33" s="289"/>
      <c r="AU33" s="289"/>
      <c r="AV33" s="289"/>
      <c r="AW33" s="289"/>
      <c r="AX33" s="289"/>
      <c r="AY33" s="289"/>
      <c r="AZ33" s="874"/>
      <c r="BA33" s="874"/>
      <c r="BB33" s="874"/>
      <c r="BC33" s="874"/>
      <c r="BD33" s="874"/>
      <c r="BE33" s="355"/>
      <c r="BF33" s="355"/>
      <c r="BG33" s="355"/>
      <c r="BH33" s="355"/>
      <c r="BI33" s="355"/>
      <c r="BJ33" s="355"/>
      <c r="BK33" s="355"/>
      <c r="BL33" s="355"/>
      <c r="BM33" s="355"/>
      <c r="BN33" s="355"/>
      <c r="BO33" s="355"/>
      <c r="BP33" s="355"/>
      <c r="BQ33" s="355"/>
      <c r="BR33" s="355"/>
      <c r="BS33" s="355"/>
      <c r="BT33" s="355"/>
      <c r="BU33" s="355"/>
      <c r="BV33" s="355"/>
    </row>
    <row r="34" spans="1:74" ht="11.1" customHeight="1" x14ac:dyDescent="0.2">
      <c r="A34" s="323"/>
      <c r="B34" s="324" t="s">
        <v>814</v>
      </c>
      <c r="C34" s="289"/>
      <c r="D34" s="289"/>
      <c r="E34" s="289"/>
      <c r="F34" s="289"/>
      <c r="G34" s="289"/>
      <c r="H34" s="289"/>
      <c r="I34" s="289"/>
      <c r="J34" s="289"/>
      <c r="K34" s="289"/>
      <c r="L34" s="289"/>
      <c r="M34" s="289"/>
      <c r="N34" s="289"/>
      <c r="O34" s="289"/>
      <c r="P34" s="289"/>
      <c r="Q34" s="289"/>
      <c r="R34" s="289"/>
      <c r="S34" s="289"/>
      <c r="T34" s="289"/>
      <c r="U34" s="289"/>
      <c r="V34" s="289"/>
      <c r="W34" s="289"/>
      <c r="X34" s="289"/>
      <c r="Y34" s="289"/>
      <c r="Z34" s="289"/>
      <c r="AA34" s="289"/>
      <c r="AB34" s="289"/>
      <c r="AC34" s="289"/>
      <c r="AD34" s="289"/>
      <c r="AE34" s="289"/>
      <c r="AF34" s="289"/>
      <c r="AG34" s="289"/>
      <c r="AH34" s="289"/>
      <c r="AI34" s="289"/>
      <c r="AJ34" s="289"/>
      <c r="AK34" s="289"/>
      <c r="AL34" s="289"/>
      <c r="AM34" s="874"/>
      <c r="AN34" s="289"/>
      <c r="AO34" s="289"/>
      <c r="AP34" s="289"/>
      <c r="AQ34" s="289"/>
      <c r="AR34" s="289"/>
      <c r="AS34" s="289"/>
      <c r="AT34" s="289"/>
      <c r="AU34" s="289"/>
      <c r="AV34" s="289"/>
      <c r="AW34" s="289"/>
      <c r="AX34" s="289"/>
      <c r="AY34" s="289"/>
      <c r="AZ34" s="874"/>
      <c r="BA34" s="874"/>
      <c r="BB34" s="874"/>
      <c r="BC34" s="874"/>
      <c r="BD34" s="874"/>
      <c r="BE34" s="355"/>
      <c r="BF34" s="355"/>
      <c r="BG34" s="355"/>
      <c r="BH34" s="355"/>
      <c r="BI34" s="355"/>
      <c r="BJ34" s="355"/>
      <c r="BK34" s="355"/>
      <c r="BL34" s="355"/>
      <c r="BM34" s="355"/>
      <c r="BN34" s="355"/>
      <c r="BO34" s="355"/>
      <c r="BP34" s="355"/>
      <c r="BQ34" s="355"/>
      <c r="BR34" s="355"/>
      <c r="BS34" s="355"/>
      <c r="BT34" s="355"/>
      <c r="BU34" s="355"/>
      <c r="BV34" s="355"/>
    </row>
    <row r="35" spans="1:74" s="272" customFormat="1" ht="11.1" customHeight="1" x14ac:dyDescent="0.2">
      <c r="A35" s="395" t="s">
        <v>183</v>
      </c>
      <c r="B35" s="389" t="s">
        <v>809</v>
      </c>
      <c r="C35" s="105">
        <v>-0.96194579107</v>
      </c>
      <c r="D35" s="105">
        <v>1.0946354703000001</v>
      </c>
      <c r="E35" s="105">
        <v>-0.64668849087000002</v>
      </c>
      <c r="F35" s="105">
        <v>-1.3551139581</v>
      </c>
      <c r="G35" s="105">
        <v>-4.8192300650999997E-2</v>
      </c>
      <c r="H35" s="105">
        <v>1.2485082424</v>
      </c>
      <c r="I35" s="105">
        <v>-0.64875886005000005</v>
      </c>
      <c r="J35" s="105">
        <v>-0.62925697546000003</v>
      </c>
      <c r="K35" s="105">
        <v>-0.88521946157999998</v>
      </c>
      <c r="L35" s="105">
        <v>-3.2747631787999998</v>
      </c>
      <c r="M35" s="105">
        <v>-1.9023025404</v>
      </c>
      <c r="N35" s="105">
        <v>0.30086139895000003</v>
      </c>
      <c r="O35" s="105">
        <v>-3.4541516206999998</v>
      </c>
      <c r="P35" s="105">
        <v>-0.42567295678</v>
      </c>
      <c r="Q35" s="105">
        <v>-1.3302413435</v>
      </c>
      <c r="R35" s="105">
        <v>-2.0740457014000002</v>
      </c>
      <c r="S35" s="105">
        <v>-0.17821632949999999</v>
      </c>
      <c r="T35" s="105">
        <v>0.64661852362000005</v>
      </c>
      <c r="U35" s="105">
        <v>-0.20193101907</v>
      </c>
      <c r="V35" s="105">
        <v>0.3081622893</v>
      </c>
      <c r="W35" s="105">
        <v>-0.80328744125999996</v>
      </c>
      <c r="X35" s="105">
        <v>-1.6304282807999999</v>
      </c>
      <c r="Y35" s="105">
        <v>-1.5129042103000001</v>
      </c>
      <c r="Z35" s="105">
        <v>-1.3150809958</v>
      </c>
      <c r="AA35" s="105">
        <v>-1.6793314915999999</v>
      </c>
      <c r="AB35" s="105">
        <v>-0.76229547462000002</v>
      </c>
      <c r="AC35" s="105">
        <v>-2.1590129644</v>
      </c>
      <c r="AD35" s="105">
        <v>-1.2186188548000001</v>
      </c>
      <c r="AE35" s="105">
        <v>0.16415908813999999</v>
      </c>
      <c r="AF35" s="105">
        <v>0.82636015110000005</v>
      </c>
      <c r="AG35" s="105">
        <v>0.89495573433999998</v>
      </c>
      <c r="AH35" s="105">
        <v>6.2328783808999998E-2</v>
      </c>
      <c r="AI35" s="105">
        <v>1.0927689951999999</v>
      </c>
      <c r="AJ35" s="105">
        <v>6.4768477793000004E-2</v>
      </c>
      <c r="AK35" s="105">
        <v>-0.40625704105999999</v>
      </c>
      <c r="AL35" s="105">
        <v>-8.9566231683E-2</v>
      </c>
      <c r="AM35" s="886">
        <v>-0.87208847917999999</v>
      </c>
      <c r="AN35" s="105">
        <v>8.0675383648999996E-2</v>
      </c>
      <c r="AO35" s="105">
        <v>-2.2771188476000002</v>
      </c>
      <c r="AP35" s="105">
        <v>-0.97913023011</v>
      </c>
      <c r="AQ35" s="105">
        <v>-1.5788444815</v>
      </c>
      <c r="AR35" s="105">
        <v>-0.58607488374000005</v>
      </c>
      <c r="AS35" s="105">
        <v>-1.9070610154000001</v>
      </c>
      <c r="AT35" s="105">
        <v>-3.3703068889000001</v>
      </c>
      <c r="AU35" s="105">
        <v>-3.1316440337999998</v>
      </c>
      <c r="AV35" s="105">
        <v>-4.2304599977999997</v>
      </c>
      <c r="AW35" s="105">
        <v>-4.5118822714000002</v>
      </c>
      <c r="AX35" s="105">
        <v>-1.8763929454999999</v>
      </c>
      <c r="AY35" s="105">
        <v>-3.6217752653000002</v>
      </c>
      <c r="AZ35" s="886">
        <v>-4.4159129327000004</v>
      </c>
      <c r="BA35" s="886">
        <v>4.5998302646999996</v>
      </c>
      <c r="BB35" s="886">
        <v>5.0087331782</v>
      </c>
      <c r="BC35" s="886">
        <v>6.2867123708000001</v>
      </c>
      <c r="BD35" s="886">
        <v>3.9475403259999999</v>
      </c>
      <c r="BE35" s="388">
        <v>2.3422610191</v>
      </c>
      <c r="BF35" s="388">
        <v>2.9320966923</v>
      </c>
      <c r="BG35" s="388">
        <v>1.3683724594</v>
      </c>
      <c r="BH35" s="388">
        <v>-2.3624206231999998</v>
      </c>
      <c r="BI35" s="388">
        <v>-3.2796664257999999</v>
      </c>
      <c r="BJ35" s="388">
        <v>-2.5746641722999999</v>
      </c>
      <c r="BK35" s="388">
        <v>-5.8143863706000003</v>
      </c>
      <c r="BL35" s="388">
        <v>-3.8103269052000002</v>
      </c>
      <c r="BM35" s="388">
        <v>-5.2964759795000003</v>
      </c>
      <c r="BN35" s="388">
        <v>-4.8868462596000004</v>
      </c>
      <c r="BO35" s="388">
        <v>-4.9558593232000003</v>
      </c>
      <c r="BP35" s="388">
        <v>-3.5019590295</v>
      </c>
      <c r="BQ35" s="388">
        <v>-4.5771418407000004</v>
      </c>
      <c r="BR35" s="388">
        <v>-4.8881894403999997</v>
      </c>
      <c r="BS35" s="388">
        <v>-4.8315702822000004</v>
      </c>
      <c r="BT35" s="388">
        <v>-6.5970258005</v>
      </c>
      <c r="BU35" s="388">
        <v>-6.2985690512000003</v>
      </c>
      <c r="BV35" s="388">
        <v>-4.7800725612999999</v>
      </c>
    </row>
    <row r="36" spans="1:74" ht="11.1" customHeight="1" x14ac:dyDescent="0.2">
      <c r="A36" s="323" t="s">
        <v>180</v>
      </c>
      <c r="B36" s="391" t="s">
        <v>194</v>
      </c>
      <c r="C36" s="289">
        <v>0.44756709677000001</v>
      </c>
      <c r="D36" s="289">
        <v>1.2119150714</v>
      </c>
      <c r="E36" s="289">
        <v>0.78022996773999997</v>
      </c>
      <c r="F36" s="289">
        <v>0.62009700000000001</v>
      </c>
      <c r="G36" s="289">
        <v>0.20744461289999999</v>
      </c>
      <c r="H36" s="289">
        <v>0.71772676667000002</v>
      </c>
      <c r="I36" s="289">
        <v>-0.30937048386999999</v>
      </c>
      <c r="J36" s="289">
        <v>0.82566154839000006</v>
      </c>
      <c r="K36" s="289">
        <v>0.85921573333000001</v>
      </c>
      <c r="L36" s="289">
        <v>9.2560064516000004E-2</v>
      </c>
      <c r="M36" s="289">
        <v>0.46289229999999998</v>
      </c>
      <c r="N36" s="289">
        <v>0.66367464515999997</v>
      </c>
      <c r="O36" s="289">
        <v>-0.99196135484000003</v>
      </c>
      <c r="P36" s="289">
        <v>-0.46116160713999998</v>
      </c>
      <c r="Q36" s="289">
        <v>1.1979626774000001</v>
      </c>
      <c r="R36" s="289">
        <v>-0.27189793333000001</v>
      </c>
      <c r="S36" s="289">
        <v>-0.16464619354999999</v>
      </c>
      <c r="T36" s="289">
        <v>0.13917940000000001</v>
      </c>
      <c r="U36" s="289">
        <v>-0.23069148386999999</v>
      </c>
      <c r="V36" s="289">
        <v>0.27412083870999998</v>
      </c>
      <c r="W36" s="289">
        <v>-0.82709619999999995</v>
      </c>
      <c r="X36" s="289">
        <v>0.60624093548000002</v>
      </c>
      <c r="Y36" s="289">
        <v>-3.2937300000000003E-2</v>
      </c>
      <c r="Z36" s="289">
        <v>0.31589980644999999</v>
      </c>
      <c r="AA36" s="289">
        <v>0.51444277418999995</v>
      </c>
      <c r="AB36" s="289">
        <v>0.2370452069</v>
      </c>
      <c r="AC36" s="289">
        <v>-0.39262683870999998</v>
      </c>
      <c r="AD36" s="289">
        <v>-1.0217893667</v>
      </c>
      <c r="AE36" s="289">
        <v>-0.66181035483999995</v>
      </c>
      <c r="AF36" s="289">
        <v>-0.19307316666999999</v>
      </c>
      <c r="AG36" s="289">
        <v>-0.32514799999999999</v>
      </c>
      <c r="AH36" s="289">
        <v>0.20009067742</v>
      </c>
      <c r="AI36" s="289">
        <v>0.2001636</v>
      </c>
      <c r="AJ36" s="289">
        <v>0.45918406451999999</v>
      </c>
      <c r="AK36" s="289">
        <v>-8.6984900000000004E-2</v>
      </c>
      <c r="AL36" s="289">
        <v>0.28875683871000002</v>
      </c>
      <c r="AM36" s="874">
        <v>0.76942274194000004</v>
      </c>
      <c r="AN36" s="289">
        <v>0.32942839285999997</v>
      </c>
      <c r="AO36" s="289">
        <v>-0.15307729032</v>
      </c>
      <c r="AP36" s="289">
        <v>-0.43503946666999999</v>
      </c>
      <c r="AQ36" s="289">
        <v>-0.96627570967999998</v>
      </c>
      <c r="AR36" s="289">
        <v>-0.1068093</v>
      </c>
      <c r="AS36" s="289">
        <v>-0.65871251613000004</v>
      </c>
      <c r="AT36" s="289">
        <v>-0.72529109677000003</v>
      </c>
      <c r="AU36" s="289">
        <v>-0.22197729999999999</v>
      </c>
      <c r="AV36" s="289">
        <v>0.43305696774000002</v>
      </c>
      <c r="AW36" s="289">
        <v>-0.46096853332999999</v>
      </c>
      <c r="AX36" s="289">
        <v>-6.5710129032000006E-2</v>
      </c>
      <c r="AY36" s="289">
        <v>0.57829680645000003</v>
      </c>
      <c r="AZ36" s="874">
        <v>-0.13670378571</v>
      </c>
      <c r="BA36" s="874">
        <v>-0.31976493548000001</v>
      </c>
      <c r="BB36" s="874">
        <v>1.7976516</v>
      </c>
      <c r="BC36" s="874">
        <v>2.1485198516000001</v>
      </c>
      <c r="BD36" s="874">
        <v>1.6700699454000001</v>
      </c>
      <c r="BE36" s="355">
        <v>0.56028723344999998</v>
      </c>
      <c r="BF36" s="355">
        <v>-0.27393548387</v>
      </c>
      <c r="BG36" s="355">
        <v>-0.70916666666999995</v>
      </c>
      <c r="BH36" s="355">
        <v>-5.2935483871E-2</v>
      </c>
      <c r="BI36" s="355">
        <v>-0.34913333333000002</v>
      </c>
      <c r="BJ36" s="355">
        <v>0.30922580644999997</v>
      </c>
      <c r="BK36" s="355">
        <v>-0.61016129031999999</v>
      </c>
      <c r="BL36" s="355">
        <v>0.58260714286000004</v>
      </c>
      <c r="BM36" s="355">
        <v>-0.28703225805999999</v>
      </c>
      <c r="BN36" s="355">
        <v>-0.4627</v>
      </c>
      <c r="BO36" s="355">
        <v>-0.59535483870999995</v>
      </c>
      <c r="BP36" s="355">
        <v>-8.2533333333000003E-2</v>
      </c>
      <c r="BQ36" s="355">
        <v>-0.68906451612999997</v>
      </c>
      <c r="BR36" s="355">
        <v>-0.46551612903</v>
      </c>
      <c r="BS36" s="355">
        <v>-0.63793333333000002</v>
      </c>
      <c r="BT36" s="355">
        <v>-0.33187096774000002</v>
      </c>
      <c r="BU36" s="355">
        <v>-0.70266666667</v>
      </c>
      <c r="BV36" s="355">
        <v>-0.15412903225999999</v>
      </c>
    </row>
    <row r="37" spans="1:74" ht="11.1" customHeight="1" x14ac:dyDescent="0.2">
      <c r="A37" s="323" t="s">
        <v>181</v>
      </c>
      <c r="B37" s="391" t="s">
        <v>934</v>
      </c>
      <c r="C37" s="289">
        <v>-0.41674193547999999</v>
      </c>
      <c r="D37" s="289">
        <v>0.12003571429</v>
      </c>
      <c r="E37" s="289">
        <v>9.5419354839000006E-2</v>
      </c>
      <c r="F37" s="289">
        <v>-1.7249666667000001</v>
      </c>
      <c r="G37" s="289">
        <v>0.20696774194000001</v>
      </c>
      <c r="H37" s="289">
        <v>0.67649999999999999</v>
      </c>
      <c r="I37" s="289">
        <v>-0.72029032258000003</v>
      </c>
      <c r="J37" s="289">
        <v>-0.219</v>
      </c>
      <c r="K37" s="289">
        <v>-0.70669999999999999</v>
      </c>
      <c r="L37" s="289">
        <v>-0.21451612903</v>
      </c>
      <c r="M37" s="289">
        <v>-0.86233333332999995</v>
      </c>
      <c r="N37" s="289">
        <v>0.26190322580999997</v>
      </c>
      <c r="O37" s="289">
        <v>-0.43593548386999997</v>
      </c>
      <c r="P37" s="289">
        <v>0.98485714286000003</v>
      </c>
      <c r="Q37" s="289">
        <v>0.48535483871000001</v>
      </c>
      <c r="R37" s="289">
        <v>-1.6009333333</v>
      </c>
      <c r="S37" s="289">
        <v>0.68158064516000005</v>
      </c>
      <c r="T37" s="289">
        <v>0.97389999999999999</v>
      </c>
      <c r="U37" s="289">
        <v>-0.66803225805999999</v>
      </c>
      <c r="V37" s="289">
        <v>-0.51819354838999998</v>
      </c>
      <c r="W37" s="289">
        <v>0.62709999999999999</v>
      </c>
      <c r="X37" s="289">
        <v>0.53451612903000001</v>
      </c>
      <c r="Y37" s="289">
        <v>0.23296666666999999</v>
      </c>
      <c r="Z37" s="289">
        <v>-0.11703225806000001</v>
      </c>
      <c r="AA37" s="289">
        <v>-0.54519354839</v>
      </c>
      <c r="AB37" s="289">
        <v>-0.39348275861999998</v>
      </c>
      <c r="AC37" s="289">
        <v>0.46993548387</v>
      </c>
      <c r="AD37" s="289">
        <v>-1.1699666666999999</v>
      </c>
      <c r="AE37" s="289">
        <v>-8.0645161290000007E-3</v>
      </c>
      <c r="AF37" s="289">
        <v>0.53610000000000002</v>
      </c>
      <c r="AG37" s="289">
        <v>0.48651612903000002</v>
      </c>
      <c r="AH37" s="289">
        <v>-0.64125806452</v>
      </c>
      <c r="AI37" s="289">
        <v>0.88723333332999998</v>
      </c>
      <c r="AJ37" s="289">
        <v>0.56074193547999995</v>
      </c>
      <c r="AK37" s="289">
        <v>0.2122</v>
      </c>
      <c r="AL37" s="289">
        <v>-9.5193548387000004E-2</v>
      </c>
      <c r="AM37" s="874">
        <v>-0.76925806452000001</v>
      </c>
      <c r="AN37" s="289">
        <v>0.254</v>
      </c>
      <c r="AO37" s="289">
        <v>-0.28470967741999997</v>
      </c>
      <c r="AP37" s="289">
        <v>0.16300000000000001</v>
      </c>
      <c r="AQ37" s="289">
        <v>-0.63490322581000003</v>
      </c>
      <c r="AR37" s="289">
        <v>0.52053333332999996</v>
      </c>
      <c r="AS37" s="289">
        <v>-0.3845483871</v>
      </c>
      <c r="AT37" s="289">
        <v>-0.75509677418999999</v>
      </c>
      <c r="AU37" s="289">
        <v>1.0333333333E-3</v>
      </c>
      <c r="AV37" s="289">
        <v>0.76564516129000004</v>
      </c>
      <c r="AW37" s="289">
        <v>2.3E-2</v>
      </c>
      <c r="AX37" s="289">
        <v>1.8903225805999999E-2</v>
      </c>
      <c r="AY37" s="289">
        <v>0.22903225805999999</v>
      </c>
      <c r="AZ37" s="874">
        <v>-0.65228571429000004</v>
      </c>
      <c r="BA37" s="874">
        <v>1.1678709677000001</v>
      </c>
      <c r="BB37" s="874">
        <v>1.3165989535</v>
      </c>
      <c r="BC37" s="874">
        <v>1.5774985437</v>
      </c>
      <c r="BD37" s="874">
        <v>1.0275624611</v>
      </c>
      <c r="BE37" s="355">
        <v>0.87371895503999997</v>
      </c>
      <c r="BF37" s="355">
        <v>1.2932217634000001</v>
      </c>
      <c r="BG37" s="355">
        <v>0.95429169738999997</v>
      </c>
      <c r="BH37" s="355">
        <v>-0.37490316399000001</v>
      </c>
      <c r="BI37" s="355">
        <v>-0.54155980816000004</v>
      </c>
      <c r="BJ37" s="355">
        <v>-0.53422682546</v>
      </c>
      <c r="BK37" s="355">
        <v>-1.2229501674000001</v>
      </c>
      <c r="BL37" s="355">
        <v>-0.97345864343999999</v>
      </c>
      <c r="BM37" s="355">
        <v>-1.1714748627</v>
      </c>
      <c r="BN37" s="355">
        <v>-0.96248386631000005</v>
      </c>
      <c r="BO37" s="355">
        <v>-0.94251354231999995</v>
      </c>
      <c r="BP37" s="355">
        <v>-0.66395049662000005</v>
      </c>
      <c r="BQ37" s="355">
        <v>-0.83105813551999996</v>
      </c>
      <c r="BR37" s="355">
        <v>-0.99673844257999999</v>
      </c>
      <c r="BS37" s="355">
        <v>-0.90191181992000002</v>
      </c>
      <c r="BT37" s="355">
        <v>-1.5434838096000001</v>
      </c>
      <c r="BU37" s="355">
        <v>-1.314472372</v>
      </c>
      <c r="BV37" s="355">
        <v>-1.0338813471999999</v>
      </c>
    </row>
    <row r="38" spans="1:74" ht="11.1" customHeight="1" x14ac:dyDescent="0.2">
      <c r="A38" s="323" t="s">
        <v>182</v>
      </c>
      <c r="B38" s="391" t="s">
        <v>935</v>
      </c>
      <c r="C38" s="289">
        <v>-0.99277095236000001</v>
      </c>
      <c r="D38" s="289">
        <v>-0.23731531546000001</v>
      </c>
      <c r="E38" s="289">
        <v>-1.5223378135000001</v>
      </c>
      <c r="F38" s="289">
        <v>-0.25024429141999999</v>
      </c>
      <c r="G38" s="289">
        <v>-0.46260465549000002</v>
      </c>
      <c r="H38" s="289">
        <v>-0.14571852429000001</v>
      </c>
      <c r="I38" s="289">
        <v>0.38090194640000002</v>
      </c>
      <c r="J38" s="289">
        <v>-1.2359185238999999</v>
      </c>
      <c r="K38" s="289">
        <v>-1.0377351949</v>
      </c>
      <c r="L38" s="289">
        <v>-3.1528071142999998</v>
      </c>
      <c r="M38" s="289">
        <v>-1.5028615071</v>
      </c>
      <c r="N38" s="289">
        <v>-0.62471647202000002</v>
      </c>
      <c r="O38" s="289">
        <v>-2.0262547820000001</v>
      </c>
      <c r="P38" s="289">
        <v>-0.94936849248999999</v>
      </c>
      <c r="Q38" s="289">
        <v>-3.0135588595999998</v>
      </c>
      <c r="R38" s="289">
        <v>-0.20121443478000001</v>
      </c>
      <c r="S38" s="289">
        <v>-0.69515078110999995</v>
      </c>
      <c r="T38" s="289">
        <v>-0.46646087638</v>
      </c>
      <c r="U38" s="289">
        <v>0.69679272287000005</v>
      </c>
      <c r="V38" s="289">
        <v>0.55223499896999995</v>
      </c>
      <c r="W38" s="289">
        <v>-0.60329124126</v>
      </c>
      <c r="X38" s="289">
        <v>-2.7711853453000002</v>
      </c>
      <c r="Y38" s="289">
        <v>-1.7129335769</v>
      </c>
      <c r="Z38" s="289">
        <v>-1.5139485442</v>
      </c>
      <c r="AA38" s="289">
        <v>-1.6485807174</v>
      </c>
      <c r="AB38" s="289">
        <v>-0.60585792289999996</v>
      </c>
      <c r="AC38" s="289">
        <v>-2.2363216096</v>
      </c>
      <c r="AD38" s="289">
        <v>0.97313717855000004</v>
      </c>
      <c r="AE38" s="289">
        <v>0.83403395911</v>
      </c>
      <c r="AF38" s="289">
        <v>0.48333331775999999</v>
      </c>
      <c r="AG38" s="289">
        <v>0.73358760531</v>
      </c>
      <c r="AH38" s="289">
        <v>0.50349617090999998</v>
      </c>
      <c r="AI38" s="289">
        <v>5.3720618315999998E-3</v>
      </c>
      <c r="AJ38" s="289">
        <v>-0.95515752221000005</v>
      </c>
      <c r="AK38" s="289">
        <v>-0.53147214105999996</v>
      </c>
      <c r="AL38" s="289">
        <v>-0.28312952201000002</v>
      </c>
      <c r="AM38" s="874">
        <v>-0.87225315660000002</v>
      </c>
      <c r="AN38" s="289">
        <v>-0.50275300920999999</v>
      </c>
      <c r="AO38" s="289">
        <v>-1.8393318799</v>
      </c>
      <c r="AP38" s="289">
        <v>-0.70709076343999999</v>
      </c>
      <c r="AQ38" s="289">
        <v>2.2334453997999999E-2</v>
      </c>
      <c r="AR38" s="289">
        <v>-0.99979891708000002</v>
      </c>
      <c r="AS38" s="289">
        <v>-0.86380011221999997</v>
      </c>
      <c r="AT38" s="289">
        <v>-1.8899190179000001</v>
      </c>
      <c r="AU38" s="289">
        <v>-2.9107000671000001</v>
      </c>
      <c r="AV38" s="289">
        <v>-5.4291621267999997</v>
      </c>
      <c r="AW38" s="289">
        <v>-4.0739137380999999</v>
      </c>
      <c r="AX38" s="289">
        <v>-1.8295860423000001</v>
      </c>
      <c r="AY38" s="289">
        <v>-4.4291043298000004</v>
      </c>
      <c r="AZ38" s="874">
        <v>-3.6269234326999999</v>
      </c>
      <c r="BA38" s="874">
        <v>3.7517242325</v>
      </c>
      <c r="BB38" s="874">
        <v>1.8944826247</v>
      </c>
      <c r="BC38" s="874">
        <v>2.5606939755</v>
      </c>
      <c r="BD38" s="874">
        <v>1.2499079195</v>
      </c>
      <c r="BE38" s="355">
        <v>0.90825483062000001</v>
      </c>
      <c r="BF38" s="355">
        <v>1.9128104127000001</v>
      </c>
      <c r="BG38" s="355">
        <v>1.1232474287000001</v>
      </c>
      <c r="BH38" s="355">
        <v>-1.9345819754</v>
      </c>
      <c r="BI38" s="355">
        <v>-2.3889732843</v>
      </c>
      <c r="BJ38" s="355">
        <v>-2.3496631532999999</v>
      </c>
      <c r="BK38" s="355">
        <v>-3.9812749129</v>
      </c>
      <c r="BL38" s="355">
        <v>-3.4194754047</v>
      </c>
      <c r="BM38" s="355">
        <v>-3.8379688587</v>
      </c>
      <c r="BN38" s="355">
        <v>-3.4616623933000001</v>
      </c>
      <c r="BO38" s="355">
        <v>-3.4179909421999999</v>
      </c>
      <c r="BP38" s="355">
        <v>-2.7554751995000002</v>
      </c>
      <c r="BQ38" s="355">
        <v>-3.0570191891</v>
      </c>
      <c r="BR38" s="355">
        <v>-3.4259348688000002</v>
      </c>
      <c r="BS38" s="355">
        <v>-3.291725129</v>
      </c>
      <c r="BT38" s="355">
        <v>-4.7216710230999999</v>
      </c>
      <c r="BU38" s="355">
        <v>-4.2814300125999996</v>
      </c>
      <c r="BV38" s="355">
        <v>-3.5920621818999998</v>
      </c>
    </row>
    <row r="39" spans="1:74" ht="11.1" customHeight="1" x14ac:dyDescent="0.2">
      <c r="A39" s="323"/>
      <c r="B39" s="325"/>
      <c r="C39" s="289"/>
      <c r="D39" s="289"/>
      <c r="E39" s="289"/>
      <c r="F39" s="289"/>
      <c r="G39" s="289"/>
      <c r="H39" s="289"/>
      <c r="I39" s="289"/>
      <c r="J39" s="289"/>
      <c r="K39" s="289"/>
      <c r="L39" s="289"/>
      <c r="M39" s="289"/>
      <c r="N39" s="289"/>
      <c r="O39" s="289"/>
      <c r="P39" s="289"/>
      <c r="Q39" s="289"/>
      <c r="R39" s="289"/>
      <c r="S39" s="289"/>
      <c r="T39" s="289"/>
      <c r="U39" s="289"/>
      <c r="V39" s="289"/>
      <c r="W39" s="289"/>
      <c r="X39" s="289"/>
      <c r="Y39" s="289"/>
      <c r="Z39" s="289"/>
      <c r="AA39" s="289"/>
      <c r="AB39" s="289"/>
      <c r="AC39" s="289"/>
      <c r="AD39" s="289"/>
      <c r="AE39" s="289"/>
      <c r="AF39" s="289"/>
      <c r="AG39" s="289"/>
      <c r="AH39" s="289"/>
      <c r="AI39" s="289"/>
      <c r="AJ39" s="289"/>
      <c r="AK39" s="289"/>
      <c r="AL39" s="289"/>
      <c r="AM39" s="874"/>
      <c r="AN39" s="289"/>
      <c r="AO39" s="289"/>
      <c r="AP39" s="289"/>
      <c r="AQ39" s="289"/>
      <c r="AR39" s="289"/>
      <c r="AS39" s="289"/>
      <c r="AT39" s="289"/>
      <c r="AU39" s="289"/>
      <c r="AV39" s="289"/>
      <c r="AW39" s="289"/>
      <c r="AX39" s="289"/>
      <c r="AY39" s="289"/>
      <c r="AZ39" s="874"/>
      <c r="BA39" s="874"/>
      <c r="BB39" s="874"/>
      <c r="BC39" s="874"/>
      <c r="BD39" s="874"/>
      <c r="BE39" s="355"/>
      <c r="BF39" s="355"/>
      <c r="BG39" s="355"/>
      <c r="BH39" s="355"/>
      <c r="BI39" s="355"/>
      <c r="BJ39" s="355"/>
      <c r="BK39" s="355"/>
      <c r="BL39" s="355"/>
      <c r="BM39" s="355"/>
      <c r="BN39" s="355"/>
      <c r="BO39" s="355"/>
      <c r="BP39" s="355"/>
      <c r="BQ39" s="355"/>
      <c r="BR39" s="355"/>
      <c r="BS39" s="355"/>
      <c r="BT39" s="355"/>
      <c r="BU39" s="355"/>
      <c r="BV39" s="355"/>
    </row>
    <row r="40" spans="1:74" ht="11.1" customHeight="1" x14ac:dyDescent="0.2">
      <c r="A40" s="323"/>
      <c r="B40" s="31" t="s">
        <v>815</v>
      </c>
      <c r="C40" s="289"/>
      <c r="D40" s="289"/>
      <c r="E40" s="289"/>
      <c r="F40" s="289"/>
      <c r="G40" s="289"/>
      <c r="H40" s="289"/>
      <c r="I40" s="289"/>
      <c r="J40" s="289"/>
      <c r="K40" s="289"/>
      <c r="L40" s="289"/>
      <c r="M40" s="289"/>
      <c r="N40" s="289"/>
      <c r="O40" s="289"/>
      <c r="P40" s="289"/>
      <c r="Q40" s="289"/>
      <c r="R40" s="289"/>
      <c r="S40" s="289"/>
      <c r="T40" s="289"/>
      <c r="U40" s="289"/>
      <c r="V40" s="289"/>
      <c r="W40" s="289"/>
      <c r="X40" s="289"/>
      <c r="Y40" s="289"/>
      <c r="Z40" s="289"/>
      <c r="AA40" s="289"/>
      <c r="AB40" s="289"/>
      <c r="AC40" s="289"/>
      <c r="AD40" s="289"/>
      <c r="AE40" s="289"/>
      <c r="AF40" s="289"/>
      <c r="AG40" s="289"/>
      <c r="AH40" s="289"/>
      <c r="AI40" s="289"/>
      <c r="AJ40" s="289"/>
      <c r="AK40" s="289"/>
      <c r="AL40" s="289"/>
      <c r="AM40" s="874"/>
      <c r="AN40" s="289"/>
      <c r="AO40" s="289"/>
      <c r="AP40" s="289"/>
      <c r="AQ40" s="289"/>
      <c r="AR40" s="289"/>
      <c r="AS40" s="289"/>
      <c r="AT40" s="289"/>
      <c r="AU40" s="289"/>
      <c r="AV40" s="289"/>
      <c r="AW40" s="289"/>
      <c r="AX40" s="289"/>
      <c r="AY40" s="289"/>
      <c r="AZ40" s="874"/>
      <c r="BA40" s="874"/>
      <c r="BB40" s="874"/>
      <c r="BC40" s="874"/>
      <c r="BD40" s="874"/>
      <c r="BE40" s="355"/>
      <c r="BF40" s="355"/>
      <c r="BG40" s="355"/>
      <c r="BH40" s="355"/>
      <c r="BI40" s="355"/>
      <c r="BJ40" s="355"/>
      <c r="BK40" s="355"/>
      <c r="BL40" s="355"/>
      <c r="BM40" s="355"/>
      <c r="BN40" s="355"/>
      <c r="BO40" s="355"/>
      <c r="BP40" s="355"/>
      <c r="BQ40" s="355"/>
      <c r="BR40" s="355"/>
      <c r="BS40" s="355"/>
      <c r="BT40" s="355"/>
      <c r="BU40" s="355"/>
      <c r="BV40" s="355"/>
    </row>
    <row r="41" spans="1:74" s="272" customFormat="1" ht="11.1" customHeight="1" x14ac:dyDescent="0.2">
      <c r="A41" s="395" t="s">
        <v>179</v>
      </c>
      <c r="B41" s="389" t="s">
        <v>816</v>
      </c>
      <c r="C41" s="107">
        <v>2647.60185</v>
      </c>
      <c r="D41" s="107">
        <v>2619.7522279999998</v>
      </c>
      <c r="E41" s="107">
        <v>2605.418099</v>
      </c>
      <c r="F41" s="107">
        <v>2656.7591889999999</v>
      </c>
      <c r="G41" s="107">
        <v>2668.669406</v>
      </c>
      <c r="H41" s="107">
        <v>2656.6276029999999</v>
      </c>
      <c r="I41" s="107">
        <v>2713.865088</v>
      </c>
      <c r="J41" s="107">
        <v>2718.00758</v>
      </c>
      <c r="K41" s="107">
        <v>2742.0961080000002</v>
      </c>
      <c r="L41" s="107">
        <v>2763.700746</v>
      </c>
      <c r="M41" s="107">
        <v>2785.8339769999998</v>
      </c>
      <c r="N41" s="107">
        <v>2773.5300630000002</v>
      </c>
      <c r="O41" s="107">
        <v>2818.2458649999999</v>
      </c>
      <c r="P41" s="107">
        <v>2803.58239</v>
      </c>
      <c r="Q41" s="107">
        <v>2751.803547</v>
      </c>
      <c r="R41" s="107">
        <v>2815.4404850000001</v>
      </c>
      <c r="S41" s="107">
        <v>2808.7725169999999</v>
      </c>
      <c r="T41" s="107">
        <v>2782.588135</v>
      </c>
      <c r="U41" s="107">
        <v>2810.1525710000001</v>
      </c>
      <c r="V41" s="107">
        <v>2814.8428250000002</v>
      </c>
      <c r="W41" s="107">
        <v>2819.8987109999998</v>
      </c>
      <c r="X41" s="107">
        <v>2784.5352419999999</v>
      </c>
      <c r="Y41" s="107">
        <v>2777.8973609999998</v>
      </c>
      <c r="Z41" s="107">
        <v>2768.9594670000001</v>
      </c>
      <c r="AA41" s="107">
        <v>2766.5837409999999</v>
      </c>
      <c r="AB41" s="107">
        <v>2768.1754299999998</v>
      </c>
      <c r="AC41" s="107">
        <v>2762.802862</v>
      </c>
      <c r="AD41" s="107">
        <v>2825.5725430000002</v>
      </c>
      <c r="AE41" s="107">
        <v>2843.0886639999999</v>
      </c>
      <c r="AF41" s="107">
        <v>2829.892859</v>
      </c>
      <c r="AG41" s="107">
        <v>2822.5294469999999</v>
      </c>
      <c r="AH41" s="107">
        <v>2831.9826360000002</v>
      </c>
      <c r="AI41" s="107">
        <v>2796.0867280000002</v>
      </c>
      <c r="AJ41" s="107">
        <v>2760.1810220000002</v>
      </c>
      <c r="AK41" s="107">
        <v>2751.8425689999999</v>
      </c>
      <c r="AL41" s="107">
        <v>2744.0741069999999</v>
      </c>
      <c r="AM41" s="635">
        <v>2742.5730020000001</v>
      </c>
      <c r="AN41" s="107">
        <v>2725.9880069999999</v>
      </c>
      <c r="AO41" s="107">
        <v>2738.1624029999998</v>
      </c>
      <c r="AP41" s="107">
        <v>2743.9125869999998</v>
      </c>
      <c r="AQ41" s="107">
        <v>2790.6111340000002</v>
      </c>
      <c r="AR41" s="107">
        <v>2777.2554129999999</v>
      </c>
      <c r="AS41" s="107">
        <v>2809.623501</v>
      </c>
      <c r="AT41" s="107">
        <v>2853.5505250000001</v>
      </c>
      <c r="AU41" s="107">
        <v>2858.1368440000001</v>
      </c>
      <c r="AV41" s="107">
        <v>2818.366078</v>
      </c>
      <c r="AW41" s="107">
        <v>2829.177134</v>
      </c>
      <c r="AX41" s="107">
        <v>2829.0861479999999</v>
      </c>
      <c r="AY41" s="107">
        <v>2802.3109469999999</v>
      </c>
      <c r="AZ41" s="635">
        <v>2824.1726530000001</v>
      </c>
      <c r="BA41" s="635">
        <v>2798.4983659999998</v>
      </c>
      <c r="BB41" s="635">
        <v>2725.3718494</v>
      </c>
      <c r="BC41" s="635">
        <v>2650.6675648999999</v>
      </c>
      <c r="BD41" s="635">
        <v>2602.9386423999999</v>
      </c>
      <c r="BE41" s="396">
        <v>2589.6844151</v>
      </c>
      <c r="BF41" s="396">
        <v>2564.4865404000002</v>
      </c>
      <c r="BG41" s="396">
        <v>2557.1327894999999</v>
      </c>
      <c r="BH41" s="396">
        <v>2570.3957875999999</v>
      </c>
      <c r="BI41" s="396">
        <v>2597.1165817999999</v>
      </c>
      <c r="BJ41" s="396">
        <v>2604.0916133999999</v>
      </c>
      <c r="BK41" s="396">
        <v>2660.9180686</v>
      </c>
      <c r="BL41" s="396">
        <v>2671.8619106000001</v>
      </c>
      <c r="BM41" s="396">
        <v>2717.0756314</v>
      </c>
      <c r="BN41" s="396">
        <v>2759.8311474000002</v>
      </c>
      <c r="BO41" s="396">
        <v>2807.5050672000002</v>
      </c>
      <c r="BP41" s="396">
        <v>2829.8995820999999</v>
      </c>
      <c r="BQ41" s="396">
        <v>2859.8233842999998</v>
      </c>
      <c r="BR41" s="396">
        <v>2887.9532760000002</v>
      </c>
      <c r="BS41" s="396">
        <v>2916.9486305999999</v>
      </c>
      <c r="BT41" s="396">
        <v>2957.8846287000001</v>
      </c>
      <c r="BU41" s="396">
        <v>3001.1987998999998</v>
      </c>
      <c r="BV41" s="396">
        <v>3020.8271215999998</v>
      </c>
    </row>
    <row r="42" spans="1:74" ht="11.1" customHeight="1" x14ac:dyDescent="0.2">
      <c r="A42" s="323" t="s">
        <v>284</v>
      </c>
      <c r="B42" s="391" t="s">
        <v>194</v>
      </c>
      <c r="C42" s="386">
        <v>1190.10285</v>
      </c>
      <c r="D42" s="386">
        <v>1165.6142279999999</v>
      </c>
      <c r="E42" s="386">
        <v>1154.2380989999999</v>
      </c>
      <c r="F42" s="386">
        <v>1153.830189</v>
      </c>
      <c r="G42" s="386">
        <v>1172.1564060000001</v>
      </c>
      <c r="H42" s="386">
        <v>1180.4096030000001</v>
      </c>
      <c r="I42" s="386">
        <v>1215.318088</v>
      </c>
      <c r="J42" s="386">
        <v>1212.6715799999999</v>
      </c>
      <c r="K42" s="386">
        <v>1215.5591079999999</v>
      </c>
      <c r="L42" s="386">
        <v>1230.5137460000001</v>
      </c>
      <c r="M42" s="386">
        <v>1226.776977</v>
      </c>
      <c r="N42" s="386">
        <v>1222.5920630000001</v>
      </c>
      <c r="O42" s="386">
        <v>1253.7938650000001</v>
      </c>
      <c r="P42" s="386">
        <v>1266.7063900000001</v>
      </c>
      <c r="Q42" s="386">
        <v>1229.9735470000001</v>
      </c>
      <c r="R42" s="386">
        <v>1245.5824849999999</v>
      </c>
      <c r="S42" s="386">
        <v>1260.0435170000001</v>
      </c>
      <c r="T42" s="386">
        <v>1263.076135</v>
      </c>
      <c r="U42" s="386">
        <v>1269.9315710000001</v>
      </c>
      <c r="V42" s="386">
        <v>1258.5578250000001</v>
      </c>
      <c r="W42" s="386">
        <v>1282.4267110000001</v>
      </c>
      <c r="X42" s="386">
        <v>1263.6332420000001</v>
      </c>
      <c r="Y42" s="386">
        <v>1263.984361</v>
      </c>
      <c r="Z42" s="386">
        <v>1251.418467</v>
      </c>
      <c r="AA42" s="386">
        <v>1232.1417409999999</v>
      </c>
      <c r="AB42" s="386">
        <v>1222.3224299999999</v>
      </c>
      <c r="AC42" s="386">
        <v>1231.5178619999999</v>
      </c>
      <c r="AD42" s="386">
        <v>1259.188543</v>
      </c>
      <c r="AE42" s="386">
        <v>1276.4546640000001</v>
      </c>
      <c r="AF42" s="386">
        <v>1279.3418590000001</v>
      </c>
      <c r="AG42" s="386">
        <v>1287.0604470000001</v>
      </c>
      <c r="AH42" s="386">
        <v>1276.634636</v>
      </c>
      <c r="AI42" s="386">
        <v>1267.355728</v>
      </c>
      <c r="AJ42" s="386">
        <v>1248.833022</v>
      </c>
      <c r="AK42" s="386">
        <v>1246.8605689999999</v>
      </c>
      <c r="AL42" s="386">
        <v>1236.1411069999999</v>
      </c>
      <c r="AM42" s="877">
        <v>1210.7930019999999</v>
      </c>
      <c r="AN42" s="386">
        <v>1201.320007</v>
      </c>
      <c r="AO42" s="386">
        <v>1204.6684029999999</v>
      </c>
      <c r="AP42" s="386">
        <v>1215.308587</v>
      </c>
      <c r="AQ42" s="386">
        <v>1242.3251339999999</v>
      </c>
      <c r="AR42" s="386">
        <v>1244.585413</v>
      </c>
      <c r="AS42" s="386">
        <v>1265.0325009999999</v>
      </c>
      <c r="AT42" s="386">
        <v>1285.5515250000001</v>
      </c>
      <c r="AU42" s="386">
        <v>1290.168844</v>
      </c>
      <c r="AV42" s="386">
        <v>1274.1330780000001</v>
      </c>
      <c r="AW42" s="386">
        <v>1285.6341339999999</v>
      </c>
      <c r="AX42" s="386">
        <v>1286.129148</v>
      </c>
      <c r="AY42" s="386">
        <v>1266.453947</v>
      </c>
      <c r="AZ42" s="877">
        <v>1270.051653</v>
      </c>
      <c r="BA42" s="877">
        <v>1280.5813659999999</v>
      </c>
      <c r="BB42" s="877">
        <v>1246.952818</v>
      </c>
      <c r="BC42" s="877">
        <v>1221.1509883000001</v>
      </c>
      <c r="BD42" s="877">
        <v>1204.2489396999999</v>
      </c>
      <c r="BE42" s="358">
        <v>1218.08</v>
      </c>
      <c r="BF42" s="358">
        <v>1232.972</v>
      </c>
      <c r="BG42" s="358">
        <v>1254.2470000000001</v>
      </c>
      <c r="BH42" s="358">
        <v>1255.8879999999999</v>
      </c>
      <c r="BI42" s="358">
        <v>1266.3620000000001</v>
      </c>
      <c r="BJ42" s="358">
        <v>1256.7760000000001</v>
      </c>
      <c r="BK42" s="358">
        <v>1275.691</v>
      </c>
      <c r="BL42" s="358">
        <v>1259.3779999999999</v>
      </c>
      <c r="BM42" s="358">
        <v>1268.2760000000001</v>
      </c>
      <c r="BN42" s="358">
        <v>1282.1569999999999</v>
      </c>
      <c r="BO42" s="358">
        <v>1300.6130000000001</v>
      </c>
      <c r="BP42" s="358">
        <v>1303.0889999999999</v>
      </c>
      <c r="BQ42" s="358">
        <v>1307.25</v>
      </c>
      <c r="BR42" s="358">
        <v>1304.481</v>
      </c>
      <c r="BS42" s="358">
        <v>1306.4190000000001</v>
      </c>
      <c r="BT42" s="358">
        <v>1299.5070000000001</v>
      </c>
      <c r="BU42" s="358">
        <v>1303.3869999999999</v>
      </c>
      <c r="BV42" s="358">
        <v>1290.9649999999999</v>
      </c>
    </row>
    <row r="43" spans="1:74" ht="11.1" customHeight="1" x14ac:dyDescent="0.2">
      <c r="A43" s="323" t="s">
        <v>817</v>
      </c>
      <c r="B43" s="394" t="s">
        <v>934</v>
      </c>
      <c r="C43" s="387">
        <v>1457.499</v>
      </c>
      <c r="D43" s="387">
        <v>1454.1379999999999</v>
      </c>
      <c r="E43" s="387">
        <v>1451.18</v>
      </c>
      <c r="F43" s="387">
        <v>1502.9290000000001</v>
      </c>
      <c r="G43" s="387">
        <v>1496.5129999999999</v>
      </c>
      <c r="H43" s="387">
        <v>1476.2180000000001</v>
      </c>
      <c r="I43" s="387">
        <v>1498.547</v>
      </c>
      <c r="J43" s="387">
        <v>1505.336</v>
      </c>
      <c r="K43" s="387">
        <v>1526.537</v>
      </c>
      <c r="L43" s="387">
        <v>1533.1869999999999</v>
      </c>
      <c r="M43" s="387">
        <v>1559.057</v>
      </c>
      <c r="N43" s="387">
        <v>1550.9380000000001</v>
      </c>
      <c r="O43" s="387">
        <v>1564.452</v>
      </c>
      <c r="P43" s="387">
        <v>1536.876</v>
      </c>
      <c r="Q43" s="387">
        <v>1521.83</v>
      </c>
      <c r="R43" s="387">
        <v>1569.8579999999999</v>
      </c>
      <c r="S43" s="387">
        <v>1548.729</v>
      </c>
      <c r="T43" s="387">
        <v>1519.5119999999999</v>
      </c>
      <c r="U43" s="387">
        <v>1540.221</v>
      </c>
      <c r="V43" s="387">
        <v>1556.2850000000001</v>
      </c>
      <c r="W43" s="387">
        <v>1537.472</v>
      </c>
      <c r="X43" s="387">
        <v>1520.902</v>
      </c>
      <c r="Y43" s="387">
        <v>1513.913</v>
      </c>
      <c r="Z43" s="387">
        <v>1517.5409999999999</v>
      </c>
      <c r="AA43" s="387">
        <v>1534.442</v>
      </c>
      <c r="AB43" s="387">
        <v>1545.8530000000001</v>
      </c>
      <c r="AC43" s="387">
        <v>1531.2850000000001</v>
      </c>
      <c r="AD43" s="387">
        <v>1566.384</v>
      </c>
      <c r="AE43" s="387">
        <v>1566.634</v>
      </c>
      <c r="AF43" s="387">
        <v>1550.5509999999999</v>
      </c>
      <c r="AG43" s="387">
        <v>1535.4690000000001</v>
      </c>
      <c r="AH43" s="387">
        <v>1555.348</v>
      </c>
      <c r="AI43" s="387">
        <v>1528.731</v>
      </c>
      <c r="AJ43" s="387">
        <v>1511.348</v>
      </c>
      <c r="AK43" s="387">
        <v>1504.982</v>
      </c>
      <c r="AL43" s="387">
        <v>1507.933</v>
      </c>
      <c r="AM43" s="879">
        <v>1531.78</v>
      </c>
      <c r="AN43" s="387">
        <v>1524.6679999999999</v>
      </c>
      <c r="AO43" s="387">
        <v>1533.4939999999999</v>
      </c>
      <c r="AP43" s="387">
        <v>1528.604</v>
      </c>
      <c r="AQ43" s="387">
        <v>1548.2860000000001</v>
      </c>
      <c r="AR43" s="387">
        <v>1532.67</v>
      </c>
      <c r="AS43" s="387">
        <v>1544.5909999999999</v>
      </c>
      <c r="AT43" s="387">
        <v>1567.999</v>
      </c>
      <c r="AU43" s="387">
        <v>1567.9680000000001</v>
      </c>
      <c r="AV43" s="387">
        <v>1544.2329999999999</v>
      </c>
      <c r="AW43" s="387">
        <v>1543.5429999999999</v>
      </c>
      <c r="AX43" s="387">
        <v>1542.9570000000001</v>
      </c>
      <c r="AY43" s="387">
        <v>1535.857</v>
      </c>
      <c r="AZ43" s="879">
        <v>1554.1210000000001</v>
      </c>
      <c r="BA43" s="879">
        <v>1517.9169999999999</v>
      </c>
      <c r="BB43" s="879">
        <v>1478.4190314</v>
      </c>
      <c r="BC43" s="879">
        <v>1429.5165764999999</v>
      </c>
      <c r="BD43" s="879">
        <v>1398.6897027</v>
      </c>
      <c r="BE43" s="360">
        <v>1371.6044151000001</v>
      </c>
      <c r="BF43" s="360">
        <v>1331.5145404</v>
      </c>
      <c r="BG43" s="360">
        <v>1302.8857895000001</v>
      </c>
      <c r="BH43" s="360">
        <v>1314.5077876</v>
      </c>
      <c r="BI43" s="360">
        <v>1330.7545818000001</v>
      </c>
      <c r="BJ43" s="360">
        <v>1347.3156134000001</v>
      </c>
      <c r="BK43" s="360">
        <v>1385.2270685999999</v>
      </c>
      <c r="BL43" s="360">
        <v>1412.4839105999999</v>
      </c>
      <c r="BM43" s="360">
        <v>1448.7996314</v>
      </c>
      <c r="BN43" s="360">
        <v>1477.6741474</v>
      </c>
      <c r="BO43" s="360">
        <v>1506.8920671999999</v>
      </c>
      <c r="BP43" s="360">
        <v>1526.8105820999999</v>
      </c>
      <c r="BQ43" s="360">
        <v>1552.5733843</v>
      </c>
      <c r="BR43" s="360">
        <v>1583.472276</v>
      </c>
      <c r="BS43" s="360">
        <v>1610.5296306</v>
      </c>
      <c r="BT43" s="360">
        <v>1658.3776287000001</v>
      </c>
      <c r="BU43" s="360">
        <v>1697.8117999000001</v>
      </c>
      <c r="BV43" s="360">
        <v>1729.8621215999999</v>
      </c>
    </row>
    <row r="44" spans="1:74" s="160" customFormat="1" ht="25.5" customHeight="1" x14ac:dyDescent="0.2">
      <c r="A44" s="159"/>
      <c r="B44" s="1024" t="s">
        <v>818</v>
      </c>
      <c r="C44" s="1013"/>
      <c r="D44" s="1013"/>
      <c r="E44" s="1013"/>
      <c r="F44" s="1013"/>
      <c r="G44" s="1013"/>
      <c r="H44" s="1013"/>
      <c r="I44" s="1013"/>
      <c r="J44" s="1013"/>
      <c r="K44" s="1013"/>
      <c r="L44" s="1013"/>
      <c r="M44" s="1013"/>
      <c r="N44" s="1013"/>
      <c r="O44" s="1013"/>
      <c r="P44" s="1013"/>
      <c r="Q44" s="1013"/>
      <c r="R44" s="781"/>
      <c r="AM44" s="764"/>
      <c r="AY44" s="823"/>
      <c r="AZ44" s="823"/>
      <c r="BA44" s="823"/>
      <c r="BB44" s="823"/>
      <c r="BC44" s="823"/>
      <c r="BD44" s="632"/>
      <c r="BE44" s="632"/>
      <c r="BF44" s="632"/>
      <c r="BG44" s="823"/>
      <c r="BH44" s="823"/>
      <c r="BI44" s="823"/>
      <c r="BJ44" s="221"/>
    </row>
    <row r="45" spans="1:74" s="160" customFormat="1" ht="12" customHeight="1" x14ac:dyDescent="0.2">
      <c r="A45" s="159"/>
      <c r="B45" s="1011" t="s">
        <v>1609</v>
      </c>
      <c r="C45" s="1011"/>
      <c r="D45" s="1011"/>
      <c r="E45" s="1011"/>
      <c r="F45" s="1011"/>
      <c r="G45" s="1011"/>
      <c r="H45" s="1011"/>
      <c r="I45" s="1011"/>
      <c r="J45" s="1011"/>
      <c r="K45" s="1011"/>
      <c r="L45" s="1011"/>
      <c r="M45" s="1011"/>
      <c r="N45" s="1011"/>
      <c r="O45" s="1011"/>
      <c r="P45" s="1011"/>
      <c r="Q45" s="1011"/>
      <c r="R45" s="781"/>
      <c r="AM45" s="764"/>
      <c r="AY45" s="823"/>
      <c r="AZ45" s="823"/>
      <c r="BA45" s="823"/>
      <c r="BB45" s="823"/>
      <c r="BC45" s="823"/>
      <c r="BD45" s="632"/>
      <c r="BE45" s="632"/>
      <c r="BF45" s="632"/>
      <c r="BG45" s="823"/>
      <c r="BH45" s="823"/>
      <c r="BI45" s="823"/>
      <c r="BJ45" s="221"/>
    </row>
    <row r="46" spans="1:74" s="160" customFormat="1" ht="22.7" customHeight="1" x14ac:dyDescent="0.2">
      <c r="A46" s="159"/>
      <c r="B46" s="1011" t="s">
        <v>819</v>
      </c>
      <c r="C46" s="1011"/>
      <c r="D46" s="1011"/>
      <c r="E46" s="1011"/>
      <c r="F46" s="1011"/>
      <c r="G46" s="1011"/>
      <c r="H46" s="1011"/>
      <c r="I46" s="1011"/>
      <c r="J46" s="1011"/>
      <c r="K46" s="1011"/>
      <c r="L46" s="1011"/>
      <c r="M46" s="1011"/>
      <c r="N46" s="1011"/>
      <c r="O46" s="1011"/>
      <c r="P46" s="1011"/>
      <c r="Q46" s="1011"/>
      <c r="R46" s="781"/>
      <c r="AM46" s="764"/>
      <c r="AY46" s="823"/>
      <c r="AZ46" s="823"/>
      <c r="BA46" s="823"/>
      <c r="BB46" s="823"/>
      <c r="BC46" s="823"/>
      <c r="BD46" s="632"/>
      <c r="BE46" s="632"/>
      <c r="BF46" s="632"/>
      <c r="BG46" s="823"/>
      <c r="BH46" s="823"/>
      <c r="BI46" s="823"/>
      <c r="BJ46" s="221"/>
    </row>
    <row r="47" spans="1:74" s="160" customFormat="1" ht="36" customHeight="1" x14ac:dyDescent="0.2">
      <c r="A47" s="159"/>
      <c r="B47" s="1011" t="s">
        <v>820</v>
      </c>
      <c r="C47" s="1011"/>
      <c r="D47" s="1011"/>
      <c r="E47" s="1011"/>
      <c r="F47" s="1011"/>
      <c r="G47" s="1011"/>
      <c r="H47" s="1011"/>
      <c r="I47" s="1011"/>
      <c r="J47" s="1011"/>
      <c r="K47" s="1011"/>
      <c r="L47" s="1011"/>
      <c r="M47" s="1011"/>
      <c r="N47" s="1011"/>
      <c r="O47" s="1011"/>
      <c r="P47" s="1011"/>
      <c r="Q47" s="1011"/>
      <c r="R47" s="781"/>
      <c r="AM47" s="764"/>
      <c r="AY47" s="823"/>
      <c r="AZ47" s="823"/>
      <c r="BA47" s="823"/>
      <c r="BB47" s="823"/>
      <c r="BC47" s="823"/>
      <c r="BD47" s="632"/>
      <c r="BE47" s="632"/>
      <c r="BF47" s="632"/>
      <c r="BG47" s="823"/>
      <c r="BH47" s="823"/>
      <c r="BI47" s="823"/>
      <c r="BJ47" s="221"/>
    </row>
    <row r="48" spans="1:74" s="160" customFormat="1" ht="12" customHeight="1" x14ac:dyDescent="0.2">
      <c r="A48" s="159"/>
      <c r="B48" s="773" t="s">
        <v>808</v>
      </c>
      <c r="C48" s="788"/>
      <c r="D48" s="788"/>
      <c r="E48" s="788"/>
      <c r="F48" s="788"/>
      <c r="G48" s="788"/>
      <c r="H48" s="788"/>
      <c r="I48" s="788"/>
      <c r="J48" s="788"/>
      <c r="K48" s="788"/>
      <c r="L48" s="788"/>
      <c r="M48" s="788"/>
      <c r="N48" s="788"/>
      <c r="O48" s="788"/>
      <c r="P48" s="788"/>
      <c r="Q48" s="788"/>
      <c r="R48" s="781"/>
      <c r="AM48" s="764"/>
      <c r="AY48" s="823"/>
      <c r="AZ48" s="823"/>
      <c r="BA48" s="823"/>
      <c r="BB48" s="823"/>
      <c r="BC48" s="823"/>
      <c r="BD48" s="632"/>
      <c r="BE48" s="632"/>
      <c r="BF48" s="632"/>
      <c r="BG48" s="823"/>
      <c r="BH48" s="823"/>
      <c r="BI48" s="823"/>
      <c r="BJ48" s="221"/>
    </row>
    <row r="49" spans="1:74" s="160" customFormat="1" ht="12" customHeight="1" x14ac:dyDescent="0.2">
      <c r="A49" s="159"/>
      <c r="B49" s="988" t="str">
        <f>Dates!$G$2</f>
        <v>EIA completed modeling and analysis for this report on Wednesday, July 1, 2026.</v>
      </c>
      <c r="C49" s="975"/>
      <c r="D49" s="975"/>
      <c r="E49" s="975"/>
      <c r="F49" s="975"/>
      <c r="G49" s="975"/>
      <c r="H49" s="975"/>
      <c r="I49" s="975"/>
      <c r="J49" s="975"/>
      <c r="K49" s="975"/>
      <c r="L49" s="975"/>
      <c r="M49" s="975"/>
      <c r="N49" s="975"/>
      <c r="O49" s="975"/>
      <c r="P49" s="975"/>
      <c r="Q49" s="975"/>
      <c r="R49" s="83"/>
      <c r="AM49" s="764"/>
      <c r="AY49" s="823"/>
      <c r="AZ49" s="823"/>
      <c r="BA49" s="823"/>
      <c r="BB49" s="823"/>
      <c r="BC49" s="823"/>
      <c r="BD49" s="632"/>
      <c r="BE49" s="632"/>
      <c r="BF49" s="632"/>
      <c r="BG49" s="823"/>
      <c r="BH49" s="823"/>
      <c r="BI49" s="823"/>
      <c r="BJ49" s="221"/>
    </row>
    <row r="50" spans="1:74" s="160" customFormat="1" ht="12" customHeight="1" x14ac:dyDescent="0.2">
      <c r="A50" s="159"/>
      <c r="B50" s="1021" t="s">
        <v>481</v>
      </c>
      <c r="C50" s="1022"/>
      <c r="D50" s="1022"/>
      <c r="E50" s="1022"/>
      <c r="F50" s="1022"/>
      <c r="G50" s="1022"/>
      <c r="H50" s="1022"/>
      <c r="I50" s="1022"/>
      <c r="J50" s="1022"/>
      <c r="K50" s="1022"/>
      <c r="L50" s="1022"/>
      <c r="M50" s="1022"/>
      <c r="N50" s="1022"/>
      <c r="O50" s="1022"/>
      <c r="P50" s="1022"/>
      <c r="Q50" s="1022"/>
      <c r="R50" s="83"/>
      <c r="AM50" s="764"/>
      <c r="AY50" s="823"/>
      <c r="AZ50" s="823"/>
      <c r="BA50" s="823"/>
      <c r="BB50" s="823"/>
      <c r="BC50" s="823"/>
      <c r="BD50" s="632"/>
      <c r="BE50" s="632"/>
      <c r="BF50" s="632"/>
      <c r="BG50" s="823"/>
      <c r="BH50" s="823"/>
      <c r="BI50" s="823"/>
      <c r="BJ50" s="221"/>
    </row>
    <row r="51" spans="1:74" s="160" customFormat="1" ht="12" customHeight="1" x14ac:dyDescent="0.2">
      <c r="A51" s="159"/>
      <c r="B51" s="992" t="s">
        <v>196</v>
      </c>
      <c r="C51" s="1023"/>
      <c r="D51" s="1023"/>
      <c r="E51" s="1023"/>
      <c r="F51" s="1023"/>
      <c r="G51" s="1023"/>
      <c r="H51" s="1023"/>
      <c r="I51" s="1023"/>
      <c r="J51" s="1023"/>
      <c r="K51" s="1023"/>
      <c r="L51" s="1023"/>
      <c r="M51" s="1023"/>
      <c r="N51" s="1023"/>
      <c r="O51" s="1023"/>
      <c r="P51" s="1023"/>
      <c r="Q51" s="1013"/>
      <c r="R51" s="83"/>
      <c r="AM51" s="764"/>
      <c r="AY51" s="823"/>
      <c r="AZ51" s="823"/>
      <c r="BA51" s="823"/>
      <c r="BB51" s="823"/>
      <c r="BC51" s="823"/>
      <c r="BD51" s="632"/>
      <c r="BE51" s="632"/>
      <c r="BF51" s="632"/>
      <c r="BG51" s="823"/>
      <c r="BH51" s="823"/>
      <c r="BI51" s="823"/>
      <c r="BJ51" s="221"/>
    </row>
    <row r="52" spans="1:74" s="160" customFormat="1" ht="12" customHeight="1" x14ac:dyDescent="0.2">
      <c r="A52" s="159"/>
      <c r="B52" s="992" t="s">
        <v>489</v>
      </c>
      <c r="C52" s="1013"/>
      <c r="D52" s="1013"/>
      <c r="E52" s="1013"/>
      <c r="F52" s="1013"/>
      <c r="G52" s="1013"/>
      <c r="H52" s="1013"/>
      <c r="I52" s="1013"/>
      <c r="J52" s="1013"/>
      <c r="K52" s="1013"/>
      <c r="L52" s="1013"/>
      <c r="M52" s="1013"/>
      <c r="N52" s="1013"/>
      <c r="O52" s="1013"/>
      <c r="P52" s="1013"/>
      <c r="Q52" s="1013"/>
      <c r="R52" s="83"/>
      <c r="AM52" s="764"/>
      <c r="AY52" s="823"/>
      <c r="AZ52" s="823"/>
      <c r="BA52" s="823"/>
      <c r="BB52" s="823"/>
      <c r="BC52" s="823"/>
      <c r="BD52" s="632"/>
      <c r="BE52" s="632"/>
      <c r="BF52" s="632"/>
      <c r="BG52" s="823"/>
      <c r="BH52" s="823"/>
      <c r="BI52" s="823"/>
      <c r="BJ52" s="221"/>
    </row>
    <row r="53" spans="1:74" s="160" customFormat="1" ht="12" customHeight="1" x14ac:dyDescent="0.2">
      <c r="A53" s="159"/>
      <c r="B53" s="989" t="s">
        <v>821</v>
      </c>
      <c r="C53" s="989"/>
      <c r="D53" s="989"/>
      <c r="E53" s="989"/>
      <c r="F53" s="989"/>
      <c r="G53" s="989"/>
      <c r="H53" s="989"/>
      <c r="I53" s="989"/>
      <c r="J53" s="989"/>
      <c r="K53" s="989"/>
      <c r="L53" s="989"/>
      <c r="M53" s="989"/>
      <c r="N53" s="989"/>
      <c r="O53" s="989"/>
      <c r="P53" s="989"/>
      <c r="Q53" s="989"/>
      <c r="R53" s="989"/>
      <c r="AM53" s="764"/>
      <c r="AY53" s="823"/>
      <c r="AZ53" s="823"/>
      <c r="BA53" s="823"/>
      <c r="BB53" s="823"/>
      <c r="BC53" s="823"/>
      <c r="BD53" s="632"/>
      <c r="BE53" s="632"/>
      <c r="BF53" s="632"/>
      <c r="BG53" s="823"/>
      <c r="BH53" s="823"/>
      <c r="BI53" s="823"/>
      <c r="BJ53" s="221"/>
    </row>
    <row r="54" spans="1:74" s="160" customFormat="1" ht="12" customHeight="1" x14ac:dyDescent="0.2">
      <c r="A54" s="159"/>
      <c r="B54" s="1014" t="s">
        <v>822</v>
      </c>
      <c r="C54" s="1013"/>
      <c r="D54" s="1013"/>
      <c r="E54" s="1013"/>
      <c r="F54" s="1013"/>
      <c r="G54" s="1013"/>
      <c r="H54" s="1013"/>
      <c r="I54" s="1013"/>
      <c r="J54" s="1013"/>
      <c r="K54" s="1013"/>
      <c r="L54" s="1013"/>
      <c r="M54" s="1013"/>
      <c r="N54" s="1013"/>
      <c r="O54" s="1013"/>
      <c r="P54" s="1013"/>
      <c r="Q54" s="1013"/>
      <c r="R54" s="802"/>
      <c r="AM54" s="764"/>
      <c r="AY54" s="823"/>
      <c r="AZ54" s="823"/>
      <c r="BA54" s="823"/>
      <c r="BB54" s="823"/>
      <c r="BC54" s="823"/>
      <c r="BD54" s="632"/>
      <c r="BE54" s="632"/>
      <c r="BF54" s="632"/>
      <c r="BG54" s="823"/>
      <c r="BH54" s="823"/>
      <c r="BI54" s="823"/>
      <c r="BJ54" s="221"/>
    </row>
    <row r="55" spans="1:74" s="160" customFormat="1" ht="12" customHeight="1" x14ac:dyDescent="0.2">
      <c r="A55" s="159"/>
      <c r="B55" s="999" t="s">
        <v>823</v>
      </c>
      <c r="C55" s="1013"/>
      <c r="D55" s="1013"/>
      <c r="E55" s="1013"/>
      <c r="F55" s="1013"/>
      <c r="G55" s="1013"/>
      <c r="H55" s="1013"/>
      <c r="I55" s="1013"/>
      <c r="J55" s="1013"/>
      <c r="K55" s="1013"/>
      <c r="L55" s="1013"/>
      <c r="M55" s="1013"/>
      <c r="N55" s="1013"/>
      <c r="O55" s="1013"/>
      <c r="P55" s="1013"/>
      <c r="Q55" s="1013"/>
      <c r="R55" s="781"/>
      <c r="AM55" s="764"/>
      <c r="AY55" s="823"/>
      <c r="AZ55" s="823"/>
      <c r="BA55" s="823"/>
      <c r="BB55" s="823"/>
      <c r="BC55" s="823"/>
      <c r="BD55" s="632"/>
      <c r="BE55" s="632"/>
      <c r="BF55" s="632"/>
      <c r="BG55" s="823"/>
      <c r="BH55" s="823"/>
      <c r="BI55" s="823"/>
      <c r="BJ55" s="221"/>
    </row>
    <row r="56" spans="1:74" s="160" customFormat="1" ht="12" customHeight="1" x14ac:dyDescent="0.2">
      <c r="A56" s="159"/>
      <c r="B56" s="1009"/>
      <c r="C56" s="1012"/>
      <c r="D56" s="1012"/>
      <c r="E56" s="1012"/>
      <c r="F56" s="1012"/>
      <c r="G56" s="1012"/>
      <c r="H56" s="1012"/>
      <c r="I56" s="1012"/>
      <c r="J56" s="1012"/>
      <c r="K56" s="1012"/>
      <c r="L56" s="1012"/>
      <c r="M56" s="1012"/>
      <c r="N56" s="1012"/>
      <c r="O56" s="1012"/>
      <c r="P56" s="1012"/>
      <c r="Q56" s="991"/>
      <c r="AM56" s="764"/>
      <c r="AY56" s="823"/>
      <c r="AZ56" s="823"/>
      <c r="BA56" s="823"/>
      <c r="BB56" s="823"/>
      <c r="BC56" s="823"/>
      <c r="BD56" s="632"/>
      <c r="BE56" s="632"/>
      <c r="BF56" s="632"/>
      <c r="BG56" s="823"/>
      <c r="BH56" s="823"/>
      <c r="BI56" s="823"/>
      <c r="BJ56" s="221"/>
    </row>
    <row r="57" spans="1:74" s="160" customFormat="1" ht="12" customHeight="1" x14ac:dyDescent="0.2">
      <c r="A57" s="159"/>
      <c r="B57" s="1008"/>
      <c r="C57" s="991"/>
      <c r="D57" s="991"/>
      <c r="E57" s="991"/>
      <c r="F57" s="991"/>
      <c r="G57" s="991"/>
      <c r="H57" s="991"/>
      <c r="I57" s="991"/>
      <c r="J57" s="991"/>
      <c r="K57" s="991"/>
      <c r="L57" s="991"/>
      <c r="M57" s="991"/>
      <c r="N57" s="991"/>
      <c r="O57" s="991"/>
      <c r="P57" s="991"/>
      <c r="Q57" s="991"/>
      <c r="AM57" s="764"/>
      <c r="AY57" s="823"/>
      <c r="AZ57" s="823"/>
      <c r="BA57" s="823"/>
      <c r="BB57" s="823"/>
      <c r="BC57" s="823"/>
      <c r="BD57" s="632"/>
      <c r="BE57" s="632"/>
      <c r="BF57" s="632"/>
      <c r="BG57" s="823"/>
      <c r="BH57" s="823"/>
      <c r="BI57" s="823"/>
      <c r="BJ57" s="221"/>
    </row>
    <row r="58" spans="1:74" s="161" customFormat="1" ht="12" customHeight="1" x14ac:dyDescent="0.2">
      <c r="A58" s="158"/>
      <c r="B58" s="1009"/>
      <c r="C58" s="1010"/>
      <c r="D58" s="1010"/>
      <c r="E58" s="1010"/>
      <c r="F58" s="1010"/>
      <c r="G58" s="1010"/>
      <c r="H58" s="1010"/>
      <c r="I58" s="1010"/>
      <c r="J58" s="1010"/>
      <c r="K58" s="1010"/>
      <c r="L58" s="1010"/>
      <c r="M58" s="1010"/>
      <c r="N58" s="1010"/>
      <c r="O58" s="1010"/>
      <c r="P58" s="1010"/>
      <c r="Q58" s="991"/>
      <c r="R58" s="160"/>
      <c r="AM58" s="763"/>
      <c r="AY58" s="638"/>
      <c r="AZ58" s="638"/>
      <c r="BA58" s="638"/>
      <c r="BB58" s="638"/>
      <c r="BC58" s="638"/>
      <c r="BD58" s="636"/>
      <c r="BE58" s="636"/>
      <c r="BF58" s="636"/>
      <c r="BG58" s="638"/>
      <c r="BH58" s="638"/>
      <c r="BI58" s="638"/>
      <c r="BJ58" s="220"/>
    </row>
    <row r="59" spans="1:74" ht="12" customHeight="1" x14ac:dyDescent="0.2">
      <c r="B59" s="1007"/>
      <c r="C59" s="991"/>
      <c r="D59" s="991"/>
      <c r="E59" s="991"/>
      <c r="F59" s="991"/>
      <c r="G59" s="991"/>
      <c r="H59" s="991"/>
      <c r="I59" s="991"/>
      <c r="J59" s="991"/>
      <c r="K59" s="991"/>
      <c r="L59" s="991"/>
      <c r="M59" s="991"/>
      <c r="N59" s="991"/>
      <c r="O59" s="991"/>
      <c r="P59" s="991"/>
      <c r="Q59" s="991"/>
      <c r="R59" s="161"/>
      <c r="BK59" s="151"/>
      <c r="BL59" s="151"/>
      <c r="BM59" s="151"/>
      <c r="BN59" s="151"/>
      <c r="BO59" s="151"/>
      <c r="BP59" s="151"/>
      <c r="BQ59" s="151"/>
      <c r="BR59" s="151"/>
      <c r="BS59" s="151"/>
      <c r="BT59" s="151"/>
      <c r="BU59" s="151"/>
      <c r="BV59" s="151"/>
    </row>
    <row r="60" spans="1:74" x14ac:dyDescent="0.2">
      <c r="BK60" s="151"/>
      <c r="BL60" s="151"/>
      <c r="BM60" s="151"/>
      <c r="BN60" s="151"/>
      <c r="BO60" s="151"/>
      <c r="BP60" s="151"/>
      <c r="BQ60" s="151"/>
      <c r="BR60" s="151"/>
      <c r="BS60" s="151"/>
      <c r="BT60" s="151"/>
      <c r="BU60" s="151"/>
      <c r="BV60" s="151"/>
    </row>
    <row r="61" spans="1:74" x14ac:dyDescent="0.2">
      <c r="BK61" s="151"/>
      <c r="BL61" s="151"/>
      <c r="BM61" s="151"/>
      <c r="BN61" s="151"/>
      <c r="BO61" s="151"/>
      <c r="BP61" s="151"/>
      <c r="BQ61" s="151"/>
      <c r="BR61" s="151"/>
      <c r="BS61" s="151"/>
      <c r="BT61" s="151"/>
      <c r="BU61" s="151"/>
      <c r="BV61" s="151"/>
    </row>
    <row r="62" spans="1:74" x14ac:dyDescent="0.2">
      <c r="BK62" s="151"/>
      <c r="BL62" s="151"/>
      <c r="BM62" s="151"/>
      <c r="BN62" s="151"/>
      <c r="BO62" s="151"/>
      <c r="BP62" s="151"/>
      <c r="BQ62" s="151"/>
      <c r="BR62" s="151"/>
      <c r="BS62" s="151"/>
      <c r="BT62" s="151"/>
      <c r="BU62" s="151"/>
      <c r="BV62" s="151"/>
    </row>
    <row r="63" spans="1:74" x14ac:dyDescent="0.2">
      <c r="BK63" s="151"/>
      <c r="BL63" s="151"/>
      <c r="BM63" s="151"/>
      <c r="BN63" s="151"/>
      <c r="BO63" s="151"/>
      <c r="BP63" s="151"/>
      <c r="BQ63" s="151"/>
      <c r="BR63" s="151"/>
      <c r="BS63" s="151"/>
      <c r="BT63" s="151"/>
      <c r="BU63" s="151"/>
      <c r="BV63" s="151"/>
    </row>
    <row r="64" spans="1:74" x14ac:dyDescent="0.2">
      <c r="BK64" s="151"/>
      <c r="BL64" s="151"/>
      <c r="BM64" s="151"/>
      <c r="BN64" s="151"/>
      <c r="BO64" s="151"/>
      <c r="BP64" s="151"/>
      <c r="BQ64" s="151"/>
      <c r="BR64" s="151"/>
      <c r="BS64" s="151"/>
      <c r="BT64" s="151"/>
      <c r="BU64" s="151"/>
      <c r="BV64" s="151"/>
    </row>
    <row r="65" spans="63:74" x14ac:dyDescent="0.2">
      <c r="BK65" s="151"/>
      <c r="BL65" s="151"/>
      <c r="BM65" s="151"/>
      <c r="BN65" s="151"/>
      <c r="BO65" s="151"/>
      <c r="BP65" s="151"/>
      <c r="BQ65" s="151"/>
      <c r="BR65" s="151"/>
      <c r="BS65" s="151"/>
      <c r="BT65" s="151"/>
      <c r="BU65" s="151"/>
      <c r="BV65" s="151"/>
    </row>
    <row r="66" spans="63:74" x14ac:dyDescent="0.2">
      <c r="BK66" s="151"/>
      <c r="BL66" s="151"/>
      <c r="BM66" s="151"/>
      <c r="BN66" s="151"/>
      <c r="BO66" s="151"/>
      <c r="BP66" s="151"/>
      <c r="BQ66" s="151"/>
      <c r="BR66" s="151"/>
      <c r="BS66" s="151"/>
      <c r="BT66" s="151"/>
      <c r="BU66" s="151"/>
      <c r="BV66" s="151"/>
    </row>
    <row r="67" spans="63:74" x14ac:dyDescent="0.2">
      <c r="BK67" s="151"/>
      <c r="BL67" s="151"/>
      <c r="BM67" s="151"/>
      <c r="BN67" s="151"/>
      <c r="BO67" s="151"/>
      <c r="BP67" s="151"/>
      <c r="BQ67" s="151"/>
      <c r="BR67" s="151"/>
      <c r="BS67" s="151"/>
      <c r="BT67" s="151"/>
      <c r="BU67" s="151"/>
      <c r="BV67" s="151"/>
    </row>
    <row r="68" spans="63:74" x14ac:dyDescent="0.2">
      <c r="BK68" s="151"/>
      <c r="BL68" s="151"/>
      <c r="BM68" s="151"/>
      <c r="BN68" s="151"/>
      <c r="BO68" s="151"/>
      <c r="BP68" s="151"/>
      <c r="BQ68" s="151"/>
      <c r="BR68" s="151"/>
      <c r="BS68" s="151"/>
      <c r="BT68" s="151"/>
      <c r="BU68" s="151"/>
      <c r="BV68" s="151"/>
    </row>
    <row r="69" spans="63:74" x14ac:dyDescent="0.2">
      <c r="BK69" s="151"/>
      <c r="BL69" s="151"/>
      <c r="BM69" s="151"/>
      <c r="BN69" s="151"/>
      <c r="BO69" s="151"/>
      <c r="BP69" s="151"/>
      <c r="BQ69" s="151"/>
      <c r="BR69" s="151"/>
      <c r="BS69" s="151"/>
      <c r="BT69" s="151"/>
      <c r="BU69" s="151"/>
      <c r="BV69" s="151"/>
    </row>
    <row r="70" spans="63:74" x14ac:dyDescent="0.2">
      <c r="BK70" s="151"/>
      <c r="BL70" s="151"/>
      <c r="BM70" s="151"/>
      <c r="BN70" s="151"/>
      <c r="BO70" s="151"/>
      <c r="BP70" s="151"/>
      <c r="BQ70" s="151"/>
      <c r="BR70" s="151"/>
      <c r="BS70" s="151"/>
      <c r="BT70" s="151"/>
      <c r="BU70" s="151"/>
      <c r="BV70" s="151"/>
    </row>
    <row r="71" spans="63:74" x14ac:dyDescent="0.2">
      <c r="BK71" s="151"/>
      <c r="BL71" s="151"/>
      <c r="BM71" s="151"/>
      <c r="BN71" s="151"/>
      <c r="BO71" s="151"/>
      <c r="BP71" s="151"/>
      <c r="BQ71" s="151"/>
      <c r="BR71" s="151"/>
      <c r="BS71" s="151"/>
      <c r="BT71" s="151"/>
      <c r="BU71" s="151"/>
      <c r="BV71" s="151"/>
    </row>
    <row r="72" spans="63:74" x14ac:dyDescent="0.2">
      <c r="BK72" s="151"/>
      <c r="BL72" s="151"/>
      <c r="BM72" s="151"/>
      <c r="BN72" s="151"/>
      <c r="BO72" s="151"/>
      <c r="BP72" s="151"/>
      <c r="BQ72" s="151"/>
      <c r="BR72" s="151"/>
      <c r="BS72" s="151"/>
      <c r="BT72" s="151"/>
      <c r="BU72" s="151"/>
      <c r="BV72" s="151"/>
    </row>
    <row r="73" spans="63:74" x14ac:dyDescent="0.2">
      <c r="BK73" s="151"/>
      <c r="BL73" s="151"/>
      <c r="BM73" s="151"/>
      <c r="BN73" s="151"/>
      <c r="BO73" s="151"/>
      <c r="BP73" s="151"/>
      <c r="BQ73" s="151"/>
      <c r="BR73" s="151"/>
      <c r="BS73" s="151"/>
      <c r="BT73" s="151"/>
      <c r="BU73" s="151"/>
      <c r="BV73" s="151"/>
    </row>
    <row r="74" spans="63:74" x14ac:dyDescent="0.2">
      <c r="BK74" s="151"/>
      <c r="BL74" s="151"/>
      <c r="BM74" s="151"/>
      <c r="BN74" s="151"/>
      <c r="BO74" s="151"/>
      <c r="BP74" s="151"/>
      <c r="BQ74" s="151"/>
      <c r="BR74" s="151"/>
      <c r="BS74" s="151"/>
      <c r="BT74" s="151"/>
      <c r="BU74" s="151"/>
      <c r="BV74" s="151"/>
    </row>
    <row r="75" spans="63:74" x14ac:dyDescent="0.2">
      <c r="BK75" s="151"/>
      <c r="BL75" s="151"/>
      <c r="BM75" s="151"/>
      <c r="BN75" s="151"/>
      <c r="BO75" s="151"/>
      <c r="BP75" s="151"/>
      <c r="BQ75" s="151"/>
      <c r="BR75" s="151"/>
      <c r="BS75" s="151"/>
      <c r="BT75" s="151"/>
      <c r="BU75" s="151"/>
      <c r="BV75" s="151"/>
    </row>
    <row r="76" spans="63:74" x14ac:dyDescent="0.2">
      <c r="BK76" s="151"/>
      <c r="BL76" s="151"/>
      <c r="BM76" s="151"/>
      <c r="BN76" s="151"/>
      <c r="BO76" s="151"/>
      <c r="BP76" s="151"/>
      <c r="BQ76" s="151"/>
      <c r="BR76" s="151"/>
      <c r="BS76" s="151"/>
      <c r="BT76" s="151"/>
      <c r="BU76" s="151"/>
      <c r="BV76" s="151"/>
    </row>
    <row r="77" spans="63:74" x14ac:dyDescent="0.2">
      <c r="BK77" s="151"/>
      <c r="BL77" s="151"/>
      <c r="BM77" s="151"/>
      <c r="BN77" s="151"/>
      <c r="BO77" s="151"/>
      <c r="BP77" s="151"/>
      <c r="BQ77" s="151"/>
      <c r="BR77" s="151"/>
      <c r="BS77" s="151"/>
      <c r="BT77" s="151"/>
      <c r="BU77" s="151"/>
      <c r="BV77" s="151"/>
    </row>
    <row r="78" spans="63:74" x14ac:dyDescent="0.2">
      <c r="BK78" s="151"/>
      <c r="BL78" s="151"/>
      <c r="BM78" s="151"/>
      <c r="BN78" s="151"/>
      <c r="BO78" s="151"/>
      <c r="BP78" s="151"/>
      <c r="BQ78" s="151"/>
      <c r="BR78" s="151"/>
      <c r="BS78" s="151"/>
      <c r="BT78" s="151"/>
      <c r="BU78" s="151"/>
      <c r="BV78" s="151"/>
    </row>
    <row r="79" spans="63:74" x14ac:dyDescent="0.2">
      <c r="BK79" s="151"/>
      <c r="BL79" s="151"/>
      <c r="BM79" s="151"/>
      <c r="BN79" s="151"/>
      <c r="BO79" s="151"/>
      <c r="BP79" s="151"/>
      <c r="BQ79" s="151"/>
      <c r="BR79" s="151"/>
      <c r="BS79" s="151"/>
      <c r="BT79" s="151"/>
      <c r="BU79" s="151"/>
      <c r="BV79" s="151"/>
    </row>
    <row r="80" spans="63:74" x14ac:dyDescent="0.2">
      <c r="BK80" s="151"/>
      <c r="BL80" s="151"/>
      <c r="BM80" s="151"/>
      <c r="BN80" s="151"/>
      <c r="BO80" s="151"/>
      <c r="BP80" s="151"/>
      <c r="BQ80" s="151"/>
      <c r="BR80" s="151"/>
      <c r="BS80" s="151"/>
      <c r="BT80" s="151"/>
      <c r="BU80" s="151"/>
      <c r="BV80" s="151"/>
    </row>
    <row r="81" spans="63:74" x14ac:dyDescent="0.2">
      <c r="BK81" s="151"/>
      <c r="BL81" s="151"/>
      <c r="BM81" s="151"/>
      <c r="BN81" s="151"/>
      <c r="BO81" s="151"/>
      <c r="BP81" s="151"/>
      <c r="BQ81" s="151"/>
      <c r="BR81" s="151"/>
      <c r="BS81" s="151"/>
      <c r="BT81" s="151"/>
      <c r="BU81" s="151"/>
      <c r="BV81" s="151"/>
    </row>
    <row r="82" spans="63:74" x14ac:dyDescent="0.2">
      <c r="BK82" s="151"/>
      <c r="BL82" s="151"/>
      <c r="BM82" s="151"/>
      <c r="BN82" s="151"/>
      <c r="BO82" s="151"/>
      <c r="BP82" s="151"/>
      <c r="BQ82" s="151"/>
      <c r="BR82" s="151"/>
      <c r="BS82" s="151"/>
      <c r="BT82" s="151"/>
      <c r="BU82" s="151"/>
      <c r="BV82" s="151"/>
    </row>
    <row r="83" spans="63:74" x14ac:dyDescent="0.2">
      <c r="BK83" s="151"/>
      <c r="BL83" s="151"/>
      <c r="BM83" s="151"/>
      <c r="BN83" s="151"/>
      <c r="BO83" s="151"/>
      <c r="BP83" s="151"/>
      <c r="BQ83" s="151"/>
      <c r="BR83" s="151"/>
      <c r="BS83" s="151"/>
      <c r="BT83" s="151"/>
      <c r="BU83" s="151"/>
      <c r="BV83" s="151"/>
    </row>
    <row r="84" spans="63:74" x14ac:dyDescent="0.2">
      <c r="BK84" s="151"/>
      <c r="BL84" s="151"/>
      <c r="BM84" s="151"/>
      <c r="BN84" s="151"/>
      <c r="BO84" s="151"/>
      <c r="BP84" s="151"/>
      <c r="BQ84" s="151"/>
      <c r="BR84" s="151"/>
      <c r="BS84" s="151"/>
      <c r="BT84" s="151"/>
      <c r="BU84" s="151"/>
      <c r="BV84" s="151"/>
    </row>
    <row r="85" spans="63:74" x14ac:dyDescent="0.2">
      <c r="BK85" s="151"/>
      <c r="BL85" s="151"/>
      <c r="BM85" s="151"/>
      <c r="BN85" s="151"/>
      <c r="BO85" s="151"/>
      <c r="BP85" s="151"/>
      <c r="BQ85" s="151"/>
      <c r="BR85" s="151"/>
      <c r="BS85" s="151"/>
      <c r="BT85" s="151"/>
      <c r="BU85" s="151"/>
      <c r="BV85" s="151"/>
    </row>
    <row r="86" spans="63:74" x14ac:dyDescent="0.2">
      <c r="BK86" s="151"/>
      <c r="BL86" s="151"/>
      <c r="BM86" s="151"/>
      <c r="BN86" s="151"/>
      <c r="BO86" s="151"/>
      <c r="BP86" s="151"/>
      <c r="BQ86" s="151"/>
      <c r="BR86" s="151"/>
      <c r="BS86" s="151"/>
      <c r="BT86" s="151"/>
      <c r="BU86" s="151"/>
      <c r="BV86" s="151"/>
    </row>
    <row r="87" spans="63:74" x14ac:dyDescent="0.2">
      <c r="BK87" s="151"/>
      <c r="BL87" s="151"/>
      <c r="BM87" s="151"/>
      <c r="BN87" s="151"/>
      <c r="BO87" s="151"/>
      <c r="BP87" s="151"/>
      <c r="BQ87" s="151"/>
      <c r="BR87" s="151"/>
      <c r="BS87" s="151"/>
      <c r="BT87" s="151"/>
      <c r="BU87" s="151"/>
      <c r="BV87" s="151"/>
    </row>
    <row r="88" spans="63:74" x14ac:dyDescent="0.2">
      <c r="BK88" s="151"/>
      <c r="BL88" s="151"/>
      <c r="BM88" s="151"/>
      <c r="BN88" s="151"/>
      <c r="BO88" s="151"/>
      <c r="BP88" s="151"/>
      <c r="BQ88" s="151"/>
      <c r="BR88" s="151"/>
      <c r="BS88" s="151"/>
      <c r="BT88" s="151"/>
      <c r="BU88" s="151"/>
      <c r="BV88" s="151"/>
    </row>
    <row r="89" spans="63:74" x14ac:dyDescent="0.2">
      <c r="BK89" s="151"/>
      <c r="BL89" s="151"/>
      <c r="BM89" s="151"/>
      <c r="BN89" s="151"/>
      <c r="BO89" s="151"/>
      <c r="BP89" s="151"/>
      <c r="BQ89" s="151"/>
      <c r="BR89" s="151"/>
      <c r="BS89" s="151"/>
      <c r="BT89" s="151"/>
      <c r="BU89" s="151"/>
      <c r="BV89" s="151"/>
    </row>
    <row r="90" spans="63:74" x14ac:dyDescent="0.2">
      <c r="BK90" s="151"/>
      <c r="BL90" s="151"/>
      <c r="BM90" s="151"/>
      <c r="BN90" s="151"/>
      <c r="BO90" s="151"/>
      <c r="BP90" s="151"/>
      <c r="BQ90" s="151"/>
      <c r="BR90" s="151"/>
      <c r="BS90" s="151"/>
      <c r="BT90" s="151"/>
      <c r="BU90" s="151"/>
      <c r="BV90" s="151"/>
    </row>
    <row r="91" spans="63:74" x14ac:dyDescent="0.2">
      <c r="BK91" s="151"/>
      <c r="BL91" s="151"/>
      <c r="BM91" s="151"/>
      <c r="BN91" s="151"/>
      <c r="BO91" s="151"/>
      <c r="BP91" s="151"/>
      <c r="BQ91" s="151"/>
      <c r="BR91" s="151"/>
      <c r="BS91" s="151"/>
      <c r="BT91" s="151"/>
      <c r="BU91" s="151"/>
      <c r="BV91" s="151"/>
    </row>
    <row r="92" spans="63:74" x14ac:dyDescent="0.2">
      <c r="BK92" s="151"/>
      <c r="BL92" s="151"/>
      <c r="BM92" s="151"/>
      <c r="BN92" s="151"/>
      <c r="BO92" s="151"/>
      <c r="BP92" s="151"/>
      <c r="BQ92" s="151"/>
      <c r="BR92" s="151"/>
      <c r="BS92" s="151"/>
      <c r="BT92" s="151"/>
      <c r="BU92" s="151"/>
      <c r="BV92" s="151"/>
    </row>
    <row r="93" spans="63:74" x14ac:dyDescent="0.2">
      <c r="BK93" s="151"/>
      <c r="BL93" s="151"/>
      <c r="BM93" s="151"/>
      <c r="BN93" s="151"/>
      <c r="BO93" s="151"/>
      <c r="BP93" s="151"/>
      <c r="BQ93" s="151"/>
      <c r="BR93" s="151"/>
      <c r="BS93" s="151"/>
      <c r="BT93" s="151"/>
      <c r="BU93" s="151"/>
      <c r="BV93" s="151"/>
    </row>
    <row r="94" spans="63:74" x14ac:dyDescent="0.2">
      <c r="BK94" s="151"/>
      <c r="BL94" s="151"/>
      <c r="BM94" s="151"/>
      <c r="BN94" s="151"/>
      <c r="BO94" s="151"/>
      <c r="BP94" s="151"/>
      <c r="BQ94" s="151"/>
      <c r="BR94" s="151"/>
      <c r="BS94" s="151"/>
      <c r="BT94" s="151"/>
      <c r="BU94" s="151"/>
      <c r="BV94" s="151"/>
    </row>
    <row r="95" spans="63:74" x14ac:dyDescent="0.2">
      <c r="BK95" s="151"/>
      <c r="BL95" s="151"/>
      <c r="BM95" s="151"/>
      <c r="BN95" s="151"/>
      <c r="BO95" s="151"/>
      <c r="BP95" s="151"/>
      <c r="BQ95" s="151"/>
      <c r="BR95" s="151"/>
      <c r="BS95" s="151"/>
      <c r="BT95" s="151"/>
      <c r="BU95" s="151"/>
      <c r="BV95" s="151"/>
    </row>
    <row r="96" spans="63:74" x14ac:dyDescent="0.2">
      <c r="BK96" s="151"/>
      <c r="BL96" s="151"/>
      <c r="BM96" s="151"/>
      <c r="BN96" s="151"/>
      <c r="BO96" s="151"/>
      <c r="BP96" s="151"/>
      <c r="BQ96" s="151"/>
      <c r="BR96" s="151"/>
      <c r="BS96" s="151"/>
      <c r="BT96" s="151"/>
      <c r="BU96" s="151"/>
      <c r="BV96" s="151"/>
    </row>
    <row r="97" spans="63:74" x14ac:dyDescent="0.2">
      <c r="BK97" s="151"/>
      <c r="BL97" s="151"/>
      <c r="BM97" s="151"/>
      <c r="BN97" s="151"/>
      <c r="BO97" s="151"/>
      <c r="BP97" s="151"/>
      <c r="BQ97" s="151"/>
      <c r="BR97" s="151"/>
      <c r="BS97" s="151"/>
      <c r="BT97" s="151"/>
      <c r="BU97" s="151"/>
      <c r="BV97" s="151"/>
    </row>
    <row r="98" spans="63:74" x14ac:dyDescent="0.2">
      <c r="BK98" s="151"/>
      <c r="BL98" s="151"/>
      <c r="BM98" s="151"/>
      <c r="BN98" s="151"/>
      <c r="BO98" s="151"/>
      <c r="BP98" s="151"/>
      <c r="BQ98" s="151"/>
      <c r="BR98" s="151"/>
      <c r="BS98" s="151"/>
      <c r="BT98" s="151"/>
      <c r="BU98" s="151"/>
      <c r="BV98" s="151"/>
    </row>
    <row r="99" spans="63:74" x14ac:dyDescent="0.2">
      <c r="BK99" s="151"/>
      <c r="BL99" s="151"/>
      <c r="BM99" s="151"/>
      <c r="BN99" s="151"/>
      <c r="BO99" s="151"/>
      <c r="BP99" s="151"/>
      <c r="BQ99" s="151"/>
      <c r="BR99" s="151"/>
      <c r="BS99" s="151"/>
      <c r="BT99" s="151"/>
      <c r="BU99" s="151"/>
      <c r="BV99" s="151"/>
    </row>
    <row r="100" spans="63:74" x14ac:dyDescent="0.2">
      <c r="BK100" s="151"/>
      <c r="BL100" s="151"/>
      <c r="BM100" s="151"/>
      <c r="BN100" s="151"/>
      <c r="BO100" s="151"/>
      <c r="BP100" s="151"/>
      <c r="BQ100" s="151"/>
      <c r="BR100" s="151"/>
      <c r="BS100" s="151"/>
      <c r="BT100" s="151"/>
      <c r="BU100" s="151"/>
      <c r="BV100" s="151"/>
    </row>
    <row r="101" spans="63:74" x14ac:dyDescent="0.2">
      <c r="BK101" s="151"/>
      <c r="BL101" s="151"/>
      <c r="BM101" s="151"/>
      <c r="BN101" s="151"/>
      <c r="BO101" s="151"/>
      <c r="BP101" s="151"/>
      <c r="BQ101" s="151"/>
      <c r="BR101" s="151"/>
      <c r="BS101" s="151"/>
      <c r="BT101" s="151"/>
      <c r="BU101" s="151"/>
      <c r="BV101" s="151"/>
    </row>
    <row r="102" spans="63:74" x14ac:dyDescent="0.2">
      <c r="BK102" s="151"/>
      <c r="BL102" s="151"/>
      <c r="BM102" s="151"/>
      <c r="BN102" s="151"/>
      <c r="BO102" s="151"/>
      <c r="BP102" s="151"/>
      <c r="BQ102" s="151"/>
      <c r="BR102" s="151"/>
      <c r="BS102" s="151"/>
      <c r="BT102" s="151"/>
      <c r="BU102" s="151"/>
      <c r="BV102" s="151"/>
    </row>
    <row r="103" spans="63:74" x14ac:dyDescent="0.2">
      <c r="BK103" s="151"/>
      <c r="BL103" s="151"/>
      <c r="BM103" s="151"/>
      <c r="BN103" s="151"/>
      <c r="BO103" s="151"/>
      <c r="BP103" s="151"/>
      <c r="BQ103" s="151"/>
      <c r="BR103" s="151"/>
      <c r="BS103" s="151"/>
      <c r="BT103" s="151"/>
      <c r="BU103" s="151"/>
      <c r="BV103" s="151"/>
    </row>
    <row r="104" spans="63:74" x14ac:dyDescent="0.2">
      <c r="BK104" s="151"/>
      <c r="BL104" s="151"/>
      <c r="BM104" s="151"/>
      <c r="BN104" s="151"/>
      <c r="BO104" s="151"/>
      <c r="BP104" s="151"/>
      <c r="BQ104" s="151"/>
      <c r="BR104" s="151"/>
      <c r="BS104" s="151"/>
      <c r="BT104" s="151"/>
      <c r="BU104" s="151"/>
      <c r="BV104" s="151"/>
    </row>
    <row r="105" spans="63:74" x14ac:dyDescent="0.2">
      <c r="BK105" s="151"/>
      <c r="BL105" s="151"/>
      <c r="BM105" s="151"/>
      <c r="BN105" s="151"/>
      <c r="BO105" s="151"/>
      <c r="BP105" s="151"/>
      <c r="BQ105" s="151"/>
      <c r="BR105" s="151"/>
      <c r="BS105" s="151"/>
      <c r="BT105" s="151"/>
      <c r="BU105" s="151"/>
      <c r="BV105" s="151"/>
    </row>
    <row r="106" spans="63:74" x14ac:dyDescent="0.2">
      <c r="BK106" s="151"/>
      <c r="BL106" s="151"/>
      <c r="BM106" s="151"/>
      <c r="BN106" s="151"/>
      <c r="BO106" s="151"/>
      <c r="BP106" s="151"/>
      <c r="BQ106" s="151"/>
      <c r="BR106" s="151"/>
      <c r="BS106" s="151"/>
      <c r="BT106" s="151"/>
      <c r="BU106" s="151"/>
      <c r="BV106" s="151"/>
    </row>
    <row r="107" spans="63:74" x14ac:dyDescent="0.2">
      <c r="BK107" s="151"/>
      <c r="BL107" s="151"/>
      <c r="BM107" s="151"/>
      <c r="BN107" s="151"/>
      <c r="BO107" s="151"/>
      <c r="BP107" s="151"/>
      <c r="BQ107" s="151"/>
      <c r="BR107" s="151"/>
      <c r="BS107" s="151"/>
      <c r="BT107" s="151"/>
      <c r="BU107" s="151"/>
      <c r="BV107" s="151"/>
    </row>
    <row r="108" spans="63:74" x14ac:dyDescent="0.2">
      <c r="BK108" s="151"/>
      <c r="BL108" s="151"/>
      <c r="BM108" s="151"/>
      <c r="BN108" s="151"/>
      <c r="BO108" s="151"/>
      <c r="BP108" s="151"/>
      <c r="BQ108" s="151"/>
      <c r="BR108" s="151"/>
      <c r="BS108" s="151"/>
      <c r="BT108" s="151"/>
      <c r="BU108" s="151"/>
      <c r="BV108" s="151"/>
    </row>
    <row r="109" spans="63:74" x14ac:dyDescent="0.2">
      <c r="BK109" s="151"/>
      <c r="BL109" s="151"/>
      <c r="BM109" s="151"/>
      <c r="BN109" s="151"/>
      <c r="BO109" s="151"/>
      <c r="BP109" s="151"/>
      <c r="BQ109" s="151"/>
      <c r="BR109" s="151"/>
      <c r="BS109" s="151"/>
      <c r="BT109" s="151"/>
      <c r="BU109" s="151"/>
      <c r="BV109" s="151"/>
    </row>
    <row r="110" spans="63:74" x14ac:dyDescent="0.2">
      <c r="BK110" s="151"/>
      <c r="BL110" s="151"/>
      <c r="BM110" s="151"/>
      <c r="BN110" s="151"/>
      <c r="BO110" s="151"/>
      <c r="BP110" s="151"/>
      <c r="BQ110" s="151"/>
      <c r="BR110" s="151"/>
      <c r="BS110" s="151"/>
      <c r="BT110" s="151"/>
      <c r="BU110" s="151"/>
      <c r="BV110" s="151"/>
    </row>
    <row r="111" spans="63:74" x14ac:dyDescent="0.2">
      <c r="BK111" s="151"/>
      <c r="BL111" s="151"/>
      <c r="BM111" s="151"/>
      <c r="BN111" s="151"/>
      <c r="BO111" s="151"/>
      <c r="BP111" s="151"/>
      <c r="BQ111" s="151"/>
      <c r="BR111" s="151"/>
      <c r="BS111" s="151"/>
      <c r="BT111" s="151"/>
      <c r="BU111" s="151"/>
      <c r="BV111" s="151"/>
    </row>
    <row r="112" spans="63:74" x14ac:dyDescent="0.2">
      <c r="BK112" s="151"/>
      <c r="BL112" s="151"/>
      <c r="BM112" s="151"/>
      <c r="BN112" s="151"/>
      <c r="BO112" s="151"/>
      <c r="BP112" s="151"/>
      <c r="BQ112" s="151"/>
      <c r="BR112" s="151"/>
      <c r="BS112" s="151"/>
      <c r="BT112" s="151"/>
      <c r="BU112" s="151"/>
      <c r="BV112" s="151"/>
    </row>
    <row r="113" spans="63:74" x14ac:dyDescent="0.2">
      <c r="BK113" s="151"/>
      <c r="BL113" s="151"/>
      <c r="BM113" s="151"/>
      <c r="BN113" s="151"/>
      <c r="BO113" s="151"/>
      <c r="BP113" s="151"/>
      <c r="BQ113" s="151"/>
      <c r="BR113" s="151"/>
      <c r="BS113" s="151"/>
      <c r="BT113" s="151"/>
      <c r="BU113" s="151"/>
      <c r="BV113" s="151"/>
    </row>
    <row r="114" spans="63:74" x14ac:dyDescent="0.2">
      <c r="BK114" s="151"/>
      <c r="BL114" s="151"/>
      <c r="BM114" s="151"/>
      <c r="BN114" s="151"/>
      <c r="BO114" s="151"/>
      <c r="BP114" s="151"/>
      <c r="BQ114" s="151"/>
      <c r="BR114" s="151"/>
      <c r="BS114" s="151"/>
      <c r="BT114" s="151"/>
      <c r="BU114" s="151"/>
      <c r="BV114" s="151"/>
    </row>
    <row r="115" spans="63:74" x14ac:dyDescent="0.2">
      <c r="BK115" s="151"/>
      <c r="BL115" s="151"/>
      <c r="BM115" s="151"/>
      <c r="BN115" s="151"/>
      <c r="BO115" s="151"/>
      <c r="BP115" s="151"/>
      <c r="BQ115" s="151"/>
      <c r="BR115" s="151"/>
      <c r="BS115" s="151"/>
      <c r="BT115" s="151"/>
      <c r="BU115" s="151"/>
      <c r="BV115" s="151"/>
    </row>
    <row r="116" spans="63:74" x14ac:dyDescent="0.2">
      <c r="BK116" s="151"/>
      <c r="BL116" s="151"/>
      <c r="BM116" s="151"/>
      <c r="BN116" s="151"/>
      <c r="BO116" s="151"/>
      <c r="BP116" s="151"/>
      <c r="BQ116" s="151"/>
      <c r="BR116" s="151"/>
      <c r="BS116" s="151"/>
      <c r="BT116" s="151"/>
      <c r="BU116" s="151"/>
      <c r="BV116" s="151"/>
    </row>
    <row r="117" spans="63:74" x14ac:dyDescent="0.2">
      <c r="BK117" s="151"/>
      <c r="BL117" s="151"/>
      <c r="BM117" s="151"/>
      <c r="BN117" s="151"/>
      <c r="BO117" s="151"/>
      <c r="BP117" s="151"/>
      <c r="BQ117" s="151"/>
      <c r="BR117" s="151"/>
      <c r="BS117" s="151"/>
      <c r="BT117" s="151"/>
      <c r="BU117" s="151"/>
      <c r="BV117" s="151"/>
    </row>
    <row r="118" spans="63:74" x14ac:dyDescent="0.2">
      <c r="BK118" s="151"/>
      <c r="BL118" s="151"/>
      <c r="BM118" s="151"/>
      <c r="BN118" s="151"/>
      <c r="BO118" s="151"/>
      <c r="BP118" s="151"/>
      <c r="BQ118" s="151"/>
      <c r="BR118" s="151"/>
      <c r="BS118" s="151"/>
      <c r="BT118" s="151"/>
      <c r="BU118" s="151"/>
      <c r="BV118" s="151"/>
    </row>
    <row r="119" spans="63:74" x14ac:dyDescent="0.2">
      <c r="BK119" s="151"/>
      <c r="BL119" s="151"/>
      <c r="BM119" s="151"/>
      <c r="BN119" s="151"/>
      <c r="BO119" s="151"/>
      <c r="BP119" s="151"/>
      <c r="BQ119" s="151"/>
      <c r="BR119" s="151"/>
      <c r="BS119" s="151"/>
      <c r="BT119" s="151"/>
      <c r="BU119" s="151"/>
      <c r="BV119" s="151"/>
    </row>
    <row r="120" spans="63:74" x14ac:dyDescent="0.2">
      <c r="BK120" s="151"/>
      <c r="BL120" s="151"/>
      <c r="BM120" s="151"/>
      <c r="BN120" s="151"/>
      <c r="BO120" s="151"/>
      <c r="BP120" s="151"/>
      <c r="BQ120" s="151"/>
      <c r="BR120" s="151"/>
      <c r="BS120" s="151"/>
      <c r="BT120" s="151"/>
      <c r="BU120" s="151"/>
      <c r="BV120" s="151"/>
    </row>
    <row r="121" spans="63:74" x14ac:dyDescent="0.2">
      <c r="BK121" s="151"/>
      <c r="BL121" s="151"/>
      <c r="BM121" s="151"/>
      <c r="BN121" s="151"/>
      <c r="BO121" s="151"/>
      <c r="BP121" s="151"/>
      <c r="BQ121" s="151"/>
      <c r="BR121" s="151"/>
      <c r="BS121" s="151"/>
      <c r="BT121" s="151"/>
      <c r="BU121" s="151"/>
      <c r="BV121" s="151"/>
    </row>
    <row r="122" spans="63:74" x14ac:dyDescent="0.2">
      <c r="BK122" s="151"/>
      <c r="BL122" s="151"/>
      <c r="BM122" s="151"/>
      <c r="BN122" s="151"/>
      <c r="BO122" s="151"/>
      <c r="BP122" s="151"/>
      <c r="BQ122" s="151"/>
      <c r="BR122" s="151"/>
      <c r="BS122" s="151"/>
      <c r="BT122" s="151"/>
      <c r="BU122" s="151"/>
      <c r="BV122" s="151"/>
    </row>
    <row r="123" spans="63:74" x14ac:dyDescent="0.2">
      <c r="BK123" s="151"/>
      <c r="BL123" s="151"/>
      <c r="BM123" s="151"/>
      <c r="BN123" s="151"/>
      <c r="BO123" s="151"/>
      <c r="BP123" s="151"/>
      <c r="BQ123" s="151"/>
      <c r="BR123" s="151"/>
      <c r="BS123" s="151"/>
      <c r="BT123" s="151"/>
      <c r="BU123" s="151"/>
      <c r="BV123" s="151"/>
    </row>
    <row r="124" spans="63:74" x14ac:dyDescent="0.2">
      <c r="BK124" s="151"/>
      <c r="BL124" s="151"/>
      <c r="BM124" s="151"/>
      <c r="BN124" s="151"/>
      <c r="BO124" s="151"/>
      <c r="BP124" s="151"/>
      <c r="BQ124" s="151"/>
      <c r="BR124" s="151"/>
      <c r="BS124" s="151"/>
      <c r="BT124" s="151"/>
      <c r="BU124" s="151"/>
      <c r="BV124" s="151"/>
    </row>
    <row r="125" spans="63:74" x14ac:dyDescent="0.2">
      <c r="BK125" s="151"/>
      <c r="BL125" s="151"/>
      <c r="BM125" s="151"/>
      <c r="BN125" s="151"/>
      <c r="BO125" s="151"/>
      <c r="BP125" s="151"/>
      <c r="BQ125" s="151"/>
      <c r="BR125" s="151"/>
      <c r="BS125" s="151"/>
      <c r="BT125" s="151"/>
      <c r="BU125" s="151"/>
      <c r="BV125" s="151"/>
    </row>
    <row r="126" spans="63:74" x14ac:dyDescent="0.2">
      <c r="BK126" s="151"/>
      <c r="BL126" s="151"/>
      <c r="BM126" s="151"/>
      <c r="BN126" s="151"/>
      <c r="BO126" s="151"/>
      <c r="BP126" s="151"/>
      <c r="BQ126" s="151"/>
      <c r="BR126" s="151"/>
      <c r="BS126" s="151"/>
      <c r="BT126" s="151"/>
      <c r="BU126" s="151"/>
      <c r="BV126" s="151"/>
    </row>
    <row r="127" spans="63:74" x14ac:dyDescent="0.2">
      <c r="BK127" s="151"/>
      <c r="BL127" s="151"/>
      <c r="BM127" s="151"/>
      <c r="BN127" s="151"/>
      <c r="BO127" s="151"/>
      <c r="BP127" s="151"/>
      <c r="BQ127" s="151"/>
      <c r="BR127" s="151"/>
      <c r="BS127" s="151"/>
      <c r="BT127" s="151"/>
      <c r="BU127" s="151"/>
      <c r="BV127" s="151"/>
    </row>
    <row r="128" spans="63:74" x14ac:dyDescent="0.2">
      <c r="BK128" s="151"/>
      <c r="BL128" s="151"/>
      <c r="BM128" s="151"/>
      <c r="BN128" s="151"/>
      <c r="BO128" s="151"/>
      <c r="BP128" s="151"/>
      <c r="BQ128" s="151"/>
      <c r="BR128" s="151"/>
      <c r="BS128" s="151"/>
      <c r="BT128" s="151"/>
      <c r="BU128" s="151"/>
      <c r="BV128" s="151"/>
    </row>
    <row r="129" spans="63:74" x14ac:dyDescent="0.2">
      <c r="BK129" s="151"/>
      <c r="BL129" s="151"/>
      <c r="BM129" s="151"/>
      <c r="BN129" s="151"/>
      <c r="BO129" s="151"/>
      <c r="BP129" s="151"/>
      <c r="BQ129" s="151"/>
      <c r="BR129" s="151"/>
      <c r="BS129" s="151"/>
      <c r="BT129" s="151"/>
      <c r="BU129" s="151"/>
      <c r="BV129" s="151"/>
    </row>
    <row r="130" spans="63:74" x14ac:dyDescent="0.2">
      <c r="BK130" s="151"/>
      <c r="BL130" s="151"/>
      <c r="BM130" s="151"/>
      <c r="BN130" s="151"/>
      <c r="BO130" s="151"/>
      <c r="BP130" s="151"/>
      <c r="BQ130" s="151"/>
      <c r="BR130" s="151"/>
      <c r="BS130" s="151"/>
      <c r="BT130" s="151"/>
      <c r="BU130" s="151"/>
      <c r="BV130" s="151"/>
    </row>
    <row r="131" spans="63:74" x14ac:dyDescent="0.2">
      <c r="BK131" s="151"/>
      <c r="BL131" s="151"/>
      <c r="BM131" s="151"/>
      <c r="BN131" s="151"/>
      <c r="BO131" s="151"/>
      <c r="BP131" s="151"/>
      <c r="BQ131" s="151"/>
      <c r="BR131" s="151"/>
      <c r="BS131" s="151"/>
      <c r="BT131" s="151"/>
      <c r="BU131" s="151"/>
      <c r="BV131" s="151"/>
    </row>
    <row r="132" spans="63:74" x14ac:dyDescent="0.2">
      <c r="BK132" s="151"/>
      <c r="BL132" s="151"/>
      <c r="BM132" s="151"/>
      <c r="BN132" s="151"/>
      <c r="BO132" s="151"/>
      <c r="BP132" s="151"/>
      <c r="BQ132" s="151"/>
      <c r="BR132" s="151"/>
      <c r="BS132" s="151"/>
      <c r="BT132" s="151"/>
      <c r="BU132" s="151"/>
      <c r="BV132" s="151"/>
    </row>
    <row r="133" spans="63:74" x14ac:dyDescent="0.2">
      <c r="BK133" s="151"/>
      <c r="BL133" s="151"/>
      <c r="BM133" s="151"/>
      <c r="BN133" s="151"/>
      <c r="BO133" s="151"/>
      <c r="BP133" s="151"/>
      <c r="BQ133" s="151"/>
      <c r="BR133" s="151"/>
      <c r="BS133" s="151"/>
      <c r="BT133" s="151"/>
      <c r="BU133" s="151"/>
      <c r="BV133" s="151"/>
    </row>
  </sheetData>
  <mergeCells count="23">
    <mergeCell ref="A1:A2"/>
    <mergeCell ref="B49:Q49"/>
    <mergeCell ref="B50:Q50"/>
    <mergeCell ref="B51:Q51"/>
    <mergeCell ref="B52:Q52"/>
    <mergeCell ref="B44:Q44"/>
    <mergeCell ref="AM3:AX3"/>
    <mergeCell ref="AY3:BJ3"/>
    <mergeCell ref="BK3:BV3"/>
    <mergeCell ref="B1:AL1"/>
    <mergeCell ref="C3:N3"/>
    <mergeCell ref="O3:Z3"/>
    <mergeCell ref="AA3:AL3"/>
    <mergeCell ref="B59:Q59"/>
    <mergeCell ref="B57:Q57"/>
    <mergeCell ref="B58:Q58"/>
    <mergeCell ref="B45:Q45"/>
    <mergeCell ref="B46:Q46"/>
    <mergeCell ref="B47:Q47"/>
    <mergeCell ref="B56:Q56"/>
    <mergeCell ref="B55:Q55"/>
    <mergeCell ref="B54:Q54"/>
    <mergeCell ref="B53:R53"/>
  </mergeCells>
  <phoneticPr fontId="4" type="noConversion"/>
  <hyperlinks>
    <hyperlink ref="A1:A2" location="Contents!A1" display="Table of Contents" xr:uid="{00000000-0004-0000-0400-000000000000}"/>
  </hyperlinks>
  <pageMargins left="0.25" right="0.25" top="0.25" bottom="0.25" header="0.5" footer="0.5"/>
  <pageSetup scale="83"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1">
    <pageSetUpPr fitToPage="1"/>
  </sheetPr>
  <dimension ref="A1:BV137"/>
  <sheetViews>
    <sheetView zoomScaleNormal="100" workbookViewId="0">
      <pane xSplit="2" ySplit="4" topLeftCell="AY5" activePane="bottomRight" state="frozen"/>
      <selection activeCell="BF63" sqref="BF63"/>
      <selection pane="topRight" activeCell="BF63" sqref="BF63"/>
      <selection pane="bottomLeft" activeCell="BF63" sqref="BF63"/>
      <selection pane="bottomRight" activeCell="B1" sqref="B1:AL1"/>
    </sheetView>
  </sheetViews>
  <sheetFormatPr defaultColWidth="8.5703125" defaultRowHeight="11.25" x14ac:dyDescent="0.2"/>
  <cols>
    <col min="1" max="1" width="11.5703125" style="89" customWidth="1"/>
    <col min="2" max="2" width="42.5703125" style="83" customWidth="1"/>
    <col min="3" max="50" width="6.5703125" style="83" customWidth="1"/>
    <col min="51" max="55" width="6.5703125" style="637" customWidth="1"/>
    <col min="56" max="58" width="6.5703125" style="634" customWidth="1"/>
    <col min="59" max="61" width="6.5703125" style="637" customWidth="1"/>
    <col min="62" max="62" width="6.5703125" style="195" customWidth="1"/>
    <col min="63" max="74" width="6.5703125" style="83" customWidth="1"/>
    <col min="75" max="16384" width="8.5703125" style="83"/>
  </cols>
  <sheetData>
    <row r="1" spans="1:74" ht="13.35" customHeight="1" x14ac:dyDescent="0.2">
      <c r="A1" s="972" t="s">
        <v>477</v>
      </c>
      <c r="B1" s="1015" t="s">
        <v>887</v>
      </c>
      <c r="C1" s="975"/>
      <c r="D1" s="975"/>
      <c r="E1" s="975"/>
      <c r="F1" s="975"/>
      <c r="G1" s="975"/>
      <c r="H1" s="975"/>
      <c r="I1" s="975"/>
      <c r="J1" s="975"/>
      <c r="K1" s="975"/>
      <c r="L1" s="975"/>
      <c r="M1" s="975"/>
      <c r="N1" s="975"/>
      <c r="O1" s="975"/>
      <c r="P1" s="975"/>
      <c r="Q1" s="975"/>
      <c r="R1" s="975"/>
      <c r="S1" s="975"/>
      <c r="T1" s="975"/>
      <c r="U1" s="975"/>
      <c r="V1" s="975"/>
      <c r="W1" s="975"/>
      <c r="X1" s="975"/>
      <c r="Y1" s="975"/>
      <c r="Z1" s="975"/>
      <c r="AA1" s="975"/>
      <c r="AB1" s="975"/>
      <c r="AC1" s="975"/>
      <c r="AD1" s="975"/>
      <c r="AE1" s="975"/>
      <c r="AF1" s="975"/>
      <c r="AG1" s="975"/>
      <c r="AH1" s="975"/>
      <c r="AI1" s="975"/>
      <c r="AJ1" s="975"/>
      <c r="AK1" s="975"/>
      <c r="AL1" s="975"/>
    </row>
    <row r="2" spans="1:74" ht="12.75" x14ac:dyDescent="0.2">
      <c r="A2" s="973"/>
      <c r="B2" s="222" t="str">
        <f>"U.S. Energy Information Administration  |  Short-Term Energy Outlook  - "&amp;Dates!D1</f>
        <v>U.S. Energy Information Administration  |  Short-Term Energy Outlook  - July 2026</v>
      </c>
      <c r="C2" s="223"/>
      <c r="D2" s="223"/>
      <c r="E2" s="223"/>
      <c r="F2" s="223"/>
      <c r="G2" s="297"/>
      <c r="H2" s="297"/>
      <c r="I2" s="297"/>
      <c r="J2" s="297"/>
      <c r="K2" s="297"/>
      <c r="L2" s="297"/>
      <c r="M2" s="297"/>
      <c r="N2" s="297"/>
      <c r="O2" s="297"/>
      <c r="P2" s="297"/>
      <c r="Q2" s="297"/>
      <c r="R2" s="297"/>
      <c r="S2" s="297"/>
      <c r="T2" s="297"/>
      <c r="U2" s="297"/>
      <c r="V2" s="297"/>
      <c r="W2" s="297"/>
      <c r="X2" s="297"/>
      <c r="Y2" s="297"/>
      <c r="Z2" s="297"/>
      <c r="AA2" s="297"/>
      <c r="AB2" s="297"/>
      <c r="AC2" s="297"/>
      <c r="AD2" s="297"/>
      <c r="AE2" s="297"/>
      <c r="AF2" s="297"/>
      <c r="AG2" s="297"/>
      <c r="AH2" s="297"/>
      <c r="AI2" s="297"/>
      <c r="AJ2" s="297"/>
      <c r="AK2" s="223"/>
      <c r="AL2" s="223"/>
    </row>
    <row r="3" spans="1:74" s="7" customFormat="1" ht="12.75" x14ac:dyDescent="0.2">
      <c r="A3" s="316" t="s">
        <v>759</v>
      </c>
      <c r="B3" s="308"/>
      <c r="C3" s="976">
        <f>Dates!D3</f>
        <v>2022</v>
      </c>
      <c r="D3" s="977"/>
      <c r="E3" s="977"/>
      <c r="F3" s="977"/>
      <c r="G3" s="977"/>
      <c r="H3" s="977"/>
      <c r="I3" s="977"/>
      <c r="J3" s="977"/>
      <c r="K3" s="977"/>
      <c r="L3" s="977"/>
      <c r="M3" s="977"/>
      <c r="N3" s="978"/>
      <c r="O3" s="976">
        <f>C3+1</f>
        <v>2023</v>
      </c>
      <c r="P3" s="979"/>
      <c r="Q3" s="979"/>
      <c r="R3" s="979"/>
      <c r="S3" s="979"/>
      <c r="T3" s="979"/>
      <c r="U3" s="979"/>
      <c r="V3" s="979"/>
      <c r="W3" s="979"/>
      <c r="X3" s="977"/>
      <c r="Y3" s="977"/>
      <c r="Z3" s="978"/>
      <c r="AA3" s="980">
        <f>O3+1</f>
        <v>2024</v>
      </c>
      <c r="AB3" s="977"/>
      <c r="AC3" s="977"/>
      <c r="AD3" s="977"/>
      <c r="AE3" s="977"/>
      <c r="AF3" s="977"/>
      <c r="AG3" s="977"/>
      <c r="AH3" s="977"/>
      <c r="AI3" s="977"/>
      <c r="AJ3" s="977"/>
      <c r="AK3" s="977"/>
      <c r="AL3" s="978"/>
      <c r="AM3" s="980">
        <f>AA3+1</f>
        <v>2025</v>
      </c>
      <c r="AN3" s="977"/>
      <c r="AO3" s="977"/>
      <c r="AP3" s="977"/>
      <c r="AQ3" s="977"/>
      <c r="AR3" s="977"/>
      <c r="AS3" s="977"/>
      <c r="AT3" s="977"/>
      <c r="AU3" s="977"/>
      <c r="AV3" s="977"/>
      <c r="AW3" s="977"/>
      <c r="AX3" s="978"/>
      <c r="AY3" s="980">
        <f>AM3+1</f>
        <v>2026</v>
      </c>
      <c r="AZ3" s="981"/>
      <c r="BA3" s="981"/>
      <c r="BB3" s="981"/>
      <c r="BC3" s="981"/>
      <c r="BD3" s="981"/>
      <c r="BE3" s="981"/>
      <c r="BF3" s="981"/>
      <c r="BG3" s="981"/>
      <c r="BH3" s="981"/>
      <c r="BI3" s="981"/>
      <c r="BJ3" s="982"/>
      <c r="BK3" s="980">
        <f>AY3+1</f>
        <v>2027</v>
      </c>
      <c r="BL3" s="977"/>
      <c r="BM3" s="977"/>
      <c r="BN3" s="977"/>
      <c r="BO3" s="977"/>
      <c r="BP3" s="977"/>
      <c r="BQ3" s="977"/>
      <c r="BR3" s="977"/>
      <c r="BS3" s="977"/>
      <c r="BT3" s="977"/>
      <c r="BU3" s="977"/>
      <c r="BV3" s="978"/>
    </row>
    <row r="4" spans="1:74" s="7" customFormat="1" x14ac:dyDescent="0.2">
      <c r="A4" s="322" t="str">
        <f>TEXT(Dates!$D$2,"dddd, mmmm d, yyyy")</f>
        <v>Wednesday, July 1, 2026</v>
      </c>
      <c r="B4" s="11"/>
      <c r="C4" s="12" t="s">
        <v>213</v>
      </c>
      <c r="D4" s="12" t="s">
        <v>214</v>
      </c>
      <c r="E4" s="12" t="s">
        <v>215</v>
      </c>
      <c r="F4" s="12" t="s">
        <v>216</v>
      </c>
      <c r="G4" s="12" t="s">
        <v>217</v>
      </c>
      <c r="H4" s="12" t="s">
        <v>218</v>
      </c>
      <c r="I4" s="12" t="s">
        <v>219</v>
      </c>
      <c r="J4" s="12" t="s">
        <v>220</v>
      </c>
      <c r="K4" s="12" t="s">
        <v>221</v>
      </c>
      <c r="L4" s="12" t="s">
        <v>222</v>
      </c>
      <c r="M4" s="12" t="s">
        <v>223</v>
      </c>
      <c r="N4" s="12" t="s">
        <v>224</v>
      </c>
      <c r="O4" s="12" t="s">
        <v>213</v>
      </c>
      <c r="P4" s="12" t="s">
        <v>214</v>
      </c>
      <c r="Q4" s="12" t="s">
        <v>215</v>
      </c>
      <c r="R4" s="12" t="s">
        <v>216</v>
      </c>
      <c r="S4" s="12" t="s">
        <v>217</v>
      </c>
      <c r="T4" s="12" t="s">
        <v>218</v>
      </c>
      <c r="U4" s="12" t="s">
        <v>219</v>
      </c>
      <c r="V4" s="12" t="s">
        <v>220</v>
      </c>
      <c r="W4" s="12" t="s">
        <v>221</v>
      </c>
      <c r="X4" s="12" t="s">
        <v>222</v>
      </c>
      <c r="Y4" s="12" t="s">
        <v>223</v>
      </c>
      <c r="Z4" s="12" t="s">
        <v>224</v>
      </c>
      <c r="AA4" s="12" t="s">
        <v>213</v>
      </c>
      <c r="AB4" s="12" t="s">
        <v>214</v>
      </c>
      <c r="AC4" s="12" t="s">
        <v>215</v>
      </c>
      <c r="AD4" s="12" t="s">
        <v>216</v>
      </c>
      <c r="AE4" s="12" t="s">
        <v>217</v>
      </c>
      <c r="AF4" s="12" t="s">
        <v>218</v>
      </c>
      <c r="AG4" s="12" t="s">
        <v>219</v>
      </c>
      <c r="AH4" s="12" t="s">
        <v>220</v>
      </c>
      <c r="AI4" s="12" t="s">
        <v>221</v>
      </c>
      <c r="AJ4" s="12" t="s">
        <v>222</v>
      </c>
      <c r="AK4" s="12" t="s">
        <v>223</v>
      </c>
      <c r="AL4" s="12" t="s">
        <v>224</v>
      </c>
      <c r="AM4" s="12" t="s">
        <v>213</v>
      </c>
      <c r="AN4" s="12" t="s">
        <v>214</v>
      </c>
      <c r="AO4" s="12" t="s">
        <v>215</v>
      </c>
      <c r="AP4" s="12" t="s">
        <v>216</v>
      </c>
      <c r="AQ4" s="12" t="s">
        <v>217</v>
      </c>
      <c r="AR4" s="12" t="s">
        <v>218</v>
      </c>
      <c r="AS4" s="12" t="s">
        <v>219</v>
      </c>
      <c r="AT4" s="12" t="s">
        <v>220</v>
      </c>
      <c r="AU4" s="12" t="s">
        <v>221</v>
      </c>
      <c r="AV4" s="12" t="s">
        <v>222</v>
      </c>
      <c r="AW4" s="12" t="s">
        <v>223</v>
      </c>
      <c r="AX4" s="12" t="s">
        <v>224</v>
      </c>
      <c r="AY4" s="630" t="s">
        <v>213</v>
      </c>
      <c r="AZ4" s="630" t="s">
        <v>214</v>
      </c>
      <c r="BA4" s="630" t="s">
        <v>215</v>
      </c>
      <c r="BB4" s="630" t="s">
        <v>216</v>
      </c>
      <c r="BC4" s="630" t="s">
        <v>217</v>
      </c>
      <c r="BD4" s="630" t="s">
        <v>218</v>
      </c>
      <c r="BE4" s="630" t="s">
        <v>219</v>
      </c>
      <c r="BF4" s="630" t="s">
        <v>220</v>
      </c>
      <c r="BG4" s="630" t="s">
        <v>221</v>
      </c>
      <c r="BH4" s="630" t="s">
        <v>222</v>
      </c>
      <c r="BI4" s="630" t="s">
        <v>223</v>
      </c>
      <c r="BJ4" s="12" t="s">
        <v>224</v>
      </c>
      <c r="BK4" s="12" t="s">
        <v>213</v>
      </c>
      <c r="BL4" s="12" t="s">
        <v>214</v>
      </c>
      <c r="BM4" s="12" t="s">
        <v>215</v>
      </c>
      <c r="BN4" s="12" t="s">
        <v>216</v>
      </c>
      <c r="BO4" s="12" t="s">
        <v>217</v>
      </c>
      <c r="BP4" s="12" t="s">
        <v>218</v>
      </c>
      <c r="BQ4" s="12" t="s">
        <v>219</v>
      </c>
      <c r="BR4" s="12" t="s">
        <v>220</v>
      </c>
      <c r="BS4" s="12" t="s">
        <v>221</v>
      </c>
      <c r="BT4" s="12" t="s">
        <v>222</v>
      </c>
      <c r="BU4" s="12" t="s">
        <v>223</v>
      </c>
      <c r="BV4" s="12" t="s">
        <v>224</v>
      </c>
    </row>
    <row r="5" spans="1:74" ht="11.1" customHeight="1" x14ac:dyDescent="0.2">
      <c r="A5" s="323"/>
      <c r="B5" s="327" t="s">
        <v>889</v>
      </c>
      <c r="AY5" s="83"/>
      <c r="BE5" s="855"/>
      <c r="BF5" s="855"/>
      <c r="BG5" s="855"/>
      <c r="BH5" s="399"/>
      <c r="BI5" s="399"/>
      <c r="BJ5" s="399"/>
      <c r="BK5" s="399"/>
      <c r="BL5" s="399"/>
      <c r="BM5" s="399"/>
      <c r="BN5" s="399"/>
      <c r="BO5" s="399"/>
      <c r="BP5" s="399"/>
      <c r="BQ5" s="399"/>
      <c r="BR5" s="399"/>
      <c r="BS5" s="399"/>
      <c r="BT5" s="399"/>
      <c r="BU5" s="399"/>
      <c r="BV5" s="399"/>
    </row>
    <row r="6" spans="1:74" s="272" customFormat="1" ht="11.1" customHeight="1" x14ac:dyDescent="0.2">
      <c r="A6" s="395" t="s">
        <v>210</v>
      </c>
      <c r="B6" s="389" t="s">
        <v>828</v>
      </c>
      <c r="C6" s="105">
        <v>69.907153214999994</v>
      </c>
      <c r="D6" s="105">
        <v>70.453319041</v>
      </c>
      <c r="E6" s="105">
        <v>71.321692561999996</v>
      </c>
      <c r="F6" s="105">
        <v>70.426455128000001</v>
      </c>
      <c r="G6" s="105">
        <v>70.879069610000002</v>
      </c>
      <c r="H6" s="105">
        <v>71.259442796000002</v>
      </c>
      <c r="I6" s="105">
        <v>72.161789163999998</v>
      </c>
      <c r="J6" s="105">
        <v>71.793282630999997</v>
      </c>
      <c r="K6" s="105">
        <v>72.183423701999999</v>
      </c>
      <c r="L6" s="105">
        <v>72.745774351999998</v>
      </c>
      <c r="M6" s="105">
        <v>73.212337426999994</v>
      </c>
      <c r="N6" s="105">
        <v>71.604125182000004</v>
      </c>
      <c r="O6" s="105">
        <v>72.887657759999996</v>
      </c>
      <c r="P6" s="105">
        <v>73.178926746000002</v>
      </c>
      <c r="Q6" s="105">
        <v>73.293745325000003</v>
      </c>
      <c r="R6" s="105">
        <v>72.987004815000006</v>
      </c>
      <c r="S6" s="105">
        <v>73.043686832000006</v>
      </c>
      <c r="T6" s="105">
        <v>73.700718910000006</v>
      </c>
      <c r="U6" s="105">
        <v>74.042471430000006</v>
      </c>
      <c r="V6" s="105">
        <v>73.961225087000003</v>
      </c>
      <c r="W6" s="105">
        <v>74.364325764</v>
      </c>
      <c r="X6" s="105">
        <v>74.730816204999996</v>
      </c>
      <c r="Y6" s="105">
        <v>75.452300875999995</v>
      </c>
      <c r="Z6" s="105">
        <v>75.512795069000006</v>
      </c>
      <c r="AA6" s="105">
        <v>73.269150655999994</v>
      </c>
      <c r="AB6" s="105">
        <v>74.200999593000006</v>
      </c>
      <c r="AC6" s="105">
        <v>74.686998446999993</v>
      </c>
      <c r="AD6" s="105">
        <v>74.619273215000007</v>
      </c>
      <c r="AE6" s="105">
        <v>74.371719132999999</v>
      </c>
      <c r="AF6" s="105">
        <v>74.780825390999993</v>
      </c>
      <c r="AG6" s="105">
        <v>74.457979309999999</v>
      </c>
      <c r="AH6" s="105">
        <v>74.902500997000004</v>
      </c>
      <c r="AI6" s="105">
        <v>74.476905654000007</v>
      </c>
      <c r="AJ6" s="105">
        <v>75.327294989999999</v>
      </c>
      <c r="AK6" s="105">
        <v>75.409487154000004</v>
      </c>
      <c r="AL6" s="105">
        <v>75.161702969999993</v>
      </c>
      <c r="AM6" s="105">
        <v>74.090173570999994</v>
      </c>
      <c r="AN6" s="105">
        <v>74.503201786000005</v>
      </c>
      <c r="AO6" s="105">
        <v>75.700027387000006</v>
      </c>
      <c r="AP6" s="105">
        <v>75.553444467000006</v>
      </c>
      <c r="AQ6" s="105">
        <v>75.705363645000006</v>
      </c>
      <c r="AR6" s="105">
        <v>76.456214367000001</v>
      </c>
      <c r="AS6" s="105">
        <v>77.890537355000006</v>
      </c>
      <c r="AT6" s="105">
        <v>78.401429097000005</v>
      </c>
      <c r="AU6" s="105">
        <v>78.358139600000001</v>
      </c>
      <c r="AV6" s="105">
        <v>78.303139935000004</v>
      </c>
      <c r="AW6" s="105">
        <v>78.596774499999995</v>
      </c>
      <c r="AX6" s="105">
        <v>77.686495515999994</v>
      </c>
      <c r="AY6" s="105">
        <v>75.928781806000003</v>
      </c>
      <c r="AZ6" s="886">
        <v>77.823516536</v>
      </c>
      <c r="BA6" s="886">
        <v>75.029207935000002</v>
      </c>
      <c r="BB6" s="886">
        <v>75.210572716000001</v>
      </c>
      <c r="BC6" s="886">
        <v>74.404001933000004</v>
      </c>
      <c r="BD6" s="886">
        <v>76.177632805000002</v>
      </c>
      <c r="BE6" s="388">
        <v>76.746544123000007</v>
      </c>
      <c r="BF6" s="388">
        <v>77.196495502999994</v>
      </c>
      <c r="BG6" s="388">
        <v>77.414102221999997</v>
      </c>
      <c r="BH6" s="388">
        <v>78.190659710999995</v>
      </c>
      <c r="BI6" s="388">
        <v>78.819758007000004</v>
      </c>
      <c r="BJ6" s="388">
        <v>78.823730222999998</v>
      </c>
      <c r="BK6" s="388">
        <v>78.646268836999994</v>
      </c>
      <c r="BL6" s="388">
        <v>78.808837072000003</v>
      </c>
      <c r="BM6" s="388">
        <v>78.906552798000007</v>
      </c>
      <c r="BN6" s="388">
        <v>79.227039409</v>
      </c>
      <c r="BO6" s="388">
        <v>79.461771464999998</v>
      </c>
      <c r="BP6" s="388">
        <v>79.455722227999999</v>
      </c>
      <c r="BQ6" s="388">
        <v>80.156022054999994</v>
      </c>
      <c r="BR6" s="388">
        <v>80.301239082999999</v>
      </c>
      <c r="BS6" s="388">
        <v>80.368958360999997</v>
      </c>
      <c r="BT6" s="388">
        <v>80.913333452000003</v>
      </c>
      <c r="BU6" s="388">
        <v>81.359609976000002</v>
      </c>
      <c r="BV6" s="388">
        <v>81.032072408000005</v>
      </c>
    </row>
    <row r="7" spans="1:74" s="272" customFormat="1" ht="11.1" customHeight="1" x14ac:dyDescent="0.2">
      <c r="A7" s="395"/>
      <c r="B7" s="389"/>
      <c r="C7" s="105"/>
      <c r="D7" s="105"/>
      <c r="E7" s="105"/>
      <c r="F7" s="105"/>
      <c r="G7" s="105"/>
      <c r="H7" s="105"/>
      <c r="I7" s="105"/>
      <c r="J7" s="105"/>
      <c r="K7" s="105"/>
      <c r="L7" s="105"/>
      <c r="M7" s="105"/>
      <c r="N7" s="105"/>
      <c r="O7" s="105"/>
      <c r="P7" s="105"/>
      <c r="Q7" s="105"/>
      <c r="R7" s="105"/>
      <c r="S7" s="105"/>
      <c r="T7" s="105"/>
      <c r="U7" s="105"/>
      <c r="V7" s="105"/>
      <c r="W7" s="105"/>
      <c r="X7" s="105"/>
      <c r="Y7" s="105"/>
      <c r="Z7" s="105"/>
      <c r="AA7" s="105"/>
      <c r="AB7" s="105"/>
      <c r="AC7" s="105"/>
      <c r="AD7" s="105"/>
      <c r="AE7" s="105"/>
      <c r="AF7" s="105"/>
      <c r="AG7" s="105"/>
      <c r="AH7" s="105"/>
      <c r="AI7" s="105"/>
      <c r="AJ7" s="105"/>
      <c r="AK7" s="105"/>
      <c r="AL7" s="105"/>
      <c r="AM7" s="105"/>
      <c r="AN7" s="105"/>
      <c r="AO7" s="105"/>
      <c r="AP7" s="105"/>
      <c r="AQ7" s="105"/>
      <c r="AR7" s="105"/>
      <c r="AS7" s="105"/>
      <c r="AT7" s="105"/>
      <c r="AU7" s="105"/>
      <c r="AV7" s="105"/>
      <c r="AW7" s="105"/>
      <c r="AX7" s="105"/>
      <c r="AY7" s="105"/>
      <c r="AZ7" s="886"/>
      <c r="BA7" s="886"/>
      <c r="BB7" s="886"/>
      <c r="BC7" s="886"/>
      <c r="BD7" s="886"/>
      <c r="BE7" s="388"/>
      <c r="BF7" s="388"/>
      <c r="BG7" s="388"/>
      <c r="BH7" s="388"/>
      <c r="BI7" s="388"/>
      <c r="BJ7" s="388"/>
      <c r="BK7" s="388"/>
      <c r="BL7" s="388"/>
      <c r="BM7" s="388"/>
      <c r="BN7" s="388"/>
      <c r="BO7" s="388"/>
      <c r="BP7" s="388"/>
      <c r="BQ7" s="388"/>
      <c r="BR7" s="388"/>
      <c r="BS7" s="388"/>
      <c r="BT7" s="388"/>
      <c r="BU7" s="388"/>
      <c r="BV7" s="388"/>
    </row>
    <row r="8" spans="1:74" s="272" customFormat="1" ht="11.1" customHeight="1" x14ac:dyDescent="0.2">
      <c r="A8" s="395" t="s">
        <v>200</v>
      </c>
      <c r="B8" s="392" t="s">
        <v>956</v>
      </c>
      <c r="C8" s="105">
        <v>26.892263516</v>
      </c>
      <c r="D8" s="105">
        <v>27.032151536000001</v>
      </c>
      <c r="E8" s="105">
        <v>28.045362709999999</v>
      </c>
      <c r="F8" s="105">
        <v>27.800670767</v>
      </c>
      <c r="G8" s="105">
        <v>27.678723935000001</v>
      </c>
      <c r="H8" s="105">
        <v>28.0956145</v>
      </c>
      <c r="I8" s="105">
        <v>28.537407161000001</v>
      </c>
      <c r="J8" s="105">
        <v>28.402285128999999</v>
      </c>
      <c r="K8" s="105">
        <v>28.737932767</v>
      </c>
      <c r="L8" s="105">
        <v>28.922230290000002</v>
      </c>
      <c r="M8" s="105">
        <v>29.185346533000001</v>
      </c>
      <c r="N8" s="105">
        <v>28.018063354999999</v>
      </c>
      <c r="O8" s="105">
        <v>29.016137742000002</v>
      </c>
      <c r="P8" s="105">
        <v>28.975749357000002</v>
      </c>
      <c r="Q8" s="105">
        <v>29.544687289999999</v>
      </c>
      <c r="R8" s="105">
        <v>29.2651346</v>
      </c>
      <c r="S8" s="105">
        <v>28.928403805999999</v>
      </c>
      <c r="T8" s="105">
        <v>29.457569433</v>
      </c>
      <c r="U8" s="105">
        <v>29.936872580999999</v>
      </c>
      <c r="V8" s="105">
        <v>30.188197097</v>
      </c>
      <c r="W8" s="105">
        <v>30.379169999999998</v>
      </c>
      <c r="X8" s="105">
        <v>30.520832226</v>
      </c>
      <c r="Y8" s="105">
        <v>31.019732767000001</v>
      </c>
      <c r="Z8" s="105">
        <v>31.023522805999999</v>
      </c>
      <c r="AA8" s="105">
        <v>28.981778677000001</v>
      </c>
      <c r="AB8" s="105">
        <v>30.296922552000002</v>
      </c>
      <c r="AC8" s="105">
        <v>30.747377322999998</v>
      </c>
      <c r="AD8" s="105">
        <v>30.860583266999999</v>
      </c>
      <c r="AE8" s="105">
        <v>30.527724418999998</v>
      </c>
      <c r="AF8" s="105">
        <v>30.854169200000001</v>
      </c>
      <c r="AG8" s="105">
        <v>30.797302354999999</v>
      </c>
      <c r="AH8" s="105">
        <v>31.300580484000001</v>
      </c>
      <c r="AI8" s="105">
        <v>30.7550691</v>
      </c>
      <c r="AJ8" s="105">
        <v>31.721849452000001</v>
      </c>
      <c r="AK8" s="105">
        <v>31.732800000000001</v>
      </c>
      <c r="AL8" s="105">
        <v>31.622228387</v>
      </c>
      <c r="AM8" s="105">
        <v>30.562416290000002</v>
      </c>
      <c r="AN8" s="105">
        <v>30.628101785999998</v>
      </c>
      <c r="AO8" s="105">
        <v>31.458227387000001</v>
      </c>
      <c r="AP8" s="105">
        <v>31.270644467</v>
      </c>
      <c r="AQ8" s="105">
        <v>31.045563645000001</v>
      </c>
      <c r="AR8" s="105">
        <v>31.624114367000001</v>
      </c>
      <c r="AS8" s="105">
        <v>32.203937355000001</v>
      </c>
      <c r="AT8" s="105">
        <v>32.367329097000002</v>
      </c>
      <c r="AU8" s="105">
        <v>32.413139600000001</v>
      </c>
      <c r="AV8" s="105">
        <v>32.299139934999999</v>
      </c>
      <c r="AW8" s="105">
        <v>32.708774499999997</v>
      </c>
      <c r="AX8" s="105">
        <v>32.191895516000002</v>
      </c>
      <c r="AY8" s="105">
        <v>31.360481805999999</v>
      </c>
      <c r="AZ8" s="886">
        <v>32.230716536000003</v>
      </c>
      <c r="BA8" s="886">
        <v>32.471807935000001</v>
      </c>
      <c r="BB8" s="886">
        <v>32.374065483000003</v>
      </c>
      <c r="BC8" s="886">
        <v>32.149530695000003</v>
      </c>
      <c r="BD8" s="886">
        <v>32.240352092000002</v>
      </c>
      <c r="BE8" s="388">
        <v>32.384600710999997</v>
      </c>
      <c r="BF8" s="388">
        <v>32.484747208999998</v>
      </c>
      <c r="BG8" s="388">
        <v>32.232368145999999</v>
      </c>
      <c r="BH8" s="388">
        <v>32.520317605999999</v>
      </c>
      <c r="BI8" s="388">
        <v>32.907823782000001</v>
      </c>
      <c r="BJ8" s="388">
        <v>32.841930282</v>
      </c>
      <c r="BK8" s="388">
        <v>32.766620942999999</v>
      </c>
      <c r="BL8" s="388">
        <v>32.609153509999999</v>
      </c>
      <c r="BM8" s="388">
        <v>32.918493044000002</v>
      </c>
      <c r="BN8" s="388">
        <v>32.883595259000003</v>
      </c>
      <c r="BO8" s="388">
        <v>32.847256356000003</v>
      </c>
      <c r="BP8" s="388">
        <v>32.968745749999997</v>
      </c>
      <c r="BQ8" s="388">
        <v>33.142361584</v>
      </c>
      <c r="BR8" s="388">
        <v>33.232645873000003</v>
      </c>
      <c r="BS8" s="388">
        <v>32.965556753999998</v>
      </c>
      <c r="BT8" s="388">
        <v>33.163475415999997</v>
      </c>
      <c r="BU8" s="388">
        <v>33.474732770000003</v>
      </c>
      <c r="BV8" s="388">
        <v>33.394600781999998</v>
      </c>
    </row>
    <row r="9" spans="1:74" ht="11.1" customHeight="1" x14ac:dyDescent="0.2">
      <c r="A9" s="323" t="s">
        <v>144</v>
      </c>
      <c r="B9" s="393" t="s">
        <v>937</v>
      </c>
      <c r="C9" s="289">
        <v>5.4865000000000004</v>
      </c>
      <c r="D9" s="289">
        <v>5.7271000000000001</v>
      </c>
      <c r="E9" s="289">
        <v>5.758</v>
      </c>
      <c r="F9" s="289">
        <v>5.6017999999999999</v>
      </c>
      <c r="G9" s="289">
        <v>5.4097</v>
      </c>
      <c r="H9" s="289">
        <v>5.5342000000000002</v>
      </c>
      <c r="I9" s="289">
        <v>5.7666000000000004</v>
      </c>
      <c r="J9" s="289">
        <v>5.7511000000000001</v>
      </c>
      <c r="K9" s="289">
        <v>5.6860999999999997</v>
      </c>
      <c r="L9" s="289">
        <v>5.8230000000000004</v>
      </c>
      <c r="M9" s="289">
        <v>5.984</v>
      </c>
      <c r="N9" s="289">
        <v>5.7957000000000001</v>
      </c>
      <c r="O9" s="289">
        <v>5.7329999999999997</v>
      </c>
      <c r="P9" s="289">
        <v>5.7371999999999996</v>
      </c>
      <c r="Q9" s="289">
        <v>5.8343999999999996</v>
      </c>
      <c r="R9" s="289">
        <v>5.4714</v>
      </c>
      <c r="S9" s="289">
        <v>5.1592000000000002</v>
      </c>
      <c r="T9" s="289">
        <v>5.4960000000000004</v>
      </c>
      <c r="U9" s="289">
        <v>5.8421000000000003</v>
      </c>
      <c r="V9" s="289">
        <v>5.8487</v>
      </c>
      <c r="W9" s="289">
        <v>5.6632999999999996</v>
      </c>
      <c r="X9" s="289">
        <v>5.8407</v>
      </c>
      <c r="Y9" s="289">
        <v>6.1935000000000002</v>
      </c>
      <c r="Z9" s="289">
        <v>6.2831000000000001</v>
      </c>
      <c r="AA9" s="289">
        <v>5.7983000000000002</v>
      </c>
      <c r="AB9" s="289">
        <v>6.0076000000000001</v>
      </c>
      <c r="AC9" s="289">
        <v>6.0475000000000003</v>
      </c>
      <c r="AD9" s="289">
        <v>5.9612999999999996</v>
      </c>
      <c r="AE9" s="289">
        <v>5.6256000000000004</v>
      </c>
      <c r="AF9" s="289">
        <v>5.8776000000000002</v>
      </c>
      <c r="AG9" s="289">
        <v>5.9695</v>
      </c>
      <c r="AH9" s="289">
        <v>6.0742000000000003</v>
      </c>
      <c r="AI9" s="289">
        <v>5.7210000000000001</v>
      </c>
      <c r="AJ9" s="289">
        <v>6.2081</v>
      </c>
      <c r="AK9" s="289">
        <v>6.2766999999999999</v>
      </c>
      <c r="AL9" s="289">
        <v>6.3887999999999998</v>
      </c>
      <c r="AM9" s="289">
        <v>6.3410000000000002</v>
      </c>
      <c r="AN9" s="289">
        <v>6.0865</v>
      </c>
      <c r="AO9" s="289">
        <v>6.3887</v>
      </c>
      <c r="AP9" s="289">
        <v>6.1673</v>
      </c>
      <c r="AQ9" s="289">
        <v>5.6702000000000004</v>
      </c>
      <c r="AR9" s="289">
        <v>6.0552000000000001</v>
      </c>
      <c r="AS9" s="289">
        <v>6.4265999999999996</v>
      </c>
      <c r="AT9" s="289">
        <v>6.3663999999999996</v>
      </c>
      <c r="AU9" s="289">
        <v>6.2403000000000004</v>
      </c>
      <c r="AV9" s="289">
        <v>6.2885</v>
      </c>
      <c r="AW9" s="289">
        <v>6.6379000000000001</v>
      </c>
      <c r="AX9" s="289">
        <v>6.3943000000000003</v>
      </c>
      <c r="AY9" s="289">
        <v>6.4462000000000002</v>
      </c>
      <c r="AZ9" s="874">
        <v>6.4284999999999997</v>
      </c>
      <c r="BA9" s="874">
        <v>6.4065000000000003</v>
      </c>
      <c r="BB9" s="874">
        <v>6.1502122147999998</v>
      </c>
      <c r="BC9" s="874">
        <v>6.0161806998999996</v>
      </c>
      <c r="BD9" s="874">
        <v>6.1157713448999997</v>
      </c>
      <c r="BE9" s="355">
        <v>6.3433644939000002</v>
      </c>
      <c r="BF9" s="355">
        <v>6.3514172037999996</v>
      </c>
      <c r="BG9" s="355">
        <v>6.2272417680999999</v>
      </c>
      <c r="BH9" s="355">
        <v>6.3793588142999997</v>
      </c>
      <c r="BI9" s="355">
        <v>6.5361812421999996</v>
      </c>
      <c r="BJ9" s="355">
        <v>6.5923755473999996</v>
      </c>
      <c r="BK9" s="355">
        <v>6.5234229165000004</v>
      </c>
      <c r="BL9" s="355">
        <v>6.5557310303999996</v>
      </c>
      <c r="BM9" s="355">
        <v>6.5332509395000002</v>
      </c>
      <c r="BN9" s="355">
        <v>6.3062848279999999</v>
      </c>
      <c r="BO9" s="355">
        <v>6.1669823662000001</v>
      </c>
      <c r="BP9" s="355">
        <v>6.2641433275000002</v>
      </c>
      <c r="BQ9" s="355">
        <v>6.4930973429999996</v>
      </c>
      <c r="BR9" s="355">
        <v>6.5007269019000002</v>
      </c>
      <c r="BS9" s="355">
        <v>6.3780081997</v>
      </c>
      <c r="BT9" s="355">
        <v>6.4914926065999996</v>
      </c>
      <c r="BU9" s="355">
        <v>6.6262885328000003</v>
      </c>
      <c r="BV9" s="355">
        <v>6.6700852758</v>
      </c>
    </row>
    <row r="10" spans="1:74" ht="11.1" customHeight="1" x14ac:dyDescent="0.2">
      <c r="A10" s="323" t="s">
        <v>145</v>
      </c>
      <c r="B10" s="393" t="s">
        <v>193</v>
      </c>
      <c r="C10" s="289">
        <v>2.0274999999999999</v>
      </c>
      <c r="D10" s="289">
        <v>2.0091000000000001</v>
      </c>
      <c r="E10" s="289">
        <v>2.0308999999999999</v>
      </c>
      <c r="F10" s="289">
        <v>2.0184000000000002</v>
      </c>
      <c r="G10" s="289">
        <v>2.0335000000000001</v>
      </c>
      <c r="H10" s="289">
        <v>2.0419</v>
      </c>
      <c r="I10" s="289">
        <v>2.0211999999999999</v>
      </c>
      <c r="J10" s="289">
        <v>2.0348999999999999</v>
      </c>
      <c r="K10" s="289">
        <v>2.0384000000000002</v>
      </c>
      <c r="L10" s="289">
        <v>2.0327999999999999</v>
      </c>
      <c r="M10" s="289">
        <v>2.0383</v>
      </c>
      <c r="N10" s="289">
        <v>2.0301</v>
      </c>
      <c r="O10" s="289">
        <v>2.1225000000000001</v>
      </c>
      <c r="P10" s="289">
        <v>2.1120999999999999</v>
      </c>
      <c r="Q10" s="289">
        <v>2.1221000000000001</v>
      </c>
      <c r="R10" s="289">
        <v>2.1604999999999999</v>
      </c>
      <c r="S10" s="289">
        <v>2.1640000000000001</v>
      </c>
      <c r="T10" s="289">
        <v>2.1480000000000001</v>
      </c>
      <c r="U10" s="289">
        <v>2.0912000000000002</v>
      </c>
      <c r="V10" s="289">
        <v>2.1089000000000002</v>
      </c>
      <c r="W10" s="289">
        <v>2.1214</v>
      </c>
      <c r="X10" s="289">
        <v>2.0975999999999999</v>
      </c>
      <c r="Y10" s="289">
        <v>2.0977000000000001</v>
      </c>
      <c r="Z10" s="289">
        <v>2.0855999999999999</v>
      </c>
      <c r="AA10" s="289">
        <v>2.0543999999999998</v>
      </c>
      <c r="AB10" s="289">
        <v>2.0463</v>
      </c>
      <c r="AC10" s="289">
        <v>2.0415999999999999</v>
      </c>
      <c r="AD10" s="289">
        <v>2.0036999999999998</v>
      </c>
      <c r="AE10" s="289">
        <v>1.9936</v>
      </c>
      <c r="AF10" s="289">
        <v>2.0125000000000002</v>
      </c>
      <c r="AG10" s="289">
        <v>2.0392000000000001</v>
      </c>
      <c r="AH10" s="289">
        <v>2.0375000000000001</v>
      </c>
      <c r="AI10" s="289">
        <v>2.0428000000000002</v>
      </c>
      <c r="AJ10" s="289">
        <v>1.9982</v>
      </c>
      <c r="AK10" s="289">
        <v>1.9576</v>
      </c>
      <c r="AL10" s="289">
        <v>1.8989</v>
      </c>
      <c r="AM10" s="289">
        <v>1.8745000000000001</v>
      </c>
      <c r="AN10" s="289">
        <v>1.8758999999999999</v>
      </c>
      <c r="AO10" s="289">
        <v>1.8496999999999999</v>
      </c>
      <c r="AP10" s="289">
        <v>1.8585</v>
      </c>
      <c r="AQ10" s="289">
        <v>1.85</v>
      </c>
      <c r="AR10" s="289">
        <v>1.8568</v>
      </c>
      <c r="AS10" s="289">
        <v>1.8871</v>
      </c>
      <c r="AT10" s="289">
        <v>1.8839999999999999</v>
      </c>
      <c r="AU10" s="289">
        <v>1.8774</v>
      </c>
      <c r="AV10" s="289">
        <v>1.8641000000000001</v>
      </c>
      <c r="AW10" s="289">
        <v>1.8621000000000001</v>
      </c>
      <c r="AX10" s="289">
        <v>1.8904000000000001</v>
      </c>
      <c r="AY10" s="289">
        <v>1.8888</v>
      </c>
      <c r="AZ10" s="874">
        <v>1.8617999999999999</v>
      </c>
      <c r="BA10" s="874">
        <v>1.8866000000000001</v>
      </c>
      <c r="BB10" s="874">
        <v>1.8820497683999999</v>
      </c>
      <c r="BC10" s="874">
        <v>1.8360333505999999</v>
      </c>
      <c r="BD10" s="874">
        <v>1.8294044787999999</v>
      </c>
      <c r="BE10" s="355">
        <v>1.8174144168999999</v>
      </c>
      <c r="BF10" s="355">
        <v>1.8157969055000001</v>
      </c>
      <c r="BG10" s="355">
        <v>1.8109592783999999</v>
      </c>
      <c r="BH10" s="355">
        <v>1.7958186921999999</v>
      </c>
      <c r="BI10" s="355">
        <v>1.7821004392999999</v>
      </c>
      <c r="BJ10" s="355">
        <v>1.7802841348</v>
      </c>
      <c r="BK10" s="355">
        <v>1.7881353265</v>
      </c>
      <c r="BL10" s="355">
        <v>1.7895751797999999</v>
      </c>
      <c r="BM10" s="355">
        <v>1.7853969042</v>
      </c>
      <c r="BN10" s="355">
        <v>1.7691161314999999</v>
      </c>
      <c r="BO10" s="355">
        <v>1.7622893894</v>
      </c>
      <c r="BP10" s="355">
        <v>1.7574108227</v>
      </c>
      <c r="BQ10" s="355">
        <v>1.7469391406000001</v>
      </c>
      <c r="BR10" s="355">
        <v>1.7462406709</v>
      </c>
      <c r="BS10" s="355">
        <v>1.7427067539000001</v>
      </c>
      <c r="BT10" s="355">
        <v>1.7287395096</v>
      </c>
      <c r="BU10" s="355">
        <v>1.7161077375</v>
      </c>
      <c r="BV10" s="355">
        <v>1.7152852059999999</v>
      </c>
    </row>
    <row r="11" spans="1:74" ht="11.1" customHeight="1" x14ac:dyDescent="0.2">
      <c r="A11" s="323" t="s">
        <v>146</v>
      </c>
      <c r="B11" s="393" t="s">
        <v>194</v>
      </c>
      <c r="C11" s="289">
        <v>19.378263516000001</v>
      </c>
      <c r="D11" s="289">
        <v>19.295951536</v>
      </c>
      <c r="E11" s="289">
        <v>20.256462710000001</v>
      </c>
      <c r="F11" s="289">
        <v>20.180470766999999</v>
      </c>
      <c r="G11" s="289">
        <v>20.235523935</v>
      </c>
      <c r="H11" s="289">
        <v>20.5195145</v>
      </c>
      <c r="I11" s="289">
        <v>20.749607161</v>
      </c>
      <c r="J11" s="289">
        <v>20.616285129000001</v>
      </c>
      <c r="K11" s="289">
        <v>21.013432767000001</v>
      </c>
      <c r="L11" s="289">
        <v>21.06643029</v>
      </c>
      <c r="M11" s="289">
        <v>21.163046532999999</v>
      </c>
      <c r="N11" s="289">
        <v>20.192263355000001</v>
      </c>
      <c r="O11" s="289">
        <v>21.160637741999999</v>
      </c>
      <c r="P11" s="289">
        <v>21.126449356999998</v>
      </c>
      <c r="Q11" s="289">
        <v>21.58818729</v>
      </c>
      <c r="R11" s="289">
        <v>21.633234600000002</v>
      </c>
      <c r="S11" s="289">
        <v>21.605203805999999</v>
      </c>
      <c r="T11" s="289">
        <v>21.813569433000001</v>
      </c>
      <c r="U11" s="289">
        <v>22.003572581</v>
      </c>
      <c r="V11" s="289">
        <v>22.230597097</v>
      </c>
      <c r="W11" s="289">
        <v>22.594470000000001</v>
      </c>
      <c r="X11" s="289">
        <v>22.582532226000001</v>
      </c>
      <c r="Y11" s="289">
        <v>22.728532767000001</v>
      </c>
      <c r="Z11" s="289">
        <v>22.654822805999999</v>
      </c>
      <c r="AA11" s="289">
        <v>21.129078676999999</v>
      </c>
      <c r="AB11" s="289">
        <v>22.243022551999999</v>
      </c>
      <c r="AC11" s="289">
        <v>22.658277323</v>
      </c>
      <c r="AD11" s="289">
        <v>22.895583266999999</v>
      </c>
      <c r="AE11" s="289">
        <v>22.908524418999999</v>
      </c>
      <c r="AF11" s="289">
        <v>22.964069200000001</v>
      </c>
      <c r="AG11" s="289">
        <v>22.788602354999998</v>
      </c>
      <c r="AH11" s="289">
        <v>23.188880483999998</v>
      </c>
      <c r="AI11" s="289">
        <v>22.9912691</v>
      </c>
      <c r="AJ11" s="289">
        <v>23.515549451999998</v>
      </c>
      <c r="AK11" s="289">
        <v>23.4985</v>
      </c>
      <c r="AL11" s="289">
        <v>23.334528386999999</v>
      </c>
      <c r="AM11" s="289">
        <v>22.346916289999999</v>
      </c>
      <c r="AN11" s="289">
        <v>22.665701786</v>
      </c>
      <c r="AO11" s="289">
        <v>23.219827386999999</v>
      </c>
      <c r="AP11" s="289">
        <v>23.244844467</v>
      </c>
      <c r="AQ11" s="289">
        <v>23.525363644999999</v>
      </c>
      <c r="AR11" s="289">
        <v>23.712114367000002</v>
      </c>
      <c r="AS11" s="289">
        <v>23.890237355</v>
      </c>
      <c r="AT11" s="289">
        <v>24.116929097</v>
      </c>
      <c r="AU11" s="289">
        <v>24.295439600000002</v>
      </c>
      <c r="AV11" s="289">
        <v>24.146539935</v>
      </c>
      <c r="AW11" s="289">
        <v>24.208774500000001</v>
      </c>
      <c r="AX11" s="289">
        <v>23.907195516000002</v>
      </c>
      <c r="AY11" s="289">
        <v>23.025481805999998</v>
      </c>
      <c r="AZ11" s="874">
        <v>23.940416536000001</v>
      </c>
      <c r="BA11" s="874">
        <v>24.178707934999998</v>
      </c>
      <c r="BB11" s="874">
        <v>24.341803500000001</v>
      </c>
      <c r="BC11" s="874">
        <v>24.297316644999999</v>
      </c>
      <c r="BD11" s="874">
        <v>24.295176267999999</v>
      </c>
      <c r="BE11" s="355">
        <v>24.2238218</v>
      </c>
      <c r="BF11" s="355">
        <v>24.317533099999999</v>
      </c>
      <c r="BG11" s="355">
        <v>24.194167100000001</v>
      </c>
      <c r="BH11" s="355">
        <v>24.345140099999998</v>
      </c>
      <c r="BI11" s="355">
        <v>24.589542099999999</v>
      </c>
      <c r="BJ11" s="355">
        <v>24.469270600000002</v>
      </c>
      <c r="BK11" s="355">
        <v>24.455062699999999</v>
      </c>
      <c r="BL11" s="355">
        <v>24.263847299999998</v>
      </c>
      <c r="BM11" s="355">
        <v>24.599845200000001</v>
      </c>
      <c r="BN11" s="355">
        <v>24.8081943</v>
      </c>
      <c r="BO11" s="355">
        <v>24.9179846</v>
      </c>
      <c r="BP11" s="355">
        <v>24.9471916</v>
      </c>
      <c r="BQ11" s="355">
        <v>24.902325099999999</v>
      </c>
      <c r="BR11" s="355">
        <v>24.9856783</v>
      </c>
      <c r="BS11" s="355">
        <v>24.844841800000001</v>
      </c>
      <c r="BT11" s="355">
        <v>24.943243299999999</v>
      </c>
      <c r="BU11" s="355">
        <v>25.132336500000001</v>
      </c>
      <c r="BV11" s="355">
        <v>25.009230299999999</v>
      </c>
    </row>
    <row r="12" spans="1:74" ht="11.1" customHeight="1" x14ac:dyDescent="0.2">
      <c r="A12" s="323"/>
      <c r="B12" s="393"/>
      <c r="C12" s="289"/>
      <c r="D12" s="289"/>
      <c r="E12" s="289"/>
      <c r="F12" s="289"/>
      <c r="G12" s="289"/>
      <c r="H12" s="289"/>
      <c r="I12" s="289"/>
      <c r="J12" s="289"/>
      <c r="K12" s="289"/>
      <c r="L12" s="289"/>
      <c r="M12" s="289"/>
      <c r="N12" s="289"/>
      <c r="O12" s="289"/>
      <c r="P12" s="289"/>
      <c r="Q12" s="289"/>
      <c r="R12" s="289"/>
      <c r="S12" s="289"/>
      <c r="T12" s="289"/>
      <c r="U12" s="289"/>
      <c r="V12" s="289"/>
      <c r="W12" s="289"/>
      <c r="X12" s="289"/>
      <c r="Y12" s="289"/>
      <c r="Z12" s="289"/>
      <c r="AA12" s="289"/>
      <c r="AB12" s="289"/>
      <c r="AC12" s="289"/>
      <c r="AD12" s="289"/>
      <c r="AE12" s="289"/>
      <c r="AF12" s="289"/>
      <c r="AG12" s="289"/>
      <c r="AH12" s="289"/>
      <c r="AI12" s="289"/>
      <c r="AJ12" s="289"/>
      <c r="AK12" s="289"/>
      <c r="AL12" s="289"/>
      <c r="AM12" s="289"/>
      <c r="AN12" s="289"/>
      <c r="AO12" s="289"/>
      <c r="AP12" s="289"/>
      <c r="AQ12" s="289"/>
      <c r="AR12" s="289"/>
      <c r="AS12" s="289"/>
      <c r="AT12" s="289"/>
      <c r="AU12" s="289"/>
      <c r="AV12" s="289"/>
      <c r="AW12" s="289"/>
      <c r="AX12" s="289"/>
      <c r="AY12" s="289"/>
      <c r="AZ12" s="874"/>
      <c r="BA12" s="874"/>
      <c r="BB12" s="874"/>
      <c r="BC12" s="874"/>
      <c r="BD12" s="874"/>
      <c r="BE12" s="355"/>
      <c r="BF12" s="355"/>
      <c r="BG12" s="355"/>
      <c r="BH12" s="355"/>
      <c r="BI12" s="355"/>
      <c r="BJ12" s="355"/>
      <c r="BK12" s="355"/>
      <c r="BL12" s="355"/>
      <c r="BM12" s="355"/>
      <c r="BN12" s="355"/>
      <c r="BO12" s="355"/>
      <c r="BP12" s="355"/>
      <c r="BQ12" s="355"/>
      <c r="BR12" s="355"/>
      <c r="BS12" s="355"/>
      <c r="BT12" s="355"/>
      <c r="BU12" s="355"/>
      <c r="BV12" s="355"/>
    </row>
    <row r="13" spans="1:74" s="272" customFormat="1" ht="11.1" customHeight="1" x14ac:dyDescent="0.2">
      <c r="A13" s="395" t="s">
        <v>199</v>
      </c>
      <c r="B13" s="392" t="s">
        <v>957</v>
      </c>
      <c r="C13" s="105">
        <v>5.8477896989999998</v>
      </c>
      <c r="D13" s="105">
        <v>5.8079675056999998</v>
      </c>
      <c r="E13" s="105">
        <v>5.8338298526000001</v>
      </c>
      <c r="F13" s="105">
        <v>6.2611843616999998</v>
      </c>
      <c r="G13" s="105">
        <v>6.6183456745000004</v>
      </c>
      <c r="H13" s="105">
        <v>6.5970282963000004</v>
      </c>
      <c r="I13" s="105">
        <v>6.9467820029</v>
      </c>
      <c r="J13" s="105">
        <v>7.0016975022999999</v>
      </c>
      <c r="K13" s="105">
        <v>7.006290935</v>
      </c>
      <c r="L13" s="105">
        <v>6.9882440618999997</v>
      </c>
      <c r="M13" s="105">
        <v>6.6945908940000001</v>
      </c>
      <c r="N13" s="105">
        <v>6.3668618271000001</v>
      </c>
      <c r="O13" s="105">
        <v>6.4607200184</v>
      </c>
      <c r="P13" s="105">
        <v>6.3931773888999999</v>
      </c>
      <c r="Q13" s="105">
        <v>6.3173580351999998</v>
      </c>
      <c r="R13" s="105">
        <v>6.6269702147</v>
      </c>
      <c r="S13" s="105">
        <v>7.1175830252000001</v>
      </c>
      <c r="T13" s="105">
        <v>7.2960494770000004</v>
      </c>
      <c r="U13" s="105">
        <v>7.5843988494000003</v>
      </c>
      <c r="V13" s="105">
        <v>7.5277279899999998</v>
      </c>
      <c r="W13" s="105">
        <v>7.7060557640000003</v>
      </c>
      <c r="X13" s="105">
        <v>7.4484839789999997</v>
      </c>
      <c r="Y13" s="105">
        <v>7.4825681096999999</v>
      </c>
      <c r="Z13" s="105">
        <v>7.2784722627000003</v>
      </c>
      <c r="AA13" s="105">
        <v>7.0794719787</v>
      </c>
      <c r="AB13" s="105">
        <v>6.9816770417000003</v>
      </c>
      <c r="AC13" s="105">
        <v>6.9735211248000004</v>
      </c>
      <c r="AD13" s="105">
        <v>7.1033899483000003</v>
      </c>
      <c r="AE13" s="105">
        <v>7.6322947132000003</v>
      </c>
      <c r="AF13" s="105">
        <v>7.7611561910000004</v>
      </c>
      <c r="AG13" s="105">
        <v>7.4396769555000004</v>
      </c>
      <c r="AH13" s="105">
        <v>7.8067205129000001</v>
      </c>
      <c r="AI13" s="105">
        <v>7.9764365537000002</v>
      </c>
      <c r="AJ13" s="105">
        <v>7.5663455387000003</v>
      </c>
      <c r="AK13" s="105">
        <v>7.3301871542999999</v>
      </c>
      <c r="AL13" s="105">
        <v>7.0803745826000002</v>
      </c>
      <c r="AM13" s="105">
        <v>7.0561572809999999</v>
      </c>
      <c r="AN13" s="105">
        <v>7.11</v>
      </c>
      <c r="AO13" s="105">
        <v>7.2596999999999996</v>
      </c>
      <c r="AP13" s="105">
        <v>7.4311999999999996</v>
      </c>
      <c r="AQ13" s="105">
        <v>7.7695999999999996</v>
      </c>
      <c r="AR13" s="105">
        <v>7.9260999999999999</v>
      </c>
      <c r="AS13" s="105">
        <v>8.1661000000000001</v>
      </c>
      <c r="AT13" s="105">
        <v>8.68</v>
      </c>
      <c r="AU13" s="105">
        <v>8.6852</v>
      </c>
      <c r="AV13" s="105">
        <v>8.6280000000000001</v>
      </c>
      <c r="AW13" s="105">
        <v>8.1547999999999998</v>
      </c>
      <c r="AX13" s="105">
        <v>8.1843000000000004</v>
      </c>
      <c r="AY13" s="105">
        <v>7.9574999999999996</v>
      </c>
      <c r="AZ13" s="886">
        <v>8.1186000000000007</v>
      </c>
      <c r="BA13" s="886">
        <v>8.3308</v>
      </c>
      <c r="BB13" s="886">
        <v>8.7761934166</v>
      </c>
      <c r="BC13" s="886">
        <v>8.7289567253999998</v>
      </c>
      <c r="BD13" s="886">
        <v>8.9404998136000007</v>
      </c>
      <c r="BE13" s="388">
        <v>9.0189439575999995</v>
      </c>
      <c r="BF13" s="388">
        <v>9.0589873725000007</v>
      </c>
      <c r="BG13" s="388">
        <v>9.1455151380000004</v>
      </c>
      <c r="BH13" s="388">
        <v>8.8423812422000001</v>
      </c>
      <c r="BI13" s="388">
        <v>8.7482181712999996</v>
      </c>
      <c r="BJ13" s="388">
        <v>8.5077717641999993</v>
      </c>
      <c r="BK13" s="388">
        <v>8.3190485594000005</v>
      </c>
      <c r="BL13" s="388">
        <v>8.5938160875000005</v>
      </c>
      <c r="BM13" s="388">
        <v>8.3650342721000008</v>
      </c>
      <c r="BN13" s="388">
        <v>8.7247795758999995</v>
      </c>
      <c r="BO13" s="388">
        <v>8.9750803682000004</v>
      </c>
      <c r="BP13" s="388">
        <v>9.1986604298000003</v>
      </c>
      <c r="BQ13" s="388">
        <v>9.2658708137999994</v>
      </c>
      <c r="BR13" s="388">
        <v>9.4526002592000005</v>
      </c>
      <c r="BS13" s="388">
        <v>9.6472739011000002</v>
      </c>
      <c r="BT13" s="388">
        <v>9.3866357571000005</v>
      </c>
      <c r="BU13" s="388">
        <v>9.3012353293000007</v>
      </c>
      <c r="BV13" s="388">
        <v>9.0114176492000002</v>
      </c>
    </row>
    <row r="14" spans="1:74" ht="11.1" customHeight="1" x14ac:dyDescent="0.2">
      <c r="A14" s="323" t="s">
        <v>147</v>
      </c>
      <c r="B14" s="393" t="s">
        <v>945</v>
      </c>
      <c r="C14" s="289">
        <v>0.76549999999999996</v>
      </c>
      <c r="D14" s="289">
        <v>0.76780000000000004</v>
      </c>
      <c r="E14" s="289">
        <v>0.76160000000000005</v>
      </c>
      <c r="F14" s="289">
        <v>0.77669999999999995</v>
      </c>
      <c r="G14" s="289">
        <v>0.77890000000000004</v>
      </c>
      <c r="H14" s="289">
        <v>0.78879999999999995</v>
      </c>
      <c r="I14" s="289">
        <v>0.77829999999999999</v>
      </c>
      <c r="J14" s="289">
        <v>0.78249999999999997</v>
      </c>
      <c r="K14" s="289">
        <v>0.79510000000000003</v>
      </c>
      <c r="L14" s="289">
        <v>0.8296</v>
      </c>
      <c r="M14" s="289">
        <v>0.81759999999999999</v>
      </c>
      <c r="N14" s="289">
        <v>0.80030000000000001</v>
      </c>
      <c r="O14" s="289">
        <v>0.79610000000000003</v>
      </c>
      <c r="P14" s="289">
        <v>0.8034</v>
      </c>
      <c r="Q14" s="289">
        <v>0.81659999999999999</v>
      </c>
      <c r="R14" s="289">
        <v>0.81469999999999998</v>
      </c>
      <c r="S14" s="289">
        <v>0.8105</v>
      </c>
      <c r="T14" s="289">
        <v>0.80059999999999998</v>
      </c>
      <c r="U14" s="289">
        <v>0.80730000000000002</v>
      </c>
      <c r="V14" s="289">
        <v>0.81399999999999995</v>
      </c>
      <c r="W14" s="289">
        <v>0.82830000000000004</v>
      </c>
      <c r="X14" s="289">
        <v>0.8367</v>
      </c>
      <c r="Y14" s="289">
        <v>0.84470000000000001</v>
      </c>
      <c r="Z14" s="289">
        <v>0.85240000000000005</v>
      </c>
      <c r="AA14" s="289">
        <v>0.85409999999999997</v>
      </c>
      <c r="AB14" s="289">
        <v>0.84760000000000002</v>
      </c>
      <c r="AC14" s="289">
        <v>0.8629</v>
      </c>
      <c r="AD14" s="289">
        <v>0.87109999999999999</v>
      </c>
      <c r="AE14" s="289">
        <v>0.87539999999999996</v>
      </c>
      <c r="AF14" s="289">
        <v>0.86339999999999995</v>
      </c>
      <c r="AG14" s="289">
        <v>0.88529999999999998</v>
      </c>
      <c r="AH14" s="289">
        <v>0.90890000000000004</v>
      </c>
      <c r="AI14" s="289">
        <v>0.92369999999999997</v>
      </c>
      <c r="AJ14" s="289">
        <v>0.92479999999999996</v>
      </c>
      <c r="AK14" s="289">
        <v>0.93669999999999998</v>
      </c>
      <c r="AL14" s="289">
        <v>0.94450000000000001</v>
      </c>
      <c r="AM14" s="289">
        <v>0.93030000000000002</v>
      </c>
      <c r="AN14" s="289">
        <v>0.92959999999999998</v>
      </c>
      <c r="AO14" s="289">
        <v>0.93079999999999996</v>
      </c>
      <c r="AP14" s="289">
        <v>0.92320000000000002</v>
      </c>
      <c r="AQ14" s="289">
        <v>0.93279999999999996</v>
      </c>
      <c r="AR14" s="289">
        <v>0.97260000000000002</v>
      </c>
      <c r="AS14" s="289">
        <v>1.0052000000000001</v>
      </c>
      <c r="AT14" s="289">
        <v>1.0165999999999999</v>
      </c>
      <c r="AU14" s="289">
        <v>1.0310999999999999</v>
      </c>
      <c r="AV14" s="289">
        <v>1.0407999999999999</v>
      </c>
      <c r="AW14" s="289">
        <v>1.0366</v>
      </c>
      <c r="AX14" s="289">
        <v>1.0461</v>
      </c>
      <c r="AY14" s="289">
        <v>1.0622</v>
      </c>
      <c r="AZ14" s="874">
        <v>1.0523</v>
      </c>
      <c r="BA14" s="874">
        <v>1.0529999999999999</v>
      </c>
      <c r="BB14" s="874">
        <v>1.0645884595999999</v>
      </c>
      <c r="BC14" s="874">
        <v>1.0458896523000001</v>
      </c>
      <c r="BD14" s="874">
        <v>1.0717529343000001</v>
      </c>
      <c r="BE14" s="355">
        <v>1.0594526374</v>
      </c>
      <c r="BF14" s="355">
        <v>1.0728843876</v>
      </c>
      <c r="BG14" s="355">
        <v>1.1020252826000001</v>
      </c>
      <c r="BH14" s="355">
        <v>1.0861325569</v>
      </c>
      <c r="BI14" s="355">
        <v>1.1135382867000001</v>
      </c>
      <c r="BJ14" s="355">
        <v>1.0955341672000001</v>
      </c>
      <c r="BK14" s="355">
        <v>1.0823771605000001</v>
      </c>
      <c r="BL14" s="355">
        <v>1.1618337392</v>
      </c>
      <c r="BM14" s="355">
        <v>1.0898664123999999</v>
      </c>
      <c r="BN14" s="355">
        <v>1.1169024772</v>
      </c>
      <c r="BO14" s="355">
        <v>1.1003959745</v>
      </c>
      <c r="BP14" s="355">
        <v>1.1280411442</v>
      </c>
      <c r="BQ14" s="355">
        <v>1.1138862422</v>
      </c>
      <c r="BR14" s="355">
        <v>1.1269721373999999</v>
      </c>
      <c r="BS14" s="355">
        <v>1.1579058034</v>
      </c>
      <c r="BT14" s="355">
        <v>1.1402041833000001</v>
      </c>
      <c r="BU14" s="355">
        <v>1.1694136102999999</v>
      </c>
      <c r="BV14" s="355">
        <v>1.1496186632000001</v>
      </c>
    </row>
    <row r="15" spans="1:74" ht="11.1" customHeight="1" x14ac:dyDescent="0.2">
      <c r="A15" s="323" t="s">
        <v>148</v>
      </c>
      <c r="B15" s="393" t="s">
        <v>946</v>
      </c>
      <c r="C15" s="289">
        <v>3.3849999999999998</v>
      </c>
      <c r="D15" s="289">
        <v>3.2703000000000002</v>
      </c>
      <c r="E15" s="289">
        <v>3.3371</v>
      </c>
      <c r="F15" s="289">
        <v>3.5779999999999998</v>
      </c>
      <c r="G15" s="289">
        <v>3.9003000000000001</v>
      </c>
      <c r="H15" s="289">
        <v>3.9163000000000001</v>
      </c>
      <c r="I15" s="289">
        <v>4.2020999999999997</v>
      </c>
      <c r="J15" s="289">
        <v>4.2493999999999996</v>
      </c>
      <c r="K15" s="289">
        <v>4.2271999999999998</v>
      </c>
      <c r="L15" s="289">
        <v>4.1871999999999998</v>
      </c>
      <c r="M15" s="289">
        <v>3.8824000000000001</v>
      </c>
      <c r="N15" s="289">
        <v>3.5451000000000001</v>
      </c>
      <c r="O15" s="289">
        <v>3.6368999999999998</v>
      </c>
      <c r="P15" s="289">
        <v>3.6274999999999999</v>
      </c>
      <c r="Q15" s="289">
        <v>3.5310999999999999</v>
      </c>
      <c r="R15" s="289">
        <v>3.8087</v>
      </c>
      <c r="S15" s="289">
        <v>4.3273999999999999</v>
      </c>
      <c r="T15" s="289">
        <v>4.4768999999999997</v>
      </c>
      <c r="U15" s="289">
        <v>4.7885</v>
      </c>
      <c r="V15" s="289">
        <v>4.7343000000000002</v>
      </c>
      <c r="W15" s="289">
        <v>4.9284999999999997</v>
      </c>
      <c r="X15" s="289">
        <v>4.6077000000000004</v>
      </c>
      <c r="Y15" s="289">
        <v>4.6356000000000002</v>
      </c>
      <c r="Z15" s="289">
        <v>4.2359999999999998</v>
      </c>
      <c r="AA15" s="289">
        <v>3.9581</v>
      </c>
      <c r="AB15" s="289">
        <v>3.8885999999999998</v>
      </c>
      <c r="AC15" s="289">
        <v>3.8391999999999999</v>
      </c>
      <c r="AD15" s="289">
        <v>3.9969000000000001</v>
      </c>
      <c r="AE15" s="289">
        <v>4.4619</v>
      </c>
      <c r="AF15" s="289">
        <v>4.7003000000000004</v>
      </c>
      <c r="AG15" s="289">
        <v>4.5191999999999997</v>
      </c>
      <c r="AH15" s="289">
        <v>4.6614000000000004</v>
      </c>
      <c r="AI15" s="289">
        <v>4.8254999999999999</v>
      </c>
      <c r="AJ15" s="289">
        <v>4.391</v>
      </c>
      <c r="AK15" s="289">
        <v>4.1555999999999997</v>
      </c>
      <c r="AL15" s="289">
        <v>3.9180999999999999</v>
      </c>
      <c r="AM15" s="289">
        <v>3.9020999999999999</v>
      </c>
      <c r="AN15" s="289">
        <v>3.9674</v>
      </c>
      <c r="AO15" s="289">
        <v>4.1086</v>
      </c>
      <c r="AP15" s="289">
        <v>4.3394000000000004</v>
      </c>
      <c r="AQ15" s="289">
        <v>4.6063000000000001</v>
      </c>
      <c r="AR15" s="289">
        <v>4.7481</v>
      </c>
      <c r="AS15" s="289">
        <v>5.2624000000000004</v>
      </c>
      <c r="AT15" s="289">
        <v>5.1946000000000003</v>
      </c>
      <c r="AU15" s="289">
        <v>5.1867999999999999</v>
      </c>
      <c r="AV15" s="289">
        <v>5.1337000000000002</v>
      </c>
      <c r="AW15" s="289">
        <v>4.6661999999999999</v>
      </c>
      <c r="AX15" s="289">
        <v>4.6863999999999999</v>
      </c>
      <c r="AY15" s="289">
        <v>4.4451999999999998</v>
      </c>
      <c r="AZ15" s="874">
        <v>4.6182999999999996</v>
      </c>
      <c r="BA15" s="874">
        <v>4.8555999999999999</v>
      </c>
      <c r="BB15" s="874">
        <v>5.3020012011000004</v>
      </c>
      <c r="BC15" s="874">
        <v>5.2375051810000004</v>
      </c>
      <c r="BD15" s="874">
        <v>5.4252876144000002</v>
      </c>
      <c r="BE15" s="355">
        <v>5.5197050703999997</v>
      </c>
      <c r="BF15" s="355">
        <v>5.5462559468999997</v>
      </c>
      <c r="BG15" s="355">
        <v>5.6072043238999996</v>
      </c>
      <c r="BH15" s="355">
        <v>5.3207390564999999</v>
      </c>
      <c r="BI15" s="355">
        <v>5.2008554375999996</v>
      </c>
      <c r="BJ15" s="355">
        <v>4.9369958824999998</v>
      </c>
      <c r="BK15" s="355">
        <v>4.7451153891000004</v>
      </c>
      <c r="BL15" s="355">
        <v>4.9440194939</v>
      </c>
      <c r="BM15" s="355">
        <v>4.7896892733999996</v>
      </c>
      <c r="BN15" s="355">
        <v>5.1254863736000003</v>
      </c>
      <c r="BO15" s="355">
        <v>5.3888678934999996</v>
      </c>
      <c r="BP15" s="355">
        <v>5.5898479445999998</v>
      </c>
      <c r="BQ15" s="355">
        <v>5.6749427734999998</v>
      </c>
      <c r="BR15" s="355">
        <v>5.6992572973</v>
      </c>
      <c r="BS15" s="355">
        <v>5.7665502507999999</v>
      </c>
      <c r="BT15" s="355">
        <v>5.4743049042000003</v>
      </c>
      <c r="BU15" s="355">
        <v>5.3616924051000003</v>
      </c>
      <c r="BV15" s="355">
        <v>5.0900670027999997</v>
      </c>
    </row>
    <row r="16" spans="1:74" ht="11.1" customHeight="1" x14ac:dyDescent="0.2">
      <c r="A16" s="323" t="s">
        <v>149</v>
      </c>
      <c r="B16" s="393" t="s">
        <v>947</v>
      </c>
      <c r="C16" s="289">
        <v>0.77180000000000004</v>
      </c>
      <c r="D16" s="289">
        <v>0.77100000000000002</v>
      </c>
      <c r="E16" s="289">
        <v>0.78280000000000005</v>
      </c>
      <c r="F16" s="289">
        <v>0.78269999999999995</v>
      </c>
      <c r="G16" s="289">
        <v>0.77759999999999996</v>
      </c>
      <c r="H16" s="289">
        <v>0.78390000000000004</v>
      </c>
      <c r="I16" s="289">
        <v>0.77890000000000004</v>
      </c>
      <c r="J16" s="289">
        <v>0.7802</v>
      </c>
      <c r="K16" s="289">
        <v>0.7843</v>
      </c>
      <c r="L16" s="289">
        <v>0.78769999999999996</v>
      </c>
      <c r="M16" s="289">
        <v>0.80189999999999995</v>
      </c>
      <c r="N16" s="289">
        <v>0.81530000000000002</v>
      </c>
      <c r="O16" s="289">
        <v>0.80459999999999998</v>
      </c>
      <c r="P16" s="289">
        <v>0.79079999999999995</v>
      </c>
      <c r="Q16" s="289">
        <v>0.80249999999999999</v>
      </c>
      <c r="R16" s="289">
        <v>0.81359999999999999</v>
      </c>
      <c r="S16" s="289">
        <v>0.80530000000000002</v>
      </c>
      <c r="T16" s="289">
        <v>0.8085</v>
      </c>
      <c r="U16" s="289">
        <v>0.81320000000000003</v>
      </c>
      <c r="V16" s="289">
        <v>0.81310000000000004</v>
      </c>
      <c r="W16" s="289">
        <v>0.80200000000000005</v>
      </c>
      <c r="X16" s="289">
        <v>0.81379999999999997</v>
      </c>
      <c r="Y16" s="289">
        <v>0.80900000000000005</v>
      </c>
      <c r="Z16" s="289">
        <v>0.81769999999999998</v>
      </c>
      <c r="AA16" s="289">
        <v>0.80830000000000002</v>
      </c>
      <c r="AB16" s="289">
        <v>0.79520000000000002</v>
      </c>
      <c r="AC16" s="289">
        <v>0.8105</v>
      </c>
      <c r="AD16" s="289">
        <v>0.82079999999999997</v>
      </c>
      <c r="AE16" s="289">
        <v>0.81859999999999999</v>
      </c>
      <c r="AF16" s="289">
        <v>0.81230000000000002</v>
      </c>
      <c r="AG16" s="289">
        <v>0.81169999999999998</v>
      </c>
      <c r="AH16" s="289">
        <v>0.80469999999999997</v>
      </c>
      <c r="AI16" s="289">
        <v>0.78139999999999998</v>
      </c>
      <c r="AJ16" s="289">
        <v>0.7954</v>
      </c>
      <c r="AK16" s="289">
        <v>0.79</v>
      </c>
      <c r="AL16" s="289">
        <v>0.7863</v>
      </c>
      <c r="AM16" s="289">
        <v>0.8</v>
      </c>
      <c r="AN16" s="289">
        <v>0.78590000000000004</v>
      </c>
      <c r="AO16" s="289">
        <v>0.77810000000000001</v>
      </c>
      <c r="AP16" s="289">
        <v>0.74450000000000005</v>
      </c>
      <c r="AQ16" s="289">
        <v>0.78010000000000002</v>
      </c>
      <c r="AR16" s="289">
        <v>0.77470000000000006</v>
      </c>
      <c r="AS16" s="289">
        <v>0.77669999999999995</v>
      </c>
      <c r="AT16" s="289">
        <v>0.78049999999999997</v>
      </c>
      <c r="AU16" s="289">
        <v>0.78200000000000003</v>
      </c>
      <c r="AV16" s="289">
        <v>0.76659999999999995</v>
      </c>
      <c r="AW16" s="289">
        <v>0.77500000000000002</v>
      </c>
      <c r="AX16" s="289">
        <v>0.77759999999999996</v>
      </c>
      <c r="AY16" s="289">
        <v>0.77669999999999995</v>
      </c>
      <c r="AZ16" s="874">
        <v>0.76529999999999998</v>
      </c>
      <c r="BA16" s="874">
        <v>0.77059999999999995</v>
      </c>
      <c r="BB16" s="874">
        <v>0.75501130658000004</v>
      </c>
      <c r="BC16" s="874">
        <v>0.76462457983999998</v>
      </c>
      <c r="BD16" s="874">
        <v>0.76132117243999997</v>
      </c>
      <c r="BE16" s="355">
        <v>0.75921335977000004</v>
      </c>
      <c r="BF16" s="355">
        <v>0.76014370373999995</v>
      </c>
      <c r="BG16" s="355">
        <v>0.75949947586</v>
      </c>
      <c r="BH16" s="355">
        <v>0.75622102749999998</v>
      </c>
      <c r="BI16" s="355">
        <v>0.75430381199999996</v>
      </c>
      <c r="BJ16" s="355">
        <v>0.75453041085999994</v>
      </c>
      <c r="BK16" s="355">
        <v>0.77459749505999997</v>
      </c>
      <c r="BL16" s="355">
        <v>0.77092417230999999</v>
      </c>
      <c r="BM16" s="355">
        <v>0.76892035666000003</v>
      </c>
      <c r="BN16" s="355">
        <v>0.76948377082999997</v>
      </c>
      <c r="BO16" s="355">
        <v>0.76875740394000003</v>
      </c>
      <c r="BP16" s="355">
        <v>0.76544392922000004</v>
      </c>
      <c r="BQ16" s="355">
        <v>0.76330245293999999</v>
      </c>
      <c r="BR16" s="355">
        <v>0.76402480595</v>
      </c>
      <c r="BS16" s="355">
        <v>0.76337705584000004</v>
      </c>
      <c r="BT16" s="355">
        <v>0.76009243340999999</v>
      </c>
      <c r="BU16" s="355">
        <v>0.75817826643999997</v>
      </c>
      <c r="BV16" s="355">
        <v>0.75840955632999996</v>
      </c>
    </row>
    <row r="17" spans="1:74" ht="11.1" customHeight="1" x14ac:dyDescent="0.2">
      <c r="A17" s="323" t="s">
        <v>761</v>
      </c>
      <c r="B17" s="402" t="s">
        <v>948</v>
      </c>
      <c r="C17" s="289">
        <v>0.1021</v>
      </c>
      <c r="D17" s="289">
        <v>0.1477</v>
      </c>
      <c r="E17" s="289">
        <v>0.108</v>
      </c>
      <c r="F17" s="289">
        <v>0.26629999999999998</v>
      </c>
      <c r="G17" s="289">
        <v>0.3044</v>
      </c>
      <c r="H17" s="289">
        <v>0.33310000000000001</v>
      </c>
      <c r="I17" s="289">
        <v>0.36499999999999999</v>
      </c>
      <c r="J17" s="289">
        <v>0.36630000000000001</v>
      </c>
      <c r="K17" s="289">
        <v>0.37940000000000002</v>
      </c>
      <c r="L17" s="289">
        <v>0.35310000000000002</v>
      </c>
      <c r="M17" s="289">
        <v>0.37009999999999998</v>
      </c>
      <c r="N17" s="289">
        <v>0.37159999999999999</v>
      </c>
      <c r="O17" s="289">
        <v>0.39129999999999998</v>
      </c>
      <c r="P17" s="289">
        <v>0.39129999999999998</v>
      </c>
      <c r="Q17" s="289">
        <v>0.37309999999999999</v>
      </c>
      <c r="R17" s="289">
        <v>0.3836</v>
      </c>
      <c r="S17" s="289">
        <v>0.36249999999999999</v>
      </c>
      <c r="T17" s="289">
        <v>0.39510000000000001</v>
      </c>
      <c r="U17" s="289">
        <v>0.38690000000000002</v>
      </c>
      <c r="V17" s="289">
        <v>0.36499999999999999</v>
      </c>
      <c r="W17" s="289">
        <v>0.33</v>
      </c>
      <c r="X17" s="289">
        <v>0.38</v>
      </c>
      <c r="Y17" s="289">
        <v>0.38</v>
      </c>
      <c r="Z17" s="289">
        <v>0.55500000000000005</v>
      </c>
      <c r="AA17" s="289">
        <v>0.63</v>
      </c>
      <c r="AB17" s="289">
        <v>0.63</v>
      </c>
      <c r="AC17" s="289">
        <v>0.64500000000000002</v>
      </c>
      <c r="AD17" s="289">
        <v>0.6</v>
      </c>
      <c r="AE17" s="289">
        <v>0.66</v>
      </c>
      <c r="AF17" s="289">
        <v>0.61</v>
      </c>
      <c r="AG17" s="289">
        <v>0.43</v>
      </c>
      <c r="AH17" s="289">
        <v>0.63</v>
      </c>
      <c r="AI17" s="289">
        <v>0.65</v>
      </c>
      <c r="AJ17" s="289">
        <v>0.66</v>
      </c>
      <c r="AK17" s="289">
        <v>0.64</v>
      </c>
      <c r="AL17" s="289">
        <v>0.625</v>
      </c>
      <c r="AM17" s="289">
        <v>0.625</v>
      </c>
      <c r="AN17" s="289">
        <v>0.625</v>
      </c>
      <c r="AO17" s="289">
        <v>0.65</v>
      </c>
      <c r="AP17" s="289">
        <v>0.63</v>
      </c>
      <c r="AQ17" s="289">
        <v>0.66500000000000004</v>
      </c>
      <c r="AR17" s="289">
        <v>0.64500000000000002</v>
      </c>
      <c r="AS17" s="289">
        <v>0.64490000000000003</v>
      </c>
      <c r="AT17" s="289">
        <v>0.89490000000000003</v>
      </c>
      <c r="AU17" s="289">
        <v>0.89490000000000003</v>
      </c>
      <c r="AV17" s="289">
        <v>0.89490000000000003</v>
      </c>
      <c r="AW17" s="289">
        <v>0.89490000000000003</v>
      </c>
      <c r="AX17" s="289">
        <v>0.89490000000000003</v>
      </c>
      <c r="AY17" s="289">
        <v>0.89490000000000003</v>
      </c>
      <c r="AZ17" s="874">
        <v>0.91</v>
      </c>
      <c r="BA17" s="874">
        <v>0.91</v>
      </c>
      <c r="BB17" s="874">
        <v>0.91</v>
      </c>
      <c r="BC17" s="874">
        <v>0.91</v>
      </c>
      <c r="BD17" s="874">
        <v>0.91</v>
      </c>
      <c r="BE17" s="355">
        <v>0.91</v>
      </c>
      <c r="BF17" s="355">
        <v>0.91</v>
      </c>
      <c r="BG17" s="355">
        <v>0.91</v>
      </c>
      <c r="BH17" s="355">
        <v>0.91</v>
      </c>
      <c r="BI17" s="355">
        <v>0.91</v>
      </c>
      <c r="BJ17" s="355">
        <v>0.95</v>
      </c>
      <c r="BK17" s="355">
        <v>0.95</v>
      </c>
      <c r="BL17" s="355">
        <v>0.95</v>
      </c>
      <c r="BM17" s="355">
        <v>0.95</v>
      </c>
      <c r="BN17" s="355">
        <v>0.95</v>
      </c>
      <c r="BO17" s="355">
        <v>0.95</v>
      </c>
      <c r="BP17" s="355">
        <v>0.95</v>
      </c>
      <c r="BQ17" s="355">
        <v>0.95</v>
      </c>
      <c r="BR17" s="355">
        <v>1.1000000000000001</v>
      </c>
      <c r="BS17" s="355">
        <v>1.2</v>
      </c>
      <c r="BT17" s="355">
        <v>1.25</v>
      </c>
      <c r="BU17" s="355">
        <v>1.25</v>
      </c>
      <c r="BV17" s="355">
        <v>1.25</v>
      </c>
    </row>
    <row r="18" spans="1:74" ht="11.1" customHeight="1" x14ac:dyDescent="0.2">
      <c r="A18" s="323"/>
      <c r="B18" s="402"/>
      <c r="C18" s="289"/>
      <c r="D18" s="289"/>
      <c r="E18" s="289"/>
      <c r="F18" s="289"/>
      <c r="G18" s="289"/>
      <c r="H18" s="289"/>
      <c r="I18" s="289"/>
      <c r="J18" s="289"/>
      <c r="K18" s="289"/>
      <c r="L18" s="289"/>
      <c r="M18" s="289"/>
      <c r="N18" s="289"/>
      <c r="O18" s="289"/>
      <c r="P18" s="289"/>
      <c r="Q18" s="289"/>
      <c r="R18" s="289"/>
      <c r="S18" s="289"/>
      <c r="T18" s="289"/>
      <c r="U18" s="289"/>
      <c r="V18" s="289"/>
      <c r="W18" s="289"/>
      <c r="X18" s="289"/>
      <c r="Y18" s="289"/>
      <c r="Z18" s="289"/>
      <c r="AA18" s="289"/>
      <c r="AB18" s="289"/>
      <c r="AC18" s="289"/>
      <c r="AD18" s="289"/>
      <c r="AE18" s="289"/>
      <c r="AF18" s="289"/>
      <c r="AG18" s="289"/>
      <c r="AH18" s="289"/>
      <c r="AI18" s="289"/>
      <c r="AJ18" s="289"/>
      <c r="AK18" s="289"/>
      <c r="AL18" s="289"/>
      <c r="AM18" s="289"/>
      <c r="AN18" s="289"/>
      <c r="AO18" s="289"/>
      <c r="AP18" s="289"/>
      <c r="AQ18" s="289"/>
      <c r="AR18" s="289"/>
      <c r="AS18" s="289"/>
      <c r="AT18" s="289"/>
      <c r="AU18" s="289"/>
      <c r="AV18" s="289"/>
      <c r="AW18" s="289"/>
      <c r="AX18" s="289"/>
      <c r="AY18" s="289"/>
      <c r="AZ18" s="874"/>
      <c r="BA18" s="874"/>
      <c r="BB18" s="874"/>
      <c r="BC18" s="874"/>
      <c r="BD18" s="874"/>
      <c r="BE18" s="355"/>
      <c r="BF18" s="355"/>
      <c r="BG18" s="355"/>
      <c r="BH18" s="355"/>
      <c r="BI18" s="355"/>
      <c r="BJ18" s="355"/>
      <c r="BK18" s="355"/>
      <c r="BL18" s="355"/>
      <c r="BM18" s="355"/>
      <c r="BN18" s="355"/>
      <c r="BO18" s="355"/>
      <c r="BP18" s="355"/>
      <c r="BQ18" s="355"/>
      <c r="BR18" s="355"/>
      <c r="BS18" s="355"/>
      <c r="BT18" s="355"/>
      <c r="BU18" s="355"/>
      <c r="BV18" s="355"/>
    </row>
    <row r="19" spans="1:74" s="272" customFormat="1" ht="11.1" customHeight="1" x14ac:dyDescent="0.2">
      <c r="A19" s="395" t="s">
        <v>195</v>
      </c>
      <c r="B19" s="401" t="s">
        <v>958</v>
      </c>
      <c r="C19" s="105">
        <v>4.0445000000000002</v>
      </c>
      <c r="D19" s="105">
        <v>4.1075999999999997</v>
      </c>
      <c r="E19" s="105">
        <v>4.0103999999999997</v>
      </c>
      <c r="F19" s="105">
        <v>3.9379</v>
      </c>
      <c r="G19" s="105">
        <v>3.8325999999999998</v>
      </c>
      <c r="H19" s="105">
        <v>3.5186999999999999</v>
      </c>
      <c r="I19" s="105">
        <v>3.9207999999999998</v>
      </c>
      <c r="J19" s="105">
        <v>3.8302</v>
      </c>
      <c r="K19" s="105">
        <v>3.6808999999999998</v>
      </c>
      <c r="L19" s="105">
        <v>3.9037000000000002</v>
      </c>
      <c r="M19" s="105">
        <v>3.9908000000000001</v>
      </c>
      <c r="N19" s="105">
        <v>3.9458000000000002</v>
      </c>
      <c r="O19" s="105">
        <v>3.9218000000000002</v>
      </c>
      <c r="P19" s="105">
        <v>4.0879000000000003</v>
      </c>
      <c r="Q19" s="105">
        <v>4.0884</v>
      </c>
      <c r="R19" s="105">
        <v>3.9836999999999998</v>
      </c>
      <c r="S19" s="105">
        <v>3.9445999999999999</v>
      </c>
      <c r="T19" s="105">
        <v>3.9489000000000001</v>
      </c>
      <c r="U19" s="105">
        <v>3.9571999999999998</v>
      </c>
      <c r="V19" s="105">
        <v>3.8595000000000002</v>
      </c>
      <c r="W19" s="105">
        <v>3.7155999999999998</v>
      </c>
      <c r="X19" s="105">
        <v>3.8769999999999998</v>
      </c>
      <c r="Y19" s="105">
        <v>3.9803000000000002</v>
      </c>
      <c r="Z19" s="105">
        <v>4.0377000000000001</v>
      </c>
      <c r="AA19" s="105">
        <v>3.9622999999999999</v>
      </c>
      <c r="AB19" s="105">
        <v>3.8727999999999998</v>
      </c>
      <c r="AC19" s="105">
        <v>4.0065999999999997</v>
      </c>
      <c r="AD19" s="105">
        <v>3.9883000000000002</v>
      </c>
      <c r="AE19" s="105">
        <v>3.8494000000000002</v>
      </c>
      <c r="AF19" s="105">
        <v>3.7551999999999999</v>
      </c>
      <c r="AG19" s="105">
        <v>3.9123000000000001</v>
      </c>
      <c r="AH19" s="105">
        <v>3.6795</v>
      </c>
      <c r="AI19" s="105">
        <v>3.5659999999999998</v>
      </c>
      <c r="AJ19" s="105">
        <v>3.8742000000000001</v>
      </c>
      <c r="AK19" s="105">
        <v>3.8378999999999999</v>
      </c>
      <c r="AL19" s="105">
        <v>4.0048000000000004</v>
      </c>
      <c r="AM19" s="105">
        <v>3.9756</v>
      </c>
      <c r="AN19" s="105">
        <v>3.9506000000000001</v>
      </c>
      <c r="AO19" s="105">
        <v>3.9336000000000002</v>
      </c>
      <c r="AP19" s="105">
        <v>4.0052000000000003</v>
      </c>
      <c r="AQ19" s="105">
        <v>3.9398</v>
      </c>
      <c r="AR19" s="105">
        <v>3.7565</v>
      </c>
      <c r="AS19" s="105">
        <v>4.1554000000000002</v>
      </c>
      <c r="AT19" s="105">
        <v>3.9910000000000001</v>
      </c>
      <c r="AU19" s="105">
        <v>3.8672</v>
      </c>
      <c r="AV19" s="105">
        <v>4.0259</v>
      </c>
      <c r="AW19" s="105">
        <v>4.0438000000000001</v>
      </c>
      <c r="AX19" s="105">
        <v>4.1959999999999997</v>
      </c>
      <c r="AY19" s="105">
        <v>4.0857999999999999</v>
      </c>
      <c r="AZ19" s="886">
        <v>4.1619000000000002</v>
      </c>
      <c r="BA19" s="886">
        <v>4.0599999999999996</v>
      </c>
      <c r="BB19" s="886">
        <v>4.0311650235999998</v>
      </c>
      <c r="BC19" s="886">
        <v>3.7457267983999998</v>
      </c>
      <c r="BD19" s="886">
        <v>3.7376457397</v>
      </c>
      <c r="BE19" s="388">
        <v>3.89257695</v>
      </c>
      <c r="BF19" s="388">
        <v>3.8353913065</v>
      </c>
      <c r="BG19" s="388">
        <v>3.7827254921</v>
      </c>
      <c r="BH19" s="388">
        <v>3.9274631544999998</v>
      </c>
      <c r="BI19" s="388">
        <v>3.9250852813999999</v>
      </c>
      <c r="BJ19" s="388">
        <v>3.9327737001999998</v>
      </c>
      <c r="BK19" s="388">
        <v>3.9073136315000001</v>
      </c>
      <c r="BL19" s="388">
        <v>3.8866697783999999</v>
      </c>
      <c r="BM19" s="388">
        <v>3.8655427523000001</v>
      </c>
      <c r="BN19" s="388">
        <v>3.8382048372000002</v>
      </c>
      <c r="BO19" s="388">
        <v>3.7294540031999999</v>
      </c>
      <c r="BP19" s="388">
        <v>3.7157732158000001</v>
      </c>
      <c r="BQ19" s="388">
        <v>3.7896494032999999</v>
      </c>
      <c r="BR19" s="388">
        <v>3.7337197213</v>
      </c>
      <c r="BS19" s="388">
        <v>3.540186265</v>
      </c>
      <c r="BT19" s="388">
        <v>3.9768870729999999</v>
      </c>
      <c r="BU19" s="388">
        <v>4.0136512909000004</v>
      </c>
      <c r="BV19" s="388">
        <v>4.0660881694000004</v>
      </c>
    </row>
    <row r="20" spans="1:74" ht="11.1" customHeight="1" x14ac:dyDescent="0.2">
      <c r="A20" s="323" t="s">
        <v>150</v>
      </c>
      <c r="B20" s="402" t="s">
        <v>949</v>
      </c>
      <c r="C20" s="289">
        <v>1.9732000000000001</v>
      </c>
      <c r="D20" s="289">
        <v>2.0043000000000002</v>
      </c>
      <c r="E20" s="289">
        <v>1.9539</v>
      </c>
      <c r="F20" s="289">
        <v>1.8678999999999999</v>
      </c>
      <c r="G20" s="289">
        <v>1.8223</v>
      </c>
      <c r="H20" s="289">
        <v>1.5466</v>
      </c>
      <c r="I20" s="289">
        <v>1.8792</v>
      </c>
      <c r="J20" s="289">
        <v>2.0154000000000001</v>
      </c>
      <c r="K20" s="289">
        <v>1.8432999999999999</v>
      </c>
      <c r="L20" s="289">
        <v>1.9804999999999999</v>
      </c>
      <c r="M20" s="289">
        <v>1.9836</v>
      </c>
      <c r="N20" s="289">
        <v>2.0068999999999999</v>
      </c>
      <c r="O20" s="289">
        <v>2.0021</v>
      </c>
      <c r="P20" s="289">
        <v>2.0102000000000002</v>
      </c>
      <c r="Q20" s="289">
        <v>2.0676999999999999</v>
      </c>
      <c r="R20" s="289">
        <v>2.0560999999999998</v>
      </c>
      <c r="S20" s="289">
        <v>2.0116999999999998</v>
      </c>
      <c r="T20" s="289">
        <v>2.0232999999999999</v>
      </c>
      <c r="U20" s="289">
        <v>2.0659999999999998</v>
      </c>
      <c r="V20" s="289">
        <v>2.0204</v>
      </c>
      <c r="W20" s="289">
        <v>1.8604000000000001</v>
      </c>
      <c r="X20" s="289">
        <v>1.9923999999999999</v>
      </c>
      <c r="Y20" s="289">
        <v>2.0510999999999999</v>
      </c>
      <c r="Z20" s="289">
        <v>2.1278000000000001</v>
      </c>
      <c r="AA20" s="289">
        <v>2.0798000000000001</v>
      </c>
      <c r="AB20" s="289">
        <v>2.0087999999999999</v>
      </c>
      <c r="AC20" s="289">
        <v>2.0981000000000001</v>
      </c>
      <c r="AD20" s="289">
        <v>2.0973000000000002</v>
      </c>
      <c r="AE20" s="289">
        <v>1.9598</v>
      </c>
      <c r="AF20" s="289">
        <v>1.9762999999999999</v>
      </c>
      <c r="AG20" s="289">
        <v>2.0889000000000002</v>
      </c>
      <c r="AH20" s="289">
        <v>2.0059</v>
      </c>
      <c r="AI20" s="289">
        <v>1.7408999999999999</v>
      </c>
      <c r="AJ20" s="289">
        <v>2.0064000000000002</v>
      </c>
      <c r="AK20" s="289">
        <v>1.9776</v>
      </c>
      <c r="AL20" s="289">
        <v>2.0323000000000002</v>
      </c>
      <c r="AM20" s="289">
        <v>1.9843</v>
      </c>
      <c r="AN20" s="289">
        <v>1.9363999999999999</v>
      </c>
      <c r="AO20" s="289">
        <v>1.9811000000000001</v>
      </c>
      <c r="AP20" s="289">
        <v>2.0347</v>
      </c>
      <c r="AQ20" s="289">
        <v>1.9745999999999999</v>
      </c>
      <c r="AR20" s="289">
        <v>1.8668</v>
      </c>
      <c r="AS20" s="289">
        <v>2.1791999999999998</v>
      </c>
      <c r="AT20" s="289">
        <v>2.1650999999999998</v>
      </c>
      <c r="AU20" s="289">
        <v>2.0813999999999999</v>
      </c>
      <c r="AV20" s="289">
        <v>2.1074000000000002</v>
      </c>
      <c r="AW20" s="289">
        <v>2.0941999999999998</v>
      </c>
      <c r="AX20" s="289">
        <v>2.1987000000000001</v>
      </c>
      <c r="AY20" s="289">
        <v>2.2048000000000001</v>
      </c>
      <c r="AZ20" s="874">
        <v>2.1774</v>
      </c>
      <c r="BA20" s="874">
        <v>2.1475</v>
      </c>
      <c r="BB20" s="874">
        <v>2.1744727738999998</v>
      </c>
      <c r="BC20" s="874">
        <v>1.9140694059000001</v>
      </c>
      <c r="BD20" s="874">
        <v>1.9029611554000001</v>
      </c>
      <c r="BE20" s="355">
        <v>2.1255010445</v>
      </c>
      <c r="BF20" s="355">
        <v>2.1001568782</v>
      </c>
      <c r="BG20" s="355">
        <v>1.9560901842</v>
      </c>
      <c r="BH20" s="355">
        <v>2.0713893035000002</v>
      </c>
      <c r="BI20" s="355">
        <v>2.0654045713000002</v>
      </c>
      <c r="BJ20" s="355">
        <v>2.0697627645000001</v>
      </c>
      <c r="BK20" s="355">
        <v>2.0578888043000001</v>
      </c>
      <c r="BL20" s="355">
        <v>2.0358527396000001</v>
      </c>
      <c r="BM20" s="355">
        <v>2.0272708958000001</v>
      </c>
      <c r="BN20" s="355">
        <v>2.0223384752000002</v>
      </c>
      <c r="BO20" s="355">
        <v>1.9188218721000001</v>
      </c>
      <c r="BP20" s="355">
        <v>1.9201776028999999</v>
      </c>
      <c r="BQ20" s="355">
        <v>2.0347107710999999</v>
      </c>
      <c r="BR20" s="355">
        <v>2.0309114221</v>
      </c>
      <c r="BS20" s="355">
        <v>1.722193665</v>
      </c>
      <c r="BT20" s="355">
        <v>2.1331853734999999</v>
      </c>
      <c r="BU20" s="355">
        <v>2.1668080991999998</v>
      </c>
      <c r="BV20" s="355">
        <v>2.2173602409000002</v>
      </c>
    </row>
    <row r="21" spans="1:74" ht="11.1" customHeight="1" x14ac:dyDescent="0.2">
      <c r="A21" s="323" t="s">
        <v>553</v>
      </c>
      <c r="B21" s="402" t="s">
        <v>950</v>
      </c>
      <c r="C21" s="289">
        <v>0.97450000000000003</v>
      </c>
      <c r="D21" s="289">
        <v>0.98829999999999996</v>
      </c>
      <c r="E21" s="289">
        <v>0.94679999999999997</v>
      </c>
      <c r="F21" s="289">
        <v>0.94920000000000004</v>
      </c>
      <c r="G21" s="289">
        <v>0.90439999999999998</v>
      </c>
      <c r="H21" s="289">
        <v>0.85519999999999996</v>
      </c>
      <c r="I21" s="289">
        <v>0.93879999999999997</v>
      </c>
      <c r="J21" s="289">
        <v>0.71679999999999999</v>
      </c>
      <c r="K21" s="289">
        <v>0.74399999999999999</v>
      </c>
      <c r="L21" s="289">
        <v>0.84140000000000004</v>
      </c>
      <c r="M21" s="289">
        <v>0.90659999999999996</v>
      </c>
      <c r="N21" s="289">
        <v>0.83620000000000005</v>
      </c>
      <c r="O21" s="289">
        <v>0.79730000000000001</v>
      </c>
      <c r="P21" s="289">
        <v>0.9466</v>
      </c>
      <c r="Q21" s="289">
        <v>0.88490000000000002</v>
      </c>
      <c r="R21" s="289">
        <v>0.80579999999999996</v>
      </c>
      <c r="S21" s="289">
        <v>0.82720000000000005</v>
      </c>
      <c r="T21" s="289">
        <v>0.77110000000000001</v>
      </c>
      <c r="U21" s="289">
        <v>0.7923</v>
      </c>
      <c r="V21" s="289">
        <v>0.70079999999999998</v>
      </c>
      <c r="W21" s="289">
        <v>0.71850000000000003</v>
      </c>
      <c r="X21" s="289">
        <v>0.77339999999999998</v>
      </c>
      <c r="Y21" s="289">
        <v>0.79569999999999996</v>
      </c>
      <c r="Z21" s="289">
        <v>0.78680000000000005</v>
      </c>
      <c r="AA21" s="289">
        <v>0.77080000000000004</v>
      </c>
      <c r="AB21" s="289">
        <v>0.74639999999999995</v>
      </c>
      <c r="AC21" s="289">
        <v>0.80269999999999997</v>
      </c>
      <c r="AD21" s="289">
        <v>0.78239999999999998</v>
      </c>
      <c r="AE21" s="289">
        <v>0.78029999999999999</v>
      </c>
      <c r="AF21" s="289">
        <v>0.65200000000000002</v>
      </c>
      <c r="AG21" s="289">
        <v>0.74660000000000004</v>
      </c>
      <c r="AH21" s="289">
        <v>0.5827</v>
      </c>
      <c r="AI21" s="289">
        <v>0.70040000000000002</v>
      </c>
      <c r="AJ21" s="289">
        <v>0.74629999999999996</v>
      </c>
      <c r="AK21" s="289">
        <v>0.73880000000000001</v>
      </c>
      <c r="AL21" s="289">
        <v>0.81089999999999995</v>
      </c>
      <c r="AM21" s="289">
        <v>0.83299999999999996</v>
      </c>
      <c r="AN21" s="289">
        <v>0.82950000000000002</v>
      </c>
      <c r="AO21" s="289">
        <v>0.8014</v>
      </c>
      <c r="AP21" s="289">
        <v>0.82050000000000001</v>
      </c>
      <c r="AQ21" s="289">
        <v>0.79400000000000004</v>
      </c>
      <c r="AR21" s="289">
        <v>0.71160000000000001</v>
      </c>
      <c r="AS21" s="289">
        <v>0.80830000000000002</v>
      </c>
      <c r="AT21" s="289">
        <v>0.66910000000000003</v>
      </c>
      <c r="AU21" s="289">
        <v>0.61839999999999995</v>
      </c>
      <c r="AV21" s="289">
        <v>0.76470000000000005</v>
      </c>
      <c r="AW21" s="289">
        <v>0.75160000000000005</v>
      </c>
      <c r="AX21" s="289">
        <v>0.81820000000000004</v>
      </c>
      <c r="AY21" s="289">
        <v>0.7198</v>
      </c>
      <c r="AZ21" s="874">
        <v>0.8206</v>
      </c>
      <c r="BA21" s="874">
        <v>0.77229999999999999</v>
      </c>
      <c r="BB21" s="874">
        <v>0.75477804898</v>
      </c>
      <c r="BC21" s="874">
        <v>0.74973354432999995</v>
      </c>
      <c r="BD21" s="874">
        <v>0.73561145326999999</v>
      </c>
      <c r="BE21" s="355">
        <v>0.67749034260999996</v>
      </c>
      <c r="BF21" s="355">
        <v>0.62000515900999997</v>
      </c>
      <c r="BG21" s="355">
        <v>0.71060789134000002</v>
      </c>
      <c r="BH21" s="355">
        <v>0.74045083223999997</v>
      </c>
      <c r="BI21" s="355">
        <v>0.74255366365999997</v>
      </c>
      <c r="BJ21" s="355">
        <v>0.74543821129999999</v>
      </c>
      <c r="BK21" s="355">
        <v>0.73968269041000001</v>
      </c>
      <c r="BL21" s="355">
        <v>0.73693212806999997</v>
      </c>
      <c r="BM21" s="355">
        <v>0.72745019652999998</v>
      </c>
      <c r="BN21" s="355">
        <v>0.71028717783999995</v>
      </c>
      <c r="BO21" s="355">
        <v>0.71375024742000004</v>
      </c>
      <c r="BP21" s="355">
        <v>0.69906044068999995</v>
      </c>
      <c r="BQ21" s="355">
        <v>0.65015672569000005</v>
      </c>
      <c r="BR21" s="355">
        <v>0.60203340019999996</v>
      </c>
      <c r="BS21" s="355">
        <v>0.70590046999</v>
      </c>
      <c r="BT21" s="355">
        <v>0.73207444469000005</v>
      </c>
      <c r="BU21" s="355">
        <v>0.73306116395999998</v>
      </c>
      <c r="BV21" s="355">
        <v>0.73485082261000001</v>
      </c>
    </row>
    <row r="22" spans="1:74" ht="11.1" customHeight="1" x14ac:dyDescent="0.2">
      <c r="A22" s="323"/>
      <c r="B22" s="402"/>
      <c r="C22" s="289"/>
      <c r="D22" s="289"/>
      <c r="E22" s="289"/>
      <c r="F22" s="289"/>
      <c r="G22" s="289"/>
      <c r="H22" s="289"/>
      <c r="I22" s="289"/>
      <c r="J22" s="289"/>
      <c r="K22" s="289"/>
      <c r="L22" s="289"/>
      <c r="M22" s="289"/>
      <c r="N22" s="289"/>
      <c r="O22" s="289"/>
      <c r="P22" s="289"/>
      <c r="Q22" s="289"/>
      <c r="R22" s="289"/>
      <c r="S22" s="289"/>
      <c r="T22" s="289"/>
      <c r="U22" s="289"/>
      <c r="V22" s="289"/>
      <c r="W22" s="289"/>
      <c r="X22" s="289"/>
      <c r="Y22" s="289"/>
      <c r="Z22" s="289"/>
      <c r="AA22" s="289"/>
      <c r="AB22" s="289"/>
      <c r="AC22" s="289"/>
      <c r="AD22" s="289"/>
      <c r="AE22" s="289"/>
      <c r="AF22" s="289"/>
      <c r="AG22" s="289"/>
      <c r="AH22" s="289"/>
      <c r="AI22" s="289"/>
      <c r="AJ22" s="289"/>
      <c r="AK22" s="289"/>
      <c r="AL22" s="289"/>
      <c r="AM22" s="289"/>
      <c r="AN22" s="289"/>
      <c r="AO22" s="289"/>
      <c r="AP22" s="289"/>
      <c r="AQ22" s="289"/>
      <c r="AR22" s="289"/>
      <c r="AS22" s="289"/>
      <c r="AT22" s="289"/>
      <c r="AU22" s="289"/>
      <c r="AV22" s="289"/>
      <c r="AW22" s="289"/>
      <c r="AX22" s="289"/>
      <c r="AY22" s="289"/>
      <c r="AZ22" s="874"/>
      <c r="BA22" s="874"/>
      <c r="BB22" s="874"/>
      <c r="BC22" s="874"/>
      <c r="BD22" s="874"/>
      <c r="BE22" s="355"/>
      <c r="BF22" s="355"/>
      <c r="BG22" s="355"/>
      <c r="BH22" s="355"/>
      <c r="BI22" s="355"/>
      <c r="BJ22" s="355"/>
      <c r="BK22" s="355"/>
      <c r="BL22" s="355"/>
      <c r="BM22" s="355"/>
      <c r="BN22" s="355"/>
      <c r="BO22" s="355"/>
      <c r="BP22" s="355"/>
      <c r="BQ22" s="355"/>
      <c r="BR22" s="355"/>
      <c r="BS22" s="355"/>
      <c r="BT22" s="355"/>
      <c r="BU22" s="355"/>
      <c r="BV22" s="355"/>
    </row>
    <row r="23" spans="1:74" s="272" customFormat="1" ht="11.1" customHeight="1" x14ac:dyDescent="0.2">
      <c r="A23" s="395" t="s">
        <v>204</v>
      </c>
      <c r="B23" s="401" t="s">
        <v>959</v>
      </c>
      <c r="C23" s="105">
        <v>14.3955</v>
      </c>
      <c r="D23" s="105">
        <v>14.449199999999999</v>
      </c>
      <c r="E23" s="105">
        <v>14.3422</v>
      </c>
      <c r="F23" s="105">
        <v>13.1701</v>
      </c>
      <c r="G23" s="105">
        <v>13.449199999999999</v>
      </c>
      <c r="H23" s="105">
        <v>13.5305</v>
      </c>
      <c r="I23" s="105">
        <v>13.7782</v>
      </c>
      <c r="J23" s="105">
        <v>13.456200000000001</v>
      </c>
      <c r="K23" s="105">
        <v>13.5059</v>
      </c>
      <c r="L23" s="105">
        <v>13.645</v>
      </c>
      <c r="M23" s="105">
        <v>14.178800000000001</v>
      </c>
      <c r="N23" s="105">
        <v>14.2151</v>
      </c>
      <c r="O23" s="105">
        <v>14.214399999999999</v>
      </c>
      <c r="P23" s="105">
        <v>14.357100000000001</v>
      </c>
      <c r="Q23" s="105">
        <v>14.0031</v>
      </c>
      <c r="R23" s="105">
        <v>13.902900000000001</v>
      </c>
      <c r="S23" s="105">
        <v>13.758800000000001</v>
      </c>
      <c r="T23" s="105">
        <v>13.7363</v>
      </c>
      <c r="U23" s="105">
        <v>13.592499999999999</v>
      </c>
      <c r="V23" s="105">
        <v>13.4815</v>
      </c>
      <c r="W23" s="105">
        <v>13.6745</v>
      </c>
      <c r="X23" s="105">
        <v>13.850300000000001</v>
      </c>
      <c r="Y23" s="105">
        <v>13.834</v>
      </c>
      <c r="Z23" s="105">
        <v>13.880800000000001</v>
      </c>
      <c r="AA23" s="105">
        <v>13.8527</v>
      </c>
      <c r="AB23" s="105">
        <v>13.769299999999999</v>
      </c>
      <c r="AC23" s="105">
        <v>13.759600000000001</v>
      </c>
      <c r="AD23" s="105">
        <v>13.5946</v>
      </c>
      <c r="AE23" s="105">
        <v>13.3249</v>
      </c>
      <c r="AF23" s="105">
        <v>13.28</v>
      </c>
      <c r="AG23" s="105">
        <v>13.2797</v>
      </c>
      <c r="AH23" s="105">
        <v>13.0871</v>
      </c>
      <c r="AI23" s="105">
        <v>13.2257</v>
      </c>
      <c r="AJ23" s="105">
        <v>13.0442</v>
      </c>
      <c r="AK23" s="105">
        <v>13.268700000000001</v>
      </c>
      <c r="AL23" s="105">
        <v>13.265700000000001</v>
      </c>
      <c r="AM23" s="105">
        <v>13.3291</v>
      </c>
      <c r="AN23" s="105">
        <v>13.6082</v>
      </c>
      <c r="AO23" s="105">
        <v>13.658899999999999</v>
      </c>
      <c r="AP23" s="105">
        <v>13.613</v>
      </c>
      <c r="AQ23" s="105">
        <v>13.528499999999999</v>
      </c>
      <c r="AR23" s="105">
        <v>13.617699999999999</v>
      </c>
      <c r="AS23" s="105">
        <v>13.581899999999999</v>
      </c>
      <c r="AT23" s="105">
        <v>13.635199999999999</v>
      </c>
      <c r="AU23" s="105">
        <v>13.704700000000001</v>
      </c>
      <c r="AV23" s="105">
        <v>13.7036</v>
      </c>
      <c r="AW23" s="105">
        <v>13.8169</v>
      </c>
      <c r="AX23" s="105">
        <v>13.5692</v>
      </c>
      <c r="AY23" s="105">
        <v>12.9924</v>
      </c>
      <c r="AZ23" s="886">
        <v>13.4709</v>
      </c>
      <c r="BA23" s="886">
        <v>13.525600000000001</v>
      </c>
      <c r="BB23" s="886">
        <v>13.677054012999999</v>
      </c>
      <c r="BC23" s="886">
        <v>13.510792433000001</v>
      </c>
      <c r="BD23" s="886">
        <v>13.421608951</v>
      </c>
      <c r="BE23" s="388">
        <v>13.367602753</v>
      </c>
      <c r="BF23" s="388">
        <v>13.357649222999999</v>
      </c>
      <c r="BG23" s="388">
        <v>13.448108165000001</v>
      </c>
      <c r="BH23" s="388">
        <v>13.723796715000001</v>
      </c>
      <c r="BI23" s="388">
        <v>13.751673507</v>
      </c>
      <c r="BJ23" s="388">
        <v>13.817248813000001</v>
      </c>
      <c r="BK23" s="388">
        <v>13.805504848</v>
      </c>
      <c r="BL23" s="388">
        <v>13.804992019</v>
      </c>
      <c r="BM23" s="388">
        <v>13.802762276999999</v>
      </c>
      <c r="BN23" s="388">
        <v>13.783091277</v>
      </c>
      <c r="BO23" s="388">
        <v>13.746713944</v>
      </c>
      <c r="BP23" s="388">
        <v>13.308822671</v>
      </c>
      <c r="BQ23" s="388">
        <v>13.639696937</v>
      </c>
      <c r="BR23" s="388">
        <v>13.489732234</v>
      </c>
      <c r="BS23" s="388">
        <v>13.629078686</v>
      </c>
      <c r="BT23" s="388">
        <v>13.768425054</v>
      </c>
      <c r="BU23" s="388">
        <v>13.795836142000001</v>
      </c>
      <c r="BV23" s="388">
        <v>13.810916567</v>
      </c>
    </row>
    <row r="24" spans="1:74" ht="11.1" customHeight="1" x14ac:dyDescent="0.2">
      <c r="A24" s="323" t="s">
        <v>151</v>
      </c>
      <c r="B24" s="402" t="s">
        <v>201</v>
      </c>
      <c r="C24" s="289">
        <v>0.70350000000000001</v>
      </c>
      <c r="D24" s="289">
        <v>0.68679999999999997</v>
      </c>
      <c r="E24" s="289">
        <v>0.69910000000000005</v>
      </c>
      <c r="F24" s="289">
        <v>0.69579999999999997</v>
      </c>
      <c r="G24" s="289">
        <v>0.68259999999999998</v>
      </c>
      <c r="H24" s="289">
        <v>0.6351</v>
      </c>
      <c r="I24" s="289">
        <v>0.66169999999999995</v>
      </c>
      <c r="J24" s="289">
        <v>0.64370000000000005</v>
      </c>
      <c r="K24" s="289">
        <v>0.65669999999999995</v>
      </c>
      <c r="L24" s="289">
        <v>0.66649999999999998</v>
      </c>
      <c r="M24" s="289">
        <v>0.66949999999999998</v>
      </c>
      <c r="N24" s="289">
        <v>0.67069999999999996</v>
      </c>
      <c r="O24" s="289">
        <v>0.65469999999999995</v>
      </c>
      <c r="P24" s="289">
        <v>0.65080000000000005</v>
      </c>
      <c r="Q24" s="289">
        <v>0.63480000000000003</v>
      </c>
      <c r="R24" s="289">
        <v>0.62870000000000004</v>
      </c>
      <c r="S24" s="289">
        <v>0.61480000000000001</v>
      </c>
      <c r="T24" s="289">
        <v>0.61280000000000001</v>
      </c>
      <c r="U24" s="289">
        <v>0.62380000000000002</v>
      </c>
      <c r="V24" s="289">
        <v>0.62280000000000002</v>
      </c>
      <c r="W24" s="289">
        <v>0.60980000000000001</v>
      </c>
      <c r="X24" s="289">
        <v>0.60570000000000002</v>
      </c>
      <c r="Y24" s="289">
        <v>0.61180000000000001</v>
      </c>
      <c r="Z24" s="289">
        <v>0.6069</v>
      </c>
      <c r="AA24" s="289">
        <v>0.60070000000000001</v>
      </c>
      <c r="AB24" s="289">
        <v>0.6008</v>
      </c>
      <c r="AC24" s="289">
        <v>0.60770000000000002</v>
      </c>
      <c r="AD24" s="289">
        <v>0.60670000000000002</v>
      </c>
      <c r="AE24" s="289">
        <v>0.57230000000000003</v>
      </c>
      <c r="AF24" s="289">
        <v>0.60060000000000002</v>
      </c>
      <c r="AG24" s="289">
        <v>0.60040000000000004</v>
      </c>
      <c r="AH24" s="289">
        <v>0.58330000000000004</v>
      </c>
      <c r="AI24" s="289">
        <v>0.58499999999999996</v>
      </c>
      <c r="AJ24" s="289">
        <v>0.59409999999999996</v>
      </c>
      <c r="AK24" s="289">
        <v>0.60009999999999997</v>
      </c>
      <c r="AL24" s="289">
        <v>0.61170000000000002</v>
      </c>
      <c r="AM24" s="289">
        <v>0.55189999999999995</v>
      </c>
      <c r="AN24" s="289">
        <v>0.58660000000000001</v>
      </c>
      <c r="AO24" s="289">
        <v>0.58260000000000001</v>
      </c>
      <c r="AP24" s="289">
        <v>0.56859999999999999</v>
      </c>
      <c r="AQ24" s="289">
        <v>0.57520000000000004</v>
      </c>
      <c r="AR24" s="289">
        <v>0.57179999999999997</v>
      </c>
      <c r="AS24" s="289">
        <v>0.56769999999999998</v>
      </c>
      <c r="AT24" s="289">
        <v>0.56499999999999995</v>
      </c>
      <c r="AU24" s="289">
        <v>0.56130000000000002</v>
      </c>
      <c r="AV24" s="289">
        <v>0.55820000000000003</v>
      </c>
      <c r="AW24" s="289">
        <v>0.55610000000000004</v>
      </c>
      <c r="AX24" s="289">
        <v>0.5534</v>
      </c>
      <c r="AY24" s="289">
        <v>0.55759999999999998</v>
      </c>
      <c r="AZ24" s="874">
        <v>0.55700000000000005</v>
      </c>
      <c r="BA24" s="874">
        <v>0.55710000000000004</v>
      </c>
      <c r="BB24" s="874">
        <v>0.55233771370999996</v>
      </c>
      <c r="BC24" s="874">
        <v>0.55017954405000002</v>
      </c>
      <c r="BD24" s="874">
        <v>0.54809461335999998</v>
      </c>
      <c r="BE24" s="355">
        <v>0.54604334174000002</v>
      </c>
      <c r="BF24" s="355">
        <v>0.54355742262999995</v>
      </c>
      <c r="BG24" s="355">
        <v>0.54100536057000004</v>
      </c>
      <c r="BH24" s="355">
        <v>0.53830558771000003</v>
      </c>
      <c r="BI24" s="355">
        <v>0.53606233147000004</v>
      </c>
      <c r="BJ24" s="355">
        <v>0.53381612651999999</v>
      </c>
      <c r="BK24" s="355">
        <v>0.53164365365999999</v>
      </c>
      <c r="BL24" s="355">
        <v>0.52968144324999999</v>
      </c>
      <c r="BM24" s="355">
        <v>0.52761289792999999</v>
      </c>
      <c r="BN24" s="355">
        <v>0.52616021880999997</v>
      </c>
      <c r="BO24" s="355">
        <v>0.52423306695000005</v>
      </c>
      <c r="BP24" s="355">
        <v>0.52237418735999996</v>
      </c>
      <c r="BQ24" s="355">
        <v>0.52043960933</v>
      </c>
      <c r="BR24" s="355">
        <v>0.51853103547000001</v>
      </c>
      <c r="BS24" s="355">
        <v>0.51666352492000001</v>
      </c>
      <c r="BT24" s="355">
        <v>0.51475668056000001</v>
      </c>
      <c r="BU24" s="355">
        <v>0.51296596370000003</v>
      </c>
      <c r="BV24" s="355">
        <v>0.51121287632000001</v>
      </c>
    </row>
    <row r="25" spans="1:74" ht="11.1" customHeight="1" x14ac:dyDescent="0.2">
      <c r="A25" s="323" t="s">
        <v>152</v>
      </c>
      <c r="B25" s="402" t="s">
        <v>202</v>
      </c>
      <c r="C25" s="289">
        <v>2.0164</v>
      </c>
      <c r="D25" s="289">
        <v>2.0278</v>
      </c>
      <c r="E25" s="289">
        <v>1.9761</v>
      </c>
      <c r="F25" s="289">
        <v>1.8005</v>
      </c>
      <c r="G25" s="289">
        <v>1.9480999999999999</v>
      </c>
      <c r="H25" s="289">
        <v>1.5671999999999999</v>
      </c>
      <c r="I25" s="289">
        <v>1.7668999999999999</v>
      </c>
      <c r="J25" s="289">
        <v>1.5881000000000001</v>
      </c>
      <c r="K25" s="289">
        <v>1.5082</v>
      </c>
      <c r="L25" s="289">
        <v>1.6626000000000001</v>
      </c>
      <c r="M25" s="289">
        <v>2.0436999999999999</v>
      </c>
      <c r="N25" s="289">
        <v>2.0512000000000001</v>
      </c>
      <c r="O25" s="289">
        <v>2.0379999999999998</v>
      </c>
      <c r="P25" s="289">
        <v>2.0146000000000002</v>
      </c>
      <c r="Q25" s="289">
        <v>2.0055000000000001</v>
      </c>
      <c r="R25" s="289">
        <v>2.0076999999999998</v>
      </c>
      <c r="S25" s="289">
        <v>1.9173</v>
      </c>
      <c r="T25" s="289">
        <v>1.982</v>
      </c>
      <c r="U25" s="289">
        <v>1.8562000000000001</v>
      </c>
      <c r="V25" s="289">
        <v>1.8035000000000001</v>
      </c>
      <c r="W25" s="289">
        <v>1.8896999999999999</v>
      </c>
      <c r="X25" s="289">
        <v>2.0131000000000001</v>
      </c>
      <c r="Y25" s="289">
        <v>1.9654</v>
      </c>
      <c r="Z25" s="289">
        <v>2.0003000000000002</v>
      </c>
      <c r="AA25" s="289">
        <v>1.9984999999999999</v>
      </c>
      <c r="AB25" s="289">
        <v>1.9910000000000001</v>
      </c>
      <c r="AC25" s="289">
        <v>1.9975000000000001</v>
      </c>
      <c r="AD25" s="289">
        <v>1.9363999999999999</v>
      </c>
      <c r="AE25" s="289">
        <v>1.8424</v>
      </c>
      <c r="AF25" s="289">
        <v>1.9108000000000001</v>
      </c>
      <c r="AG25" s="289">
        <v>1.9367000000000001</v>
      </c>
      <c r="AH25" s="289">
        <v>1.8212999999999999</v>
      </c>
      <c r="AI25" s="289">
        <v>1.9582999999999999</v>
      </c>
      <c r="AJ25" s="289">
        <v>1.7141</v>
      </c>
      <c r="AK25" s="289">
        <v>1.8777999999999999</v>
      </c>
      <c r="AL25" s="289">
        <v>1.8573</v>
      </c>
      <c r="AM25" s="289">
        <v>1.9809000000000001</v>
      </c>
      <c r="AN25" s="289">
        <v>2.2349000000000001</v>
      </c>
      <c r="AO25" s="289">
        <v>2.2746</v>
      </c>
      <c r="AP25" s="289">
        <v>2.1823000000000001</v>
      </c>
      <c r="AQ25" s="289">
        <v>2.1240999999999999</v>
      </c>
      <c r="AR25" s="289">
        <v>2.2486999999999999</v>
      </c>
      <c r="AS25" s="289">
        <v>2.1855000000000002</v>
      </c>
      <c r="AT25" s="289">
        <v>2.2502</v>
      </c>
      <c r="AU25" s="289">
        <v>2.1783999999999999</v>
      </c>
      <c r="AV25" s="289">
        <v>2.0505</v>
      </c>
      <c r="AW25" s="289">
        <v>2.1318000000000001</v>
      </c>
      <c r="AX25" s="289">
        <v>1.9639</v>
      </c>
      <c r="AY25" s="289">
        <v>1.3828</v>
      </c>
      <c r="AZ25" s="874">
        <v>1.9115</v>
      </c>
      <c r="BA25" s="874">
        <v>1.9675</v>
      </c>
      <c r="BB25" s="874">
        <v>2.2620969946999998</v>
      </c>
      <c r="BC25" s="874">
        <v>2.2086199618000002</v>
      </c>
      <c r="BD25" s="874">
        <v>2.2565713341999998</v>
      </c>
      <c r="BE25" s="355">
        <v>2.2746906884000002</v>
      </c>
      <c r="BF25" s="355">
        <v>2.2721809799999999</v>
      </c>
      <c r="BG25" s="355">
        <v>2.217789362</v>
      </c>
      <c r="BH25" s="355">
        <v>2.2641995820999998</v>
      </c>
      <c r="BI25" s="355">
        <v>2.2623146243000001</v>
      </c>
      <c r="BJ25" s="355">
        <v>2.2605317577999999</v>
      </c>
      <c r="BK25" s="355">
        <v>2.2583974526000001</v>
      </c>
      <c r="BL25" s="355">
        <v>2.2564893945</v>
      </c>
      <c r="BM25" s="355">
        <v>2.254447962</v>
      </c>
      <c r="BN25" s="355">
        <v>2.2583962599</v>
      </c>
      <c r="BO25" s="355">
        <v>2.2564418723999999</v>
      </c>
      <c r="BP25" s="355">
        <v>1.8524959197999999</v>
      </c>
      <c r="BQ25" s="355">
        <v>2.2525295510999999</v>
      </c>
      <c r="BR25" s="355">
        <v>2.1084243413000001</v>
      </c>
      <c r="BS25" s="355">
        <v>2.1992420654</v>
      </c>
      <c r="BT25" s="355">
        <v>2.2555374749000001</v>
      </c>
      <c r="BU25" s="355">
        <v>2.2527100076000002</v>
      </c>
      <c r="BV25" s="355">
        <v>2.2499077560999998</v>
      </c>
    </row>
    <row r="26" spans="1:74" ht="11.1" customHeight="1" x14ac:dyDescent="0.2">
      <c r="A26" s="323" t="s">
        <v>153</v>
      </c>
      <c r="B26" s="402" t="s">
        <v>203</v>
      </c>
      <c r="C26" s="289">
        <v>11.2776</v>
      </c>
      <c r="D26" s="289">
        <v>11.3308</v>
      </c>
      <c r="E26" s="289">
        <v>11.287100000000001</v>
      </c>
      <c r="F26" s="289">
        <v>10.3224</v>
      </c>
      <c r="G26" s="289">
        <v>10.4674</v>
      </c>
      <c r="H26" s="289">
        <v>10.977499999999999</v>
      </c>
      <c r="I26" s="289">
        <v>10.9992</v>
      </c>
      <c r="J26" s="289">
        <v>10.8743</v>
      </c>
      <c r="K26" s="289">
        <v>10.991300000000001</v>
      </c>
      <c r="L26" s="289">
        <v>10.9664</v>
      </c>
      <c r="M26" s="289">
        <v>11.116400000000001</v>
      </c>
      <c r="N26" s="289">
        <v>11.144399999999999</v>
      </c>
      <c r="O26" s="289">
        <v>11.1532</v>
      </c>
      <c r="P26" s="289">
        <v>11.323399999999999</v>
      </c>
      <c r="Q26" s="289">
        <v>10.9947</v>
      </c>
      <c r="R26" s="289">
        <v>10.898899999999999</v>
      </c>
      <c r="S26" s="289">
        <v>10.859400000000001</v>
      </c>
      <c r="T26" s="289">
        <v>10.7743</v>
      </c>
      <c r="U26" s="289">
        <v>10.745699999999999</v>
      </c>
      <c r="V26" s="289">
        <v>10.688700000000001</v>
      </c>
      <c r="W26" s="289">
        <v>10.8087</v>
      </c>
      <c r="X26" s="289">
        <v>10.8657</v>
      </c>
      <c r="Y26" s="289">
        <v>10.8912</v>
      </c>
      <c r="Z26" s="289">
        <v>10.908099999999999</v>
      </c>
      <c r="AA26" s="289">
        <v>10.8886</v>
      </c>
      <c r="AB26" s="289">
        <v>10.8127</v>
      </c>
      <c r="AC26" s="289">
        <v>10.790100000000001</v>
      </c>
      <c r="AD26" s="289">
        <v>10.6874</v>
      </c>
      <c r="AE26" s="289">
        <v>10.546799999999999</v>
      </c>
      <c r="AF26" s="289">
        <v>10.4055</v>
      </c>
      <c r="AG26" s="289">
        <v>10.379899999999999</v>
      </c>
      <c r="AH26" s="289">
        <v>10.3203</v>
      </c>
      <c r="AI26" s="289">
        <v>10.3203</v>
      </c>
      <c r="AJ26" s="289">
        <v>10.3741</v>
      </c>
      <c r="AK26" s="289">
        <v>10.4293</v>
      </c>
      <c r="AL26" s="289">
        <v>10.4505</v>
      </c>
      <c r="AM26" s="289">
        <v>10.4506</v>
      </c>
      <c r="AN26" s="289">
        <v>10.4412</v>
      </c>
      <c r="AO26" s="289">
        <v>10.441599999999999</v>
      </c>
      <c r="AP26" s="289">
        <v>10.5006</v>
      </c>
      <c r="AQ26" s="289">
        <v>10.4664</v>
      </c>
      <c r="AR26" s="289">
        <v>10.432700000000001</v>
      </c>
      <c r="AS26" s="289">
        <v>10.463100000000001</v>
      </c>
      <c r="AT26" s="289">
        <v>10.452999999999999</v>
      </c>
      <c r="AU26" s="289">
        <v>10.5966</v>
      </c>
      <c r="AV26" s="289">
        <v>10.725099999999999</v>
      </c>
      <c r="AW26" s="289">
        <v>10.757999999999999</v>
      </c>
      <c r="AX26" s="289">
        <v>10.6793</v>
      </c>
      <c r="AY26" s="289">
        <v>10.6785</v>
      </c>
      <c r="AZ26" s="874">
        <v>10.6289</v>
      </c>
      <c r="BA26" s="874">
        <v>10.628299999999999</v>
      </c>
      <c r="BB26" s="874">
        <v>10.478089598</v>
      </c>
      <c r="BC26" s="874">
        <v>10.368180199999999</v>
      </c>
      <c r="BD26" s="874">
        <v>10.233747449999999</v>
      </c>
      <c r="BE26" s="355">
        <v>10.163921286000001</v>
      </c>
      <c r="BF26" s="355">
        <v>10.159371105</v>
      </c>
      <c r="BG26" s="355">
        <v>10.307031593</v>
      </c>
      <c r="BH26" s="355">
        <v>10.539943373</v>
      </c>
      <c r="BI26" s="355">
        <v>10.572439275000001</v>
      </c>
      <c r="BJ26" s="355">
        <v>10.643042640000001</v>
      </c>
      <c r="BK26" s="355">
        <v>10.636376931999999</v>
      </c>
      <c r="BL26" s="355">
        <v>10.63998728</v>
      </c>
      <c r="BM26" s="355">
        <v>10.642703538999999</v>
      </c>
      <c r="BN26" s="355">
        <v>10.621065700000001</v>
      </c>
      <c r="BO26" s="355">
        <v>10.589248086</v>
      </c>
      <c r="BP26" s="355">
        <v>10.557777587</v>
      </c>
      <c r="BQ26" s="355">
        <v>10.490825196999999</v>
      </c>
      <c r="BR26" s="355">
        <v>10.487495125000001</v>
      </c>
      <c r="BS26" s="355">
        <v>10.538142406</v>
      </c>
      <c r="BT26" s="355">
        <v>10.624031035</v>
      </c>
      <c r="BU26" s="355">
        <v>10.656538368</v>
      </c>
      <c r="BV26" s="355">
        <v>10.677159323</v>
      </c>
    </row>
    <row r="27" spans="1:74" ht="11.1" customHeight="1" x14ac:dyDescent="0.2">
      <c r="A27" s="323"/>
      <c r="B27" s="402"/>
      <c r="C27" s="289"/>
      <c r="D27" s="289"/>
      <c r="E27" s="289"/>
      <c r="F27" s="289"/>
      <c r="G27" s="289"/>
      <c r="H27" s="289"/>
      <c r="I27" s="289"/>
      <c r="J27" s="289"/>
      <c r="K27" s="289"/>
      <c r="L27" s="289"/>
      <c r="M27" s="289"/>
      <c r="N27" s="289"/>
      <c r="O27" s="289"/>
      <c r="P27" s="289"/>
      <c r="Q27" s="289"/>
      <c r="R27" s="289"/>
      <c r="S27" s="289"/>
      <c r="T27" s="289"/>
      <c r="U27" s="289"/>
      <c r="V27" s="289"/>
      <c r="W27" s="289"/>
      <c r="X27" s="289"/>
      <c r="Y27" s="289"/>
      <c r="Z27" s="289"/>
      <c r="AA27" s="289"/>
      <c r="AB27" s="289"/>
      <c r="AC27" s="289"/>
      <c r="AD27" s="289"/>
      <c r="AE27" s="289"/>
      <c r="AF27" s="289"/>
      <c r="AG27" s="289"/>
      <c r="AH27" s="289"/>
      <c r="AI27" s="289"/>
      <c r="AJ27" s="289"/>
      <c r="AK27" s="289"/>
      <c r="AL27" s="289"/>
      <c r="AM27" s="289"/>
      <c r="AN27" s="289"/>
      <c r="AO27" s="289"/>
      <c r="AP27" s="289"/>
      <c r="AQ27" s="289"/>
      <c r="AR27" s="289"/>
      <c r="AS27" s="289"/>
      <c r="AT27" s="289"/>
      <c r="AU27" s="289"/>
      <c r="AV27" s="289"/>
      <c r="AW27" s="289"/>
      <c r="AX27" s="289"/>
      <c r="AY27" s="289"/>
      <c r="AZ27" s="874"/>
      <c r="BA27" s="874"/>
      <c r="BB27" s="874"/>
      <c r="BC27" s="874"/>
      <c r="BD27" s="874"/>
      <c r="BE27" s="355"/>
      <c r="BF27" s="355"/>
      <c r="BG27" s="355"/>
      <c r="BH27" s="355"/>
      <c r="BI27" s="355"/>
      <c r="BJ27" s="355"/>
      <c r="BK27" s="355"/>
      <c r="BL27" s="355"/>
      <c r="BM27" s="355"/>
      <c r="BN27" s="355"/>
      <c r="BO27" s="355"/>
      <c r="BP27" s="355"/>
      <c r="BQ27" s="355"/>
      <c r="BR27" s="355"/>
      <c r="BS27" s="355"/>
      <c r="BT27" s="355"/>
      <c r="BU27" s="355"/>
      <c r="BV27" s="355"/>
    </row>
    <row r="28" spans="1:74" s="272" customFormat="1" ht="11.1" customHeight="1" x14ac:dyDescent="0.2">
      <c r="A28" s="395" t="s">
        <v>206</v>
      </c>
      <c r="B28" s="401" t="s">
        <v>960</v>
      </c>
      <c r="C28" s="105">
        <v>6.9977</v>
      </c>
      <c r="D28" s="105">
        <v>7.2487000000000004</v>
      </c>
      <c r="E28" s="105">
        <v>7.2896000000000001</v>
      </c>
      <c r="F28" s="105">
        <v>7.4424999999999999</v>
      </c>
      <c r="G28" s="105">
        <v>7.4835000000000003</v>
      </c>
      <c r="H28" s="105">
        <v>7.6005000000000003</v>
      </c>
      <c r="I28" s="105">
        <v>7.5365000000000002</v>
      </c>
      <c r="J28" s="105">
        <v>7.5913000000000004</v>
      </c>
      <c r="K28" s="105">
        <v>7.6353</v>
      </c>
      <c r="L28" s="105">
        <v>7.7112999999999996</v>
      </c>
      <c r="M28" s="105">
        <v>7.5403000000000002</v>
      </c>
      <c r="N28" s="105">
        <v>7.4866999999999999</v>
      </c>
      <c r="O28" s="105">
        <v>7.4561999999999999</v>
      </c>
      <c r="P28" s="105">
        <v>7.4829999999999997</v>
      </c>
      <c r="Q28" s="105">
        <v>7.5336999999999996</v>
      </c>
      <c r="R28" s="105">
        <v>7.4282000000000004</v>
      </c>
      <c r="S28" s="105">
        <v>7.3844000000000003</v>
      </c>
      <c r="T28" s="105">
        <v>7.3270999999999997</v>
      </c>
      <c r="U28" s="105">
        <v>7.2312000000000003</v>
      </c>
      <c r="V28" s="105">
        <v>7.2157</v>
      </c>
      <c r="W28" s="105">
        <v>7.2347000000000001</v>
      </c>
      <c r="X28" s="105">
        <v>7.2968999999999999</v>
      </c>
      <c r="Y28" s="105">
        <v>7.3310000000000004</v>
      </c>
      <c r="Z28" s="105">
        <v>7.359</v>
      </c>
      <c r="AA28" s="105">
        <v>7.4019000000000004</v>
      </c>
      <c r="AB28" s="105">
        <v>7.3212000000000002</v>
      </c>
      <c r="AC28" s="105">
        <v>7.2996999999999996</v>
      </c>
      <c r="AD28" s="105">
        <v>7.3280000000000003</v>
      </c>
      <c r="AE28" s="105">
        <v>7.3644999999999996</v>
      </c>
      <c r="AF28" s="105">
        <v>7.3521000000000001</v>
      </c>
      <c r="AG28" s="105">
        <v>7.3490000000000002</v>
      </c>
      <c r="AH28" s="105">
        <v>7.3353000000000002</v>
      </c>
      <c r="AI28" s="105">
        <v>7.4499000000000004</v>
      </c>
      <c r="AJ28" s="105">
        <v>7.4897</v>
      </c>
      <c r="AK28" s="105">
        <v>7.4911000000000003</v>
      </c>
      <c r="AL28" s="105">
        <v>7.4154999999999998</v>
      </c>
      <c r="AM28" s="105">
        <v>7.2984999999999998</v>
      </c>
      <c r="AN28" s="105">
        <v>7.2797000000000001</v>
      </c>
      <c r="AO28" s="105">
        <v>7.3091999999999997</v>
      </c>
      <c r="AP28" s="105">
        <v>7.3121999999999998</v>
      </c>
      <c r="AQ28" s="105">
        <v>7.4649999999999999</v>
      </c>
      <c r="AR28" s="105">
        <v>7.5095000000000001</v>
      </c>
      <c r="AS28" s="105">
        <v>7.6424000000000003</v>
      </c>
      <c r="AT28" s="105">
        <v>7.6824000000000003</v>
      </c>
      <c r="AU28" s="105">
        <v>7.7484999999999999</v>
      </c>
      <c r="AV28" s="105">
        <v>7.7173999999999996</v>
      </c>
      <c r="AW28" s="105">
        <v>7.8136999999999999</v>
      </c>
      <c r="AX28" s="105">
        <v>7.6731999999999996</v>
      </c>
      <c r="AY28" s="105">
        <v>7.6478000000000002</v>
      </c>
      <c r="AZ28" s="886">
        <v>7.8243999999999998</v>
      </c>
      <c r="BA28" s="886">
        <v>4.4973000000000001</v>
      </c>
      <c r="BB28" s="886">
        <v>4.2468576356999996</v>
      </c>
      <c r="BC28" s="886">
        <v>4.1741768152000001</v>
      </c>
      <c r="BD28" s="886">
        <v>5.6038425662</v>
      </c>
      <c r="BE28" s="388">
        <v>5.9348903067999998</v>
      </c>
      <c r="BF28" s="388">
        <v>6.2457757923999999</v>
      </c>
      <c r="BG28" s="388">
        <v>6.5458986171999998</v>
      </c>
      <c r="BH28" s="388">
        <v>6.9155460152000003</v>
      </c>
      <c r="BI28" s="388">
        <v>7.1757743716000002</v>
      </c>
      <c r="BJ28" s="388">
        <v>7.4562402423999998</v>
      </c>
      <c r="BK28" s="388">
        <v>7.6343598499000001</v>
      </c>
      <c r="BL28" s="388">
        <v>7.6444165276999998</v>
      </c>
      <c r="BM28" s="388">
        <v>7.7736888274</v>
      </c>
      <c r="BN28" s="388">
        <v>7.7938700296999999</v>
      </c>
      <c r="BO28" s="388">
        <v>7.9639352897000002</v>
      </c>
      <c r="BP28" s="388">
        <v>8.0043992571999993</v>
      </c>
      <c r="BQ28" s="388">
        <v>8.1642972165999996</v>
      </c>
      <c r="BR28" s="388">
        <v>8.2042481149000004</v>
      </c>
      <c r="BS28" s="388">
        <v>8.3643566866000008</v>
      </c>
      <c r="BT28" s="388">
        <v>8.4089778230000007</v>
      </c>
      <c r="BU28" s="388">
        <v>8.5292213642999997</v>
      </c>
      <c r="BV28" s="388">
        <v>8.5497097479999997</v>
      </c>
    </row>
    <row r="29" spans="1:74" ht="11.1" customHeight="1" x14ac:dyDescent="0.2">
      <c r="A29" s="323" t="s">
        <v>154</v>
      </c>
      <c r="B29" s="402" t="s">
        <v>205</v>
      </c>
      <c r="C29" s="289">
        <v>1.0373000000000001</v>
      </c>
      <c r="D29" s="289">
        <v>1.0463</v>
      </c>
      <c r="E29" s="289">
        <v>1.0532999999999999</v>
      </c>
      <c r="F29" s="289">
        <v>1.0583</v>
      </c>
      <c r="G29" s="289">
        <v>1.0623</v>
      </c>
      <c r="H29" s="289">
        <v>1.0783</v>
      </c>
      <c r="I29" s="289">
        <v>1.0932999999999999</v>
      </c>
      <c r="J29" s="289">
        <v>1.1003000000000001</v>
      </c>
      <c r="K29" s="289">
        <v>1.1003000000000001</v>
      </c>
      <c r="L29" s="289">
        <v>1.1032999999999999</v>
      </c>
      <c r="M29" s="289">
        <v>1.0703</v>
      </c>
      <c r="N29" s="289">
        <v>1.0652999999999999</v>
      </c>
      <c r="O29" s="289">
        <v>1.0743</v>
      </c>
      <c r="P29" s="289">
        <v>1.0704</v>
      </c>
      <c r="Q29" s="289">
        <v>1.0723</v>
      </c>
      <c r="R29" s="289">
        <v>1.0752999999999999</v>
      </c>
      <c r="S29" s="289">
        <v>1.0532999999999999</v>
      </c>
      <c r="T29" s="289">
        <v>1.0495000000000001</v>
      </c>
      <c r="U29" s="289">
        <v>1.0478000000000001</v>
      </c>
      <c r="V29" s="289">
        <v>1.0504</v>
      </c>
      <c r="W29" s="289">
        <v>1.0501</v>
      </c>
      <c r="X29" s="289">
        <v>1.0499000000000001</v>
      </c>
      <c r="Y29" s="289">
        <v>1.0457000000000001</v>
      </c>
      <c r="Z29" s="289">
        <v>1.0490999999999999</v>
      </c>
      <c r="AA29" s="289">
        <v>1.0167999999999999</v>
      </c>
      <c r="AB29" s="289">
        <v>1.0037</v>
      </c>
      <c r="AC29" s="289">
        <v>1.0033000000000001</v>
      </c>
      <c r="AD29" s="289">
        <v>1.0015000000000001</v>
      </c>
      <c r="AE29" s="289">
        <v>1.0011000000000001</v>
      </c>
      <c r="AF29" s="289">
        <v>1.0006999999999999</v>
      </c>
      <c r="AG29" s="289">
        <v>1.0012000000000001</v>
      </c>
      <c r="AH29" s="289">
        <v>1.0018</v>
      </c>
      <c r="AI29" s="289">
        <v>1.0006999999999999</v>
      </c>
      <c r="AJ29" s="289">
        <v>1.0006999999999999</v>
      </c>
      <c r="AK29" s="289">
        <v>0.99399999999999999</v>
      </c>
      <c r="AL29" s="289">
        <v>0.99619999999999997</v>
      </c>
      <c r="AM29" s="289">
        <v>0.99670000000000003</v>
      </c>
      <c r="AN29" s="289">
        <v>0.99560000000000004</v>
      </c>
      <c r="AO29" s="289">
        <v>0.99580000000000002</v>
      </c>
      <c r="AP29" s="289">
        <v>0.99560000000000004</v>
      </c>
      <c r="AQ29" s="289">
        <v>1.0004999999999999</v>
      </c>
      <c r="AR29" s="289">
        <v>1.0064</v>
      </c>
      <c r="AS29" s="289">
        <v>1.0118</v>
      </c>
      <c r="AT29" s="289">
        <v>1.0172000000000001</v>
      </c>
      <c r="AU29" s="289">
        <v>1.0202</v>
      </c>
      <c r="AV29" s="289">
        <v>1.0266999999999999</v>
      </c>
      <c r="AW29" s="289">
        <v>1.0326</v>
      </c>
      <c r="AX29" s="289">
        <v>1.0355000000000001</v>
      </c>
      <c r="AY29" s="289">
        <v>1.0334000000000001</v>
      </c>
      <c r="AZ29" s="874">
        <v>1.0343</v>
      </c>
      <c r="BA29" s="874">
        <v>1.0618000000000001</v>
      </c>
      <c r="BB29" s="874">
        <v>1.0775169077</v>
      </c>
      <c r="BC29" s="874">
        <v>1.0449999807999999</v>
      </c>
      <c r="BD29" s="874">
        <v>1.091146908</v>
      </c>
      <c r="BE29" s="355">
        <v>1.0621306921</v>
      </c>
      <c r="BF29" s="355">
        <v>1.0621394088</v>
      </c>
      <c r="BG29" s="355">
        <v>1.0621815348000001</v>
      </c>
      <c r="BH29" s="355">
        <v>1.0621512865</v>
      </c>
      <c r="BI29" s="355">
        <v>1.0621442270999999</v>
      </c>
      <c r="BJ29" s="355">
        <v>1.0622513675</v>
      </c>
      <c r="BK29" s="355">
        <v>1.0354031882000001</v>
      </c>
      <c r="BL29" s="355">
        <v>1.0353482201999999</v>
      </c>
      <c r="BM29" s="355">
        <v>1.0353097206999999</v>
      </c>
      <c r="BN29" s="355">
        <v>1.0352685501000001</v>
      </c>
      <c r="BO29" s="355">
        <v>1.0352585833000001</v>
      </c>
      <c r="BP29" s="355">
        <v>1.0352479909000001</v>
      </c>
      <c r="BQ29" s="355">
        <v>1.0352283070999999</v>
      </c>
      <c r="BR29" s="355">
        <v>1.0352028021999999</v>
      </c>
      <c r="BS29" s="355">
        <v>1.0352465735</v>
      </c>
      <c r="BT29" s="355">
        <v>1.0352174159</v>
      </c>
      <c r="BU29" s="355">
        <v>1.0352129843</v>
      </c>
      <c r="BV29" s="355">
        <v>1.0353229597</v>
      </c>
    </row>
    <row r="30" spans="1:74" ht="11.1" customHeight="1" x14ac:dyDescent="0.2">
      <c r="A30" s="323" t="s">
        <v>573</v>
      </c>
      <c r="B30" s="402" t="s">
        <v>951</v>
      </c>
      <c r="C30" s="289">
        <v>1.7865</v>
      </c>
      <c r="D30" s="289">
        <v>1.7264999999999999</v>
      </c>
      <c r="E30" s="289">
        <v>1.7615000000000001</v>
      </c>
      <c r="F30" s="289">
        <v>1.7965</v>
      </c>
      <c r="G30" s="289">
        <v>1.7965</v>
      </c>
      <c r="H30" s="289">
        <v>1.7965</v>
      </c>
      <c r="I30" s="289">
        <v>1.7965</v>
      </c>
      <c r="J30" s="289">
        <v>1.7965</v>
      </c>
      <c r="K30" s="289">
        <v>1.7965</v>
      </c>
      <c r="L30" s="289">
        <v>1.8015000000000001</v>
      </c>
      <c r="M30" s="289">
        <v>1.8015000000000001</v>
      </c>
      <c r="N30" s="289">
        <v>1.8015000000000001</v>
      </c>
      <c r="O30" s="289">
        <v>1.8266</v>
      </c>
      <c r="P30" s="289">
        <v>1.8268</v>
      </c>
      <c r="Q30" s="289">
        <v>1.8267</v>
      </c>
      <c r="R30" s="289">
        <v>1.8266</v>
      </c>
      <c r="S30" s="289">
        <v>1.8267</v>
      </c>
      <c r="T30" s="289">
        <v>1.8268</v>
      </c>
      <c r="U30" s="289">
        <v>1.8268</v>
      </c>
      <c r="V30" s="289">
        <v>1.8268</v>
      </c>
      <c r="W30" s="289">
        <v>1.8268</v>
      </c>
      <c r="X30" s="289">
        <v>1.8267</v>
      </c>
      <c r="Y30" s="289">
        <v>1.8268</v>
      </c>
      <c r="Z30" s="289">
        <v>1.8259000000000001</v>
      </c>
      <c r="AA30" s="289">
        <v>1.8398000000000001</v>
      </c>
      <c r="AB30" s="289">
        <v>1.8403</v>
      </c>
      <c r="AC30" s="289">
        <v>1.8399000000000001</v>
      </c>
      <c r="AD30" s="289">
        <v>1.8499000000000001</v>
      </c>
      <c r="AE30" s="289">
        <v>1.8499000000000001</v>
      </c>
      <c r="AF30" s="289">
        <v>1.8499000000000001</v>
      </c>
      <c r="AG30" s="289">
        <v>1.8593999999999999</v>
      </c>
      <c r="AH30" s="289">
        <v>1.8593999999999999</v>
      </c>
      <c r="AI30" s="289">
        <v>1.8597999999999999</v>
      </c>
      <c r="AJ30" s="289">
        <v>1.8596999999999999</v>
      </c>
      <c r="AK30" s="289">
        <v>1.8596999999999999</v>
      </c>
      <c r="AL30" s="289">
        <v>1.8596999999999999</v>
      </c>
      <c r="AM30" s="289">
        <v>1.8762000000000001</v>
      </c>
      <c r="AN30" s="289">
        <v>1.8773</v>
      </c>
      <c r="AO30" s="289">
        <v>1.877</v>
      </c>
      <c r="AP30" s="289">
        <v>1.8569</v>
      </c>
      <c r="AQ30" s="289">
        <v>1.8768</v>
      </c>
      <c r="AR30" s="289">
        <v>1.8768</v>
      </c>
      <c r="AS30" s="289">
        <v>1.8885000000000001</v>
      </c>
      <c r="AT30" s="289">
        <v>1.8904000000000001</v>
      </c>
      <c r="AU30" s="289">
        <v>1.8833</v>
      </c>
      <c r="AV30" s="289">
        <v>1.8620000000000001</v>
      </c>
      <c r="AW30" s="289">
        <v>1.8873</v>
      </c>
      <c r="AX30" s="289">
        <v>1.8857999999999999</v>
      </c>
      <c r="AY30" s="289">
        <v>1.8593999999999999</v>
      </c>
      <c r="AZ30" s="289">
        <v>1.8476999999999999</v>
      </c>
      <c r="BA30" s="289">
        <v>0.47720000000000001</v>
      </c>
      <c r="BB30" s="289">
        <v>0.28708498839000002</v>
      </c>
      <c r="BC30" s="874">
        <v>0.28707466164000001</v>
      </c>
      <c r="BD30" s="874">
        <v>0.46719116113999998</v>
      </c>
      <c r="BE30" s="355">
        <v>0.56720298123000001</v>
      </c>
      <c r="BF30" s="355">
        <v>0.71740249261</v>
      </c>
      <c r="BG30" s="355">
        <v>0.85741858713999997</v>
      </c>
      <c r="BH30" s="355">
        <v>1.0373418978</v>
      </c>
      <c r="BI30" s="355">
        <v>1.2173940233</v>
      </c>
      <c r="BJ30" s="355">
        <v>1.4674747426000001</v>
      </c>
      <c r="BK30" s="355">
        <v>1.5272573201999999</v>
      </c>
      <c r="BL30" s="355">
        <v>1.5274197213</v>
      </c>
      <c r="BM30" s="355">
        <v>1.5273271263999999</v>
      </c>
      <c r="BN30" s="355">
        <v>1.5273890558000001</v>
      </c>
      <c r="BO30" s="355">
        <v>1.5874031508999999</v>
      </c>
      <c r="BP30" s="355">
        <v>1.6075096062000001</v>
      </c>
      <c r="BQ30" s="355">
        <v>1.6574878399999999</v>
      </c>
      <c r="BR30" s="355">
        <v>1.6974798384000001</v>
      </c>
      <c r="BS30" s="355">
        <v>1.7374924188</v>
      </c>
      <c r="BT30" s="355">
        <v>1.7824095695</v>
      </c>
      <c r="BU30" s="355">
        <v>1.8024647366</v>
      </c>
      <c r="BV30" s="355">
        <v>1.8225501361000001</v>
      </c>
    </row>
    <row r="31" spans="1:74" ht="11.1" customHeight="1" x14ac:dyDescent="0.2">
      <c r="A31" s="323" t="s">
        <v>845</v>
      </c>
      <c r="B31" s="393" t="s">
        <v>976</v>
      </c>
      <c r="C31" s="289">
        <v>3.9125000000000001</v>
      </c>
      <c r="D31" s="289">
        <v>4.1165000000000003</v>
      </c>
      <c r="E31" s="289">
        <v>4.0964999999999998</v>
      </c>
      <c r="F31" s="289">
        <v>4.2175000000000002</v>
      </c>
      <c r="G31" s="289">
        <v>4.2774999999999999</v>
      </c>
      <c r="H31" s="289">
        <v>4.3475000000000001</v>
      </c>
      <c r="I31" s="289">
        <v>4.2685000000000004</v>
      </c>
      <c r="J31" s="289">
        <v>4.3185000000000002</v>
      </c>
      <c r="K31" s="289">
        <v>4.3585000000000003</v>
      </c>
      <c r="L31" s="289">
        <v>4.4295</v>
      </c>
      <c r="M31" s="289">
        <v>4.3494999999999999</v>
      </c>
      <c r="N31" s="289">
        <v>4.3094999999999999</v>
      </c>
      <c r="O31" s="289">
        <v>4.3094999999999999</v>
      </c>
      <c r="P31" s="289">
        <v>4.3098999999999998</v>
      </c>
      <c r="Q31" s="289">
        <v>4.3297999999999996</v>
      </c>
      <c r="R31" s="289">
        <v>4.2295999999999996</v>
      </c>
      <c r="S31" s="289">
        <v>4.1997</v>
      </c>
      <c r="T31" s="289">
        <v>4.1399999999999997</v>
      </c>
      <c r="U31" s="289">
        <v>4.1299000000000001</v>
      </c>
      <c r="V31" s="289">
        <v>4.0399000000000003</v>
      </c>
      <c r="W31" s="289">
        <v>4.05</v>
      </c>
      <c r="X31" s="289">
        <v>4.1097000000000001</v>
      </c>
      <c r="Y31" s="289">
        <v>4.1498999999999997</v>
      </c>
      <c r="Z31" s="289">
        <v>4.2102000000000004</v>
      </c>
      <c r="AA31" s="289">
        <v>4.2347000000000001</v>
      </c>
      <c r="AB31" s="289">
        <v>4.2153</v>
      </c>
      <c r="AC31" s="289">
        <v>4.1849999999999996</v>
      </c>
      <c r="AD31" s="289">
        <v>4.1749999999999998</v>
      </c>
      <c r="AE31" s="289">
        <v>4.2149999999999999</v>
      </c>
      <c r="AF31" s="289">
        <v>4.21</v>
      </c>
      <c r="AG31" s="289">
        <v>4.1990999999999996</v>
      </c>
      <c r="AH31" s="289">
        <v>4.2089999999999996</v>
      </c>
      <c r="AI31" s="289">
        <v>4.32</v>
      </c>
      <c r="AJ31" s="289">
        <v>4.3399000000000001</v>
      </c>
      <c r="AK31" s="289">
        <v>4.34</v>
      </c>
      <c r="AL31" s="289">
        <v>4.2701000000000002</v>
      </c>
      <c r="AM31" s="289">
        <v>4.1448</v>
      </c>
      <c r="AN31" s="289">
        <v>4.1348000000000003</v>
      </c>
      <c r="AO31" s="289">
        <v>4.1447000000000003</v>
      </c>
      <c r="AP31" s="289">
        <v>4.1547999999999998</v>
      </c>
      <c r="AQ31" s="289">
        <v>4.2747999999999999</v>
      </c>
      <c r="AR31" s="289">
        <v>4.2453000000000003</v>
      </c>
      <c r="AS31" s="289">
        <v>4.4151999999999996</v>
      </c>
      <c r="AT31" s="289">
        <v>4.4550000000000001</v>
      </c>
      <c r="AU31" s="289">
        <v>4.5251999999999999</v>
      </c>
      <c r="AV31" s="289">
        <v>4.4950000000000001</v>
      </c>
      <c r="AW31" s="289">
        <v>4.5599999999999996</v>
      </c>
      <c r="AX31" s="289">
        <v>4.5053000000000001</v>
      </c>
      <c r="AY31" s="289">
        <v>4.5397999999999996</v>
      </c>
      <c r="AZ31" s="289">
        <v>4.6001000000000003</v>
      </c>
      <c r="BA31" s="289">
        <v>2.7665999999999999</v>
      </c>
      <c r="BB31" s="289">
        <v>2.7163239775000001</v>
      </c>
      <c r="BC31" s="874">
        <v>2.6663001843999998</v>
      </c>
      <c r="BD31" s="874">
        <v>3.8665686020000001</v>
      </c>
      <c r="BE31" s="355">
        <v>4.1065958357000003</v>
      </c>
      <c r="BF31" s="355">
        <v>4.2670555146</v>
      </c>
      <c r="BG31" s="355">
        <v>4.3870925966999996</v>
      </c>
      <c r="BH31" s="355">
        <v>4.5469159026000003</v>
      </c>
      <c r="BI31" s="355">
        <v>4.5970360011000002</v>
      </c>
      <c r="BJ31" s="355">
        <v>4.5972219800999996</v>
      </c>
      <c r="BK31" s="355">
        <v>4.7167210340999999</v>
      </c>
      <c r="BL31" s="355">
        <v>4.7270952097999999</v>
      </c>
      <c r="BM31" s="355">
        <v>4.8568818691000004</v>
      </c>
      <c r="BN31" s="355">
        <v>4.8770245558000003</v>
      </c>
      <c r="BO31" s="355">
        <v>4.9870570312</v>
      </c>
      <c r="BP31" s="355">
        <v>5.0073023066999998</v>
      </c>
      <c r="BQ31" s="355">
        <v>5.1172521570000002</v>
      </c>
      <c r="BR31" s="355">
        <v>5.1172337209999998</v>
      </c>
      <c r="BS31" s="355">
        <v>5.2372627065000001</v>
      </c>
      <c r="BT31" s="355">
        <v>5.2370718198999997</v>
      </c>
      <c r="BU31" s="355">
        <v>5.3371989261000001</v>
      </c>
      <c r="BV31" s="355">
        <v>5.3373956885</v>
      </c>
    </row>
    <row r="32" spans="1:74" ht="11.1" customHeight="1" x14ac:dyDescent="0.2">
      <c r="A32" s="323"/>
      <c r="B32" s="402"/>
      <c r="C32" s="289"/>
      <c r="D32" s="289"/>
      <c r="E32" s="289"/>
      <c r="F32" s="289"/>
      <c r="G32" s="289"/>
      <c r="H32" s="289"/>
      <c r="I32" s="289"/>
      <c r="J32" s="289"/>
      <c r="K32" s="289"/>
      <c r="L32" s="289"/>
      <c r="M32" s="289"/>
      <c r="N32" s="289"/>
      <c r="O32" s="289"/>
      <c r="P32" s="289"/>
      <c r="Q32" s="289"/>
      <c r="R32" s="289"/>
      <c r="S32" s="289"/>
      <c r="T32" s="289"/>
      <c r="U32" s="289"/>
      <c r="V32" s="289"/>
      <c r="W32" s="289"/>
      <c r="X32" s="289"/>
      <c r="Y32" s="289"/>
      <c r="Z32" s="289"/>
      <c r="AA32" s="289"/>
      <c r="AB32" s="289"/>
      <c r="AC32" s="289"/>
      <c r="AD32" s="289"/>
      <c r="AE32" s="289"/>
      <c r="AF32" s="289"/>
      <c r="AG32" s="289"/>
      <c r="AH32" s="289"/>
      <c r="AI32" s="289"/>
      <c r="AJ32" s="289"/>
      <c r="AK32" s="289"/>
      <c r="AL32" s="289"/>
      <c r="AM32" s="289"/>
      <c r="AN32" s="289"/>
      <c r="AO32" s="289"/>
      <c r="AP32" s="289"/>
      <c r="AQ32" s="289"/>
      <c r="AR32" s="289"/>
      <c r="AS32" s="289"/>
      <c r="AT32" s="289"/>
      <c r="AU32" s="289"/>
      <c r="AV32" s="289"/>
      <c r="AW32" s="289"/>
      <c r="AX32" s="289"/>
      <c r="AY32" s="289"/>
      <c r="AZ32" s="874"/>
      <c r="BA32" s="874"/>
      <c r="BB32" s="874"/>
      <c r="BC32" s="874"/>
      <c r="BD32" s="874"/>
      <c r="BE32" s="355"/>
      <c r="BF32" s="355"/>
      <c r="BG32" s="355"/>
      <c r="BH32" s="355"/>
      <c r="BI32" s="355"/>
      <c r="BJ32" s="355"/>
      <c r="BK32" s="355"/>
      <c r="BL32" s="355"/>
      <c r="BM32" s="355"/>
      <c r="BN32" s="355"/>
      <c r="BO32" s="355"/>
      <c r="BP32" s="355"/>
      <c r="BQ32" s="355"/>
      <c r="BR32" s="355"/>
      <c r="BS32" s="355"/>
      <c r="BT32" s="355"/>
      <c r="BU32" s="355"/>
      <c r="BV32" s="355"/>
    </row>
    <row r="33" spans="1:74" s="272" customFormat="1" ht="11.1" customHeight="1" x14ac:dyDescent="0.2">
      <c r="A33" s="395" t="s">
        <v>208</v>
      </c>
      <c r="B33" s="401" t="s">
        <v>961</v>
      </c>
      <c r="C33" s="105">
        <v>2.5608</v>
      </c>
      <c r="D33" s="105">
        <v>2.629</v>
      </c>
      <c r="E33" s="105">
        <v>2.5973000000000002</v>
      </c>
      <c r="F33" s="105">
        <v>2.6421000000000001</v>
      </c>
      <c r="G33" s="105">
        <v>2.6633</v>
      </c>
      <c r="H33" s="105">
        <v>2.6999</v>
      </c>
      <c r="I33" s="105">
        <v>2.6070000000000002</v>
      </c>
      <c r="J33" s="105">
        <v>2.6530999999999998</v>
      </c>
      <c r="K33" s="105">
        <v>2.6225000000000001</v>
      </c>
      <c r="L33" s="105">
        <v>2.5846</v>
      </c>
      <c r="M33" s="105">
        <v>2.5421999999999998</v>
      </c>
      <c r="N33" s="105">
        <v>2.5741999999999998</v>
      </c>
      <c r="O33" s="105">
        <v>2.6009000000000002</v>
      </c>
      <c r="P33" s="105">
        <v>2.5310999999999999</v>
      </c>
      <c r="Q33" s="105">
        <v>2.4681999999999999</v>
      </c>
      <c r="R33" s="105">
        <v>2.5657000000000001</v>
      </c>
      <c r="S33" s="105">
        <v>2.6484999999999999</v>
      </c>
      <c r="T33" s="105">
        <v>2.6349</v>
      </c>
      <c r="U33" s="105">
        <v>2.6501999999999999</v>
      </c>
      <c r="V33" s="105">
        <v>2.5928</v>
      </c>
      <c r="W33" s="105">
        <v>2.5842999999999998</v>
      </c>
      <c r="X33" s="105">
        <v>2.6625000000000001</v>
      </c>
      <c r="Y33" s="105">
        <v>2.6415999999999999</v>
      </c>
      <c r="Z33" s="105">
        <v>2.7248999999999999</v>
      </c>
      <c r="AA33" s="105">
        <v>2.6476999999999999</v>
      </c>
      <c r="AB33" s="105">
        <v>2.6652999999999998</v>
      </c>
      <c r="AC33" s="105">
        <v>2.5409999999999999</v>
      </c>
      <c r="AD33" s="105">
        <v>2.4702999999999999</v>
      </c>
      <c r="AE33" s="105">
        <v>2.4630999999999998</v>
      </c>
      <c r="AF33" s="105">
        <v>2.5310999999999999</v>
      </c>
      <c r="AG33" s="105">
        <v>2.4823</v>
      </c>
      <c r="AH33" s="105">
        <v>2.5889000000000002</v>
      </c>
      <c r="AI33" s="105">
        <v>2.5236000000000001</v>
      </c>
      <c r="AJ33" s="105">
        <v>2.5299999999999998</v>
      </c>
      <c r="AK33" s="105">
        <v>2.5794000000000001</v>
      </c>
      <c r="AL33" s="105">
        <v>2.5265</v>
      </c>
      <c r="AM33" s="105">
        <v>2.5125999999999999</v>
      </c>
      <c r="AN33" s="105">
        <v>2.5596999999999999</v>
      </c>
      <c r="AO33" s="105">
        <v>2.5407000000000002</v>
      </c>
      <c r="AP33" s="105">
        <v>2.5354999999999999</v>
      </c>
      <c r="AQ33" s="105">
        <v>2.5358000000000001</v>
      </c>
      <c r="AR33" s="105">
        <v>2.5019999999999998</v>
      </c>
      <c r="AS33" s="105">
        <v>2.6867999999999999</v>
      </c>
      <c r="AT33" s="105">
        <v>2.6301999999999999</v>
      </c>
      <c r="AU33" s="105">
        <v>2.6581000000000001</v>
      </c>
      <c r="AV33" s="105">
        <v>2.6377000000000002</v>
      </c>
      <c r="AW33" s="105">
        <v>2.6429</v>
      </c>
      <c r="AX33" s="105">
        <v>2.5897999999999999</v>
      </c>
      <c r="AY33" s="105">
        <v>2.4851999999999999</v>
      </c>
      <c r="AZ33" s="886">
        <v>2.5451000000000001</v>
      </c>
      <c r="BA33" s="886">
        <v>2.6533000000000002</v>
      </c>
      <c r="BB33" s="886">
        <v>2.6160676404999998</v>
      </c>
      <c r="BC33" s="886">
        <v>2.5852173802</v>
      </c>
      <c r="BD33" s="886">
        <v>2.6356378161</v>
      </c>
      <c r="BE33" s="388">
        <v>2.6448261037999998</v>
      </c>
      <c r="BF33" s="388">
        <v>2.6554176767</v>
      </c>
      <c r="BG33" s="388">
        <v>2.6646063443000001</v>
      </c>
      <c r="BH33" s="388">
        <v>2.6755891864999999</v>
      </c>
      <c r="BI33" s="388">
        <v>2.6918478409</v>
      </c>
      <c r="BJ33" s="388">
        <v>2.7091646835000001</v>
      </c>
      <c r="BK33" s="388">
        <v>2.6363976568999998</v>
      </c>
      <c r="BL33" s="388">
        <v>2.6378314076999998</v>
      </c>
      <c r="BM33" s="388">
        <v>2.6387691004999998</v>
      </c>
      <c r="BN33" s="388">
        <v>2.6340382920000001</v>
      </c>
      <c r="BO33" s="388">
        <v>2.6351994626000002</v>
      </c>
      <c r="BP33" s="388">
        <v>2.6365573884</v>
      </c>
      <c r="BQ33" s="388">
        <v>2.6316329378000001</v>
      </c>
      <c r="BR33" s="388">
        <v>2.6327347639999998</v>
      </c>
      <c r="BS33" s="388">
        <v>2.6338778171000001</v>
      </c>
      <c r="BT33" s="388">
        <v>2.6338101556</v>
      </c>
      <c r="BU33" s="388">
        <v>2.6375391384000002</v>
      </c>
      <c r="BV33" s="388">
        <v>2.6413306891000001</v>
      </c>
    </row>
    <row r="34" spans="1:74" ht="11.1" customHeight="1" x14ac:dyDescent="0.2">
      <c r="A34" s="323" t="s">
        <v>806</v>
      </c>
      <c r="B34" s="402" t="s">
        <v>952</v>
      </c>
      <c r="C34" s="289">
        <v>1.1579999999999999</v>
      </c>
      <c r="D34" s="289">
        <v>1.218</v>
      </c>
      <c r="E34" s="289">
        <v>1.1879999999999999</v>
      </c>
      <c r="F34" s="289">
        <v>1.238</v>
      </c>
      <c r="G34" s="289">
        <v>1.198</v>
      </c>
      <c r="H34" s="289">
        <v>1.238</v>
      </c>
      <c r="I34" s="289">
        <v>1.1779999999999999</v>
      </c>
      <c r="J34" s="289">
        <v>1.218</v>
      </c>
      <c r="K34" s="289">
        <v>1.1879999999999999</v>
      </c>
      <c r="L34" s="289">
        <v>1.1479999999999999</v>
      </c>
      <c r="M34" s="289">
        <v>1.1080000000000001</v>
      </c>
      <c r="N34" s="289">
        <v>1.1479999999999999</v>
      </c>
      <c r="O34" s="289">
        <v>1.1854</v>
      </c>
      <c r="P34" s="289">
        <v>1.1153999999999999</v>
      </c>
      <c r="Q34" s="289">
        <v>1.0553999999999999</v>
      </c>
      <c r="R34" s="289">
        <v>1.1354</v>
      </c>
      <c r="S34" s="289">
        <v>1.2154</v>
      </c>
      <c r="T34" s="289">
        <v>1.1854</v>
      </c>
      <c r="U34" s="289">
        <v>1.2154</v>
      </c>
      <c r="V34" s="289">
        <v>1.1554</v>
      </c>
      <c r="W34" s="289">
        <v>1.1554</v>
      </c>
      <c r="X34" s="289">
        <v>1.2154</v>
      </c>
      <c r="Y34" s="289">
        <v>1.1854</v>
      </c>
      <c r="Z34" s="289">
        <v>1.2654000000000001</v>
      </c>
      <c r="AA34" s="289">
        <v>1.1934</v>
      </c>
      <c r="AB34" s="289">
        <v>1.2334000000000001</v>
      </c>
      <c r="AC34" s="289">
        <v>1.1834</v>
      </c>
      <c r="AD34" s="289">
        <v>1.1334</v>
      </c>
      <c r="AE34" s="289">
        <v>1.1434</v>
      </c>
      <c r="AF34" s="289">
        <v>1.2034</v>
      </c>
      <c r="AG34" s="289">
        <v>1.1535</v>
      </c>
      <c r="AH34" s="289">
        <v>1.2135</v>
      </c>
      <c r="AI34" s="289">
        <v>1.1334</v>
      </c>
      <c r="AJ34" s="289">
        <v>1.1334</v>
      </c>
      <c r="AK34" s="289">
        <v>1.1534</v>
      </c>
      <c r="AL34" s="289">
        <v>1.0933999999999999</v>
      </c>
      <c r="AM34" s="289">
        <v>1.0637000000000001</v>
      </c>
      <c r="AN34" s="289">
        <v>1.0936999999999999</v>
      </c>
      <c r="AO34" s="289">
        <v>1.0837000000000001</v>
      </c>
      <c r="AP34" s="289">
        <v>1.0737000000000001</v>
      </c>
      <c r="AQ34" s="289">
        <v>1.0337000000000001</v>
      </c>
      <c r="AR34" s="289">
        <v>0.93359999999999999</v>
      </c>
      <c r="AS34" s="289">
        <v>1.1335999999999999</v>
      </c>
      <c r="AT34" s="289">
        <v>1.0637000000000001</v>
      </c>
      <c r="AU34" s="289">
        <v>1.0736000000000001</v>
      </c>
      <c r="AV34" s="289">
        <v>1.0537000000000001</v>
      </c>
      <c r="AW34" s="289">
        <v>1.0737000000000001</v>
      </c>
      <c r="AX34" s="289">
        <v>1.0336000000000001</v>
      </c>
      <c r="AY34" s="289">
        <v>0.98019999999999996</v>
      </c>
      <c r="AZ34" s="874">
        <v>1.0102</v>
      </c>
      <c r="BA34" s="874">
        <v>1.1002000000000001</v>
      </c>
      <c r="BB34" s="874">
        <v>1.060199356</v>
      </c>
      <c r="BC34" s="874">
        <v>1.030200523</v>
      </c>
      <c r="BD34" s="874">
        <v>1.0801873579000001</v>
      </c>
      <c r="BE34" s="355">
        <v>1.0961860221999999</v>
      </c>
      <c r="BF34" s="355">
        <v>1.1061634762999999</v>
      </c>
      <c r="BG34" s="355">
        <v>1.1161616575</v>
      </c>
      <c r="BH34" s="355">
        <v>1.1261703238</v>
      </c>
      <c r="BI34" s="355">
        <v>1.1361644333000001</v>
      </c>
      <c r="BJ34" s="355">
        <v>1.1461553116000001</v>
      </c>
      <c r="BK34" s="355">
        <v>1.1461798816</v>
      </c>
      <c r="BL34" s="355">
        <v>1.1461615293</v>
      </c>
      <c r="BM34" s="355">
        <v>1.1461719931000001</v>
      </c>
      <c r="BN34" s="355">
        <v>1.1461649947000001</v>
      </c>
      <c r="BO34" s="355">
        <v>1.1461634019</v>
      </c>
      <c r="BP34" s="355">
        <v>1.1461513718</v>
      </c>
      <c r="BQ34" s="355">
        <v>1.1461538314999999</v>
      </c>
      <c r="BR34" s="355">
        <v>1.1461547357999999</v>
      </c>
      <c r="BS34" s="355">
        <v>1.1461533141</v>
      </c>
      <c r="BT34" s="355">
        <v>1.1461626764999999</v>
      </c>
      <c r="BU34" s="355">
        <v>1.1461564422999999</v>
      </c>
      <c r="BV34" s="355">
        <v>1.1461467916999999</v>
      </c>
    </row>
    <row r="35" spans="1:74" ht="11.1" customHeight="1" x14ac:dyDescent="0.2">
      <c r="A35" s="323" t="s">
        <v>158</v>
      </c>
      <c r="B35" s="402" t="s">
        <v>953</v>
      </c>
      <c r="C35" s="289">
        <v>0.65280000000000005</v>
      </c>
      <c r="D35" s="289">
        <v>0.65369999999999995</v>
      </c>
      <c r="E35" s="289">
        <v>0.66090000000000004</v>
      </c>
      <c r="F35" s="289">
        <v>0.65429999999999999</v>
      </c>
      <c r="G35" s="289">
        <v>0.68969999999999998</v>
      </c>
      <c r="H35" s="289">
        <v>0.68810000000000004</v>
      </c>
      <c r="I35" s="289">
        <v>0.6633</v>
      </c>
      <c r="J35" s="289">
        <v>0.67179999999999995</v>
      </c>
      <c r="K35" s="289">
        <v>0.66479999999999995</v>
      </c>
      <c r="L35" s="289">
        <v>0.66320000000000001</v>
      </c>
      <c r="M35" s="289">
        <v>0.66810000000000003</v>
      </c>
      <c r="N35" s="289">
        <v>0.66769999999999996</v>
      </c>
      <c r="O35" s="289">
        <v>0.65629999999999999</v>
      </c>
      <c r="P35" s="289">
        <v>0.66180000000000005</v>
      </c>
      <c r="Q35" s="289">
        <v>0.66700000000000004</v>
      </c>
      <c r="R35" s="289">
        <v>0.68330000000000002</v>
      </c>
      <c r="S35" s="289">
        <v>0.66769999999999996</v>
      </c>
      <c r="T35" s="289">
        <v>0.66910000000000003</v>
      </c>
      <c r="U35" s="289">
        <v>0.66839999999999999</v>
      </c>
      <c r="V35" s="289">
        <v>0.67100000000000004</v>
      </c>
      <c r="W35" s="289">
        <v>0.65890000000000004</v>
      </c>
      <c r="X35" s="289">
        <v>0.66539999999999999</v>
      </c>
      <c r="Y35" s="289">
        <v>0.66420000000000001</v>
      </c>
      <c r="Z35" s="289">
        <v>0.66180000000000005</v>
      </c>
      <c r="AA35" s="289">
        <v>0.6593</v>
      </c>
      <c r="AB35" s="289">
        <v>0.65359999999999996</v>
      </c>
      <c r="AC35" s="289">
        <v>0.65400000000000003</v>
      </c>
      <c r="AD35" s="289">
        <v>0.64529999999999998</v>
      </c>
      <c r="AE35" s="289">
        <v>0.64359999999999995</v>
      </c>
      <c r="AF35" s="289">
        <v>0.6462</v>
      </c>
      <c r="AG35" s="289">
        <v>0.63939999999999997</v>
      </c>
      <c r="AH35" s="289">
        <v>0.62690000000000001</v>
      </c>
      <c r="AI35" s="289">
        <v>0.62790000000000001</v>
      </c>
      <c r="AJ35" s="289">
        <v>0.61839999999999995</v>
      </c>
      <c r="AK35" s="289">
        <v>0.62719999999999998</v>
      </c>
      <c r="AL35" s="289">
        <v>0.62490000000000001</v>
      </c>
      <c r="AM35" s="289">
        <v>0.61799999999999999</v>
      </c>
      <c r="AN35" s="289">
        <v>0.6109</v>
      </c>
      <c r="AO35" s="289">
        <v>0.6099</v>
      </c>
      <c r="AP35" s="289">
        <v>0.6099</v>
      </c>
      <c r="AQ35" s="289">
        <v>0.6099</v>
      </c>
      <c r="AR35" s="289">
        <v>0.6099</v>
      </c>
      <c r="AS35" s="289">
        <v>0.58889999999999998</v>
      </c>
      <c r="AT35" s="289">
        <v>0.60389999999999999</v>
      </c>
      <c r="AU35" s="289">
        <v>0.62219999999999998</v>
      </c>
      <c r="AV35" s="289">
        <v>0.62219999999999998</v>
      </c>
      <c r="AW35" s="289">
        <v>0.62219999999999998</v>
      </c>
      <c r="AX35" s="289">
        <v>0.62219999999999998</v>
      </c>
      <c r="AY35" s="289">
        <v>0.59940000000000004</v>
      </c>
      <c r="AZ35" s="874">
        <v>0.59930000000000005</v>
      </c>
      <c r="BA35" s="874">
        <v>0.59940000000000004</v>
      </c>
      <c r="BB35" s="874">
        <v>0.59944152581999999</v>
      </c>
      <c r="BC35" s="874">
        <v>0.59944278602000001</v>
      </c>
      <c r="BD35" s="874">
        <v>0.59942856926999999</v>
      </c>
      <c r="BE35" s="355">
        <v>0.59942712682999999</v>
      </c>
      <c r="BF35" s="355">
        <v>0.59940277990000002</v>
      </c>
      <c r="BG35" s="355">
        <v>0.59940081584000005</v>
      </c>
      <c r="BH35" s="355">
        <v>0.59941017446</v>
      </c>
      <c r="BI35" s="355">
        <v>0.59940381344000004</v>
      </c>
      <c r="BJ35" s="355">
        <v>0.59939396304000003</v>
      </c>
      <c r="BK35" s="355">
        <v>0.53999161037999999</v>
      </c>
      <c r="BL35" s="355">
        <v>0.53997179213000002</v>
      </c>
      <c r="BM35" s="355">
        <v>0.53998309174000003</v>
      </c>
      <c r="BN35" s="355">
        <v>0.53997553433000001</v>
      </c>
      <c r="BO35" s="355">
        <v>0.53997381427000002</v>
      </c>
      <c r="BP35" s="355">
        <v>0.53996082323000005</v>
      </c>
      <c r="BQ35" s="355">
        <v>0.53996347941</v>
      </c>
      <c r="BR35" s="355">
        <v>0.53996445587999997</v>
      </c>
      <c r="BS35" s="355">
        <v>0.53996292065999996</v>
      </c>
      <c r="BT35" s="355">
        <v>0.53997303098000005</v>
      </c>
      <c r="BU35" s="355">
        <v>0.53996629879000002</v>
      </c>
      <c r="BV35" s="355">
        <v>0.53995587725000005</v>
      </c>
    </row>
    <row r="36" spans="1:74" ht="11.1" customHeight="1" x14ac:dyDescent="0.2">
      <c r="A36" s="323"/>
      <c r="B36" s="402"/>
      <c r="C36" s="289"/>
      <c r="D36" s="289"/>
      <c r="E36" s="289"/>
      <c r="F36" s="289"/>
      <c r="G36" s="289"/>
      <c r="H36" s="289"/>
      <c r="I36" s="289"/>
      <c r="J36" s="289"/>
      <c r="K36" s="289"/>
      <c r="L36" s="289"/>
      <c r="M36" s="289"/>
      <c r="N36" s="289"/>
      <c r="O36" s="289"/>
      <c r="P36" s="289"/>
      <c r="Q36" s="289"/>
      <c r="R36" s="289"/>
      <c r="S36" s="289"/>
      <c r="T36" s="289"/>
      <c r="U36" s="289"/>
      <c r="V36" s="289"/>
      <c r="W36" s="289"/>
      <c r="X36" s="289"/>
      <c r="Y36" s="289"/>
      <c r="Z36" s="289"/>
      <c r="AA36" s="289"/>
      <c r="AB36" s="289"/>
      <c r="AC36" s="289"/>
      <c r="AD36" s="289"/>
      <c r="AE36" s="289"/>
      <c r="AF36" s="289"/>
      <c r="AG36" s="289"/>
      <c r="AH36" s="289"/>
      <c r="AI36" s="289"/>
      <c r="AJ36" s="289"/>
      <c r="AK36" s="289"/>
      <c r="AL36" s="289"/>
      <c r="AM36" s="289"/>
      <c r="AN36" s="289"/>
      <c r="AO36" s="289"/>
      <c r="AP36" s="289"/>
      <c r="AQ36" s="289"/>
      <c r="AR36" s="289"/>
      <c r="AS36" s="289"/>
      <c r="AT36" s="289"/>
      <c r="AU36" s="289"/>
      <c r="AV36" s="289"/>
      <c r="AW36" s="289"/>
      <c r="AX36" s="289"/>
      <c r="AY36" s="289"/>
      <c r="AZ36" s="874"/>
      <c r="BA36" s="874"/>
      <c r="BB36" s="874"/>
      <c r="BC36" s="874"/>
      <c r="BD36" s="874"/>
      <c r="BE36" s="355"/>
      <c r="BF36" s="355"/>
      <c r="BG36" s="355"/>
      <c r="BH36" s="355"/>
      <c r="BI36" s="355"/>
      <c r="BJ36" s="355"/>
      <c r="BK36" s="355"/>
      <c r="BL36" s="355"/>
      <c r="BM36" s="355"/>
      <c r="BN36" s="355"/>
      <c r="BO36" s="355"/>
      <c r="BP36" s="355"/>
      <c r="BQ36" s="355"/>
      <c r="BR36" s="355"/>
      <c r="BS36" s="355"/>
      <c r="BT36" s="355"/>
      <c r="BU36" s="355"/>
      <c r="BV36" s="355"/>
    </row>
    <row r="37" spans="1:74" s="272" customFormat="1" ht="11.1" customHeight="1" x14ac:dyDescent="0.2">
      <c r="A37" s="395" t="s">
        <v>207</v>
      </c>
      <c r="B37" s="401" t="s">
        <v>962</v>
      </c>
      <c r="C37" s="105">
        <v>9.1685999999999996</v>
      </c>
      <c r="D37" s="105">
        <v>9.1786999999999992</v>
      </c>
      <c r="E37" s="105">
        <v>9.2029999999999994</v>
      </c>
      <c r="F37" s="105">
        <v>9.1720000000000006</v>
      </c>
      <c r="G37" s="105">
        <v>9.1533999999999995</v>
      </c>
      <c r="H37" s="105">
        <v>9.2172000000000001</v>
      </c>
      <c r="I37" s="105">
        <v>8.8351000000000006</v>
      </c>
      <c r="J37" s="105">
        <v>8.8584999999999994</v>
      </c>
      <c r="K37" s="105">
        <v>8.9946000000000002</v>
      </c>
      <c r="L37" s="105">
        <v>8.9907000000000004</v>
      </c>
      <c r="M37" s="105">
        <v>9.0802999999999994</v>
      </c>
      <c r="N37" s="105">
        <v>8.9974000000000007</v>
      </c>
      <c r="O37" s="105">
        <v>9.2174999999999994</v>
      </c>
      <c r="P37" s="105">
        <v>9.3508999999999993</v>
      </c>
      <c r="Q37" s="105">
        <v>9.3383000000000003</v>
      </c>
      <c r="R37" s="105">
        <v>9.2143999999999995</v>
      </c>
      <c r="S37" s="105">
        <v>9.2614000000000001</v>
      </c>
      <c r="T37" s="105">
        <v>9.2998999999999992</v>
      </c>
      <c r="U37" s="105">
        <v>9.0900999999999996</v>
      </c>
      <c r="V37" s="105">
        <v>9.0958000000000006</v>
      </c>
      <c r="W37" s="105">
        <v>9.07</v>
      </c>
      <c r="X37" s="105">
        <v>9.0747999999999998</v>
      </c>
      <c r="Y37" s="105">
        <v>9.1631</v>
      </c>
      <c r="Z37" s="105">
        <v>9.2083999999999993</v>
      </c>
      <c r="AA37" s="105">
        <v>9.3432999999999993</v>
      </c>
      <c r="AB37" s="105">
        <v>9.2937999999999992</v>
      </c>
      <c r="AC37" s="105">
        <v>9.3591999999999995</v>
      </c>
      <c r="AD37" s="105">
        <v>9.2741000000000007</v>
      </c>
      <c r="AE37" s="105">
        <v>9.2097999999999995</v>
      </c>
      <c r="AF37" s="105">
        <v>9.2470999999999997</v>
      </c>
      <c r="AG37" s="105">
        <v>9.1976999999999993</v>
      </c>
      <c r="AH37" s="105">
        <v>9.1044</v>
      </c>
      <c r="AI37" s="105">
        <v>8.9802</v>
      </c>
      <c r="AJ37" s="105">
        <v>9.1010000000000009</v>
      </c>
      <c r="AK37" s="105">
        <v>9.1693999999999996</v>
      </c>
      <c r="AL37" s="105">
        <v>9.2466000000000008</v>
      </c>
      <c r="AM37" s="105">
        <v>9.3558000000000003</v>
      </c>
      <c r="AN37" s="105">
        <v>9.3668999999999993</v>
      </c>
      <c r="AO37" s="105">
        <v>9.5396999999999998</v>
      </c>
      <c r="AP37" s="105">
        <v>9.3856999999999999</v>
      </c>
      <c r="AQ37" s="105">
        <v>9.4210999999999991</v>
      </c>
      <c r="AR37" s="105">
        <v>9.5203000000000007</v>
      </c>
      <c r="AS37" s="105">
        <v>9.4540000000000006</v>
      </c>
      <c r="AT37" s="105">
        <v>9.4153000000000002</v>
      </c>
      <c r="AU37" s="105">
        <v>9.2812999999999999</v>
      </c>
      <c r="AV37" s="105">
        <v>9.2913999999999994</v>
      </c>
      <c r="AW37" s="105">
        <v>9.4159000000000006</v>
      </c>
      <c r="AX37" s="105">
        <v>9.2820999999999998</v>
      </c>
      <c r="AY37" s="105">
        <v>9.3995999999999995</v>
      </c>
      <c r="AZ37" s="886">
        <v>9.4718999999999998</v>
      </c>
      <c r="BA37" s="886">
        <v>9.4903999999999993</v>
      </c>
      <c r="BB37" s="886">
        <v>9.4891695028999994</v>
      </c>
      <c r="BC37" s="886">
        <v>9.5096010850999999</v>
      </c>
      <c r="BD37" s="886">
        <v>9.5980458256999999</v>
      </c>
      <c r="BE37" s="388">
        <v>9.5031033408999992</v>
      </c>
      <c r="BF37" s="388">
        <v>9.5585269230000005</v>
      </c>
      <c r="BG37" s="388">
        <v>9.5948803187999996</v>
      </c>
      <c r="BH37" s="388">
        <v>9.5855657911000005</v>
      </c>
      <c r="BI37" s="388">
        <v>9.6193350537000004</v>
      </c>
      <c r="BJ37" s="388">
        <v>9.5586007377000008</v>
      </c>
      <c r="BK37" s="388">
        <v>9.5770233481999991</v>
      </c>
      <c r="BL37" s="388">
        <v>9.6319577412000008</v>
      </c>
      <c r="BM37" s="388">
        <v>9.5422625252</v>
      </c>
      <c r="BN37" s="388">
        <v>9.5694601376000001</v>
      </c>
      <c r="BO37" s="388">
        <v>9.5641320414000006</v>
      </c>
      <c r="BP37" s="388">
        <v>9.6227635156000009</v>
      </c>
      <c r="BQ37" s="388">
        <v>9.5225131624999992</v>
      </c>
      <c r="BR37" s="388">
        <v>9.5555581167000003</v>
      </c>
      <c r="BS37" s="388">
        <v>9.5886282515999994</v>
      </c>
      <c r="BT37" s="388">
        <v>9.5751221731000005</v>
      </c>
      <c r="BU37" s="388">
        <v>9.6073939404999997</v>
      </c>
      <c r="BV37" s="388">
        <v>9.5580088039</v>
      </c>
    </row>
    <row r="38" spans="1:74" ht="11.1" customHeight="1" x14ac:dyDescent="0.2">
      <c r="A38" s="323" t="s">
        <v>155</v>
      </c>
      <c r="B38" s="402" t="s">
        <v>941</v>
      </c>
      <c r="C38" s="289">
        <v>5.2068000000000003</v>
      </c>
      <c r="D38" s="289">
        <v>5.1158000000000001</v>
      </c>
      <c r="E38" s="289">
        <v>5.1947999999999999</v>
      </c>
      <c r="F38" s="289">
        <v>5.1647999999999996</v>
      </c>
      <c r="G38" s="289">
        <v>5.1627000000000001</v>
      </c>
      <c r="H38" s="289">
        <v>5.2096999999999998</v>
      </c>
      <c r="I38" s="289">
        <v>5.0576999999999996</v>
      </c>
      <c r="J38" s="289">
        <v>5.0178000000000003</v>
      </c>
      <c r="K38" s="289">
        <v>5.0717999999999996</v>
      </c>
      <c r="L38" s="289">
        <v>5.0909000000000004</v>
      </c>
      <c r="M38" s="289">
        <v>5.1128</v>
      </c>
      <c r="N38" s="289">
        <v>5.0068999999999999</v>
      </c>
      <c r="O38" s="289">
        <v>5.2336999999999998</v>
      </c>
      <c r="P38" s="289">
        <v>5.3691000000000004</v>
      </c>
      <c r="Q38" s="289">
        <v>5.3560999999999996</v>
      </c>
      <c r="R38" s="289">
        <v>5.282</v>
      </c>
      <c r="S38" s="289">
        <v>5.3300999999999998</v>
      </c>
      <c r="T38" s="289">
        <v>5.3438999999999997</v>
      </c>
      <c r="U38" s="289">
        <v>5.1562999999999999</v>
      </c>
      <c r="V38" s="289">
        <v>5.194</v>
      </c>
      <c r="W38" s="289">
        <v>5.2043999999999997</v>
      </c>
      <c r="X38" s="289">
        <v>5.1790000000000003</v>
      </c>
      <c r="Y38" s="289">
        <v>5.2343000000000002</v>
      </c>
      <c r="Z38" s="289">
        <v>5.2628000000000004</v>
      </c>
      <c r="AA38" s="289">
        <v>5.3803000000000001</v>
      </c>
      <c r="AB38" s="289">
        <v>5.3590999999999998</v>
      </c>
      <c r="AC38" s="289">
        <v>5.4238999999999997</v>
      </c>
      <c r="AD38" s="289">
        <v>5.3486000000000002</v>
      </c>
      <c r="AE38" s="289">
        <v>5.3734000000000002</v>
      </c>
      <c r="AF38" s="289">
        <v>5.3493000000000004</v>
      </c>
      <c r="AG38" s="289">
        <v>5.3220999999999998</v>
      </c>
      <c r="AH38" s="289">
        <v>5.3037999999999998</v>
      </c>
      <c r="AI38" s="289">
        <v>5.2530000000000001</v>
      </c>
      <c r="AJ38" s="289">
        <v>5.2823000000000002</v>
      </c>
      <c r="AK38" s="289">
        <v>5.2961</v>
      </c>
      <c r="AL38" s="289">
        <v>5.3170000000000002</v>
      </c>
      <c r="AM38" s="289">
        <v>5.4579000000000004</v>
      </c>
      <c r="AN38" s="289">
        <v>5.4587000000000003</v>
      </c>
      <c r="AO38" s="289">
        <v>5.6163999999999996</v>
      </c>
      <c r="AP38" s="289">
        <v>5.4287999999999998</v>
      </c>
      <c r="AQ38" s="289">
        <v>5.4687999999999999</v>
      </c>
      <c r="AR38" s="289">
        <v>5.556</v>
      </c>
      <c r="AS38" s="289">
        <v>5.3943000000000003</v>
      </c>
      <c r="AT38" s="289">
        <v>5.4207999999999998</v>
      </c>
      <c r="AU38" s="289">
        <v>5.4447000000000001</v>
      </c>
      <c r="AV38" s="289">
        <v>5.3613999999999997</v>
      </c>
      <c r="AW38" s="289">
        <v>5.4318999999999997</v>
      </c>
      <c r="AX38" s="289">
        <v>5.3163999999999998</v>
      </c>
      <c r="AY38" s="289">
        <v>5.5545</v>
      </c>
      <c r="AZ38" s="874">
        <v>5.5591999999999997</v>
      </c>
      <c r="BA38" s="874">
        <v>5.6215999999999999</v>
      </c>
      <c r="BB38" s="874">
        <v>5.4962588350999999</v>
      </c>
      <c r="BC38" s="874">
        <v>5.5150709824000002</v>
      </c>
      <c r="BD38" s="874">
        <v>5.5512465319000004</v>
      </c>
      <c r="BE38" s="355">
        <v>5.4806535829999996</v>
      </c>
      <c r="BF38" s="355">
        <v>5.5262043714000004</v>
      </c>
      <c r="BG38" s="355">
        <v>5.5478172811000004</v>
      </c>
      <c r="BH38" s="355">
        <v>5.5670573115000002</v>
      </c>
      <c r="BI38" s="355">
        <v>5.5847597998999996</v>
      </c>
      <c r="BJ38" s="355">
        <v>5.5358330784999996</v>
      </c>
      <c r="BK38" s="355">
        <v>5.5366334546999996</v>
      </c>
      <c r="BL38" s="355">
        <v>5.5242485280000002</v>
      </c>
      <c r="BM38" s="355">
        <v>5.5172255512000001</v>
      </c>
      <c r="BN38" s="355">
        <v>5.5282753938000004</v>
      </c>
      <c r="BO38" s="355">
        <v>5.5514432606000002</v>
      </c>
      <c r="BP38" s="355">
        <v>5.5873790537000003</v>
      </c>
      <c r="BQ38" s="355">
        <v>5.51499878</v>
      </c>
      <c r="BR38" s="355">
        <v>5.5527321299999999</v>
      </c>
      <c r="BS38" s="355">
        <v>5.5742905840999999</v>
      </c>
      <c r="BT38" s="355">
        <v>5.5933816228</v>
      </c>
      <c r="BU38" s="355">
        <v>5.6112495018999997</v>
      </c>
      <c r="BV38" s="355">
        <v>5.5621296902999999</v>
      </c>
    </row>
    <row r="39" spans="1:74" ht="11.1" customHeight="1" x14ac:dyDescent="0.2">
      <c r="A39" s="323" t="s">
        <v>156</v>
      </c>
      <c r="B39" s="402" t="s">
        <v>954</v>
      </c>
      <c r="C39" s="289">
        <v>0.9153</v>
      </c>
      <c r="D39" s="289">
        <v>0.91359999999999997</v>
      </c>
      <c r="E39" s="289">
        <v>0.9234</v>
      </c>
      <c r="F39" s="289">
        <v>0.92559999999999998</v>
      </c>
      <c r="G39" s="289">
        <v>0.93330000000000002</v>
      </c>
      <c r="H39" s="289">
        <v>0.93830000000000002</v>
      </c>
      <c r="I39" s="289">
        <v>0.91690000000000005</v>
      </c>
      <c r="J39" s="289">
        <v>0.89329999999999998</v>
      </c>
      <c r="K39" s="289">
        <v>0.92510000000000003</v>
      </c>
      <c r="L39" s="289">
        <v>0.90229999999999999</v>
      </c>
      <c r="M39" s="289">
        <v>0.91510000000000002</v>
      </c>
      <c r="N39" s="289">
        <v>0.91469999999999996</v>
      </c>
      <c r="O39" s="289">
        <v>0.9304</v>
      </c>
      <c r="P39" s="289">
        <v>0.89690000000000003</v>
      </c>
      <c r="Q39" s="289">
        <v>0.90700000000000003</v>
      </c>
      <c r="R39" s="289">
        <v>0.92730000000000001</v>
      </c>
      <c r="S39" s="289">
        <v>0.9375</v>
      </c>
      <c r="T39" s="289">
        <v>0.93379999999999996</v>
      </c>
      <c r="U39" s="289">
        <v>0.93810000000000004</v>
      </c>
      <c r="V39" s="289">
        <v>0.93330000000000002</v>
      </c>
      <c r="W39" s="289">
        <v>0.92810000000000004</v>
      </c>
      <c r="X39" s="289">
        <v>0.92659999999999998</v>
      </c>
      <c r="Y39" s="289">
        <v>0.93810000000000004</v>
      </c>
      <c r="Z39" s="289">
        <v>0.92630000000000001</v>
      </c>
      <c r="AA39" s="289">
        <v>0.95</v>
      </c>
      <c r="AB39" s="289">
        <v>0.94620000000000004</v>
      </c>
      <c r="AC39" s="289">
        <v>0.95140000000000002</v>
      </c>
      <c r="AD39" s="289">
        <v>0.94220000000000004</v>
      </c>
      <c r="AE39" s="289">
        <v>0.94259999999999999</v>
      </c>
      <c r="AF39" s="289">
        <v>0.93530000000000002</v>
      </c>
      <c r="AG39" s="289">
        <v>0.9375</v>
      </c>
      <c r="AH39" s="289">
        <v>0.92049999999999998</v>
      </c>
      <c r="AI39" s="289">
        <v>0.91810000000000003</v>
      </c>
      <c r="AJ39" s="289">
        <v>0.91639999999999999</v>
      </c>
      <c r="AK39" s="289">
        <v>0.94740000000000002</v>
      </c>
      <c r="AL39" s="289">
        <v>0.95399999999999996</v>
      </c>
      <c r="AM39" s="289">
        <v>1.0112000000000001</v>
      </c>
      <c r="AN39" s="289">
        <v>0.9929</v>
      </c>
      <c r="AO39" s="289">
        <v>1.0016</v>
      </c>
      <c r="AP39" s="289">
        <v>0.98560000000000003</v>
      </c>
      <c r="AQ39" s="289">
        <v>0.99029999999999996</v>
      </c>
      <c r="AR39" s="289">
        <v>0.99260000000000004</v>
      </c>
      <c r="AS39" s="289">
        <v>0.99039999999999995</v>
      </c>
      <c r="AT39" s="289">
        <v>0.99139999999999995</v>
      </c>
      <c r="AU39" s="289">
        <v>0.9728</v>
      </c>
      <c r="AV39" s="289">
        <v>0.9768</v>
      </c>
      <c r="AW39" s="289">
        <v>0.9889</v>
      </c>
      <c r="AX39" s="289">
        <v>0.98609999999999998</v>
      </c>
      <c r="AY39" s="289">
        <v>0.98229999999999995</v>
      </c>
      <c r="AZ39" s="874">
        <v>0.9909</v>
      </c>
      <c r="BA39" s="874">
        <v>0.96889999999999998</v>
      </c>
      <c r="BB39" s="874">
        <v>1.0004188172999999</v>
      </c>
      <c r="BC39" s="874">
        <v>0.99482515951999995</v>
      </c>
      <c r="BD39" s="874">
        <v>1.0100452914</v>
      </c>
      <c r="BE39" s="355">
        <v>0.99151606071999998</v>
      </c>
      <c r="BF39" s="355">
        <v>0.99477048842000004</v>
      </c>
      <c r="BG39" s="355">
        <v>1.0118289711999999</v>
      </c>
      <c r="BH39" s="355">
        <v>0.99179241534999996</v>
      </c>
      <c r="BI39" s="355">
        <v>1.0104073424</v>
      </c>
      <c r="BJ39" s="355">
        <v>0.99296308903999997</v>
      </c>
      <c r="BK39" s="355">
        <v>1.0186375269000001</v>
      </c>
      <c r="BL39" s="355">
        <v>1.0807791728</v>
      </c>
      <c r="BM39" s="355">
        <v>1.0164809988000001</v>
      </c>
      <c r="BN39" s="355">
        <v>1.0335784066</v>
      </c>
      <c r="BO39" s="355">
        <v>1.0137328621999999</v>
      </c>
      <c r="BP39" s="355">
        <v>1.0331142817000001</v>
      </c>
      <c r="BQ39" s="355">
        <v>1.0137624989</v>
      </c>
      <c r="BR39" s="355">
        <v>1.01347166</v>
      </c>
      <c r="BS39" s="355">
        <v>1.0303383432</v>
      </c>
      <c r="BT39" s="355">
        <v>1.0100106045999999</v>
      </c>
      <c r="BU39" s="355">
        <v>1.0285641592999999</v>
      </c>
      <c r="BV39" s="355">
        <v>1.0110425831000001</v>
      </c>
    </row>
    <row r="40" spans="1:74" ht="11.1" customHeight="1" x14ac:dyDescent="0.2">
      <c r="A40" s="323" t="s">
        <v>551</v>
      </c>
      <c r="B40" s="402" t="s">
        <v>955</v>
      </c>
      <c r="C40" s="289">
        <v>0.82040000000000002</v>
      </c>
      <c r="D40" s="289">
        <v>0.89549999999999996</v>
      </c>
      <c r="E40" s="289">
        <v>0.82950000000000002</v>
      </c>
      <c r="F40" s="289">
        <v>0.83250000000000002</v>
      </c>
      <c r="G40" s="289">
        <v>0.83350000000000002</v>
      </c>
      <c r="H40" s="289">
        <v>0.84450000000000003</v>
      </c>
      <c r="I40" s="289">
        <v>0.82050000000000001</v>
      </c>
      <c r="J40" s="289">
        <v>0.8175</v>
      </c>
      <c r="K40" s="289">
        <v>0.81950000000000001</v>
      </c>
      <c r="L40" s="289">
        <v>0.83050000000000002</v>
      </c>
      <c r="M40" s="289">
        <v>0.84650000000000003</v>
      </c>
      <c r="N40" s="289">
        <v>0.83650000000000002</v>
      </c>
      <c r="O40" s="289">
        <v>0.87250000000000005</v>
      </c>
      <c r="P40" s="289">
        <v>0.87890000000000001</v>
      </c>
      <c r="Q40" s="289">
        <v>0.87680000000000002</v>
      </c>
      <c r="R40" s="289">
        <v>0.86870000000000003</v>
      </c>
      <c r="S40" s="289">
        <v>0.86880000000000002</v>
      </c>
      <c r="T40" s="289">
        <v>0.88700000000000001</v>
      </c>
      <c r="U40" s="289">
        <v>0.85799999999999998</v>
      </c>
      <c r="V40" s="289">
        <v>0.8589</v>
      </c>
      <c r="W40" s="289">
        <v>0.84799999999999998</v>
      </c>
      <c r="X40" s="289">
        <v>0.84179999999999999</v>
      </c>
      <c r="Y40" s="289">
        <v>0.83979999999999999</v>
      </c>
      <c r="Z40" s="289">
        <v>0.86019999999999996</v>
      </c>
      <c r="AA40" s="289">
        <v>0.83779999999999999</v>
      </c>
      <c r="AB40" s="289">
        <v>0.83630000000000004</v>
      </c>
      <c r="AC40" s="289">
        <v>0.83</v>
      </c>
      <c r="AD40" s="289">
        <v>0.86599999999999999</v>
      </c>
      <c r="AE40" s="289">
        <v>0.84099999999999997</v>
      </c>
      <c r="AF40" s="289">
        <v>0.84199999999999997</v>
      </c>
      <c r="AG40" s="289">
        <v>0.84099999999999997</v>
      </c>
      <c r="AH40" s="289">
        <v>0.83489999999999998</v>
      </c>
      <c r="AI40" s="289">
        <v>0.82599999999999996</v>
      </c>
      <c r="AJ40" s="289">
        <v>0.83599999999999997</v>
      </c>
      <c r="AK40" s="289">
        <v>0.85199999999999998</v>
      </c>
      <c r="AL40" s="289">
        <v>0.85709999999999997</v>
      </c>
      <c r="AM40" s="289">
        <v>0.8488</v>
      </c>
      <c r="AN40" s="289">
        <v>0.84660000000000002</v>
      </c>
      <c r="AO40" s="289">
        <v>0.85029999999999994</v>
      </c>
      <c r="AP40" s="289">
        <v>0.84930000000000005</v>
      </c>
      <c r="AQ40" s="289">
        <v>0.8508</v>
      </c>
      <c r="AR40" s="289">
        <v>0.85619999999999996</v>
      </c>
      <c r="AS40" s="289">
        <v>0.86809999999999998</v>
      </c>
      <c r="AT40" s="289">
        <v>0.8669</v>
      </c>
      <c r="AU40" s="289">
        <v>0.83520000000000005</v>
      </c>
      <c r="AV40" s="289">
        <v>0.85599999999999998</v>
      </c>
      <c r="AW40" s="289">
        <v>0.85899999999999999</v>
      </c>
      <c r="AX40" s="289">
        <v>0.84330000000000005</v>
      </c>
      <c r="AY40" s="289">
        <v>0.78069999999999995</v>
      </c>
      <c r="AZ40" s="874">
        <v>0.84199999999999997</v>
      </c>
      <c r="BA40" s="874">
        <v>0.84060000000000001</v>
      </c>
      <c r="BB40" s="874">
        <v>0.84645742927000001</v>
      </c>
      <c r="BC40" s="874">
        <v>0.84528507172</v>
      </c>
      <c r="BD40" s="874">
        <v>0.84438729470999996</v>
      </c>
      <c r="BE40" s="355">
        <v>0.84326288536000005</v>
      </c>
      <c r="BF40" s="355">
        <v>0.84254483020000004</v>
      </c>
      <c r="BG40" s="355">
        <v>0.84142967506999999</v>
      </c>
      <c r="BH40" s="355">
        <v>0.84011364152000001</v>
      </c>
      <c r="BI40" s="355">
        <v>0.83907649401999995</v>
      </c>
      <c r="BJ40" s="355">
        <v>0.83810125230999999</v>
      </c>
      <c r="BK40" s="355">
        <v>0.84048053005000001</v>
      </c>
      <c r="BL40" s="355">
        <v>0.83968213051999996</v>
      </c>
      <c r="BM40" s="355">
        <v>0.83833166138000004</v>
      </c>
      <c r="BN40" s="355">
        <v>0.83731573930000003</v>
      </c>
      <c r="BO40" s="355">
        <v>0.83619625532999997</v>
      </c>
      <c r="BP40" s="355">
        <v>0.83527673252000001</v>
      </c>
      <c r="BQ40" s="355">
        <v>0.83407960847999996</v>
      </c>
      <c r="BR40" s="355">
        <v>0.83291228482000002</v>
      </c>
      <c r="BS40" s="355">
        <v>0.83178952152999996</v>
      </c>
      <c r="BT40" s="355">
        <v>0.83046015176999999</v>
      </c>
      <c r="BU40" s="355">
        <v>0.82942958918999998</v>
      </c>
      <c r="BV40" s="355">
        <v>0.82846448029999997</v>
      </c>
    </row>
    <row r="41" spans="1:74" ht="11.1" customHeight="1" x14ac:dyDescent="0.2">
      <c r="A41" s="323" t="s">
        <v>157</v>
      </c>
      <c r="B41" s="402" t="s">
        <v>192</v>
      </c>
      <c r="C41" s="289">
        <v>0.58509999999999995</v>
      </c>
      <c r="D41" s="289">
        <v>0.6381</v>
      </c>
      <c r="E41" s="289">
        <v>0.60709999999999997</v>
      </c>
      <c r="F41" s="289">
        <v>0.60709999999999997</v>
      </c>
      <c r="G41" s="289">
        <v>0.58189999999999997</v>
      </c>
      <c r="H41" s="289">
        <v>0.61070000000000002</v>
      </c>
      <c r="I41" s="289">
        <v>0.54759999999999998</v>
      </c>
      <c r="J41" s="289">
        <v>0.59140000000000004</v>
      </c>
      <c r="K41" s="289">
        <v>0.59819999999999995</v>
      </c>
      <c r="L41" s="289">
        <v>0.59209999999999996</v>
      </c>
      <c r="M41" s="289">
        <v>0.6179</v>
      </c>
      <c r="N41" s="289">
        <v>0.61970000000000003</v>
      </c>
      <c r="O41" s="289">
        <v>0.60660000000000003</v>
      </c>
      <c r="P41" s="289">
        <v>0.61980000000000002</v>
      </c>
      <c r="Q41" s="289">
        <v>0.61550000000000005</v>
      </c>
      <c r="R41" s="289">
        <v>0.58930000000000005</v>
      </c>
      <c r="S41" s="289">
        <v>0.57220000000000004</v>
      </c>
      <c r="T41" s="289">
        <v>0.57820000000000005</v>
      </c>
      <c r="U41" s="289">
        <v>0.59899999999999998</v>
      </c>
      <c r="V41" s="289">
        <v>0.55479999999999996</v>
      </c>
      <c r="W41" s="289">
        <v>0.57669999999999999</v>
      </c>
      <c r="X41" s="289">
        <v>0.60840000000000005</v>
      </c>
      <c r="Y41" s="289">
        <v>0.61140000000000005</v>
      </c>
      <c r="Z41" s="289">
        <v>0.61240000000000006</v>
      </c>
      <c r="AA41" s="289">
        <v>0.6069</v>
      </c>
      <c r="AB41" s="289">
        <v>0.60219999999999996</v>
      </c>
      <c r="AC41" s="289">
        <v>0.60470000000000002</v>
      </c>
      <c r="AD41" s="289">
        <v>0.60060000000000002</v>
      </c>
      <c r="AE41" s="289">
        <v>0.56240000000000001</v>
      </c>
      <c r="AF41" s="289">
        <v>0.58520000000000005</v>
      </c>
      <c r="AG41" s="289">
        <v>0.55859999999999999</v>
      </c>
      <c r="AH41" s="289">
        <v>0.52180000000000004</v>
      </c>
      <c r="AI41" s="289">
        <v>0.50270000000000004</v>
      </c>
      <c r="AJ41" s="289">
        <v>0.5635</v>
      </c>
      <c r="AK41" s="289">
        <v>0.58640000000000003</v>
      </c>
      <c r="AL41" s="289">
        <v>0.56630000000000003</v>
      </c>
      <c r="AM41" s="289">
        <v>0.55210000000000004</v>
      </c>
      <c r="AN41" s="289">
        <v>0.58089999999999997</v>
      </c>
      <c r="AO41" s="289">
        <v>0.57650000000000001</v>
      </c>
      <c r="AP41" s="289">
        <v>0.57730000000000004</v>
      </c>
      <c r="AQ41" s="289">
        <v>0.61839999999999995</v>
      </c>
      <c r="AR41" s="289">
        <v>0.60670000000000002</v>
      </c>
      <c r="AS41" s="289">
        <v>0.62649999999999995</v>
      </c>
      <c r="AT41" s="289">
        <v>0.63200000000000001</v>
      </c>
      <c r="AU41" s="289">
        <v>0.6361</v>
      </c>
      <c r="AV41" s="289">
        <v>0.62090000000000001</v>
      </c>
      <c r="AW41" s="289">
        <v>0.60970000000000002</v>
      </c>
      <c r="AX41" s="289">
        <v>0.60950000000000004</v>
      </c>
      <c r="AY41" s="289">
        <v>0.56830000000000003</v>
      </c>
      <c r="AZ41" s="874">
        <v>0.56830000000000003</v>
      </c>
      <c r="BA41" s="874">
        <v>0.56769999999999998</v>
      </c>
      <c r="BB41" s="874">
        <v>0.5725662212</v>
      </c>
      <c r="BC41" s="874">
        <v>0.57636694017000001</v>
      </c>
      <c r="BD41" s="874">
        <v>0.57642241278999995</v>
      </c>
      <c r="BE41" s="355">
        <v>0.57426649816999997</v>
      </c>
      <c r="BF41" s="355">
        <v>0.57248793043000001</v>
      </c>
      <c r="BG41" s="355">
        <v>0.57033946458999996</v>
      </c>
      <c r="BH41" s="355">
        <v>0.56800361532999999</v>
      </c>
      <c r="BI41" s="355">
        <v>0.56592660929000005</v>
      </c>
      <c r="BJ41" s="355">
        <v>0.56390665703999998</v>
      </c>
      <c r="BK41" s="355">
        <v>0.56298179855999997</v>
      </c>
      <c r="BL41" s="355">
        <v>0.56079161766999996</v>
      </c>
      <c r="BM41" s="355">
        <v>0.55843491654999999</v>
      </c>
      <c r="BN41" s="355">
        <v>0.55586676398000001</v>
      </c>
      <c r="BO41" s="355">
        <v>0.55372319477999998</v>
      </c>
      <c r="BP41" s="355">
        <v>0.55176478925000005</v>
      </c>
      <c r="BQ41" s="355">
        <v>0.54954740841000005</v>
      </c>
      <c r="BR41" s="355">
        <v>0.54735697760000002</v>
      </c>
      <c r="BS41" s="355">
        <v>0.54520724671999998</v>
      </c>
      <c r="BT41" s="355">
        <v>0.54286463664999995</v>
      </c>
      <c r="BU41" s="355">
        <v>0.54079923422999998</v>
      </c>
      <c r="BV41" s="355">
        <v>0.53879402661999998</v>
      </c>
    </row>
    <row r="42" spans="1:74" ht="11.1" customHeight="1" x14ac:dyDescent="0.2">
      <c r="A42" s="323"/>
      <c r="B42" s="328"/>
      <c r="C42" s="289"/>
      <c r="D42" s="289"/>
      <c r="E42" s="289"/>
      <c r="F42" s="289"/>
      <c r="G42" s="289"/>
      <c r="H42" s="289"/>
      <c r="I42" s="289"/>
      <c r="J42" s="289"/>
      <c r="K42" s="289"/>
      <c r="L42" s="289"/>
      <c r="M42" s="289"/>
      <c r="N42" s="289"/>
      <c r="O42" s="289"/>
      <c r="P42" s="289"/>
      <c r="Q42" s="289"/>
      <c r="R42" s="289"/>
      <c r="S42" s="289"/>
      <c r="T42" s="289"/>
      <c r="U42" s="289"/>
      <c r="V42" s="289"/>
      <c r="W42" s="289"/>
      <c r="X42" s="289"/>
      <c r="Y42" s="289"/>
      <c r="Z42" s="289"/>
      <c r="AA42" s="289"/>
      <c r="AB42" s="289"/>
      <c r="AC42" s="289"/>
      <c r="AD42" s="289"/>
      <c r="AE42" s="289"/>
      <c r="AF42" s="289"/>
      <c r="AG42" s="289"/>
      <c r="AH42" s="289"/>
      <c r="AI42" s="289"/>
      <c r="AJ42" s="289"/>
      <c r="AK42" s="289"/>
      <c r="AL42" s="289"/>
      <c r="AM42" s="289"/>
      <c r="AN42" s="289"/>
      <c r="AO42" s="289"/>
      <c r="AP42" s="289"/>
      <c r="AQ42" s="289"/>
      <c r="AR42" s="289"/>
      <c r="AS42" s="289"/>
      <c r="AT42" s="289"/>
      <c r="AU42" s="289"/>
      <c r="AV42" s="289"/>
      <c r="AW42" s="289"/>
      <c r="AX42" s="289"/>
      <c r="AY42" s="289"/>
      <c r="AZ42" s="874"/>
      <c r="BA42" s="874"/>
      <c r="BB42" s="874"/>
      <c r="BC42" s="874"/>
      <c r="BD42" s="874"/>
      <c r="BE42" s="355"/>
      <c r="BF42" s="355"/>
      <c r="BG42" s="355"/>
      <c r="BH42" s="355"/>
      <c r="BI42" s="355"/>
      <c r="BJ42" s="355"/>
      <c r="BK42" s="355"/>
      <c r="BL42" s="355"/>
      <c r="BM42" s="355"/>
      <c r="BN42" s="355"/>
      <c r="BO42" s="355"/>
      <c r="BP42" s="355"/>
      <c r="BQ42" s="355"/>
      <c r="BR42" s="355"/>
      <c r="BS42" s="355"/>
      <c r="BT42" s="355"/>
      <c r="BU42" s="355"/>
      <c r="BV42" s="355"/>
    </row>
    <row r="43" spans="1:74" ht="11.1" customHeight="1" x14ac:dyDescent="0.2">
      <c r="A43" s="323"/>
      <c r="B43" s="324" t="s">
        <v>829</v>
      </c>
      <c r="C43" s="289"/>
      <c r="D43" s="289"/>
      <c r="E43" s="289"/>
      <c r="F43" s="289"/>
      <c r="G43" s="289"/>
      <c r="H43" s="289"/>
      <c r="I43" s="289"/>
      <c r="J43" s="289"/>
      <c r="K43" s="289"/>
      <c r="L43" s="289"/>
      <c r="M43" s="289"/>
      <c r="N43" s="289"/>
      <c r="O43" s="289"/>
      <c r="P43" s="289"/>
      <c r="Q43" s="289"/>
      <c r="R43" s="289"/>
      <c r="S43" s="289"/>
      <c r="T43" s="289"/>
      <c r="U43" s="289"/>
      <c r="V43" s="289"/>
      <c r="W43" s="289"/>
      <c r="X43" s="289"/>
      <c r="Y43" s="289"/>
      <c r="Z43" s="289"/>
      <c r="AA43" s="289"/>
      <c r="AB43" s="289"/>
      <c r="AC43" s="289"/>
      <c r="AD43" s="289"/>
      <c r="AE43" s="289"/>
      <c r="AF43" s="289"/>
      <c r="AG43" s="289"/>
      <c r="AH43" s="289"/>
      <c r="AI43" s="289"/>
      <c r="AJ43" s="289"/>
      <c r="AK43" s="289"/>
      <c r="AL43" s="289"/>
      <c r="AM43" s="289"/>
      <c r="AN43" s="289"/>
      <c r="AO43" s="289"/>
      <c r="AP43" s="289"/>
      <c r="AQ43" s="289"/>
      <c r="AR43" s="289"/>
      <c r="AS43" s="289"/>
      <c r="AT43" s="289"/>
      <c r="AU43" s="289"/>
      <c r="AV43" s="289"/>
      <c r="AW43" s="289"/>
      <c r="AX43" s="289"/>
      <c r="AY43" s="289"/>
      <c r="AZ43" s="874"/>
      <c r="BA43" s="874"/>
      <c r="BB43" s="874"/>
      <c r="BC43" s="874"/>
      <c r="BD43" s="874"/>
      <c r="BE43" s="355"/>
      <c r="BF43" s="355"/>
      <c r="BG43" s="355"/>
      <c r="BH43" s="355"/>
      <c r="BI43" s="355"/>
      <c r="BJ43" s="355"/>
      <c r="BK43" s="355"/>
      <c r="BL43" s="355"/>
      <c r="BM43" s="355"/>
      <c r="BN43" s="355"/>
      <c r="BO43" s="355"/>
      <c r="BP43" s="355"/>
      <c r="BQ43" s="355"/>
      <c r="BR43" s="355"/>
      <c r="BS43" s="355"/>
      <c r="BT43" s="355"/>
      <c r="BU43" s="355"/>
      <c r="BV43" s="355"/>
    </row>
    <row r="44" spans="1:74" s="272" customFormat="1" ht="11.1" customHeight="1" x14ac:dyDescent="0.2">
      <c r="A44" s="395" t="s">
        <v>830</v>
      </c>
      <c r="B44" s="397" t="s">
        <v>831</v>
      </c>
      <c r="C44" s="106">
        <v>1.0609999999999999</v>
      </c>
      <c r="D44" s="106">
        <v>0.41599999999999998</v>
      </c>
      <c r="E44" s="106">
        <v>0.76100000000000001</v>
      </c>
      <c r="F44" s="106">
        <v>1.746</v>
      </c>
      <c r="G44" s="106">
        <v>1.4410000000000001</v>
      </c>
      <c r="H44" s="106">
        <v>0.73350000000000004</v>
      </c>
      <c r="I44" s="106">
        <v>0.65600000000000003</v>
      </c>
      <c r="J44" s="106">
        <v>0.90300000000000002</v>
      </c>
      <c r="K44" s="106">
        <v>0.78500000000000003</v>
      </c>
      <c r="L44" s="106">
        <v>0.55400000000000005</v>
      </c>
      <c r="M44" s="106">
        <v>0.46400000000000002</v>
      </c>
      <c r="N44" s="106">
        <v>0.66641935484000003</v>
      </c>
      <c r="O44" s="106">
        <v>0.55700000000000005</v>
      </c>
      <c r="P44" s="106">
        <v>0.44600000000000001</v>
      </c>
      <c r="Q44" s="106">
        <v>0.73</v>
      </c>
      <c r="R44" s="106">
        <v>0.88200000000000001</v>
      </c>
      <c r="S44" s="106">
        <v>1.159</v>
      </c>
      <c r="T44" s="106">
        <v>1.1379999999999999</v>
      </c>
      <c r="U44" s="106">
        <v>0.97899999999999998</v>
      </c>
      <c r="V44" s="106">
        <v>0.95899999999999996</v>
      </c>
      <c r="W44" s="106">
        <v>0.95599999999999996</v>
      </c>
      <c r="X44" s="106">
        <v>0.84099999999999997</v>
      </c>
      <c r="Y44" s="106">
        <v>1.0589999999999999</v>
      </c>
      <c r="Z44" s="106">
        <v>0.82799999999999996</v>
      </c>
      <c r="AA44" s="106">
        <v>1.425</v>
      </c>
      <c r="AB44" s="106">
        <v>0.81599999999999995</v>
      </c>
      <c r="AC44" s="106">
        <v>0.94599999999999995</v>
      </c>
      <c r="AD44" s="106">
        <v>1.0660000000000001</v>
      </c>
      <c r="AE44" s="106">
        <v>1.101</v>
      </c>
      <c r="AF44" s="106">
        <v>1.2126209999999999</v>
      </c>
      <c r="AG44" s="106">
        <v>1.3779999999999999</v>
      </c>
      <c r="AH44" s="106">
        <v>1.1859999999999999</v>
      </c>
      <c r="AI44" s="106">
        <v>1.4886999999999999</v>
      </c>
      <c r="AJ44" s="106">
        <v>1.2350000000000001</v>
      </c>
      <c r="AK44" s="106">
        <v>1.4419999999999999</v>
      </c>
      <c r="AL44" s="106">
        <v>1.3560000000000001</v>
      </c>
      <c r="AM44" s="106">
        <v>1.3979999999999999</v>
      </c>
      <c r="AN44" s="106">
        <v>1.1859999999999999</v>
      </c>
      <c r="AO44" s="106">
        <v>1.1859999999999999</v>
      </c>
      <c r="AP44" s="106">
        <v>1.1759999999999999</v>
      </c>
      <c r="AQ44" s="106">
        <v>1.143</v>
      </c>
      <c r="AR44" s="106">
        <v>1.0660000000000001</v>
      </c>
      <c r="AS44" s="106">
        <v>1.194</v>
      </c>
      <c r="AT44" s="106">
        <v>1.0489999999999999</v>
      </c>
      <c r="AU44" s="106">
        <v>0.89100000000000001</v>
      </c>
      <c r="AV44" s="106">
        <v>0.76300000000000001</v>
      </c>
      <c r="AW44" s="106">
        <v>0.751</v>
      </c>
      <c r="AX44" s="106">
        <v>1.0149999999999999</v>
      </c>
      <c r="AY44" s="106">
        <v>1.9330000000000001</v>
      </c>
      <c r="AZ44" s="887">
        <v>1.1850000000000001</v>
      </c>
      <c r="BA44" s="887">
        <v>4.2789999999999999</v>
      </c>
      <c r="BB44" s="887">
        <v>4.5289999999999999</v>
      </c>
      <c r="BC44" s="887">
        <v>4.7430000000000003</v>
      </c>
      <c r="BD44" s="887">
        <v>3.3290000000000002</v>
      </c>
      <c r="BE44" s="403" t="s">
        <v>1611</v>
      </c>
      <c r="BF44" s="403" t="s">
        <v>1611</v>
      </c>
      <c r="BG44" s="403" t="s">
        <v>1611</v>
      </c>
      <c r="BH44" s="403" t="s">
        <v>1611</v>
      </c>
      <c r="BI44" s="403" t="s">
        <v>1611</v>
      </c>
      <c r="BJ44" s="403" t="s">
        <v>1611</v>
      </c>
      <c r="BK44" s="403" t="s">
        <v>1611</v>
      </c>
      <c r="BL44" s="403" t="s">
        <v>1611</v>
      </c>
      <c r="BM44" s="403" t="s">
        <v>1611</v>
      </c>
      <c r="BN44" s="403" t="s">
        <v>1611</v>
      </c>
      <c r="BO44" s="403" t="s">
        <v>1611</v>
      </c>
      <c r="BP44" s="403" t="s">
        <v>1611</v>
      </c>
      <c r="BQ44" s="403" t="s">
        <v>1611</v>
      </c>
      <c r="BR44" s="403" t="s">
        <v>1611</v>
      </c>
      <c r="BS44" s="403" t="s">
        <v>1611</v>
      </c>
      <c r="BT44" s="403" t="s">
        <v>1611</v>
      </c>
      <c r="BU44" s="403" t="s">
        <v>1611</v>
      </c>
      <c r="BV44" s="403" t="s">
        <v>1611</v>
      </c>
    </row>
    <row r="45" spans="1:74" ht="12" customHeight="1" x14ac:dyDescent="0.2">
      <c r="B45" s="1024" t="s">
        <v>824</v>
      </c>
      <c r="C45" s="1013"/>
      <c r="D45" s="1013"/>
      <c r="E45" s="1013"/>
      <c r="F45" s="1013"/>
      <c r="G45" s="1013"/>
      <c r="H45" s="1013"/>
      <c r="I45" s="1013"/>
      <c r="J45" s="1013"/>
      <c r="K45" s="1013"/>
      <c r="L45" s="1013"/>
      <c r="M45" s="1013"/>
      <c r="N45" s="1013"/>
      <c r="O45" s="1013"/>
      <c r="P45" s="1013"/>
      <c r="Q45" s="1013"/>
      <c r="R45" s="641"/>
      <c r="S45" s="641"/>
      <c r="T45" s="641"/>
      <c r="U45" s="641"/>
      <c r="V45" s="641"/>
      <c r="W45" s="641"/>
      <c r="X45" s="641"/>
      <c r="Y45" s="641"/>
      <c r="Z45" s="641"/>
      <c r="AA45" s="641"/>
      <c r="AB45" s="641"/>
      <c r="AC45" s="641"/>
      <c r="AD45" s="641"/>
      <c r="AE45" s="641"/>
      <c r="AF45" s="641"/>
      <c r="AG45" s="641"/>
      <c r="AH45" s="641"/>
      <c r="AI45" s="641"/>
      <c r="AJ45" s="641"/>
      <c r="AK45" s="641"/>
      <c r="AL45" s="641"/>
      <c r="AM45" s="641"/>
      <c r="AN45" s="641"/>
      <c r="AO45" s="641"/>
      <c r="AP45" s="641"/>
      <c r="AQ45" s="641"/>
      <c r="AR45" s="641"/>
      <c r="AS45" s="641"/>
      <c r="AT45" s="641"/>
      <c r="AU45" s="641"/>
      <c r="AV45" s="641"/>
      <c r="AW45" s="641"/>
      <c r="AX45" s="641"/>
      <c r="BD45" s="637"/>
      <c r="BE45" s="637"/>
      <c r="BF45" s="637"/>
    </row>
    <row r="46" spans="1:74" x14ac:dyDescent="0.2">
      <c r="B46" s="1011" t="s">
        <v>1609</v>
      </c>
      <c r="C46" s="1011"/>
      <c r="D46" s="1011"/>
      <c r="E46" s="1011"/>
      <c r="F46" s="1011"/>
      <c r="G46" s="1011"/>
      <c r="H46" s="1011"/>
      <c r="I46" s="1011"/>
      <c r="J46" s="1011"/>
      <c r="K46" s="1011"/>
      <c r="L46" s="1011"/>
      <c r="M46" s="1011"/>
      <c r="N46" s="1011"/>
      <c r="O46" s="1011"/>
      <c r="P46" s="1011"/>
      <c r="Q46" s="1011"/>
      <c r="R46" s="764"/>
      <c r="S46" s="641"/>
      <c r="T46" s="641"/>
      <c r="U46" s="641"/>
      <c r="V46" s="641"/>
      <c r="W46" s="641"/>
      <c r="X46" s="641"/>
      <c r="Y46" s="641"/>
      <c r="Z46" s="641"/>
      <c r="AA46" s="641"/>
      <c r="AB46" s="641"/>
      <c r="AC46" s="641"/>
      <c r="AD46" s="641"/>
      <c r="AE46" s="641"/>
      <c r="AF46" s="641"/>
      <c r="AG46" s="641"/>
      <c r="AH46" s="641"/>
      <c r="AI46" s="641"/>
      <c r="AJ46" s="641"/>
      <c r="AK46" s="641"/>
      <c r="AL46" s="641"/>
      <c r="AM46" s="641"/>
      <c r="AN46" s="641"/>
      <c r="AO46" s="641"/>
      <c r="AP46" s="641"/>
      <c r="AQ46" s="641"/>
      <c r="AR46" s="641"/>
      <c r="AS46" s="641"/>
      <c r="AT46" s="641"/>
      <c r="AU46" s="641"/>
      <c r="AV46" s="641"/>
      <c r="AW46" s="641"/>
      <c r="AX46" s="641"/>
      <c r="BD46" s="637"/>
      <c r="BE46" s="637"/>
      <c r="BF46" s="637"/>
    </row>
    <row r="47" spans="1:74" s="161" customFormat="1" ht="12" customHeight="1" x14ac:dyDescent="0.2">
      <c r="A47" s="162"/>
      <c r="B47" s="773" t="s">
        <v>808</v>
      </c>
      <c r="C47" s="788"/>
      <c r="D47" s="788"/>
      <c r="E47" s="788"/>
      <c r="F47" s="788"/>
      <c r="G47" s="788"/>
      <c r="H47" s="800"/>
      <c r="I47" s="788"/>
      <c r="J47" s="788"/>
      <c r="K47" s="788"/>
      <c r="L47" s="788"/>
      <c r="M47" s="788"/>
      <c r="N47" s="788"/>
      <c r="O47" s="788"/>
      <c r="P47" s="788"/>
      <c r="Q47" s="788"/>
      <c r="R47" s="764"/>
      <c r="S47" s="763"/>
      <c r="T47" s="763"/>
      <c r="U47" s="763"/>
      <c r="V47" s="763"/>
      <c r="W47" s="763"/>
      <c r="X47" s="763"/>
      <c r="Y47" s="763"/>
      <c r="Z47" s="763"/>
      <c r="AA47" s="763"/>
      <c r="AB47" s="763"/>
      <c r="AC47" s="763"/>
      <c r="AD47" s="763"/>
      <c r="AE47" s="763"/>
      <c r="AF47" s="763"/>
      <c r="AG47" s="763"/>
      <c r="AH47" s="763"/>
      <c r="AI47" s="763"/>
      <c r="AJ47" s="763"/>
      <c r="AK47" s="763"/>
      <c r="AL47" s="763"/>
      <c r="AM47" s="763"/>
      <c r="AN47" s="763"/>
      <c r="AO47" s="763"/>
      <c r="AP47" s="763"/>
      <c r="AQ47" s="763"/>
      <c r="AR47" s="763"/>
      <c r="AS47" s="763"/>
      <c r="AT47" s="763"/>
      <c r="AU47" s="763"/>
      <c r="AV47" s="763"/>
      <c r="AW47" s="763"/>
      <c r="AX47" s="763"/>
      <c r="AY47" s="638"/>
      <c r="AZ47" s="638"/>
      <c r="BA47" s="638"/>
      <c r="BB47" s="638"/>
      <c r="BC47" s="638"/>
      <c r="BD47" s="638"/>
      <c r="BE47" s="638"/>
      <c r="BF47" s="638"/>
      <c r="BG47" s="638"/>
      <c r="BH47" s="638"/>
      <c r="BI47" s="638"/>
      <c r="BJ47" s="220"/>
    </row>
    <row r="48" spans="1:74" s="161" customFormat="1" ht="12" customHeight="1" x14ac:dyDescent="0.2">
      <c r="A48" s="162"/>
      <c r="B48" s="988" t="str">
        <f>Dates!$G$2</f>
        <v>EIA completed modeling and analysis for this report on Wednesday, July 1, 2026.</v>
      </c>
      <c r="C48" s="975"/>
      <c r="D48" s="975"/>
      <c r="E48" s="975"/>
      <c r="F48" s="975"/>
      <c r="G48" s="975"/>
      <c r="H48" s="975"/>
      <c r="I48" s="975"/>
      <c r="J48" s="975"/>
      <c r="K48" s="975"/>
      <c r="L48" s="975"/>
      <c r="M48" s="975"/>
      <c r="N48" s="975"/>
      <c r="O48" s="975"/>
      <c r="P48" s="975"/>
      <c r="Q48" s="975"/>
      <c r="R48" s="641"/>
      <c r="S48" s="763"/>
      <c r="T48" s="763"/>
      <c r="U48" s="763"/>
      <c r="V48" s="763"/>
      <c r="W48" s="763"/>
      <c r="X48" s="763"/>
      <c r="Y48" s="763"/>
      <c r="Z48" s="763"/>
      <c r="AA48" s="763"/>
      <c r="AB48" s="763"/>
      <c r="AC48" s="763"/>
      <c r="AD48" s="763"/>
      <c r="AE48" s="763"/>
      <c r="AF48" s="763"/>
      <c r="AG48" s="763"/>
      <c r="AH48" s="763"/>
      <c r="AI48" s="763"/>
      <c r="AJ48" s="763"/>
      <c r="AK48" s="763"/>
      <c r="AL48" s="763"/>
      <c r="AM48" s="763"/>
      <c r="AN48" s="763"/>
      <c r="AO48" s="763"/>
      <c r="AP48" s="763"/>
      <c r="AQ48" s="763"/>
      <c r="AR48" s="763"/>
      <c r="AS48" s="763"/>
      <c r="AT48" s="763"/>
      <c r="AU48" s="763"/>
      <c r="AV48" s="763"/>
      <c r="AW48" s="763"/>
      <c r="AX48" s="763"/>
      <c r="AY48" s="638"/>
      <c r="AZ48" s="638"/>
      <c r="BA48" s="638"/>
      <c r="BB48" s="638"/>
      <c r="BC48" s="638"/>
      <c r="BD48" s="638"/>
      <c r="BE48" s="638"/>
      <c r="BF48" s="638"/>
      <c r="BG48" s="638"/>
      <c r="BH48" s="638"/>
      <c r="BI48" s="638"/>
      <c r="BJ48" s="220"/>
    </row>
    <row r="49" spans="1:74" s="161" customFormat="1" ht="12" customHeight="1" x14ac:dyDescent="0.2">
      <c r="A49" s="162"/>
      <c r="B49" s="1021" t="s">
        <v>481</v>
      </c>
      <c r="C49" s="1022"/>
      <c r="D49" s="1022"/>
      <c r="E49" s="1022"/>
      <c r="F49" s="1022"/>
      <c r="G49" s="1022"/>
      <c r="H49" s="1022"/>
      <c r="I49" s="1022"/>
      <c r="J49" s="1022"/>
      <c r="K49" s="1022"/>
      <c r="L49" s="1022"/>
      <c r="M49" s="1022"/>
      <c r="N49" s="1022"/>
      <c r="O49" s="1022"/>
      <c r="P49" s="1022"/>
      <c r="Q49" s="1022"/>
      <c r="R49" s="641"/>
      <c r="S49" s="763"/>
      <c r="T49" s="763"/>
      <c r="U49" s="763"/>
      <c r="V49" s="763"/>
      <c r="W49" s="763"/>
      <c r="X49" s="763"/>
      <c r="Y49" s="763"/>
      <c r="Z49" s="763"/>
      <c r="AA49" s="763"/>
      <c r="AB49" s="763"/>
      <c r="AC49" s="763"/>
      <c r="AD49" s="763"/>
      <c r="AE49" s="763"/>
      <c r="AF49" s="763"/>
      <c r="AG49" s="763"/>
      <c r="AH49" s="763"/>
      <c r="AI49" s="763"/>
      <c r="AJ49" s="763"/>
      <c r="AK49" s="763"/>
      <c r="AL49" s="763"/>
      <c r="AM49" s="763"/>
      <c r="AN49" s="763"/>
      <c r="AO49" s="763"/>
      <c r="AP49" s="763"/>
      <c r="AQ49" s="763"/>
      <c r="AR49" s="763"/>
      <c r="AS49" s="763"/>
      <c r="AT49" s="763"/>
      <c r="AU49" s="763"/>
      <c r="AV49" s="763"/>
      <c r="AW49" s="763"/>
      <c r="AX49" s="763"/>
      <c r="AY49" s="638"/>
      <c r="AZ49" s="638"/>
      <c r="BA49" s="638"/>
      <c r="BB49" s="638"/>
      <c r="BC49" s="638"/>
      <c r="BD49" s="638"/>
      <c r="BE49" s="638"/>
      <c r="BF49" s="638"/>
      <c r="BG49" s="638"/>
      <c r="BH49" s="638"/>
      <c r="BI49" s="638"/>
      <c r="BJ49" s="220"/>
    </row>
    <row r="50" spans="1:74" s="161" customFormat="1" ht="12.75" customHeight="1" x14ac:dyDescent="0.2">
      <c r="A50" s="162"/>
      <c r="B50" s="997" t="s">
        <v>1402</v>
      </c>
      <c r="C50" s="984"/>
      <c r="D50" s="984"/>
      <c r="E50" s="984"/>
      <c r="F50" s="984"/>
      <c r="G50" s="984"/>
      <c r="H50" s="984"/>
      <c r="I50" s="984"/>
      <c r="J50" s="984"/>
      <c r="K50" s="984"/>
      <c r="L50" s="984"/>
      <c r="M50" s="984"/>
      <c r="N50" s="984"/>
      <c r="O50" s="984"/>
      <c r="P50" s="984"/>
      <c r="Q50" s="984"/>
      <c r="R50" s="641"/>
      <c r="S50" s="763"/>
      <c r="T50" s="763"/>
      <c r="U50" s="763"/>
      <c r="V50" s="763"/>
      <c r="W50" s="763"/>
      <c r="X50" s="763"/>
      <c r="Y50" s="763"/>
      <c r="Z50" s="763"/>
      <c r="AA50" s="763"/>
      <c r="AB50" s="763"/>
      <c r="AC50" s="763"/>
      <c r="AD50" s="763"/>
      <c r="AE50" s="763"/>
      <c r="AF50" s="763"/>
      <c r="AG50" s="763"/>
      <c r="AH50" s="763"/>
      <c r="AI50" s="763"/>
      <c r="AJ50" s="763"/>
      <c r="AK50" s="763"/>
      <c r="AL50" s="763"/>
      <c r="AM50" s="763"/>
      <c r="AN50" s="763"/>
      <c r="AO50" s="763"/>
      <c r="AP50" s="763"/>
      <c r="AQ50" s="763"/>
      <c r="AR50" s="763"/>
      <c r="AS50" s="763"/>
      <c r="AT50" s="763"/>
      <c r="AU50" s="763"/>
      <c r="AV50" s="763"/>
      <c r="AW50" s="763"/>
      <c r="AX50" s="763"/>
      <c r="AY50" s="638"/>
      <c r="AZ50" s="638"/>
      <c r="BA50" s="638"/>
      <c r="BB50" s="638"/>
      <c r="BC50" s="638"/>
      <c r="BD50" s="638"/>
      <c r="BE50" s="638"/>
      <c r="BF50" s="638"/>
      <c r="BG50" s="638"/>
      <c r="BH50" s="638"/>
      <c r="BI50" s="638"/>
      <c r="BJ50" s="220"/>
    </row>
    <row r="51" spans="1:74" s="161" customFormat="1" ht="12" customHeight="1" x14ac:dyDescent="0.2">
      <c r="A51" s="162"/>
      <c r="B51" s="992" t="s">
        <v>489</v>
      </c>
      <c r="C51" s="1013"/>
      <c r="D51" s="1013"/>
      <c r="E51" s="1013"/>
      <c r="F51" s="1013"/>
      <c r="G51" s="1013"/>
      <c r="H51" s="1013"/>
      <c r="I51" s="1013"/>
      <c r="J51" s="1013"/>
      <c r="K51" s="1013"/>
      <c r="L51" s="1013"/>
      <c r="M51" s="1013"/>
      <c r="N51" s="1013"/>
      <c r="O51" s="1013"/>
      <c r="P51" s="1013"/>
      <c r="Q51" s="1013"/>
      <c r="R51" s="641"/>
      <c r="S51" s="763"/>
      <c r="T51" s="763"/>
      <c r="U51" s="763"/>
      <c r="V51" s="763"/>
      <c r="W51" s="763"/>
      <c r="X51" s="763"/>
      <c r="Y51" s="763"/>
      <c r="Z51" s="763"/>
      <c r="AA51" s="763"/>
      <c r="AB51" s="763"/>
      <c r="AC51" s="763"/>
      <c r="AD51" s="763"/>
      <c r="AE51" s="763"/>
      <c r="AF51" s="763"/>
      <c r="AG51" s="763"/>
      <c r="AH51" s="763"/>
      <c r="AI51" s="763"/>
      <c r="AJ51" s="763"/>
      <c r="AK51" s="763"/>
      <c r="AL51" s="763"/>
      <c r="AM51" s="763"/>
      <c r="AN51" s="763"/>
      <c r="AO51" s="763"/>
      <c r="AP51" s="763"/>
      <c r="AQ51" s="763"/>
      <c r="AR51" s="763"/>
      <c r="AS51" s="763"/>
      <c r="AT51" s="763"/>
      <c r="AU51" s="763"/>
      <c r="AV51" s="763"/>
      <c r="AW51" s="763"/>
      <c r="AX51" s="763"/>
      <c r="AY51" s="638"/>
      <c r="AZ51" s="638"/>
      <c r="BA51" s="638"/>
      <c r="BB51" s="638"/>
      <c r="BC51" s="638"/>
      <c r="BD51" s="638"/>
      <c r="BE51" s="638"/>
      <c r="BF51" s="638"/>
      <c r="BG51" s="638"/>
      <c r="BH51" s="638"/>
      <c r="BI51" s="638"/>
      <c r="BJ51" s="220"/>
    </row>
    <row r="52" spans="1:74" s="161" customFormat="1" ht="12" customHeight="1" x14ac:dyDescent="0.2">
      <c r="A52" s="158"/>
      <c r="B52" s="790" t="s">
        <v>821</v>
      </c>
      <c r="C52" s="791"/>
      <c r="D52" s="791"/>
      <c r="E52" s="791"/>
      <c r="F52" s="791"/>
      <c r="G52" s="791"/>
      <c r="H52" s="801"/>
      <c r="I52" s="791"/>
      <c r="J52" s="791"/>
      <c r="K52" s="791"/>
      <c r="L52" s="791"/>
      <c r="M52" s="791"/>
      <c r="N52" s="791"/>
      <c r="O52" s="791"/>
      <c r="P52" s="791"/>
      <c r="Q52" s="789"/>
      <c r="R52" s="636"/>
      <c r="S52" s="763"/>
      <c r="T52" s="763"/>
      <c r="U52" s="763"/>
      <c r="V52" s="763"/>
      <c r="W52" s="763"/>
      <c r="X52" s="763"/>
      <c r="Y52" s="763"/>
      <c r="Z52" s="763"/>
      <c r="AA52" s="763"/>
      <c r="AB52" s="763"/>
      <c r="AC52" s="763"/>
      <c r="AD52" s="763"/>
      <c r="AE52" s="763"/>
      <c r="AF52" s="763"/>
      <c r="AG52" s="763"/>
      <c r="AH52" s="763"/>
      <c r="AI52" s="763"/>
      <c r="AJ52" s="763"/>
      <c r="AK52" s="763"/>
      <c r="AL52" s="763"/>
      <c r="AM52" s="763"/>
      <c r="AN52" s="763"/>
      <c r="AO52" s="763"/>
      <c r="AP52" s="763"/>
      <c r="AQ52" s="763"/>
      <c r="AR52" s="763"/>
      <c r="AS52" s="763"/>
      <c r="AT52" s="763"/>
      <c r="AU52" s="763"/>
      <c r="AV52" s="763"/>
      <c r="AW52" s="763"/>
      <c r="AX52" s="763"/>
      <c r="AY52" s="638"/>
      <c r="AZ52" s="638"/>
      <c r="BA52" s="638"/>
      <c r="BB52" s="638"/>
      <c r="BC52" s="638"/>
      <c r="BD52" s="638"/>
      <c r="BE52" s="638"/>
      <c r="BF52" s="638"/>
      <c r="BG52" s="638"/>
      <c r="BH52" s="638"/>
      <c r="BI52" s="638"/>
      <c r="BJ52" s="220"/>
    </row>
    <row r="53" spans="1:74" ht="12.6" customHeight="1" x14ac:dyDescent="0.2">
      <c r="B53" s="1014" t="s">
        <v>822</v>
      </c>
      <c r="C53" s="1013"/>
      <c r="D53" s="1013"/>
      <c r="E53" s="1013"/>
      <c r="F53" s="1013"/>
      <c r="G53" s="1013"/>
      <c r="H53" s="1013"/>
      <c r="I53" s="1013"/>
      <c r="J53" s="1013"/>
      <c r="K53" s="1013"/>
      <c r="L53" s="1013"/>
      <c r="M53" s="1013"/>
      <c r="N53" s="1013"/>
      <c r="O53" s="1013"/>
      <c r="P53" s="1013"/>
      <c r="Q53" s="1013"/>
      <c r="R53" s="765"/>
      <c r="S53" s="641"/>
      <c r="T53" s="641"/>
      <c r="U53" s="641"/>
      <c r="V53" s="641"/>
      <c r="W53" s="641"/>
      <c r="X53" s="641"/>
      <c r="Y53" s="641"/>
      <c r="Z53" s="641"/>
      <c r="AA53" s="641"/>
      <c r="AB53" s="641"/>
      <c r="AC53" s="641"/>
      <c r="AD53" s="641"/>
      <c r="AE53" s="641"/>
      <c r="AF53" s="641"/>
      <c r="AG53" s="641"/>
      <c r="AH53" s="641"/>
      <c r="AI53" s="641"/>
      <c r="AJ53" s="641"/>
      <c r="AK53" s="641"/>
      <c r="AL53" s="641"/>
      <c r="AM53" s="641"/>
      <c r="AN53" s="641"/>
      <c r="AO53" s="641"/>
      <c r="AP53" s="641"/>
      <c r="AQ53" s="641"/>
      <c r="AR53" s="641"/>
      <c r="AS53" s="641"/>
      <c r="AT53" s="641"/>
      <c r="AU53" s="641"/>
      <c r="AV53" s="641"/>
      <c r="AW53" s="641"/>
      <c r="AX53" s="641"/>
      <c r="BD53" s="637"/>
      <c r="BE53" s="637"/>
      <c r="BF53" s="637"/>
      <c r="BK53" s="151"/>
      <c r="BL53" s="151"/>
      <c r="BM53" s="151"/>
      <c r="BN53" s="151"/>
      <c r="BO53" s="151"/>
      <c r="BP53" s="151"/>
      <c r="BQ53" s="151"/>
      <c r="BR53" s="151"/>
      <c r="BS53" s="151"/>
      <c r="BT53" s="151"/>
      <c r="BU53" s="151"/>
      <c r="BV53" s="151"/>
    </row>
    <row r="54" spans="1:74" ht="12.75" x14ac:dyDescent="0.2">
      <c r="B54" s="999" t="s">
        <v>823</v>
      </c>
      <c r="C54" s="1013"/>
      <c r="D54" s="1013"/>
      <c r="E54" s="1013"/>
      <c r="F54" s="1013"/>
      <c r="G54" s="1013"/>
      <c r="H54" s="1013"/>
      <c r="I54" s="1013"/>
      <c r="J54" s="1013"/>
      <c r="K54" s="1013"/>
      <c r="L54" s="1013"/>
      <c r="M54" s="1013"/>
      <c r="N54" s="1013"/>
      <c r="O54" s="1013"/>
      <c r="P54" s="1013"/>
      <c r="Q54" s="1013"/>
      <c r="R54" s="160"/>
      <c r="BD54" s="637"/>
      <c r="BE54" s="637"/>
      <c r="BF54" s="637"/>
      <c r="BK54" s="151"/>
      <c r="BL54" s="151"/>
      <c r="BM54" s="151"/>
      <c r="BN54" s="151"/>
      <c r="BO54" s="151"/>
      <c r="BP54" s="151"/>
      <c r="BQ54" s="151"/>
      <c r="BR54" s="151"/>
      <c r="BS54" s="151"/>
      <c r="BT54" s="151"/>
      <c r="BU54" s="151"/>
      <c r="BV54" s="151"/>
    </row>
    <row r="55" spans="1:74" x14ac:dyDescent="0.2">
      <c r="BD55" s="637"/>
      <c r="BE55" s="637"/>
      <c r="BF55" s="637"/>
      <c r="BK55" s="151"/>
      <c r="BL55" s="151"/>
      <c r="BM55" s="151"/>
      <c r="BN55" s="151"/>
      <c r="BO55" s="151"/>
      <c r="BP55" s="151"/>
      <c r="BQ55" s="151"/>
      <c r="BR55" s="151"/>
      <c r="BS55" s="151"/>
      <c r="BT55" s="151"/>
      <c r="BU55" s="151"/>
      <c r="BV55" s="151"/>
    </row>
    <row r="56" spans="1:74" x14ac:dyDescent="0.2">
      <c r="BD56" s="637"/>
      <c r="BE56" s="637"/>
      <c r="BF56" s="637"/>
      <c r="BK56" s="151"/>
      <c r="BL56" s="151"/>
      <c r="BM56" s="151"/>
      <c r="BN56" s="151"/>
      <c r="BO56" s="151"/>
      <c r="BP56" s="151"/>
      <c r="BQ56" s="151"/>
      <c r="BR56" s="151"/>
      <c r="BS56" s="151"/>
      <c r="BT56" s="151"/>
      <c r="BU56" s="151"/>
      <c r="BV56" s="151"/>
    </row>
    <row r="57" spans="1:74" x14ac:dyDescent="0.2">
      <c r="BD57" s="637"/>
      <c r="BE57" s="637"/>
      <c r="BF57" s="637"/>
      <c r="BK57" s="151"/>
      <c r="BL57" s="151"/>
      <c r="BM57" s="151"/>
      <c r="BN57" s="151"/>
      <c r="BO57" s="151"/>
      <c r="BP57" s="151"/>
      <c r="BQ57" s="151"/>
      <c r="BR57" s="151"/>
      <c r="BS57" s="151"/>
      <c r="BT57" s="151"/>
      <c r="BU57" s="151"/>
      <c r="BV57" s="151"/>
    </row>
    <row r="58" spans="1:74" x14ac:dyDescent="0.2">
      <c r="BD58" s="637"/>
      <c r="BE58" s="637"/>
      <c r="BF58" s="637"/>
      <c r="BK58" s="151"/>
      <c r="BL58" s="151"/>
      <c r="BM58" s="151"/>
      <c r="BN58" s="151"/>
      <c r="BO58" s="151"/>
      <c r="BP58" s="151"/>
      <c r="BQ58" s="151"/>
      <c r="BR58" s="151"/>
      <c r="BS58" s="151"/>
      <c r="BT58" s="151"/>
      <c r="BU58" s="151"/>
      <c r="BV58" s="151"/>
    </row>
    <row r="59" spans="1:74" x14ac:dyDescent="0.2">
      <c r="BD59" s="637"/>
      <c r="BE59" s="637"/>
      <c r="BF59" s="637"/>
      <c r="BK59" s="151"/>
      <c r="BL59" s="151"/>
      <c r="BM59" s="151"/>
      <c r="BN59" s="151"/>
      <c r="BO59" s="151"/>
      <c r="BP59" s="151"/>
      <c r="BQ59" s="151"/>
      <c r="BR59" s="151"/>
      <c r="BS59" s="151"/>
      <c r="BT59" s="151"/>
      <c r="BU59" s="151"/>
      <c r="BV59" s="151"/>
    </row>
    <row r="60" spans="1:74" x14ac:dyDescent="0.2">
      <c r="BD60" s="637"/>
      <c r="BE60" s="637"/>
      <c r="BF60" s="637"/>
      <c r="BK60" s="151"/>
      <c r="BL60" s="151"/>
      <c r="BM60" s="151"/>
      <c r="BN60" s="151"/>
      <c r="BO60" s="151"/>
      <c r="BP60" s="151"/>
      <c r="BQ60" s="151"/>
      <c r="BR60" s="151"/>
      <c r="BS60" s="151"/>
      <c r="BT60" s="151"/>
      <c r="BU60" s="151"/>
      <c r="BV60" s="151"/>
    </row>
    <row r="61" spans="1:74" ht="12.75" x14ac:dyDescent="0.2">
      <c r="B61" s="1025"/>
      <c r="C61" s="1026"/>
      <c r="D61" s="1026"/>
      <c r="E61" s="1026"/>
      <c r="F61" s="1026"/>
      <c r="G61" s="1026"/>
      <c r="H61" s="1026"/>
      <c r="I61" s="1026"/>
      <c r="J61" s="1026"/>
      <c r="K61" s="1026"/>
      <c r="L61" s="1026"/>
      <c r="M61" s="1026"/>
      <c r="N61" s="1026"/>
      <c r="O61" s="1026"/>
      <c r="P61" s="1026"/>
      <c r="Q61" s="1026"/>
      <c r="BD61" s="637"/>
      <c r="BE61" s="637"/>
      <c r="BF61" s="637"/>
      <c r="BK61" s="151"/>
      <c r="BL61" s="151"/>
      <c r="BM61" s="151"/>
      <c r="BN61" s="151"/>
      <c r="BO61" s="151"/>
      <c r="BP61" s="151"/>
      <c r="BQ61" s="151"/>
      <c r="BR61" s="151"/>
      <c r="BS61" s="151"/>
      <c r="BT61" s="151"/>
      <c r="BU61" s="151"/>
      <c r="BV61" s="151"/>
    </row>
    <row r="62" spans="1:74" x14ac:dyDescent="0.2">
      <c r="BD62" s="637"/>
      <c r="BE62" s="637"/>
      <c r="BF62" s="637"/>
      <c r="BK62" s="151"/>
      <c r="BL62" s="151"/>
      <c r="BM62" s="151"/>
      <c r="BN62" s="151"/>
      <c r="BO62" s="151"/>
      <c r="BP62" s="151"/>
      <c r="BQ62" s="151"/>
      <c r="BR62" s="151"/>
      <c r="BS62" s="151"/>
      <c r="BT62" s="151"/>
      <c r="BU62" s="151"/>
      <c r="BV62" s="151"/>
    </row>
    <row r="63" spans="1:74" x14ac:dyDescent="0.2">
      <c r="BD63" s="637"/>
      <c r="BE63" s="637"/>
      <c r="BF63" s="637"/>
      <c r="BK63" s="151"/>
      <c r="BL63" s="151"/>
      <c r="BM63" s="151"/>
      <c r="BN63" s="151"/>
      <c r="BO63" s="151"/>
      <c r="BP63" s="151"/>
      <c r="BQ63" s="151"/>
      <c r="BR63" s="151"/>
      <c r="BS63" s="151"/>
      <c r="BT63" s="151"/>
      <c r="BU63" s="151"/>
      <c r="BV63" s="151"/>
    </row>
    <row r="64" spans="1:74" x14ac:dyDescent="0.2">
      <c r="BK64" s="151"/>
      <c r="BL64" s="151"/>
      <c r="BM64" s="151"/>
      <c r="BN64" s="151"/>
      <c r="BO64" s="151"/>
      <c r="BP64" s="151"/>
      <c r="BQ64" s="151"/>
      <c r="BR64" s="151"/>
      <c r="BS64" s="151"/>
      <c r="BT64" s="151"/>
      <c r="BU64" s="151"/>
      <c r="BV64" s="151"/>
    </row>
    <row r="65" spans="63:74" x14ac:dyDescent="0.2">
      <c r="BK65" s="151"/>
      <c r="BL65" s="151"/>
      <c r="BM65" s="151"/>
      <c r="BN65" s="151"/>
      <c r="BO65" s="151"/>
      <c r="BP65" s="151"/>
      <c r="BQ65" s="151"/>
      <c r="BR65" s="151"/>
      <c r="BS65" s="151"/>
      <c r="BT65" s="151"/>
      <c r="BU65" s="151"/>
      <c r="BV65" s="151"/>
    </row>
    <row r="66" spans="63:74" x14ac:dyDescent="0.2">
      <c r="BK66" s="151"/>
      <c r="BL66" s="151"/>
      <c r="BM66" s="151"/>
      <c r="BN66" s="151"/>
      <c r="BO66" s="151"/>
      <c r="BP66" s="151"/>
      <c r="BQ66" s="151"/>
      <c r="BR66" s="151"/>
      <c r="BS66" s="151"/>
      <c r="BT66" s="151"/>
      <c r="BU66" s="151"/>
      <c r="BV66" s="151"/>
    </row>
    <row r="67" spans="63:74" x14ac:dyDescent="0.2">
      <c r="BK67" s="151"/>
      <c r="BL67" s="151"/>
      <c r="BM67" s="151"/>
      <c r="BN67" s="151"/>
      <c r="BO67" s="151"/>
      <c r="BP67" s="151"/>
      <c r="BQ67" s="151"/>
      <c r="BR67" s="151"/>
      <c r="BS67" s="151"/>
      <c r="BT67" s="151"/>
      <c r="BU67" s="151"/>
      <c r="BV67" s="151"/>
    </row>
    <row r="68" spans="63:74" x14ac:dyDescent="0.2">
      <c r="BK68" s="151"/>
      <c r="BL68" s="151"/>
      <c r="BM68" s="151"/>
      <c r="BN68" s="151"/>
      <c r="BO68" s="151"/>
      <c r="BP68" s="151"/>
      <c r="BQ68" s="151"/>
      <c r="BR68" s="151"/>
      <c r="BS68" s="151"/>
      <c r="BT68" s="151"/>
      <c r="BU68" s="151"/>
      <c r="BV68" s="151"/>
    </row>
    <row r="69" spans="63:74" x14ac:dyDescent="0.2">
      <c r="BK69" s="151"/>
      <c r="BL69" s="151"/>
      <c r="BM69" s="151"/>
      <c r="BN69" s="151"/>
      <c r="BO69" s="151"/>
      <c r="BP69" s="151"/>
      <c r="BQ69" s="151"/>
      <c r="BR69" s="151"/>
      <c r="BS69" s="151"/>
      <c r="BT69" s="151"/>
      <c r="BU69" s="151"/>
      <c r="BV69" s="151"/>
    </row>
    <row r="70" spans="63:74" x14ac:dyDescent="0.2">
      <c r="BK70" s="151"/>
      <c r="BL70" s="151"/>
      <c r="BM70" s="151"/>
      <c r="BN70" s="151"/>
      <c r="BO70" s="151"/>
      <c r="BP70" s="151"/>
      <c r="BQ70" s="151"/>
      <c r="BR70" s="151"/>
      <c r="BS70" s="151"/>
      <c r="BT70" s="151"/>
      <c r="BU70" s="151"/>
      <c r="BV70" s="151"/>
    </row>
    <row r="71" spans="63:74" x14ac:dyDescent="0.2">
      <c r="BK71" s="151"/>
      <c r="BL71" s="151"/>
      <c r="BM71" s="151"/>
      <c r="BN71" s="151"/>
      <c r="BO71" s="151"/>
      <c r="BP71" s="151"/>
      <c r="BQ71" s="151"/>
      <c r="BR71" s="151"/>
      <c r="BS71" s="151"/>
      <c r="BT71" s="151"/>
      <c r="BU71" s="151"/>
      <c r="BV71" s="151"/>
    </row>
    <row r="72" spans="63:74" x14ac:dyDescent="0.2">
      <c r="BK72" s="151"/>
      <c r="BL72" s="151"/>
      <c r="BM72" s="151"/>
      <c r="BN72" s="151"/>
      <c r="BO72" s="151"/>
      <c r="BP72" s="151"/>
      <c r="BQ72" s="151"/>
      <c r="BR72" s="151"/>
      <c r="BS72" s="151"/>
      <c r="BT72" s="151"/>
      <c r="BU72" s="151"/>
      <c r="BV72" s="151"/>
    </row>
    <row r="73" spans="63:74" x14ac:dyDescent="0.2">
      <c r="BK73" s="151"/>
      <c r="BL73" s="151"/>
      <c r="BM73" s="151"/>
      <c r="BN73" s="151"/>
      <c r="BO73" s="151"/>
      <c r="BP73" s="151"/>
      <c r="BQ73" s="151"/>
      <c r="BR73" s="151"/>
      <c r="BS73" s="151"/>
      <c r="BT73" s="151"/>
      <c r="BU73" s="151"/>
      <c r="BV73" s="151"/>
    </row>
    <row r="74" spans="63:74" x14ac:dyDescent="0.2">
      <c r="BK74" s="151"/>
      <c r="BL74" s="151"/>
      <c r="BM74" s="151"/>
      <c r="BN74" s="151"/>
      <c r="BO74" s="151"/>
      <c r="BP74" s="151"/>
      <c r="BQ74" s="151"/>
      <c r="BR74" s="151"/>
      <c r="BS74" s="151"/>
      <c r="BT74" s="151"/>
      <c r="BU74" s="151"/>
      <c r="BV74" s="151"/>
    </row>
    <row r="75" spans="63:74" x14ac:dyDescent="0.2">
      <c r="BK75" s="151"/>
      <c r="BL75" s="151"/>
      <c r="BM75" s="151"/>
      <c r="BN75" s="151"/>
      <c r="BO75" s="151"/>
      <c r="BP75" s="151"/>
      <c r="BQ75" s="151"/>
      <c r="BR75" s="151"/>
      <c r="BS75" s="151"/>
      <c r="BT75" s="151"/>
      <c r="BU75" s="151"/>
      <c r="BV75" s="151"/>
    </row>
    <row r="76" spans="63:74" x14ac:dyDescent="0.2">
      <c r="BK76" s="151"/>
      <c r="BL76" s="151"/>
      <c r="BM76" s="151"/>
      <c r="BN76" s="151"/>
      <c r="BO76" s="151"/>
      <c r="BP76" s="151"/>
      <c r="BQ76" s="151"/>
      <c r="BR76" s="151"/>
      <c r="BS76" s="151"/>
      <c r="BT76" s="151"/>
      <c r="BU76" s="151"/>
      <c r="BV76" s="151"/>
    </row>
    <row r="77" spans="63:74" x14ac:dyDescent="0.2">
      <c r="BK77" s="151"/>
      <c r="BL77" s="151"/>
      <c r="BM77" s="151"/>
      <c r="BN77" s="151"/>
      <c r="BO77" s="151"/>
      <c r="BP77" s="151"/>
      <c r="BQ77" s="151"/>
      <c r="BR77" s="151"/>
      <c r="BS77" s="151"/>
      <c r="BT77" s="151"/>
      <c r="BU77" s="151"/>
      <c r="BV77" s="151"/>
    </row>
    <row r="78" spans="63:74" x14ac:dyDescent="0.2">
      <c r="BK78" s="151"/>
      <c r="BL78" s="151"/>
      <c r="BM78" s="151"/>
      <c r="BN78" s="151"/>
      <c r="BO78" s="151"/>
      <c r="BP78" s="151"/>
      <c r="BQ78" s="151"/>
      <c r="BR78" s="151"/>
      <c r="BS78" s="151"/>
      <c r="BT78" s="151"/>
      <c r="BU78" s="151"/>
      <c r="BV78" s="151"/>
    </row>
    <row r="79" spans="63:74" x14ac:dyDescent="0.2">
      <c r="BK79" s="151"/>
      <c r="BL79" s="151"/>
      <c r="BM79" s="151"/>
      <c r="BN79" s="151"/>
      <c r="BO79" s="151"/>
      <c r="BP79" s="151"/>
      <c r="BQ79" s="151"/>
      <c r="BR79" s="151"/>
      <c r="BS79" s="151"/>
      <c r="BT79" s="151"/>
      <c r="BU79" s="151"/>
      <c r="BV79" s="151"/>
    </row>
    <row r="80" spans="63:74" x14ac:dyDescent="0.2">
      <c r="BK80" s="151"/>
      <c r="BL80" s="151"/>
      <c r="BM80" s="151"/>
      <c r="BN80" s="151"/>
      <c r="BO80" s="151"/>
      <c r="BP80" s="151"/>
      <c r="BQ80" s="151"/>
      <c r="BR80" s="151"/>
      <c r="BS80" s="151"/>
      <c r="BT80" s="151"/>
      <c r="BU80" s="151"/>
      <c r="BV80" s="151"/>
    </row>
    <row r="81" spans="63:74" x14ac:dyDescent="0.2">
      <c r="BK81" s="151"/>
      <c r="BL81" s="151"/>
      <c r="BM81" s="151"/>
      <c r="BN81" s="151"/>
      <c r="BO81" s="151"/>
      <c r="BP81" s="151"/>
      <c r="BQ81" s="151"/>
      <c r="BR81" s="151"/>
      <c r="BS81" s="151"/>
      <c r="BT81" s="151"/>
      <c r="BU81" s="151"/>
      <c r="BV81" s="151"/>
    </row>
    <row r="82" spans="63:74" x14ac:dyDescent="0.2">
      <c r="BK82" s="151"/>
      <c r="BL82" s="151"/>
      <c r="BM82" s="151"/>
      <c r="BN82" s="151"/>
      <c r="BO82" s="151"/>
      <c r="BP82" s="151"/>
      <c r="BQ82" s="151"/>
      <c r="BR82" s="151"/>
      <c r="BS82" s="151"/>
      <c r="BT82" s="151"/>
      <c r="BU82" s="151"/>
      <c r="BV82" s="151"/>
    </row>
    <row r="83" spans="63:74" x14ac:dyDescent="0.2">
      <c r="BK83" s="151"/>
      <c r="BL83" s="151"/>
      <c r="BM83" s="151"/>
      <c r="BN83" s="151"/>
      <c r="BO83" s="151"/>
      <c r="BP83" s="151"/>
      <c r="BQ83" s="151"/>
      <c r="BR83" s="151"/>
      <c r="BS83" s="151"/>
      <c r="BT83" s="151"/>
      <c r="BU83" s="151"/>
      <c r="BV83" s="151"/>
    </row>
    <row r="84" spans="63:74" x14ac:dyDescent="0.2">
      <c r="BK84" s="151"/>
      <c r="BL84" s="151"/>
      <c r="BM84" s="151"/>
      <c r="BN84" s="151"/>
      <c r="BO84" s="151"/>
      <c r="BP84" s="151"/>
      <c r="BQ84" s="151"/>
      <c r="BR84" s="151"/>
      <c r="BS84" s="151"/>
      <c r="BT84" s="151"/>
      <c r="BU84" s="151"/>
      <c r="BV84" s="151"/>
    </row>
    <row r="85" spans="63:74" x14ac:dyDescent="0.2">
      <c r="BK85" s="151"/>
      <c r="BL85" s="151"/>
      <c r="BM85" s="151"/>
      <c r="BN85" s="151"/>
      <c r="BO85" s="151"/>
      <c r="BP85" s="151"/>
      <c r="BQ85" s="151"/>
      <c r="BR85" s="151"/>
      <c r="BS85" s="151"/>
      <c r="BT85" s="151"/>
      <c r="BU85" s="151"/>
      <c r="BV85" s="151"/>
    </row>
    <row r="86" spans="63:74" x14ac:dyDescent="0.2">
      <c r="BK86" s="151"/>
      <c r="BL86" s="151"/>
      <c r="BM86" s="151"/>
      <c r="BN86" s="151"/>
      <c r="BO86" s="151"/>
      <c r="BP86" s="151"/>
      <c r="BQ86" s="151"/>
      <c r="BR86" s="151"/>
      <c r="BS86" s="151"/>
      <c r="BT86" s="151"/>
      <c r="BU86" s="151"/>
      <c r="BV86" s="151"/>
    </row>
    <row r="87" spans="63:74" x14ac:dyDescent="0.2">
      <c r="BK87" s="151"/>
      <c r="BL87" s="151"/>
      <c r="BM87" s="151"/>
      <c r="BN87" s="151"/>
      <c r="BO87" s="151"/>
      <c r="BP87" s="151"/>
      <c r="BQ87" s="151"/>
      <c r="BR87" s="151"/>
      <c r="BS87" s="151"/>
      <c r="BT87" s="151"/>
      <c r="BU87" s="151"/>
      <c r="BV87" s="151"/>
    </row>
    <row r="88" spans="63:74" x14ac:dyDescent="0.2">
      <c r="BK88" s="151"/>
      <c r="BL88" s="151"/>
      <c r="BM88" s="151"/>
      <c r="BN88" s="151"/>
      <c r="BO88" s="151"/>
      <c r="BP88" s="151"/>
      <c r="BQ88" s="151"/>
      <c r="BR88" s="151"/>
      <c r="BS88" s="151"/>
      <c r="BT88" s="151"/>
      <c r="BU88" s="151"/>
      <c r="BV88" s="151"/>
    </row>
    <row r="89" spans="63:74" x14ac:dyDescent="0.2">
      <c r="BK89" s="151"/>
      <c r="BL89" s="151"/>
      <c r="BM89" s="151"/>
      <c r="BN89" s="151"/>
      <c r="BO89" s="151"/>
      <c r="BP89" s="151"/>
      <c r="BQ89" s="151"/>
      <c r="BR89" s="151"/>
      <c r="BS89" s="151"/>
      <c r="BT89" s="151"/>
      <c r="BU89" s="151"/>
      <c r="BV89" s="151"/>
    </row>
    <row r="90" spans="63:74" x14ac:dyDescent="0.2">
      <c r="BK90" s="151"/>
      <c r="BL90" s="151"/>
      <c r="BM90" s="151"/>
      <c r="BN90" s="151"/>
      <c r="BO90" s="151"/>
      <c r="BP90" s="151"/>
      <c r="BQ90" s="151"/>
      <c r="BR90" s="151"/>
      <c r="BS90" s="151"/>
      <c r="BT90" s="151"/>
      <c r="BU90" s="151"/>
      <c r="BV90" s="151"/>
    </row>
    <row r="91" spans="63:74" x14ac:dyDescent="0.2">
      <c r="BK91" s="151"/>
      <c r="BL91" s="151"/>
      <c r="BM91" s="151"/>
      <c r="BN91" s="151"/>
      <c r="BO91" s="151"/>
      <c r="BP91" s="151"/>
      <c r="BQ91" s="151"/>
      <c r="BR91" s="151"/>
      <c r="BS91" s="151"/>
      <c r="BT91" s="151"/>
      <c r="BU91" s="151"/>
      <c r="BV91" s="151"/>
    </row>
    <row r="92" spans="63:74" x14ac:dyDescent="0.2">
      <c r="BK92" s="151"/>
      <c r="BL92" s="151"/>
      <c r="BM92" s="151"/>
      <c r="BN92" s="151"/>
      <c r="BO92" s="151"/>
      <c r="BP92" s="151"/>
      <c r="BQ92" s="151"/>
      <c r="BR92" s="151"/>
      <c r="BS92" s="151"/>
      <c r="BT92" s="151"/>
      <c r="BU92" s="151"/>
      <c r="BV92" s="151"/>
    </row>
    <row r="93" spans="63:74" x14ac:dyDescent="0.2">
      <c r="BK93" s="151"/>
      <c r="BL93" s="151"/>
      <c r="BM93" s="151"/>
      <c r="BN93" s="151"/>
      <c r="BO93" s="151"/>
      <c r="BP93" s="151"/>
      <c r="BQ93" s="151"/>
      <c r="BR93" s="151"/>
      <c r="BS93" s="151"/>
      <c r="BT93" s="151"/>
      <c r="BU93" s="151"/>
      <c r="BV93" s="151"/>
    </row>
    <row r="94" spans="63:74" x14ac:dyDescent="0.2">
      <c r="BK94" s="151"/>
      <c r="BL94" s="151"/>
      <c r="BM94" s="151"/>
      <c r="BN94" s="151"/>
      <c r="BO94" s="151"/>
      <c r="BP94" s="151"/>
      <c r="BQ94" s="151"/>
      <c r="BR94" s="151"/>
      <c r="BS94" s="151"/>
      <c r="BT94" s="151"/>
      <c r="BU94" s="151"/>
      <c r="BV94" s="151"/>
    </row>
    <row r="95" spans="63:74" x14ac:dyDescent="0.2">
      <c r="BK95" s="151"/>
      <c r="BL95" s="151"/>
      <c r="BM95" s="151"/>
      <c r="BN95" s="151"/>
      <c r="BO95" s="151"/>
      <c r="BP95" s="151"/>
      <c r="BQ95" s="151"/>
      <c r="BR95" s="151"/>
      <c r="BS95" s="151"/>
      <c r="BT95" s="151"/>
      <c r="BU95" s="151"/>
      <c r="BV95" s="151"/>
    </row>
    <row r="96" spans="63:74" x14ac:dyDescent="0.2">
      <c r="BK96" s="151"/>
      <c r="BL96" s="151"/>
      <c r="BM96" s="151"/>
      <c r="BN96" s="151"/>
      <c r="BO96" s="151"/>
      <c r="BP96" s="151"/>
      <c r="BQ96" s="151"/>
      <c r="BR96" s="151"/>
      <c r="BS96" s="151"/>
      <c r="BT96" s="151"/>
      <c r="BU96" s="151"/>
      <c r="BV96" s="151"/>
    </row>
    <row r="97" spans="63:74" x14ac:dyDescent="0.2">
      <c r="BK97" s="151"/>
      <c r="BL97" s="151"/>
      <c r="BM97" s="151"/>
      <c r="BN97" s="151"/>
      <c r="BO97" s="151"/>
      <c r="BP97" s="151"/>
      <c r="BQ97" s="151"/>
      <c r="BR97" s="151"/>
      <c r="BS97" s="151"/>
      <c r="BT97" s="151"/>
      <c r="BU97" s="151"/>
      <c r="BV97" s="151"/>
    </row>
    <row r="98" spans="63:74" x14ac:dyDescent="0.2">
      <c r="BK98" s="151"/>
      <c r="BL98" s="151"/>
      <c r="BM98" s="151"/>
      <c r="BN98" s="151"/>
      <c r="BO98" s="151"/>
      <c r="BP98" s="151"/>
      <c r="BQ98" s="151"/>
      <c r="BR98" s="151"/>
      <c r="BS98" s="151"/>
      <c r="BT98" s="151"/>
      <c r="BU98" s="151"/>
      <c r="BV98" s="151"/>
    </row>
    <row r="99" spans="63:74" x14ac:dyDescent="0.2">
      <c r="BK99" s="151"/>
      <c r="BL99" s="151"/>
      <c r="BM99" s="151"/>
      <c r="BN99" s="151"/>
      <c r="BO99" s="151"/>
      <c r="BP99" s="151"/>
      <c r="BQ99" s="151"/>
      <c r="BR99" s="151"/>
      <c r="BS99" s="151"/>
      <c r="BT99" s="151"/>
      <c r="BU99" s="151"/>
      <c r="BV99" s="151"/>
    </row>
    <row r="100" spans="63:74" x14ac:dyDescent="0.2">
      <c r="BK100" s="151"/>
      <c r="BL100" s="151"/>
      <c r="BM100" s="151"/>
      <c r="BN100" s="151"/>
      <c r="BO100" s="151"/>
      <c r="BP100" s="151"/>
      <c r="BQ100" s="151"/>
      <c r="BR100" s="151"/>
      <c r="BS100" s="151"/>
      <c r="BT100" s="151"/>
      <c r="BU100" s="151"/>
      <c r="BV100" s="151"/>
    </row>
    <row r="101" spans="63:74" x14ac:dyDescent="0.2">
      <c r="BK101" s="151"/>
      <c r="BL101" s="151"/>
      <c r="BM101" s="151"/>
      <c r="BN101" s="151"/>
      <c r="BO101" s="151"/>
      <c r="BP101" s="151"/>
      <c r="BQ101" s="151"/>
      <c r="BR101" s="151"/>
      <c r="BS101" s="151"/>
      <c r="BT101" s="151"/>
      <c r="BU101" s="151"/>
      <c r="BV101" s="151"/>
    </row>
    <row r="102" spans="63:74" x14ac:dyDescent="0.2">
      <c r="BK102" s="151"/>
      <c r="BL102" s="151"/>
      <c r="BM102" s="151"/>
      <c r="BN102" s="151"/>
      <c r="BO102" s="151"/>
      <c r="BP102" s="151"/>
      <c r="BQ102" s="151"/>
      <c r="BR102" s="151"/>
      <c r="BS102" s="151"/>
      <c r="BT102" s="151"/>
      <c r="BU102" s="151"/>
      <c r="BV102" s="151"/>
    </row>
    <row r="103" spans="63:74" x14ac:dyDescent="0.2">
      <c r="BK103" s="151"/>
      <c r="BL103" s="151"/>
      <c r="BM103" s="151"/>
      <c r="BN103" s="151"/>
      <c r="BO103" s="151"/>
      <c r="BP103" s="151"/>
      <c r="BQ103" s="151"/>
      <c r="BR103" s="151"/>
      <c r="BS103" s="151"/>
      <c r="BT103" s="151"/>
      <c r="BU103" s="151"/>
      <c r="BV103" s="151"/>
    </row>
    <row r="104" spans="63:74" x14ac:dyDescent="0.2">
      <c r="BK104" s="151"/>
      <c r="BL104" s="151"/>
      <c r="BM104" s="151"/>
      <c r="BN104" s="151"/>
      <c r="BO104" s="151"/>
      <c r="BP104" s="151"/>
      <c r="BQ104" s="151"/>
      <c r="BR104" s="151"/>
      <c r="BS104" s="151"/>
      <c r="BT104" s="151"/>
      <c r="BU104" s="151"/>
      <c r="BV104" s="151"/>
    </row>
    <row r="105" spans="63:74" x14ac:dyDescent="0.2">
      <c r="BK105" s="151"/>
      <c r="BL105" s="151"/>
      <c r="BM105" s="151"/>
      <c r="BN105" s="151"/>
      <c r="BO105" s="151"/>
      <c r="BP105" s="151"/>
      <c r="BQ105" s="151"/>
      <c r="BR105" s="151"/>
      <c r="BS105" s="151"/>
      <c r="BT105" s="151"/>
      <c r="BU105" s="151"/>
      <c r="BV105" s="151"/>
    </row>
    <row r="106" spans="63:74" x14ac:dyDescent="0.2">
      <c r="BK106" s="151"/>
      <c r="BL106" s="151"/>
      <c r="BM106" s="151"/>
      <c r="BN106" s="151"/>
      <c r="BO106" s="151"/>
      <c r="BP106" s="151"/>
      <c r="BQ106" s="151"/>
      <c r="BR106" s="151"/>
      <c r="BS106" s="151"/>
      <c r="BT106" s="151"/>
      <c r="BU106" s="151"/>
      <c r="BV106" s="151"/>
    </row>
    <row r="107" spans="63:74" x14ac:dyDescent="0.2">
      <c r="BK107" s="151"/>
      <c r="BL107" s="151"/>
      <c r="BM107" s="151"/>
      <c r="BN107" s="151"/>
      <c r="BO107" s="151"/>
      <c r="BP107" s="151"/>
      <c r="BQ107" s="151"/>
      <c r="BR107" s="151"/>
      <c r="BS107" s="151"/>
      <c r="BT107" s="151"/>
      <c r="BU107" s="151"/>
      <c r="BV107" s="151"/>
    </row>
    <row r="108" spans="63:74" x14ac:dyDescent="0.2">
      <c r="BK108" s="151"/>
      <c r="BL108" s="151"/>
      <c r="BM108" s="151"/>
      <c r="BN108" s="151"/>
      <c r="BO108" s="151"/>
      <c r="BP108" s="151"/>
      <c r="BQ108" s="151"/>
      <c r="BR108" s="151"/>
      <c r="BS108" s="151"/>
      <c r="BT108" s="151"/>
      <c r="BU108" s="151"/>
      <c r="BV108" s="151"/>
    </row>
    <row r="109" spans="63:74" x14ac:dyDescent="0.2">
      <c r="BK109" s="151"/>
      <c r="BL109" s="151"/>
      <c r="BM109" s="151"/>
      <c r="BN109" s="151"/>
      <c r="BO109" s="151"/>
      <c r="BP109" s="151"/>
      <c r="BQ109" s="151"/>
      <c r="BR109" s="151"/>
      <c r="BS109" s="151"/>
      <c r="BT109" s="151"/>
      <c r="BU109" s="151"/>
      <c r="BV109" s="151"/>
    </row>
    <row r="110" spans="63:74" x14ac:dyDescent="0.2">
      <c r="BK110" s="151"/>
      <c r="BL110" s="151"/>
      <c r="BM110" s="151"/>
      <c r="BN110" s="151"/>
      <c r="BO110" s="151"/>
      <c r="BP110" s="151"/>
      <c r="BQ110" s="151"/>
      <c r="BR110" s="151"/>
      <c r="BS110" s="151"/>
      <c r="BT110" s="151"/>
      <c r="BU110" s="151"/>
      <c r="BV110" s="151"/>
    </row>
    <row r="111" spans="63:74" x14ac:dyDescent="0.2">
      <c r="BK111" s="151"/>
      <c r="BL111" s="151"/>
      <c r="BM111" s="151"/>
      <c r="BN111" s="151"/>
      <c r="BO111" s="151"/>
      <c r="BP111" s="151"/>
      <c r="BQ111" s="151"/>
      <c r="BR111" s="151"/>
      <c r="BS111" s="151"/>
      <c r="BT111" s="151"/>
      <c r="BU111" s="151"/>
      <c r="BV111" s="151"/>
    </row>
    <row r="112" spans="63:74" x14ac:dyDescent="0.2">
      <c r="BK112" s="151"/>
      <c r="BL112" s="151"/>
      <c r="BM112" s="151"/>
      <c r="BN112" s="151"/>
      <c r="BO112" s="151"/>
      <c r="BP112" s="151"/>
      <c r="BQ112" s="151"/>
      <c r="BR112" s="151"/>
      <c r="BS112" s="151"/>
      <c r="BT112" s="151"/>
      <c r="BU112" s="151"/>
      <c r="BV112" s="151"/>
    </row>
    <row r="113" spans="63:74" x14ac:dyDescent="0.2">
      <c r="BK113" s="151"/>
      <c r="BL113" s="151"/>
      <c r="BM113" s="151"/>
      <c r="BN113" s="151"/>
      <c r="BO113" s="151"/>
      <c r="BP113" s="151"/>
      <c r="BQ113" s="151"/>
      <c r="BR113" s="151"/>
      <c r="BS113" s="151"/>
      <c r="BT113" s="151"/>
      <c r="BU113" s="151"/>
      <c r="BV113" s="151"/>
    </row>
    <row r="114" spans="63:74" x14ac:dyDescent="0.2">
      <c r="BK114" s="151"/>
      <c r="BL114" s="151"/>
      <c r="BM114" s="151"/>
      <c r="BN114" s="151"/>
      <c r="BO114" s="151"/>
      <c r="BP114" s="151"/>
      <c r="BQ114" s="151"/>
      <c r="BR114" s="151"/>
      <c r="BS114" s="151"/>
      <c r="BT114" s="151"/>
      <c r="BU114" s="151"/>
      <c r="BV114" s="151"/>
    </row>
    <row r="115" spans="63:74" x14ac:dyDescent="0.2">
      <c r="BK115" s="151"/>
      <c r="BL115" s="151"/>
      <c r="BM115" s="151"/>
      <c r="BN115" s="151"/>
      <c r="BO115" s="151"/>
      <c r="BP115" s="151"/>
      <c r="BQ115" s="151"/>
      <c r="BR115" s="151"/>
      <c r="BS115" s="151"/>
      <c r="BT115" s="151"/>
      <c r="BU115" s="151"/>
      <c r="BV115" s="151"/>
    </row>
    <row r="116" spans="63:74" x14ac:dyDescent="0.2">
      <c r="BK116" s="151"/>
      <c r="BL116" s="151"/>
      <c r="BM116" s="151"/>
      <c r="BN116" s="151"/>
      <c r="BO116" s="151"/>
      <c r="BP116" s="151"/>
      <c r="BQ116" s="151"/>
      <c r="BR116" s="151"/>
      <c r="BS116" s="151"/>
      <c r="BT116" s="151"/>
      <c r="BU116" s="151"/>
      <c r="BV116" s="151"/>
    </row>
    <row r="117" spans="63:74" x14ac:dyDescent="0.2">
      <c r="BK117" s="151"/>
      <c r="BL117" s="151"/>
      <c r="BM117" s="151"/>
      <c r="BN117" s="151"/>
      <c r="BO117" s="151"/>
      <c r="BP117" s="151"/>
      <c r="BQ117" s="151"/>
      <c r="BR117" s="151"/>
      <c r="BS117" s="151"/>
      <c r="BT117" s="151"/>
      <c r="BU117" s="151"/>
      <c r="BV117" s="151"/>
    </row>
    <row r="118" spans="63:74" x14ac:dyDescent="0.2">
      <c r="BK118" s="151"/>
      <c r="BL118" s="151"/>
      <c r="BM118" s="151"/>
      <c r="BN118" s="151"/>
      <c r="BO118" s="151"/>
      <c r="BP118" s="151"/>
      <c r="BQ118" s="151"/>
      <c r="BR118" s="151"/>
      <c r="BS118" s="151"/>
      <c r="BT118" s="151"/>
      <c r="BU118" s="151"/>
      <c r="BV118" s="151"/>
    </row>
    <row r="119" spans="63:74" x14ac:dyDescent="0.2">
      <c r="BK119" s="151"/>
      <c r="BL119" s="151"/>
      <c r="BM119" s="151"/>
      <c r="BN119" s="151"/>
      <c r="BO119" s="151"/>
      <c r="BP119" s="151"/>
      <c r="BQ119" s="151"/>
      <c r="BR119" s="151"/>
      <c r="BS119" s="151"/>
      <c r="BT119" s="151"/>
      <c r="BU119" s="151"/>
      <c r="BV119" s="151"/>
    </row>
    <row r="120" spans="63:74" x14ac:dyDescent="0.2">
      <c r="BK120" s="151"/>
      <c r="BL120" s="151"/>
      <c r="BM120" s="151"/>
      <c r="BN120" s="151"/>
      <c r="BO120" s="151"/>
      <c r="BP120" s="151"/>
      <c r="BQ120" s="151"/>
      <c r="BR120" s="151"/>
      <c r="BS120" s="151"/>
      <c r="BT120" s="151"/>
      <c r="BU120" s="151"/>
      <c r="BV120" s="151"/>
    </row>
    <row r="121" spans="63:74" x14ac:dyDescent="0.2">
      <c r="BK121" s="151"/>
      <c r="BL121" s="151"/>
      <c r="BM121" s="151"/>
      <c r="BN121" s="151"/>
      <c r="BO121" s="151"/>
      <c r="BP121" s="151"/>
      <c r="BQ121" s="151"/>
      <c r="BR121" s="151"/>
      <c r="BS121" s="151"/>
      <c r="BT121" s="151"/>
      <c r="BU121" s="151"/>
      <c r="BV121" s="151"/>
    </row>
    <row r="122" spans="63:74" x14ac:dyDescent="0.2">
      <c r="BK122" s="151"/>
      <c r="BL122" s="151"/>
      <c r="BM122" s="151"/>
      <c r="BN122" s="151"/>
      <c r="BO122" s="151"/>
      <c r="BP122" s="151"/>
      <c r="BQ122" s="151"/>
      <c r="BR122" s="151"/>
      <c r="BS122" s="151"/>
      <c r="BT122" s="151"/>
      <c r="BU122" s="151"/>
      <c r="BV122" s="151"/>
    </row>
    <row r="123" spans="63:74" x14ac:dyDescent="0.2">
      <c r="BK123" s="151"/>
      <c r="BL123" s="151"/>
      <c r="BM123" s="151"/>
      <c r="BN123" s="151"/>
      <c r="BO123" s="151"/>
      <c r="BP123" s="151"/>
      <c r="BQ123" s="151"/>
      <c r="BR123" s="151"/>
      <c r="BS123" s="151"/>
      <c r="BT123" s="151"/>
      <c r="BU123" s="151"/>
      <c r="BV123" s="151"/>
    </row>
    <row r="124" spans="63:74" x14ac:dyDescent="0.2">
      <c r="BK124" s="151"/>
      <c r="BL124" s="151"/>
      <c r="BM124" s="151"/>
      <c r="BN124" s="151"/>
      <c r="BO124" s="151"/>
      <c r="BP124" s="151"/>
      <c r="BQ124" s="151"/>
      <c r="BR124" s="151"/>
      <c r="BS124" s="151"/>
      <c r="BT124" s="151"/>
      <c r="BU124" s="151"/>
      <c r="BV124" s="151"/>
    </row>
    <row r="125" spans="63:74" x14ac:dyDescent="0.2">
      <c r="BK125" s="151"/>
      <c r="BL125" s="151"/>
      <c r="BM125" s="151"/>
      <c r="BN125" s="151"/>
      <c r="BO125" s="151"/>
      <c r="BP125" s="151"/>
      <c r="BQ125" s="151"/>
      <c r="BR125" s="151"/>
      <c r="BS125" s="151"/>
      <c r="BT125" s="151"/>
      <c r="BU125" s="151"/>
      <c r="BV125" s="151"/>
    </row>
    <row r="126" spans="63:74" x14ac:dyDescent="0.2">
      <c r="BK126" s="151"/>
      <c r="BL126" s="151"/>
      <c r="BM126" s="151"/>
      <c r="BN126" s="151"/>
      <c r="BO126" s="151"/>
      <c r="BP126" s="151"/>
      <c r="BQ126" s="151"/>
      <c r="BR126" s="151"/>
      <c r="BS126" s="151"/>
      <c r="BT126" s="151"/>
      <c r="BU126" s="151"/>
      <c r="BV126" s="151"/>
    </row>
    <row r="127" spans="63:74" x14ac:dyDescent="0.2">
      <c r="BK127" s="151"/>
      <c r="BL127" s="151"/>
      <c r="BM127" s="151"/>
      <c r="BN127" s="151"/>
      <c r="BO127" s="151"/>
      <c r="BP127" s="151"/>
      <c r="BQ127" s="151"/>
      <c r="BR127" s="151"/>
      <c r="BS127" s="151"/>
      <c r="BT127" s="151"/>
      <c r="BU127" s="151"/>
      <c r="BV127" s="151"/>
    </row>
    <row r="128" spans="63:74" x14ac:dyDescent="0.2">
      <c r="BK128" s="151"/>
      <c r="BL128" s="151"/>
      <c r="BM128" s="151"/>
      <c r="BN128" s="151"/>
      <c r="BO128" s="151"/>
      <c r="BP128" s="151"/>
      <c r="BQ128" s="151"/>
      <c r="BR128" s="151"/>
      <c r="BS128" s="151"/>
      <c r="BT128" s="151"/>
      <c r="BU128" s="151"/>
      <c r="BV128" s="151"/>
    </row>
    <row r="129" spans="63:74" x14ac:dyDescent="0.2">
      <c r="BK129" s="151"/>
      <c r="BL129" s="151"/>
      <c r="BM129" s="151"/>
      <c r="BN129" s="151"/>
      <c r="BO129" s="151"/>
      <c r="BP129" s="151"/>
      <c r="BQ129" s="151"/>
      <c r="BR129" s="151"/>
      <c r="BS129" s="151"/>
      <c r="BT129" s="151"/>
      <c r="BU129" s="151"/>
      <c r="BV129" s="151"/>
    </row>
    <row r="130" spans="63:74" x14ac:dyDescent="0.2">
      <c r="BK130" s="151"/>
      <c r="BL130" s="151"/>
      <c r="BM130" s="151"/>
      <c r="BN130" s="151"/>
      <c r="BO130" s="151"/>
      <c r="BP130" s="151"/>
      <c r="BQ130" s="151"/>
      <c r="BR130" s="151"/>
      <c r="BS130" s="151"/>
      <c r="BT130" s="151"/>
      <c r="BU130" s="151"/>
      <c r="BV130" s="151"/>
    </row>
    <row r="131" spans="63:74" x14ac:dyDescent="0.2">
      <c r="BK131" s="151"/>
      <c r="BL131" s="151"/>
      <c r="BM131" s="151"/>
      <c r="BN131" s="151"/>
      <c r="BO131" s="151"/>
      <c r="BP131" s="151"/>
      <c r="BQ131" s="151"/>
      <c r="BR131" s="151"/>
      <c r="BS131" s="151"/>
      <c r="BT131" s="151"/>
      <c r="BU131" s="151"/>
      <c r="BV131" s="151"/>
    </row>
    <row r="132" spans="63:74" x14ac:dyDescent="0.2">
      <c r="BK132" s="151"/>
      <c r="BL132" s="151"/>
      <c r="BM132" s="151"/>
      <c r="BN132" s="151"/>
      <c r="BO132" s="151"/>
      <c r="BP132" s="151"/>
      <c r="BQ132" s="151"/>
      <c r="BR132" s="151"/>
      <c r="BS132" s="151"/>
      <c r="BT132" s="151"/>
      <c r="BU132" s="151"/>
      <c r="BV132" s="151"/>
    </row>
    <row r="133" spans="63:74" x14ac:dyDescent="0.2">
      <c r="BK133" s="151"/>
      <c r="BL133" s="151"/>
      <c r="BM133" s="151"/>
      <c r="BN133" s="151"/>
      <c r="BO133" s="151"/>
      <c r="BP133" s="151"/>
      <c r="BQ133" s="151"/>
      <c r="BR133" s="151"/>
      <c r="BS133" s="151"/>
      <c r="BT133" s="151"/>
      <c r="BU133" s="151"/>
      <c r="BV133" s="151"/>
    </row>
    <row r="134" spans="63:74" x14ac:dyDescent="0.2">
      <c r="BK134" s="151"/>
      <c r="BL134" s="151"/>
      <c r="BM134" s="151"/>
      <c r="BN134" s="151"/>
      <c r="BO134" s="151"/>
      <c r="BP134" s="151"/>
      <c r="BQ134" s="151"/>
      <c r="BR134" s="151"/>
      <c r="BS134" s="151"/>
      <c r="BT134" s="151"/>
      <c r="BU134" s="151"/>
      <c r="BV134" s="151"/>
    </row>
    <row r="135" spans="63:74" x14ac:dyDescent="0.2">
      <c r="BK135" s="151"/>
      <c r="BL135" s="151"/>
      <c r="BM135" s="151"/>
      <c r="BN135" s="151"/>
      <c r="BO135" s="151"/>
      <c r="BP135" s="151"/>
      <c r="BQ135" s="151"/>
      <c r="BR135" s="151"/>
      <c r="BS135" s="151"/>
      <c r="BT135" s="151"/>
      <c r="BU135" s="151"/>
      <c r="BV135" s="151"/>
    </row>
    <row r="136" spans="63:74" x14ac:dyDescent="0.2">
      <c r="BK136" s="151"/>
      <c r="BL136" s="151"/>
      <c r="BM136" s="151"/>
      <c r="BN136" s="151"/>
      <c r="BO136" s="151"/>
      <c r="BP136" s="151"/>
      <c r="BQ136" s="151"/>
      <c r="BR136" s="151"/>
      <c r="BS136" s="151"/>
      <c r="BT136" s="151"/>
      <c r="BU136" s="151"/>
      <c r="BV136" s="151"/>
    </row>
    <row r="137" spans="63:74" x14ac:dyDescent="0.2">
      <c r="BK137" s="151"/>
      <c r="BL137" s="151"/>
      <c r="BM137" s="151"/>
      <c r="BN137" s="151"/>
      <c r="BO137" s="151"/>
      <c r="BP137" s="151"/>
      <c r="BQ137" s="151"/>
      <c r="BR137" s="151"/>
      <c r="BS137" s="151"/>
      <c r="BT137" s="151"/>
      <c r="BU137" s="151"/>
      <c r="BV137" s="151"/>
    </row>
  </sheetData>
  <mergeCells count="17">
    <mergeCell ref="B61:Q61"/>
    <mergeCell ref="BK3:BV3"/>
    <mergeCell ref="B1:AL1"/>
    <mergeCell ref="C3:N3"/>
    <mergeCell ref="O3:Z3"/>
    <mergeCell ref="AA3:AL3"/>
    <mergeCell ref="B54:Q54"/>
    <mergeCell ref="A1:A2"/>
    <mergeCell ref="AM3:AX3"/>
    <mergeCell ref="AY3:BJ3"/>
    <mergeCell ref="B53:Q53"/>
    <mergeCell ref="B50:Q50"/>
    <mergeCell ref="B51:Q51"/>
    <mergeCell ref="B45:Q45"/>
    <mergeCell ref="B49:Q49"/>
    <mergeCell ref="B48:Q48"/>
    <mergeCell ref="B46:Q46"/>
  </mergeCells>
  <phoneticPr fontId="4" type="noConversion"/>
  <hyperlinks>
    <hyperlink ref="A1:A2" location="Contents!A1" display="Table of Contents" xr:uid="{00000000-0004-0000-0500-000000000000}"/>
  </hyperlinks>
  <pageMargins left="0.25" right="0.25" top="0.25" bottom="0.25" header="0.5" footer="0.5"/>
  <pageSetup scale="50" orientation="landscape" horizontalDpi="4294967293"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2">
    <pageSetUpPr fitToPage="1"/>
  </sheetPr>
  <dimension ref="A1:BW128"/>
  <sheetViews>
    <sheetView zoomScaleNormal="100" workbookViewId="0">
      <pane xSplit="2" ySplit="4" topLeftCell="AU5" activePane="bottomRight" state="frozen"/>
      <selection pane="topRight" activeCell="C1" sqref="C1"/>
      <selection pane="bottomLeft" activeCell="A5" sqref="A5"/>
      <selection pane="bottomRight" activeCell="B1" sqref="B1:AL1"/>
    </sheetView>
  </sheetViews>
  <sheetFormatPr defaultColWidth="8.5703125" defaultRowHeight="11.25" x14ac:dyDescent="0.2"/>
  <cols>
    <col min="1" max="1" width="18.42578125" style="89" bestFit="1" customWidth="1"/>
    <col min="2" max="2" width="42.5703125" style="83" customWidth="1"/>
    <col min="3" max="50" width="6.5703125" style="83" customWidth="1"/>
    <col min="51" max="55" width="6.5703125" style="637" customWidth="1"/>
    <col min="56" max="58" width="6.5703125" style="634" customWidth="1"/>
    <col min="59" max="61" width="6.5703125" style="637" customWidth="1"/>
    <col min="62" max="62" width="6.5703125" style="195" customWidth="1"/>
    <col min="63" max="74" width="6.5703125" style="83" customWidth="1"/>
    <col min="75" max="16384" width="8.5703125" style="83"/>
  </cols>
  <sheetData>
    <row r="1" spans="1:75" ht="13.35" customHeight="1" x14ac:dyDescent="0.2">
      <c r="A1" s="972" t="s">
        <v>477</v>
      </c>
      <c r="B1" s="1015" t="s">
        <v>888</v>
      </c>
      <c r="C1" s="975"/>
      <c r="D1" s="975"/>
      <c r="E1" s="975"/>
      <c r="F1" s="975"/>
      <c r="G1" s="975"/>
      <c r="H1" s="975"/>
      <c r="I1" s="975"/>
      <c r="J1" s="975"/>
      <c r="K1" s="975"/>
      <c r="L1" s="975"/>
      <c r="M1" s="975"/>
      <c r="N1" s="975"/>
      <c r="O1" s="975"/>
      <c r="P1" s="975"/>
      <c r="Q1" s="975"/>
      <c r="R1" s="975"/>
      <c r="S1" s="975"/>
      <c r="T1" s="975"/>
      <c r="U1" s="975"/>
      <c r="V1" s="975"/>
      <c r="W1" s="975"/>
      <c r="X1" s="975"/>
      <c r="Y1" s="975"/>
      <c r="Z1" s="975"/>
      <c r="AA1" s="975"/>
      <c r="AB1" s="975"/>
      <c r="AC1" s="975"/>
      <c r="AD1" s="975"/>
      <c r="AE1" s="975"/>
      <c r="AF1" s="975"/>
      <c r="AG1" s="975"/>
      <c r="AH1" s="975"/>
      <c r="AI1" s="975"/>
      <c r="AJ1" s="975"/>
      <c r="AK1" s="975"/>
      <c r="AL1" s="975"/>
    </row>
    <row r="2" spans="1:75" ht="12.75" x14ac:dyDescent="0.2">
      <c r="A2" s="973"/>
      <c r="B2" s="222" t="str">
        <f>"U.S. Energy Information Administration  |  Short-Term Energy Outlook  - "&amp;Dates!D1</f>
        <v>U.S. Energy Information Administration  |  Short-Term Energy Outlook  - July 2026</v>
      </c>
      <c r="C2" s="297"/>
      <c r="D2" s="297"/>
      <c r="E2" s="297"/>
      <c r="F2" s="297"/>
      <c r="G2" s="297"/>
      <c r="H2" s="297"/>
      <c r="I2" s="297"/>
      <c r="J2" s="297"/>
      <c r="K2" s="297"/>
      <c r="L2" s="297"/>
      <c r="M2" s="297"/>
      <c r="N2" s="297"/>
      <c r="O2" s="297"/>
      <c r="P2" s="297"/>
      <c r="Q2" s="297"/>
      <c r="R2" s="297"/>
      <c r="S2" s="297"/>
      <c r="T2" s="297"/>
      <c r="U2" s="297"/>
      <c r="V2" s="297"/>
      <c r="W2" s="297"/>
      <c r="X2" s="297"/>
      <c r="Y2" s="297"/>
      <c r="Z2" s="297"/>
      <c r="AA2" s="297"/>
      <c r="AB2" s="297"/>
      <c r="AC2" s="297"/>
      <c r="AD2" s="297"/>
      <c r="AE2" s="297"/>
      <c r="AF2" s="297"/>
      <c r="AG2" s="297"/>
      <c r="AH2" s="297"/>
      <c r="AI2" s="297"/>
      <c r="AJ2" s="297"/>
      <c r="AK2" s="297"/>
      <c r="AL2" s="297"/>
    </row>
    <row r="3" spans="1:75" s="7" customFormat="1" ht="12.75" x14ac:dyDescent="0.2">
      <c r="A3" s="316" t="s">
        <v>759</v>
      </c>
      <c r="B3" s="308"/>
      <c r="C3" s="976">
        <f>Dates!D3</f>
        <v>2022</v>
      </c>
      <c r="D3" s="977"/>
      <c r="E3" s="977"/>
      <c r="F3" s="977"/>
      <c r="G3" s="977"/>
      <c r="H3" s="977"/>
      <c r="I3" s="977"/>
      <c r="J3" s="977"/>
      <c r="K3" s="977"/>
      <c r="L3" s="977"/>
      <c r="M3" s="977"/>
      <c r="N3" s="978"/>
      <c r="O3" s="976">
        <f>C3+1</f>
        <v>2023</v>
      </c>
      <c r="P3" s="979"/>
      <c r="Q3" s="979"/>
      <c r="R3" s="979"/>
      <c r="S3" s="979"/>
      <c r="T3" s="979"/>
      <c r="U3" s="979"/>
      <c r="V3" s="979"/>
      <c r="W3" s="979"/>
      <c r="X3" s="977"/>
      <c r="Y3" s="977"/>
      <c r="Z3" s="978"/>
      <c r="AA3" s="980">
        <f>O3+1</f>
        <v>2024</v>
      </c>
      <c r="AB3" s="977"/>
      <c r="AC3" s="977"/>
      <c r="AD3" s="977"/>
      <c r="AE3" s="977"/>
      <c r="AF3" s="977"/>
      <c r="AG3" s="977"/>
      <c r="AH3" s="977"/>
      <c r="AI3" s="977"/>
      <c r="AJ3" s="977"/>
      <c r="AK3" s="977"/>
      <c r="AL3" s="978"/>
      <c r="AM3" s="980">
        <f>AA3+1</f>
        <v>2025</v>
      </c>
      <c r="AN3" s="977"/>
      <c r="AO3" s="977"/>
      <c r="AP3" s="977"/>
      <c r="AQ3" s="977"/>
      <c r="AR3" s="977"/>
      <c r="AS3" s="977"/>
      <c r="AT3" s="977"/>
      <c r="AU3" s="977"/>
      <c r="AV3" s="977"/>
      <c r="AW3" s="977"/>
      <c r="AX3" s="978"/>
      <c r="AY3" s="980">
        <f>AM3+1</f>
        <v>2026</v>
      </c>
      <c r="AZ3" s="981"/>
      <c r="BA3" s="981"/>
      <c r="BB3" s="981"/>
      <c r="BC3" s="981"/>
      <c r="BD3" s="981"/>
      <c r="BE3" s="981"/>
      <c r="BF3" s="981"/>
      <c r="BG3" s="981"/>
      <c r="BH3" s="981"/>
      <c r="BI3" s="981"/>
      <c r="BJ3" s="982"/>
      <c r="BK3" s="980">
        <f>AY3+1</f>
        <v>2027</v>
      </c>
      <c r="BL3" s="977"/>
      <c r="BM3" s="977"/>
      <c r="BN3" s="977"/>
      <c r="BO3" s="977"/>
      <c r="BP3" s="977"/>
      <c r="BQ3" s="977"/>
      <c r="BR3" s="977"/>
      <c r="BS3" s="977"/>
      <c r="BT3" s="977"/>
      <c r="BU3" s="977"/>
      <c r="BV3" s="978"/>
    </row>
    <row r="4" spans="1:75" s="7" customFormat="1" x14ac:dyDescent="0.2">
      <c r="A4" s="322" t="str">
        <f>TEXT(Dates!$D$2,"dddd, mmmm d, yyyy")</f>
        <v>Wednesday, July 1, 2026</v>
      </c>
      <c r="B4" s="331"/>
      <c r="C4" s="12" t="s">
        <v>213</v>
      </c>
      <c r="D4" s="12" t="s">
        <v>214</v>
      </c>
      <c r="E4" s="12" t="s">
        <v>215</v>
      </c>
      <c r="F4" s="12" t="s">
        <v>216</v>
      </c>
      <c r="G4" s="12" t="s">
        <v>217</v>
      </c>
      <c r="H4" s="12" t="s">
        <v>218</v>
      </c>
      <c r="I4" s="12" t="s">
        <v>219</v>
      </c>
      <c r="J4" s="12" t="s">
        <v>220</v>
      </c>
      <c r="K4" s="12" t="s">
        <v>221</v>
      </c>
      <c r="L4" s="12" t="s">
        <v>222</v>
      </c>
      <c r="M4" s="12" t="s">
        <v>223</v>
      </c>
      <c r="N4" s="12" t="s">
        <v>224</v>
      </c>
      <c r="O4" s="12" t="s">
        <v>213</v>
      </c>
      <c r="P4" s="12" t="s">
        <v>214</v>
      </c>
      <c r="Q4" s="12" t="s">
        <v>215</v>
      </c>
      <c r="R4" s="12" t="s">
        <v>216</v>
      </c>
      <c r="S4" s="12" t="s">
        <v>217</v>
      </c>
      <c r="T4" s="12" t="s">
        <v>218</v>
      </c>
      <c r="U4" s="12" t="s">
        <v>219</v>
      </c>
      <c r="V4" s="12" t="s">
        <v>220</v>
      </c>
      <c r="W4" s="12" t="s">
        <v>221</v>
      </c>
      <c r="X4" s="12" t="s">
        <v>222</v>
      </c>
      <c r="Y4" s="12" t="s">
        <v>223</v>
      </c>
      <c r="Z4" s="12" t="s">
        <v>224</v>
      </c>
      <c r="AA4" s="12" t="s">
        <v>213</v>
      </c>
      <c r="AB4" s="12" t="s">
        <v>214</v>
      </c>
      <c r="AC4" s="12" t="s">
        <v>215</v>
      </c>
      <c r="AD4" s="12" t="s">
        <v>216</v>
      </c>
      <c r="AE4" s="12" t="s">
        <v>217</v>
      </c>
      <c r="AF4" s="12" t="s">
        <v>218</v>
      </c>
      <c r="AG4" s="12" t="s">
        <v>219</v>
      </c>
      <c r="AH4" s="12" t="s">
        <v>220</v>
      </c>
      <c r="AI4" s="12" t="s">
        <v>221</v>
      </c>
      <c r="AJ4" s="12" t="s">
        <v>222</v>
      </c>
      <c r="AK4" s="12" t="s">
        <v>223</v>
      </c>
      <c r="AL4" s="12" t="s">
        <v>224</v>
      </c>
      <c r="AM4" s="12" t="s">
        <v>213</v>
      </c>
      <c r="AN4" s="12" t="s">
        <v>214</v>
      </c>
      <c r="AO4" s="12" t="s">
        <v>215</v>
      </c>
      <c r="AP4" s="12" t="s">
        <v>216</v>
      </c>
      <c r="AQ4" s="12" t="s">
        <v>217</v>
      </c>
      <c r="AR4" s="12" t="s">
        <v>218</v>
      </c>
      <c r="AS4" s="12" t="s">
        <v>219</v>
      </c>
      <c r="AT4" s="12" t="s">
        <v>220</v>
      </c>
      <c r="AU4" s="12" t="s">
        <v>221</v>
      </c>
      <c r="AV4" s="12" t="s">
        <v>222</v>
      </c>
      <c r="AW4" s="12" t="s">
        <v>223</v>
      </c>
      <c r="AX4" s="12" t="s">
        <v>224</v>
      </c>
      <c r="AY4" s="630" t="s">
        <v>213</v>
      </c>
      <c r="AZ4" s="630" t="s">
        <v>214</v>
      </c>
      <c r="BA4" s="630" t="s">
        <v>215</v>
      </c>
      <c r="BB4" s="630" t="s">
        <v>216</v>
      </c>
      <c r="BC4" s="630" t="s">
        <v>217</v>
      </c>
      <c r="BD4" s="630" t="s">
        <v>218</v>
      </c>
      <c r="BE4" s="630" t="s">
        <v>219</v>
      </c>
      <c r="BF4" s="630" t="s">
        <v>220</v>
      </c>
      <c r="BG4" s="630" t="s">
        <v>221</v>
      </c>
      <c r="BH4" s="630" t="s">
        <v>222</v>
      </c>
      <c r="BI4" s="630" t="s">
        <v>223</v>
      </c>
      <c r="BJ4" s="12" t="s">
        <v>224</v>
      </c>
      <c r="BK4" s="12" t="s">
        <v>213</v>
      </c>
      <c r="BL4" s="12" t="s">
        <v>214</v>
      </c>
      <c r="BM4" s="12" t="s">
        <v>215</v>
      </c>
      <c r="BN4" s="12" t="s">
        <v>216</v>
      </c>
      <c r="BO4" s="12" t="s">
        <v>217</v>
      </c>
      <c r="BP4" s="12" t="s">
        <v>218</v>
      </c>
      <c r="BQ4" s="12" t="s">
        <v>219</v>
      </c>
      <c r="BR4" s="12" t="s">
        <v>220</v>
      </c>
      <c r="BS4" s="12" t="s">
        <v>221</v>
      </c>
      <c r="BT4" s="12" t="s">
        <v>222</v>
      </c>
      <c r="BU4" s="12" t="s">
        <v>223</v>
      </c>
      <c r="BV4" s="12" t="s">
        <v>224</v>
      </c>
    </row>
    <row r="5" spans="1:75" ht="11.1" customHeight="1" x14ac:dyDescent="0.2">
      <c r="A5" s="323"/>
      <c r="B5" s="327" t="s">
        <v>889</v>
      </c>
      <c r="C5" s="289"/>
      <c r="D5" s="289"/>
      <c r="E5" s="289"/>
      <c r="F5" s="289"/>
      <c r="G5" s="289"/>
      <c r="H5" s="289"/>
      <c r="I5" s="289"/>
      <c r="J5" s="289"/>
      <c r="K5" s="289"/>
      <c r="L5" s="289"/>
      <c r="M5" s="289"/>
      <c r="N5" s="289"/>
      <c r="O5" s="289"/>
      <c r="P5" s="289"/>
      <c r="Q5" s="289"/>
      <c r="R5" s="289"/>
      <c r="S5" s="289"/>
      <c r="T5" s="289"/>
      <c r="U5" s="289"/>
      <c r="V5" s="289"/>
      <c r="W5" s="289"/>
      <c r="X5" s="289"/>
      <c r="Y5" s="289"/>
      <c r="Z5" s="289"/>
      <c r="AA5" s="289"/>
      <c r="AB5" s="289"/>
      <c r="AC5" s="289"/>
      <c r="AD5" s="289"/>
      <c r="AE5" s="289"/>
      <c r="AF5" s="289"/>
      <c r="AG5" s="289"/>
      <c r="AH5" s="289"/>
      <c r="AI5" s="289"/>
      <c r="AJ5" s="289"/>
      <c r="AK5" s="289"/>
      <c r="AL5" s="289"/>
      <c r="AM5" s="289"/>
      <c r="AN5" s="289"/>
      <c r="AO5" s="289"/>
      <c r="AP5" s="289"/>
      <c r="AQ5" s="289"/>
      <c r="AR5" s="289"/>
      <c r="AS5" s="289"/>
      <c r="AT5" s="289"/>
      <c r="AU5" s="289"/>
      <c r="AV5" s="289"/>
      <c r="AW5" s="289"/>
      <c r="AX5" s="289"/>
      <c r="AY5" s="289"/>
      <c r="AZ5" s="874"/>
      <c r="BA5" s="874"/>
      <c r="BB5" s="874"/>
      <c r="BC5" s="874"/>
      <c r="BD5" s="886"/>
      <c r="BE5" s="388"/>
      <c r="BF5" s="388"/>
      <c r="BG5" s="388"/>
      <c r="BH5" s="388"/>
      <c r="BI5" s="388"/>
      <c r="BJ5" s="355"/>
      <c r="BK5" s="355"/>
      <c r="BL5" s="355"/>
      <c r="BM5" s="355"/>
      <c r="BN5" s="355"/>
      <c r="BO5" s="355"/>
      <c r="BP5" s="355"/>
      <c r="BQ5" s="355"/>
      <c r="BR5" s="355"/>
      <c r="BS5" s="355"/>
      <c r="BT5" s="355"/>
      <c r="BU5" s="355"/>
      <c r="BV5" s="355"/>
    </row>
    <row r="6" spans="1:75" s="272" customFormat="1" ht="11.1" customHeight="1" x14ac:dyDescent="0.2">
      <c r="A6" s="395" t="s">
        <v>178</v>
      </c>
      <c r="B6" s="389" t="s">
        <v>809</v>
      </c>
      <c r="C6" s="105">
        <v>98.166353215000001</v>
      </c>
      <c r="D6" s="105">
        <v>99.361419041000005</v>
      </c>
      <c r="E6" s="105">
        <v>99.868692562000007</v>
      </c>
      <c r="F6" s="105">
        <v>99.275755128</v>
      </c>
      <c r="G6" s="105">
        <v>99.249269609999999</v>
      </c>
      <c r="H6" s="105">
        <v>99.757442796000007</v>
      </c>
      <c r="I6" s="105">
        <v>100.87978916</v>
      </c>
      <c r="J6" s="105">
        <v>101.42188263</v>
      </c>
      <c r="K6" s="105">
        <v>101.9537237</v>
      </c>
      <c r="L6" s="105">
        <v>102.11497435</v>
      </c>
      <c r="M6" s="105">
        <v>102.27663742999999</v>
      </c>
      <c r="N6" s="105">
        <v>100.65112517999999</v>
      </c>
      <c r="O6" s="105">
        <v>101.38475776</v>
      </c>
      <c r="P6" s="105">
        <v>101.97892675</v>
      </c>
      <c r="Q6" s="105">
        <v>102.33884533</v>
      </c>
      <c r="R6" s="105">
        <v>102.10400481000001</v>
      </c>
      <c r="S6" s="105">
        <v>101.62738683000001</v>
      </c>
      <c r="T6" s="105">
        <v>102.49741890999999</v>
      </c>
      <c r="U6" s="105">
        <v>101.99387143</v>
      </c>
      <c r="V6" s="105">
        <v>101.74712509</v>
      </c>
      <c r="W6" s="105">
        <v>102.81992576</v>
      </c>
      <c r="X6" s="105">
        <v>103.0957162</v>
      </c>
      <c r="Y6" s="105">
        <v>103.88360088</v>
      </c>
      <c r="Z6" s="105">
        <v>103.87389507</v>
      </c>
      <c r="AA6" s="105">
        <v>101.42055066</v>
      </c>
      <c r="AB6" s="105">
        <v>102.66719959</v>
      </c>
      <c r="AC6" s="105">
        <v>103.48159845000001</v>
      </c>
      <c r="AD6" s="105">
        <v>103.37257321</v>
      </c>
      <c r="AE6" s="105">
        <v>102.97391913</v>
      </c>
      <c r="AF6" s="105">
        <v>102.98182539</v>
      </c>
      <c r="AG6" s="105">
        <v>103.09657931</v>
      </c>
      <c r="AH6" s="105">
        <v>103.459701</v>
      </c>
      <c r="AI6" s="105">
        <v>102.30430565</v>
      </c>
      <c r="AJ6" s="105">
        <v>103.65339499</v>
      </c>
      <c r="AK6" s="105">
        <v>103.74958715</v>
      </c>
      <c r="AL6" s="105">
        <v>103.65470297</v>
      </c>
      <c r="AM6" s="105">
        <v>102.59037357</v>
      </c>
      <c r="AN6" s="105">
        <v>103.12960179</v>
      </c>
      <c r="AO6" s="105">
        <v>104.57302738999999</v>
      </c>
      <c r="AP6" s="105">
        <v>104.25444447</v>
      </c>
      <c r="AQ6" s="105">
        <v>104.77836365</v>
      </c>
      <c r="AR6" s="105">
        <v>106.00681437</v>
      </c>
      <c r="AS6" s="105">
        <v>107.02813734999999</v>
      </c>
      <c r="AT6" s="105">
        <v>107.56082910000001</v>
      </c>
      <c r="AU6" s="105">
        <v>108.6797396</v>
      </c>
      <c r="AV6" s="105">
        <v>108.37653994</v>
      </c>
      <c r="AW6" s="105">
        <v>108.4471745</v>
      </c>
      <c r="AX6" s="105">
        <v>107.78539551999999</v>
      </c>
      <c r="AY6" s="105">
        <v>105.95718180999999</v>
      </c>
      <c r="AZ6" s="886">
        <v>108.69511654</v>
      </c>
      <c r="BA6" s="886">
        <v>97.382107934999993</v>
      </c>
      <c r="BB6" s="886">
        <v>94.901216750000003</v>
      </c>
      <c r="BC6" s="886">
        <v>93.477613461999994</v>
      </c>
      <c r="BD6" s="886">
        <v>97.459619407000005</v>
      </c>
      <c r="BE6" s="388">
        <v>99.231581309000006</v>
      </c>
      <c r="BF6" s="388">
        <v>101.4551831</v>
      </c>
      <c r="BG6" s="388">
        <v>103.2458666</v>
      </c>
      <c r="BH6" s="388">
        <v>105.8952137</v>
      </c>
      <c r="BI6" s="388">
        <v>107.54751501</v>
      </c>
      <c r="BJ6" s="388">
        <v>107.98078666000001</v>
      </c>
      <c r="BK6" s="388">
        <v>108.15449781</v>
      </c>
      <c r="BL6" s="388">
        <v>108.44055932000001</v>
      </c>
      <c r="BM6" s="388">
        <v>108.62096897000001</v>
      </c>
      <c r="BN6" s="388">
        <v>109.08464485</v>
      </c>
      <c r="BO6" s="388">
        <v>109.35242162</v>
      </c>
      <c r="BP6" s="388">
        <v>109.3997157</v>
      </c>
      <c r="BQ6" s="388">
        <v>110.16795992</v>
      </c>
      <c r="BR6" s="388">
        <v>110.36617124</v>
      </c>
      <c r="BS6" s="388">
        <v>110.48695619</v>
      </c>
      <c r="BT6" s="388">
        <v>111.08410142</v>
      </c>
      <c r="BU6" s="388">
        <v>111.56359057</v>
      </c>
      <c r="BV6" s="388">
        <v>111.24936723</v>
      </c>
      <c r="BW6" s="398"/>
    </row>
    <row r="7" spans="1:75" ht="11.1" customHeight="1" x14ac:dyDescent="0.2">
      <c r="A7" s="323" t="s">
        <v>832</v>
      </c>
      <c r="B7" s="391" t="s">
        <v>847</v>
      </c>
      <c r="C7" s="289">
        <v>40.955199999999998</v>
      </c>
      <c r="D7" s="289">
        <v>41.506100000000004</v>
      </c>
      <c r="E7" s="289">
        <v>41.040599999999998</v>
      </c>
      <c r="F7" s="289">
        <v>40.334899999999998</v>
      </c>
      <c r="G7" s="289">
        <v>40.400799999999997</v>
      </c>
      <c r="H7" s="289">
        <v>40.795200000000001</v>
      </c>
      <c r="I7" s="289">
        <v>41.326300000000003</v>
      </c>
      <c r="J7" s="289">
        <v>41.3384</v>
      </c>
      <c r="K7" s="289">
        <v>41.5441</v>
      </c>
      <c r="L7" s="289">
        <v>41.182200000000002</v>
      </c>
      <c r="M7" s="289">
        <v>41.479199999999999</v>
      </c>
      <c r="N7" s="289">
        <v>41.495600000000003</v>
      </c>
      <c r="O7" s="289">
        <v>40.889899999999997</v>
      </c>
      <c r="P7" s="289">
        <v>41.310899999999997</v>
      </c>
      <c r="Q7" s="289">
        <v>41.166800000000002</v>
      </c>
      <c r="R7" s="289">
        <v>41.003100000000003</v>
      </c>
      <c r="S7" s="289">
        <v>40.233800000000002</v>
      </c>
      <c r="T7" s="289">
        <v>40.360900000000001</v>
      </c>
      <c r="U7" s="289">
        <v>39.194699999999997</v>
      </c>
      <c r="V7" s="289">
        <v>38.774700000000003</v>
      </c>
      <c r="W7" s="289">
        <v>39.630099999999999</v>
      </c>
      <c r="X7" s="289">
        <v>39.683999999999997</v>
      </c>
      <c r="Y7" s="289">
        <v>39.587800000000001</v>
      </c>
      <c r="Z7" s="289">
        <v>39.4863</v>
      </c>
      <c r="AA7" s="289">
        <v>39.386899999999997</v>
      </c>
      <c r="AB7" s="289">
        <v>39.350099999999998</v>
      </c>
      <c r="AC7" s="289">
        <v>39.537399999999998</v>
      </c>
      <c r="AD7" s="289">
        <v>39.251199999999997</v>
      </c>
      <c r="AE7" s="289">
        <v>38.714100000000002</v>
      </c>
      <c r="AF7" s="289">
        <v>38.3125</v>
      </c>
      <c r="AG7" s="289">
        <v>38.754300000000001</v>
      </c>
      <c r="AH7" s="289">
        <v>38.618200000000002</v>
      </c>
      <c r="AI7" s="289">
        <v>38.284799999999997</v>
      </c>
      <c r="AJ7" s="289">
        <v>38.169899999999998</v>
      </c>
      <c r="AK7" s="289">
        <v>38.273499999999999</v>
      </c>
      <c r="AL7" s="289">
        <v>38.280999999999999</v>
      </c>
      <c r="AM7" s="289">
        <v>38.2211</v>
      </c>
      <c r="AN7" s="289">
        <v>38.570799999999998</v>
      </c>
      <c r="AO7" s="289">
        <v>38.916200000000003</v>
      </c>
      <c r="AP7" s="289">
        <v>38.612099999999998</v>
      </c>
      <c r="AQ7" s="289">
        <v>38.836500000000001</v>
      </c>
      <c r="AR7" s="289">
        <v>39.741900000000001</v>
      </c>
      <c r="AS7" s="289">
        <v>39.231699999999996</v>
      </c>
      <c r="AT7" s="289">
        <v>39.3536</v>
      </c>
      <c r="AU7" s="289">
        <v>40.436700000000002</v>
      </c>
      <c r="AV7" s="289">
        <v>40.146700000000003</v>
      </c>
      <c r="AW7" s="289">
        <v>40.109000000000002</v>
      </c>
      <c r="AX7" s="289">
        <v>39.973399999999998</v>
      </c>
      <c r="AY7" s="289">
        <v>39.383299999999998</v>
      </c>
      <c r="AZ7" s="874">
        <v>40.720500000000001</v>
      </c>
      <c r="BA7" s="874">
        <v>32.5184</v>
      </c>
      <c r="BB7" s="874">
        <v>30.351896432</v>
      </c>
      <c r="BC7" s="874">
        <v>29.995762105000001</v>
      </c>
      <c r="BD7" s="874">
        <v>31.846887749</v>
      </c>
      <c r="BE7" s="355">
        <v>32.663690092000003</v>
      </c>
      <c r="BF7" s="355">
        <v>34.243417473000001</v>
      </c>
      <c r="BG7" s="355">
        <v>35.940551659999997</v>
      </c>
      <c r="BH7" s="355">
        <v>37.962696643000001</v>
      </c>
      <c r="BI7" s="355">
        <v>38.948007015000002</v>
      </c>
      <c r="BJ7" s="355">
        <v>39.379908008000001</v>
      </c>
      <c r="BK7" s="355">
        <v>39.684841659</v>
      </c>
      <c r="BL7" s="355">
        <v>39.791428140999997</v>
      </c>
      <c r="BM7" s="355">
        <v>39.850950802</v>
      </c>
      <c r="BN7" s="355">
        <v>39.929824015999998</v>
      </c>
      <c r="BO7" s="355">
        <v>39.902050238999998</v>
      </c>
      <c r="BP7" s="355">
        <v>39.499021816999999</v>
      </c>
      <c r="BQ7" s="355">
        <v>39.870598463999997</v>
      </c>
      <c r="BR7" s="355">
        <v>39.755801003000002</v>
      </c>
      <c r="BS7" s="355">
        <v>39.927795869999997</v>
      </c>
      <c r="BT7" s="355">
        <v>40.089399024999999</v>
      </c>
      <c r="BU7" s="355">
        <v>40.120601063999999</v>
      </c>
      <c r="BV7" s="355">
        <v>40.132198021000001</v>
      </c>
      <c r="BW7" s="195"/>
    </row>
    <row r="8" spans="1:75" ht="11.1" customHeight="1" x14ac:dyDescent="0.2">
      <c r="A8" s="323" t="s">
        <v>174</v>
      </c>
      <c r="B8" s="391" t="s">
        <v>194</v>
      </c>
      <c r="C8" s="289">
        <v>19.378263516000001</v>
      </c>
      <c r="D8" s="289">
        <v>19.295951536</v>
      </c>
      <c r="E8" s="289">
        <v>20.256462710000001</v>
      </c>
      <c r="F8" s="289">
        <v>20.180470766999999</v>
      </c>
      <c r="G8" s="289">
        <v>20.235523935</v>
      </c>
      <c r="H8" s="289">
        <v>20.5195145</v>
      </c>
      <c r="I8" s="289">
        <v>20.749607161</v>
      </c>
      <c r="J8" s="289">
        <v>20.616285129000001</v>
      </c>
      <c r="K8" s="289">
        <v>21.013432767000001</v>
      </c>
      <c r="L8" s="289">
        <v>21.06643029</v>
      </c>
      <c r="M8" s="289">
        <v>21.163046532999999</v>
      </c>
      <c r="N8" s="289">
        <v>20.192263355000001</v>
      </c>
      <c r="O8" s="289">
        <v>21.160637741999999</v>
      </c>
      <c r="P8" s="289">
        <v>21.126449356999998</v>
      </c>
      <c r="Q8" s="289">
        <v>21.58818729</v>
      </c>
      <c r="R8" s="289">
        <v>21.633234600000002</v>
      </c>
      <c r="S8" s="289">
        <v>21.605203805999999</v>
      </c>
      <c r="T8" s="289">
        <v>21.813569433000001</v>
      </c>
      <c r="U8" s="289">
        <v>22.003572581</v>
      </c>
      <c r="V8" s="289">
        <v>22.230597097</v>
      </c>
      <c r="W8" s="289">
        <v>22.594470000000001</v>
      </c>
      <c r="X8" s="289">
        <v>22.582532226000001</v>
      </c>
      <c r="Y8" s="289">
        <v>22.728532767000001</v>
      </c>
      <c r="Z8" s="289">
        <v>22.654822805999999</v>
      </c>
      <c r="AA8" s="289">
        <v>21.129078676999999</v>
      </c>
      <c r="AB8" s="289">
        <v>22.243022551999999</v>
      </c>
      <c r="AC8" s="289">
        <v>22.658277323</v>
      </c>
      <c r="AD8" s="289">
        <v>22.895583266999999</v>
      </c>
      <c r="AE8" s="289">
        <v>22.908524418999999</v>
      </c>
      <c r="AF8" s="289">
        <v>22.964069200000001</v>
      </c>
      <c r="AG8" s="289">
        <v>22.788602354999998</v>
      </c>
      <c r="AH8" s="289">
        <v>23.188880483999998</v>
      </c>
      <c r="AI8" s="289">
        <v>22.9912691</v>
      </c>
      <c r="AJ8" s="289">
        <v>23.515549451999998</v>
      </c>
      <c r="AK8" s="289">
        <v>23.4985</v>
      </c>
      <c r="AL8" s="289">
        <v>23.334528386999999</v>
      </c>
      <c r="AM8" s="289">
        <v>22.346916289999999</v>
      </c>
      <c r="AN8" s="289">
        <v>22.665701786</v>
      </c>
      <c r="AO8" s="289">
        <v>23.219827386999999</v>
      </c>
      <c r="AP8" s="289">
        <v>23.244844467</v>
      </c>
      <c r="AQ8" s="289">
        <v>23.525363644999999</v>
      </c>
      <c r="AR8" s="289">
        <v>23.712114367000002</v>
      </c>
      <c r="AS8" s="289">
        <v>23.890237355</v>
      </c>
      <c r="AT8" s="289">
        <v>24.116929097</v>
      </c>
      <c r="AU8" s="289">
        <v>24.295439600000002</v>
      </c>
      <c r="AV8" s="289">
        <v>24.146539935</v>
      </c>
      <c r="AW8" s="289">
        <v>24.208774500000001</v>
      </c>
      <c r="AX8" s="289">
        <v>23.907195516000002</v>
      </c>
      <c r="AY8" s="289">
        <v>23.025481805999998</v>
      </c>
      <c r="AZ8" s="874">
        <v>23.940416536000001</v>
      </c>
      <c r="BA8" s="874">
        <v>24.178707934999998</v>
      </c>
      <c r="BB8" s="874">
        <v>24.341803500000001</v>
      </c>
      <c r="BC8" s="874">
        <v>24.297316644999999</v>
      </c>
      <c r="BD8" s="874">
        <v>24.295176267999999</v>
      </c>
      <c r="BE8" s="355">
        <v>24.2238218</v>
      </c>
      <c r="BF8" s="355">
        <v>24.317533099999999</v>
      </c>
      <c r="BG8" s="355">
        <v>24.194167100000001</v>
      </c>
      <c r="BH8" s="355">
        <v>24.345140099999998</v>
      </c>
      <c r="BI8" s="355">
        <v>24.589542099999999</v>
      </c>
      <c r="BJ8" s="355">
        <v>24.469270600000002</v>
      </c>
      <c r="BK8" s="355">
        <v>24.455062699999999</v>
      </c>
      <c r="BL8" s="355">
        <v>24.263847299999998</v>
      </c>
      <c r="BM8" s="355">
        <v>24.599845200000001</v>
      </c>
      <c r="BN8" s="355">
        <v>24.8081943</v>
      </c>
      <c r="BO8" s="355">
        <v>24.9179846</v>
      </c>
      <c r="BP8" s="355">
        <v>24.9471916</v>
      </c>
      <c r="BQ8" s="355">
        <v>24.902325099999999</v>
      </c>
      <c r="BR8" s="355">
        <v>24.9856783</v>
      </c>
      <c r="BS8" s="355">
        <v>24.844841800000001</v>
      </c>
      <c r="BT8" s="355">
        <v>24.943243299999999</v>
      </c>
      <c r="BU8" s="355">
        <v>25.132336500000001</v>
      </c>
      <c r="BV8" s="355">
        <v>25.009230299999999</v>
      </c>
      <c r="BW8" s="195"/>
    </row>
    <row r="9" spans="1:75" ht="11.1" customHeight="1" x14ac:dyDescent="0.2">
      <c r="A9" s="323" t="s">
        <v>833</v>
      </c>
      <c r="B9" s="391" t="s">
        <v>965</v>
      </c>
      <c r="C9" s="289">
        <v>37.832889698999999</v>
      </c>
      <c r="D9" s="289">
        <v>38.559367506000001</v>
      </c>
      <c r="E9" s="289">
        <v>38.571629852999997</v>
      </c>
      <c r="F9" s="289">
        <v>38.760384362000003</v>
      </c>
      <c r="G9" s="289">
        <v>38.612945674999999</v>
      </c>
      <c r="H9" s="289">
        <v>38.442728295999999</v>
      </c>
      <c r="I9" s="289">
        <v>38.803882002999998</v>
      </c>
      <c r="J9" s="289">
        <v>39.467197501999998</v>
      </c>
      <c r="K9" s="289">
        <v>39.396190935</v>
      </c>
      <c r="L9" s="289">
        <v>39.866344062000003</v>
      </c>
      <c r="M9" s="289">
        <v>39.634390893999999</v>
      </c>
      <c r="N9" s="289">
        <v>38.963261826999997</v>
      </c>
      <c r="O9" s="289">
        <v>39.334220018000003</v>
      </c>
      <c r="P9" s="289">
        <v>39.541577388999997</v>
      </c>
      <c r="Q9" s="289">
        <v>39.583858034999999</v>
      </c>
      <c r="R9" s="289">
        <v>39.467670214999998</v>
      </c>
      <c r="S9" s="289">
        <v>39.788383025000002</v>
      </c>
      <c r="T9" s="289">
        <v>40.322949477000002</v>
      </c>
      <c r="U9" s="289">
        <v>40.795598849000001</v>
      </c>
      <c r="V9" s="289">
        <v>40.741827989999997</v>
      </c>
      <c r="W9" s="289">
        <v>40.595355763999997</v>
      </c>
      <c r="X9" s="289">
        <v>40.829183979</v>
      </c>
      <c r="Y9" s="289">
        <v>41.567268110000001</v>
      </c>
      <c r="Z9" s="289">
        <v>41.732772263000001</v>
      </c>
      <c r="AA9" s="289">
        <v>40.904571979000004</v>
      </c>
      <c r="AB9" s="289">
        <v>41.074077041999999</v>
      </c>
      <c r="AC9" s="289">
        <v>41.285921125000002</v>
      </c>
      <c r="AD9" s="289">
        <v>41.225789947999999</v>
      </c>
      <c r="AE9" s="289">
        <v>41.351294713000001</v>
      </c>
      <c r="AF9" s="289">
        <v>41.705256190999997</v>
      </c>
      <c r="AG9" s="289">
        <v>41.553676955</v>
      </c>
      <c r="AH9" s="289">
        <v>41.652620513000002</v>
      </c>
      <c r="AI9" s="289">
        <v>41.028236554000003</v>
      </c>
      <c r="AJ9" s="289">
        <v>41.967945538999999</v>
      </c>
      <c r="AK9" s="289">
        <v>41.977587153999998</v>
      </c>
      <c r="AL9" s="289">
        <v>42.039174582999998</v>
      </c>
      <c r="AM9" s="289">
        <v>42.022357280999998</v>
      </c>
      <c r="AN9" s="289">
        <v>41.893099999999997</v>
      </c>
      <c r="AO9" s="289">
        <v>42.436999999999998</v>
      </c>
      <c r="AP9" s="289">
        <v>42.397500000000001</v>
      </c>
      <c r="AQ9" s="289">
        <v>42.416499999999999</v>
      </c>
      <c r="AR9" s="289">
        <v>42.552799999999998</v>
      </c>
      <c r="AS9" s="289">
        <v>43.906199999999998</v>
      </c>
      <c r="AT9" s="289">
        <v>44.090299999999999</v>
      </c>
      <c r="AU9" s="289">
        <v>43.947600000000001</v>
      </c>
      <c r="AV9" s="289">
        <v>44.083300000000001</v>
      </c>
      <c r="AW9" s="289">
        <v>44.129399999999997</v>
      </c>
      <c r="AX9" s="289">
        <v>43.904800000000002</v>
      </c>
      <c r="AY9" s="289">
        <v>43.548400000000001</v>
      </c>
      <c r="AZ9" s="874">
        <v>44.034199999999998</v>
      </c>
      <c r="BA9" s="874">
        <v>40.685000000000002</v>
      </c>
      <c r="BB9" s="874">
        <v>40.207516818000002</v>
      </c>
      <c r="BC9" s="874">
        <v>39.184534712000001</v>
      </c>
      <c r="BD9" s="874">
        <v>41.317555390000003</v>
      </c>
      <c r="BE9" s="355">
        <v>42.344069416000004</v>
      </c>
      <c r="BF9" s="355">
        <v>42.894232525</v>
      </c>
      <c r="BG9" s="355">
        <v>43.111147836000001</v>
      </c>
      <c r="BH9" s="355">
        <v>43.587376956999996</v>
      </c>
      <c r="BI9" s="355">
        <v>44.009965891</v>
      </c>
      <c r="BJ9" s="355">
        <v>44.131608047</v>
      </c>
      <c r="BK9" s="355">
        <v>44.014593451000003</v>
      </c>
      <c r="BL9" s="355">
        <v>44.385283883</v>
      </c>
      <c r="BM9" s="355">
        <v>44.170172968999999</v>
      </c>
      <c r="BN9" s="355">
        <v>44.346626538999999</v>
      </c>
      <c r="BO9" s="355">
        <v>44.532386782000003</v>
      </c>
      <c r="BP9" s="355">
        <v>44.953502282999999</v>
      </c>
      <c r="BQ9" s="355">
        <v>45.395036351999998</v>
      </c>
      <c r="BR9" s="355">
        <v>45.624691939000002</v>
      </c>
      <c r="BS9" s="355">
        <v>45.714318517000002</v>
      </c>
      <c r="BT9" s="355">
        <v>46.051459094000002</v>
      </c>
      <c r="BU9" s="355">
        <v>46.310653002999999</v>
      </c>
      <c r="BV9" s="355">
        <v>46.107938908999998</v>
      </c>
      <c r="BW9" s="195"/>
    </row>
    <row r="10" spans="1:75" ht="11.1" customHeight="1" x14ac:dyDescent="0.2">
      <c r="A10" s="323"/>
      <c r="B10" s="407"/>
      <c r="C10" s="289"/>
      <c r="D10" s="289"/>
      <c r="E10" s="289"/>
      <c r="F10" s="289"/>
      <c r="G10" s="289"/>
      <c r="H10" s="289"/>
      <c r="I10" s="289"/>
      <c r="J10" s="289"/>
      <c r="K10" s="289"/>
      <c r="L10" s="289"/>
      <c r="M10" s="289"/>
      <c r="N10" s="289"/>
      <c r="O10" s="289"/>
      <c r="P10" s="289"/>
      <c r="Q10" s="289"/>
      <c r="R10" s="289"/>
      <c r="S10" s="289"/>
      <c r="T10" s="289"/>
      <c r="U10" s="289"/>
      <c r="V10" s="289"/>
      <c r="W10" s="289"/>
      <c r="X10" s="289"/>
      <c r="Y10" s="289"/>
      <c r="Z10" s="289"/>
      <c r="AA10" s="289"/>
      <c r="AB10" s="289"/>
      <c r="AC10" s="289"/>
      <c r="AD10" s="289"/>
      <c r="AE10" s="289"/>
      <c r="AF10" s="289"/>
      <c r="AG10" s="289"/>
      <c r="AH10" s="289"/>
      <c r="AI10" s="289"/>
      <c r="AJ10" s="289"/>
      <c r="AK10" s="289"/>
      <c r="AL10" s="289"/>
      <c r="AM10" s="289"/>
      <c r="AN10" s="289"/>
      <c r="AO10" s="289"/>
      <c r="AP10" s="289"/>
      <c r="AQ10" s="289"/>
      <c r="AR10" s="289"/>
      <c r="AS10" s="289"/>
      <c r="AT10" s="289"/>
      <c r="AU10" s="289"/>
      <c r="AV10" s="289"/>
      <c r="AW10" s="289"/>
      <c r="AX10" s="289"/>
      <c r="AY10" s="289"/>
      <c r="AZ10" s="874"/>
      <c r="BA10" s="874"/>
      <c r="BB10" s="874"/>
      <c r="BC10" s="874"/>
      <c r="BD10" s="874"/>
      <c r="BE10" s="355"/>
      <c r="BF10" s="355"/>
      <c r="BG10" s="355"/>
      <c r="BH10" s="355"/>
      <c r="BI10" s="355"/>
      <c r="BJ10" s="355"/>
      <c r="BK10" s="355"/>
      <c r="BL10" s="355"/>
      <c r="BM10" s="355"/>
      <c r="BN10" s="355"/>
      <c r="BO10" s="355"/>
      <c r="BP10" s="355"/>
      <c r="BQ10" s="355"/>
      <c r="BR10" s="355"/>
      <c r="BS10" s="355"/>
      <c r="BT10" s="355"/>
      <c r="BU10" s="355"/>
      <c r="BV10" s="355"/>
      <c r="BW10" s="195"/>
    </row>
    <row r="11" spans="1:75" s="272" customFormat="1" ht="11.1" customHeight="1" x14ac:dyDescent="0.2">
      <c r="A11" s="395" t="s">
        <v>176</v>
      </c>
      <c r="B11" s="405" t="s">
        <v>834</v>
      </c>
      <c r="C11" s="105">
        <v>28.2592</v>
      </c>
      <c r="D11" s="105">
        <v>28.908100000000001</v>
      </c>
      <c r="E11" s="105">
        <v>28.547000000000001</v>
      </c>
      <c r="F11" s="105">
        <v>28.849299999999999</v>
      </c>
      <c r="G11" s="105">
        <v>28.370200000000001</v>
      </c>
      <c r="H11" s="105">
        <v>28.498000000000001</v>
      </c>
      <c r="I11" s="105">
        <v>28.718</v>
      </c>
      <c r="J11" s="105">
        <v>29.628599999999999</v>
      </c>
      <c r="K11" s="105">
        <v>29.770299999999999</v>
      </c>
      <c r="L11" s="105">
        <v>29.369199999999999</v>
      </c>
      <c r="M11" s="105">
        <v>29.064299999999999</v>
      </c>
      <c r="N11" s="105">
        <v>29.047000000000001</v>
      </c>
      <c r="O11" s="105">
        <v>28.4971</v>
      </c>
      <c r="P11" s="105">
        <v>28.8</v>
      </c>
      <c r="Q11" s="105">
        <v>29.045100000000001</v>
      </c>
      <c r="R11" s="105">
        <v>29.117000000000001</v>
      </c>
      <c r="S11" s="105">
        <v>28.5837</v>
      </c>
      <c r="T11" s="105">
        <v>28.796700000000001</v>
      </c>
      <c r="U11" s="105">
        <v>27.9514</v>
      </c>
      <c r="V11" s="105">
        <v>27.785900000000002</v>
      </c>
      <c r="W11" s="105">
        <v>28.4556</v>
      </c>
      <c r="X11" s="105">
        <v>28.364899999999999</v>
      </c>
      <c r="Y11" s="105">
        <v>28.4313</v>
      </c>
      <c r="Z11" s="105">
        <v>28.3611</v>
      </c>
      <c r="AA11" s="105">
        <v>28.151399999999999</v>
      </c>
      <c r="AB11" s="105">
        <v>28.466200000000001</v>
      </c>
      <c r="AC11" s="105">
        <v>28.794599999999999</v>
      </c>
      <c r="AD11" s="105">
        <v>28.753299999999999</v>
      </c>
      <c r="AE11" s="105">
        <v>28.6022</v>
      </c>
      <c r="AF11" s="105">
        <v>28.201000000000001</v>
      </c>
      <c r="AG11" s="105">
        <v>28.6386</v>
      </c>
      <c r="AH11" s="105">
        <v>28.557200000000002</v>
      </c>
      <c r="AI11" s="105">
        <v>27.827400000000001</v>
      </c>
      <c r="AJ11" s="105">
        <v>28.3261</v>
      </c>
      <c r="AK11" s="105">
        <v>28.3401</v>
      </c>
      <c r="AL11" s="105">
        <v>28.492999999999999</v>
      </c>
      <c r="AM11" s="105">
        <v>28.5002</v>
      </c>
      <c r="AN11" s="105">
        <v>28.6264</v>
      </c>
      <c r="AO11" s="105">
        <v>28.873000000000001</v>
      </c>
      <c r="AP11" s="105">
        <v>28.701000000000001</v>
      </c>
      <c r="AQ11" s="105">
        <v>29.073</v>
      </c>
      <c r="AR11" s="105">
        <v>29.550599999999999</v>
      </c>
      <c r="AS11" s="105">
        <v>29.137599999999999</v>
      </c>
      <c r="AT11" s="105">
        <v>29.159400000000002</v>
      </c>
      <c r="AU11" s="105">
        <v>30.3216</v>
      </c>
      <c r="AV11" s="105">
        <v>30.073399999999999</v>
      </c>
      <c r="AW11" s="105">
        <v>29.8504</v>
      </c>
      <c r="AX11" s="105">
        <v>30.0989</v>
      </c>
      <c r="AY11" s="105">
        <v>30.028400000000001</v>
      </c>
      <c r="AZ11" s="886">
        <v>30.871600000000001</v>
      </c>
      <c r="BA11" s="886">
        <v>22.352900000000002</v>
      </c>
      <c r="BB11" s="886">
        <v>19.690644034000002</v>
      </c>
      <c r="BC11" s="886">
        <v>19.073611530000001</v>
      </c>
      <c r="BD11" s="886">
        <v>21.281986603</v>
      </c>
      <c r="BE11" s="388">
        <v>22.485037186</v>
      </c>
      <c r="BF11" s="388">
        <v>24.258687595000001</v>
      </c>
      <c r="BG11" s="388">
        <v>25.831764373999999</v>
      </c>
      <c r="BH11" s="388">
        <v>27.704553990000001</v>
      </c>
      <c r="BI11" s="388">
        <v>28.727756999</v>
      </c>
      <c r="BJ11" s="388">
        <v>29.157056432000001</v>
      </c>
      <c r="BK11" s="388">
        <v>29.508228974000001</v>
      </c>
      <c r="BL11" s="388">
        <v>29.631722253</v>
      </c>
      <c r="BM11" s="388">
        <v>29.714416173</v>
      </c>
      <c r="BN11" s="388">
        <v>29.857605446000001</v>
      </c>
      <c r="BO11" s="388">
        <v>29.890650156</v>
      </c>
      <c r="BP11" s="388">
        <v>29.943993470999999</v>
      </c>
      <c r="BQ11" s="388">
        <v>30.011937862</v>
      </c>
      <c r="BR11" s="388">
        <v>30.064932160000001</v>
      </c>
      <c r="BS11" s="388">
        <v>30.117997827</v>
      </c>
      <c r="BT11" s="388">
        <v>30.170767966</v>
      </c>
      <c r="BU11" s="388">
        <v>30.203980591000001</v>
      </c>
      <c r="BV11" s="388">
        <v>30.217294821999999</v>
      </c>
      <c r="BW11" s="398"/>
    </row>
    <row r="12" spans="1:75" ht="11.1" customHeight="1" x14ac:dyDescent="0.2">
      <c r="A12" s="323" t="s">
        <v>835</v>
      </c>
      <c r="B12" s="393" t="s">
        <v>966</v>
      </c>
      <c r="C12" s="289">
        <v>1.4411</v>
      </c>
      <c r="D12" s="289">
        <v>1.4411</v>
      </c>
      <c r="E12" s="289">
        <v>1.4511000000000001</v>
      </c>
      <c r="F12" s="289">
        <v>1.4611000000000001</v>
      </c>
      <c r="G12" s="289">
        <v>1.4711000000000001</v>
      </c>
      <c r="H12" s="289">
        <v>1.4811000000000001</v>
      </c>
      <c r="I12" s="289">
        <v>1.4811000000000001</v>
      </c>
      <c r="J12" s="289">
        <v>1.4911000000000001</v>
      </c>
      <c r="K12" s="289">
        <v>1.4911000000000001</v>
      </c>
      <c r="L12" s="289">
        <v>1.5011000000000001</v>
      </c>
      <c r="M12" s="289">
        <v>1.4811000000000001</v>
      </c>
      <c r="N12" s="289">
        <v>1.4811000000000001</v>
      </c>
      <c r="O12" s="289">
        <v>1.4811000000000001</v>
      </c>
      <c r="P12" s="289">
        <v>1.4811000000000001</v>
      </c>
      <c r="Q12" s="289">
        <v>1.4711000000000001</v>
      </c>
      <c r="R12" s="289">
        <v>1.4811000000000001</v>
      </c>
      <c r="S12" s="289">
        <v>1.4511000000000001</v>
      </c>
      <c r="T12" s="289">
        <v>1.4212</v>
      </c>
      <c r="U12" s="289">
        <v>1.4312</v>
      </c>
      <c r="V12" s="289">
        <v>1.4111</v>
      </c>
      <c r="W12" s="289">
        <v>1.4212</v>
      </c>
      <c r="X12" s="289">
        <v>1.4311</v>
      </c>
      <c r="Y12" s="289">
        <v>1.4312</v>
      </c>
      <c r="Z12" s="289">
        <v>1.4212</v>
      </c>
      <c r="AA12" s="289">
        <v>1.3911</v>
      </c>
      <c r="AB12" s="289">
        <v>1.3812</v>
      </c>
      <c r="AC12" s="289">
        <v>1.3812</v>
      </c>
      <c r="AD12" s="289">
        <v>1.3812</v>
      </c>
      <c r="AE12" s="289">
        <v>1.3711</v>
      </c>
      <c r="AF12" s="289">
        <v>1.3711</v>
      </c>
      <c r="AG12" s="289">
        <v>1.3811</v>
      </c>
      <c r="AH12" s="289">
        <v>1.3811</v>
      </c>
      <c r="AI12" s="289">
        <v>1.3811</v>
      </c>
      <c r="AJ12" s="289">
        <v>1.3811</v>
      </c>
      <c r="AK12" s="289">
        <v>1.3761000000000001</v>
      </c>
      <c r="AL12" s="289">
        <v>1.3911</v>
      </c>
      <c r="AM12" s="289">
        <v>1.3811</v>
      </c>
      <c r="AN12" s="289">
        <v>1.3911</v>
      </c>
      <c r="AO12" s="289">
        <v>1.3811</v>
      </c>
      <c r="AP12" s="289">
        <v>1.3861000000000001</v>
      </c>
      <c r="AQ12" s="289">
        <v>1.3911</v>
      </c>
      <c r="AR12" s="289">
        <v>1.3911</v>
      </c>
      <c r="AS12" s="289">
        <v>1.4011</v>
      </c>
      <c r="AT12" s="289">
        <v>1.4111</v>
      </c>
      <c r="AU12" s="289">
        <v>1.4211</v>
      </c>
      <c r="AV12" s="289">
        <v>1.4111</v>
      </c>
      <c r="AW12" s="289">
        <v>1.4411</v>
      </c>
      <c r="AX12" s="289">
        <v>1.4411</v>
      </c>
      <c r="AY12" s="289">
        <v>1.431</v>
      </c>
      <c r="AZ12" s="874">
        <v>1.4511000000000001</v>
      </c>
      <c r="BA12" s="874">
        <v>1.4410000000000001</v>
      </c>
      <c r="BB12" s="874">
        <v>1.4610567342</v>
      </c>
      <c r="BC12" s="874">
        <v>1.441055194</v>
      </c>
      <c r="BD12" s="874">
        <v>1.45107257</v>
      </c>
      <c r="BE12" s="355" t="s">
        <v>1611</v>
      </c>
      <c r="BF12" s="355" t="s">
        <v>1611</v>
      </c>
      <c r="BG12" s="355" t="s">
        <v>1611</v>
      </c>
      <c r="BH12" s="355" t="s">
        <v>1611</v>
      </c>
      <c r="BI12" s="355" t="s">
        <v>1611</v>
      </c>
      <c r="BJ12" s="355" t="s">
        <v>1611</v>
      </c>
      <c r="BK12" s="355" t="s">
        <v>1611</v>
      </c>
      <c r="BL12" s="355" t="s">
        <v>1611</v>
      </c>
      <c r="BM12" s="355" t="s">
        <v>1611</v>
      </c>
      <c r="BN12" s="355" t="s">
        <v>1611</v>
      </c>
      <c r="BO12" s="355" t="s">
        <v>1611</v>
      </c>
      <c r="BP12" s="355" t="s">
        <v>1611</v>
      </c>
      <c r="BQ12" s="355" t="s">
        <v>1611</v>
      </c>
      <c r="BR12" s="355" t="s">
        <v>1611</v>
      </c>
      <c r="BS12" s="355" t="s">
        <v>1611</v>
      </c>
      <c r="BT12" s="355" t="s">
        <v>1611</v>
      </c>
      <c r="BU12" s="355" t="s">
        <v>1611</v>
      </c>
      <c r="BV12" s="355" t="s">
        <v>1611</v>
      </c>
      <c r="BW12" s="195"/>
    </row>
    <row r="13" spans="1:75" ht="11.1" customHeight="1" x14ac:dyDescent="0.2">
      <c r="A13" s="323" t="s">
        <v>836</v>
      </c>
      <c r="B13" s="393" t="s">
        <v>967</v>
      </c>
      <c r="C13" s="289">
        <v>0.27779999999999999</v>
      </c>
      <c r="D13" s="289">
        <v>0.2878</v>
      </c>
      <c r="E13" s="289">
        <v>0.26779999999999998</v>
      </c>
      <c r="F13" s="289">
        <v>0.27779999999999999</v>
      </c>
      <c r="G13" s="289">
        <v>0.2878</v>
      </c>
      <c r="H13" s="289">
        <v>0.29780000000000001</v>
      </c>
      <c r="I13" s="289">
        <v>0.27779999999999999</v>
      </c>
      <c r="J13" s="289">
        <v>0.2878</v>
      </c>
      <c r="K13" s="289">
        <v>0.29780000000000001</v>
      </c>
      <c r="L13" s="289">
        <v>0.27779999999999999</v>
      </c>
      <c r="M13" s="289">
        <v>0.25779999999999997</v>
      </c>
      <c r="N13" s="289">
        <v>0.25779999999999997</v>
      </c>
      <c r="O13" s="289">
        <v>0.26779999999999998</v>
      </c>
      <c r="P13" s="289">
        <v>0.2878</v>
      </c>
      <c r="Q13" s="289">
        <v>0.26779999999999998</v>
      </c>
      <c r="R13" s="289">
        <v>0.26779999999999998</v>
      </c>
      <c r="S13" s="289">
        <v>0.25779999999999997</v>
      </c>
      <c r="T13" s="289">
        <v>0.25779999999999997</v>
      </c>
      <c r="U13" s="289">
        <v>0.26779999999999998</v>
      </c>
      <c r="V13" s="289">
        <v>0.25779999999999997</v>
      </c>
      <c r="W13" s="289">
        <v>0.26779999999999998</v>
      </c>
      <c r="X13" s="289">
        <v>0.26779999999999998</v>
      </c>
      <c r="Y13" s="289">
        <v>0.27779999999999999</v>
      </c>
      <c r="Z13" s="289">
        <v>0.25779999999999997</v>
      </c>
      <c r="AA13" s="289">
        <v>0.26079999999999998</v>
      </c>
      <c r="AB13" s="289">
        <v>0.25080000000000002</v>
      </c>
      <c r="AC13" s="289">
        <v>0.26079999999999998</v>
      </c>
      <c r="AD13" s="289">
        <v>0.27079999999999999</v>
      </c>
      <c r="AE13" s="289">
        <v>0.26079999999999998</v>
      </c>
      <c r="AF13" s="289">
        <v>0.26079999999999998</v>
      </c>
      <c r="AG13" s="289">
        <v>0.25080000000000002</v>
      </c>
      <c r="AH13" s="289">
        <v>0.26079999999999998</v>
      </c>
      <c r="AI13" s="289">
        <v>0.25080000000000002</v>
      </c>
      <c r="AJ13" s="289">
        <v>0.25080000000000002</v>
      </c>
      <c r="AK13" s="289">
        <v>0.23080000000000001</v>
      </c>
      <c r="AL13" s="289">
        <v>0.24979999999999999</v>
      </c>
      <c r="AM13" s="289">
        <v>0.24990000000000001</v>
      </c>
      <c r="AN13" s="289">
        <v>0.24979999999999999</v>
      </c>
      <c r="AO13" s="289">
        <v>0.2399</v>
      </c>
      <c r="AP13" s="289">
        <v>0.23980000000000001</v>
      </c>
      <c r="AQ13" s="289">
        <v>0.2298</v>
      </c>
      <c r="AR13" s="289">
        <v>0.23980000000000001</v>
      </c>
      <c r="AS13" s="289">
        <v>0.24979999999999999</v>
      </c>
      <c r="AT13" s="289">
        <v>0.23980000000000001</v>
      </c>
      <c r="AU13" s="289">
        <v>0.25979999999999998</v>
      </c>
      <c r="AV13" s="289">
        <v>0.26979999999999998</v>
      </c>
      <c r="AW13" s="289">
        <v>0.25979999999999998</v>
      </c>
      <c r="AX13" s="289">
        <v>0.26079999999999998</v>
      </c>
      <c r="AY13" s="289">
        <v>0.25290000000000001</v>
      </c>
      <c r="AZ13" s="874">
        <v>0.26290000000000002</v>
      </c>
      <c r="BA13" s="874">
        <v>0.26290000000000002</v>
      </c>
      <c r="BB13" s="874">
        <v>0.27282871000999998</v>
      </c>
      <c r="BC13" s="874">
        <v>0.27282896640999998</v>
      </c>
      <c r="BD13" s="874">
        <v>0.26282607557999998</v>
      </c>
      <c r="BE13" s="355" t="s">
        <v>1611</v>
      </c>
      <c r="BF13" s="355" t="s">
        <v>1611</v>
      </c>
      <c r="BG13" s="355" t="s">
        <v>1611</v>
      </c>
      <c r="BH13" s="355" t="s">
        <v>1611</v>
      </c>
      <c r="BI13" s="355" t="s">
        <v>1611</v>
      </c>
      <c r="BJ13" s="355" t="s">
        <v>1611</v>
      </c>
      <c r="BK13" s="355" t="s">
        <v>1611</v>
      </c>
      <c r="BL13" s="355" t="s">
        <v>1611</v>
      </c>
      <c r="BM13" s="355" t="s">
        <v>1611</v>
      </c>
      <c r="BN13" s="355" t="s">
        <v>1611</v>
      </c>
      <c r="BO13" s="355" t="s">
        <v>1611</v>
      </c>
      <c r="BP13" s="355" t="s">
        <v>1611</v>
      </c>
      <c r="BQ13" s="355" t="s">
        <v>1611</v>
      </c>
      <c r="BR13" s="355" t="s">
        <v>1611</v>
      </c>
      <c r="BS13" s="355" t="s">
        <v>1611</v>
      </c>
      <c r="BT13" s="355" t="s">
        <v>1611</v>
      </c>
      <c r="BU13" s="355" t="s">
        <v>1611</v>
      </c>
      <c r="BV13" s="355" t="s">
        <v>1611</v>
      </c>
      <c r="BW13" s="195"/>
    </row>
    <row r="14" spans="1:75" ht="11.1" customHeight="1" x14ac:dyDescent="0.2">
      <c r="A14" s="323" t="s">
        <v>837</v>
      </c>
      <c r="B14" s="393" t="s">
        <v>968</v>
      </c>
      <c r="C14" s="289">
        <v>0.14299999999999999</v>
      </c>
      <c r="D14" s="289">
        <v>0.13300000000000001</v>
      </c>
      <c r="E14" s="289">
        <v>0.13300000000000001</v>
      </c>
      <c r="F14" s="289">
        <v>0.13300000000000001</v>
      </c>
      <c r="G14" s="289">
        <v>0.13300000000000001</v>
      </c>
      <c r="H14" s="289">
        <v>0.13300000000000001</v>
      </c>
      <c r="I14" s="289">
        <v>0.14299999999999999</v>
      </c>
      <c r="J14" s="289">
        <v>0.123</v>
      </c>
      <c r="K14" s="289">
        <v>0.14299999999999999</v>
      </c>
      <c r="L14" s="289">
        <v>0.11799999999999999</v>
      </c>
      <c r="M14" s="289">
        <v>0.10299999999999999</v>
      </c>
      <c r="N14" s="289">
        <v>0.10299999999999999</v>
      </c>
      <c r="O14" s="289">
        <v>9.7500000000000003E-2</v>
      </c>
      <c r="P14" s="289">
        <v>0.1021</v>
      </c>
      <c r="Q14" s="289">
        <v>9.6699999999999994E-2</v>
      </c>
      <c r="R14" s="289">
        <v>0.1013</v>
      </c>
      <c r="S14" s="289">
        <v>9.5899999999999999E-2</v>
      </c>
      <c r="T14" s="289">
        <v>0.1055</v>
      </c>
      <c r="U14" s="289">
        <v>0.1002</v>
      </c>
      <c r="V14" s="289">
        <v>0.1048</v>
      </c>
      <c r="W14" s="289">
        <v>8.9399999999999993E-2</v>
      </c>
      <c r="X14" s="289">
        <v>9.9099999999999994E-2</v>
      </c>
      <c r="Y14" s="289">
        <v>8.8700000000000001E-2</v>
      </c>
      <c r="Z14" s="289">
        <v>8.8300000000000003E-2</v>
      </c>
      <c r="AA14" s="289">
        <v>9.8299999999999998E-2</v>
      </c>
      <c r="AB14" s="289">
        <v>8.8200000000000001E-2</v>
      </c>
      <c r="AC14" s="289">
        <v>9.8100000000000007E-2</v>
      </c>
      <c r="AD14" s="289">
        <v>8.7999999999999995E-2</v>
      </c>
      <c r="AE14" s="289">
        <v>9.8000000000000004E-2</v>
      </c>
      <c r="AF14" s="289">
        <v>8.7900000000000006E-2</v>
      </c>
      <c r="AG14" s="289">
        <v>9.7900000000000001E-2</v>
      </c>
      <c r="AH14" s="289">
        <v>9.7799999999999998E-2</v>
      </c>
      <c r="AI14" s="289">
        <v>9.7699999999999995E-2</v>
      </c>
      <c r="AJ14" s="289">
        <v>8.7599999999999997E-2</v>
      </c>
      <c r="AK14" s="289">
        <v>9.7600000000000006E-2</v>
      </c>
      <c r="AL14" s="289">
        <v>0.1075</v>
      </c>
      <c r="AM14" s="289">
        <v>8.6999999999999994E-2</v>
      </c>
      <c r="AN14" s="289">
        <v>9.6500000000000002E-2</v>
      </c>
      <c r="AO14" s="289">
        <v>9.6000000000000002E-2</v>
      </c>
      <c r="AP14" s="289">
        <v>8.5500000000000007E-2</v>
      </c>
      <c r="AQ14" s="289">
        <v>9.5000000000000001E-2</v>
      </c>
      <c r="AR14" s="289">
        <v>8.4500000000000006E-2</v>
      </c>
      <c r="AS14" s="289">
        <v>8.4099999999999994E-2</v>
      </c>
      <c r="AT14" s="289">
        <v>8.3599999999999994E-2</v>
      </c>
      <c r="AU14" s="289">
        <v>7.3099999999999998E-2</v>
      </c>
      <c r="AV14" s="289">
        <v>8.2699999999999996E-2</v>
      </c>
      <c r="AW14" s="289">
        <v>7.22E-2</v>
      </c>
      <c r="AX14" s="289">
        <v>7.1800000000000003E-2</v>
      </c>
      <c r="AY14" s="289">
        <v>8.6300000000000002E-2</v>
      </c>
      <c r="AZ14" s="874">
        <v>7.0800000000000002E-2</v>
      </c>
      <c r="BA14" s="874">
        <v>8.0299999999999996E-2</v>
      </c>
      <c r="BB14" s="874">
        <v>7.0020784518999998E-2</v>
      </c>
      <c r="BC14" s="874">
        <v>7.9576298751000002E-2</v>
      </c>
      <c r="BD14" s="874">
        <v>6.9138394009000001E-2</v>
      </c>
      <c r="BE14" s="355" t="s">
        <v>1611</v>
      </c>
      <c r="BF14" s="355" t="s">
        <v>1611</v>
      </c>
      <c r="BG14" s="355" t="s">
        <v>1611</v>
      </c>
      <c r="BH14" s="355" t="s">
        <v>1611</v>
      </c>
      <c r="BI14" s="355" t="s">
        <v>1611</v>
      </c>
      <c r="BJ14" s="355" t="s">
        <v>1611</v>
      </c>
      <c r="BK14" s="355" t="s">
        <v>1611</v>
      </c>
      <c r="BL14" s="355" t="s">
        <v>1611</v>
      </c>
      <c r="BM14" s="355" t="s">
        <v>1611</v>
      </c>
      <c r="BN14" s="355" t="s">
        <v>1611</v>
      </c>
      <c r="BO14" s="355" t="s">
        <v>1611</v>
      </c>
      <c r="BP14" s="355" t="s">
        <v>1611</v>
      </c>
      <c r="BQ14" s="355" t="s">
        <v>1611</v>
      </c>
      <c r="BR14" s="355" t="s">
        <v>1611</v>
      </c>
      <c r="BS14" s="355" t="s">
        <v>1611</v>
      </c>
      <c r="BT14" s="355" t="s">
        <v>1611</v>
      </c>
      <c r="BU14" s="355" t="s">
        <v>1611</v>
      </c>
      <c r="BV14" s="355" t="s">
        <v>1611</v>
      </c>
      <c r="BW14" s="195"/>
    </row>
    <row r="15" spans="1:75" ht="11.1" customHeight="1" x14ac:dyDescent="0.2">
      <c r="A15" s="323" t="s">
        <v>838</v>
      </c>
      <c r="B15" s="393" t="s">
        <v>969</v>
      </c>
      <c r="C15" s="289">
        <v>0.1797</v>
      </c>
      <c r="D15" s="289">
        <v>0.18970000000000001</v>
      </c>
      <c r="E15" s="289">
        <v>0.18970000000000001</v>
      </c>
      <c r="F15" s="289">
        <v>0.19969999999999999</v>
      </c>
      <c r="G15" s="289">
        <v>0.1797</v>
      </c>
      <c r="H15" s="289">
        <v>0.18970000000000001</v>
      </c>
      <c r="I15" s="289">
        <v>0.19969999999999999</v>
      </c>
      <c r="J15" s="289">
        <v>0.18970000000000001</v>
      </c>
      <c r="K15" s="289">
        <v>0.2097</v>
      </c>
      <c r="L15" s="289">
        <v>0.21970000000000001</v>
      </c>
      <c r="M15" s="289">
        <v>0.2097</v>
      </c>
      <c r="N15" s="289">
        <v>0.18970000000000001</v>
      </c>
      <c r="O15" s="289">
        <v>0.19969999999999999</v>
      </c>
      <c r="P15" s="289">
        <v>0.18970000000000001</v>
      </c>
      <c r="Q15" s="289">
        <v>0.19969999999999999</v>
      </c>
      <c r="R15" s="289">
        <v>0.2097</v>
      </c>
      <c r="S15" s="289">
        <v>0.2097</v>
      </c>
      <c r="T15" s="289">
        <v>0.19969999999999999</v>
      </c>
      <c r="U15" s="289">
        <v>0.2097</v>
      </c>
      <c r="V15" s="289">
        <v>0.19969999999999999</v>
      </c>
      <c r="W15" s="289">
        <v>0.19969999999999999</v>
      </c>
      <c r="X15" s="289">
        <v>0.19969999999999999</v>
      </c>
      <c r="Y15" s="289">
        <v>0.2097</v>
      </c>
      <c r="Z15" s="289">
        <v>0.21970000000000001</v>
      </c>
      <c r="AA15" s="289">
        <v>0.2097</v>
      </c>
      <c r="AB15" s="289">
        <v>0.2097</v>
      </c>
      <c r="AC15" s="289">
        <v>0.21970000000000001</v>
      </c>
      <c r="AD15" s="289">
        <v>0.2097</v>
      </c>
      <c r="AE15" s="289">
        <v>0.21970000000000001</v>
      </c>
      <c r="AF15" s="289">
        <v>0.21970000000000001</v>
      </c>
      <c r="AG15" s="289">
        <v>0.2097</v>
      </c>
      <c r="AH15" s="289">
        <v>0.2097</v>
      </c>
      <c r="AI15" s="289">
        <v>0.2097</v>
      </c>
      <c r="AJ15" s="289">
        <v>0.21970000000000001</v>
      </c>
      <c r="AK15" s="289">
        <v>0.21970000000000001</v>
      </c>
      <c r="AL15" s="289">
        <v>0.21970000000000001</v>
      </c>
      <c r="AM15" s="289">
        <v>0.23980000000000001</v>
      </c>
      <c r="AN15" s="289">
        <v>0.21970000000000001</v>
      </c>
      <c r="AO15" s="289">
        <v>0.23980000000000001</v>
      </c>
      <c r="AP15" s="289">
        <v>0.22969999999999999</v>
      </c>
      <c r="AQ15" s="289">
        <v>0.2397</v>
      </c>
      <c r="AR15" s="289">
        <v>0.24970000000000001</v>
      </c>
      <c r="AS15" s="289">
        <v>0.22969999999999999</v>
      </c>
      <c r="AT15" s="289">
        <v>0.2397</v>
      </c>
      <c r="AU15" s="289">
        <v>0.2397</v>
      </c>
      <c r="AV15" s="289">
        <v>0.24970000000000001</v>
      </c>
      <c r="AW15" s="289">
        <v>0.2397</v>
      </c>
      <c r="AX15" s="289">
        <v>0.24970000000000001</v>
      </c>
      <c r="AY15" s="289">
        <v>0.23980000000000001</v>
      </c>
      <c r="AZ15" s="874">
        <v>0.23980000000000001</v>
      </c>
      <c r="BA15" s="874">
        <v>0.2298</v>
      </c>
      <c r="BB15" s="874">
        <v>0.22972811795</v>
      </c>
      <c r="BC15" s="874">
        <v>0.22972851423000001</v>
      </c>
      <c r="BD15" s="874">
        <v>0.23972404362999999</v>
      </c>
      <c r="BE15" s="355" t="s">
        <v>1611</v>
      </c>
      <c r="BF15" s="355" t="s">
        <v>1611</v>
      </c>
      <c r="BG15" s="355" t="s">
        <v>1611</v>
      </c>
      <c r="BH15" s="355" t="s">
        <v>1611</v>
      </c>
      <c r="BI15" s="355" t="s">
        <v>1611</v>
      </c>
      <c r="BJ15" s="355" t="s">
        <v>1611</v>
      </c>
      <c r="BK15" s="355" t="s">
        <v>1611</v>
      </c>
      <c r="BL15" s="355" t="s">
        <v>1611</v>
      </c>
      <c r="BM15" s="355" t="s">
        <v>1611</v>
      </c>
      <c r="BN15" s="355" t="s">
        <v>1611</v>
      </c>
      <c r="BO15" s="355" t="s">
        <v>1611</v>
      </c>
      <c r="BP15" s="355" t="s">
        <v>1611</v>
      </c>
      <c r="BQ15" s="355" t="s">
        <v>1611</v>
      </c>
      <c r="BR15" s="355" t="s">
        <v>1611</v>
      </c>
      <c r="BS15" s="355" t="s">
        <v>1611</v>
      </c>
      <c r="BT15" s="355" t="s">
        <v>1611</v>
      </c>
      <c r="BU15" s="355" t="s">
        <v>1611</v>
      </c>
      <c r="BV15" s="355" t="s">
        <v>1611</v>
      </c>
      <c r="BW15" s="195"/>
    </row>
    <row r="16" spans="1:75" ht="11.1" customHeight="1" x14ac:dyDescent="0.2">
      <c r="A16" s="323" t="s">
        <v>839</v>
      </c>
      <c r="B16" s="393" t="s">
        <v>970</v>
      </c>
      <c r="C16" s="289">
        <v>3.6421000000000001</v>
      </c>
      <c r="D16" s="289">
        <v>3.6920999999999999</v>
      </c>
      <c r="E16" s="289">
        <v>3.7421000000000002</v>
      </c>
      <c r="F16" s="289">
        <v>3.7421000000000002</v>
      </c>
      <c r="G16" s="289">
        <v>3.6421000000000001</v>
      </c>
      <c r="H16" s="289">
        <v>3.6421000000000001</v>
      </c>
      <c r="I16" s="289">
        <v>3.6421000000000001</v>
      </c>
      <c r="J16" s="289">
        <v>3.6920999999999999</v>
      </c>
      <c r="K16" s="289">
        <v>3.6720999999999999</v>
      </c>
      <c r="L16" s="289">
        <v>3.6920999999999999</v>
      </c>
      <c r="M16" s="289">
        <v>3.7021000000000002</v>
      </c>
      <c r="N16" s="289">
        <v>3.6920999999999999</v>
      </c>
      <c r="O16" s="289">
        <v>3.6951000000000001</v>
      </c>
      <c r="P16" s="289">
        <v>3.7652999999999999</v>
      </c>
      <c r="Q16" s="289">
        <v>3.8452000000000002</v>
      </c>
      <c r="R16" s="289">
        <v>3.9152</v>
      </c>
      <c r="S16" s="289">
        <v>3.9851999999999999</v>
      </c>
      <c r="T16" s="289">
        <v>4.0202999999999998</v>
      </c>
      <c r="U16" s="289">
        <v>4.0903</v>
      </c>
      <c r="V16" s="289">
        <v>4.2702999999999998</v>
      </c>
      <c r="W16" s="289">
        <v>4.3403</v>
      </c>
      <c r="X16" s="289">
        <v>4.4101999999999997</v>
      </c>
      <c r="Y16" s="289">
        <v>4.5103</v>
      </c>
      <c r="Z16" s="289">
        <v>4.5603999999999996</v>
      </c>
      <c r="AA16" s="289">
        <v>4.5251999999999999</v>
      </c>
      <c r="AB16" s="289">
        <v>4.5354999999999999</v>
      </c>
      <c r="AC16" s="289">
        <v>4.5952999999999999</v>
      </c>
      <c r="AD16" s="289">
        <v>4.5803000000000003</v>
      </c>
      <c r="AE16" s="289">
        <v>4.5803000000000003</v>
      </c>
      <c r="AF16" s="289">
        <v>4.5803000000000003</v>
      </c>
      <c r="AG16" s="289">
        <v>4.62</v>
      </c>
      <c r="AH16" s="289">
        <v>4.6498999999999997</v>
      </c>
      <c r="AI16" s="289">
        <v>4.7202999999999999</v>
      </c>
      <c r="AJ16" s="289">
        <v>4.6703000000000001</v>
      </c>
      <c r="AK16" s="289">
        <v>4.7403000000000004</v>
      </c>
      <c r="AL16" s="289">
        <v>4.7202999999999999</v>
      </c>
      <c r="AM16" s="289">
        <v>4.7972000000000001</v>
      </c>
      <c r="AN16" s="289">
        <v>4.8472</v>
      </c>
      <c r="AO16" s="289">
        <v>4.7472000000000003</v>
      </c>
      <c r="AP16" s="289">
        <v>4.7972000000000001</v>
      </c>
      <c r="AQ16" s="289">
        <v>4.8472</v>
      </c>
      <c r="AR16" s="289">
        <v>4.6074000000000002</v>
      </c>
      <c r="AS16" s="289">
        <v>4.7173999999999996</v>
      </c>
      <c r="AT16" s="289">
        <v>4.6973000000000003</v>
      </c>
      <c r="AU16" s="289">
        <v>4.7774000000000001</v>
      </c>
      <c r="AV16" s="289">
        <v>4.8472999999999997</v>
      </c>
      <c r="AW16" s="289">
        <v>4.7473000000000001</v>
      </c>
      <c r="AX16" s="289">
        <v>4.7973999999999997</v>
      </c>
      <c r="AY16" s="289">
        <v>4.7972000000000001</v>
      </c>
      <c r="AZ16" s="874">
        <v>4.7873000000000001</v>
      </c>
      <c r="BA16" s="874">
        <v>4.4271000000000003</v>
      </c>
      <c r="BB16" s="874">
        <v>3.9670052398000002</v>
      </c>
      <c r="BC16" s="874">
        <v>3.3769950293000002</v>
      </c>
      <c r="BD16" s="874">
        <v>3.7071102174999999</v>
      </c>
      <c r="BE16" s="355" t="s">
        <v>1611</v>
      </c>
      <c r="BF16" s="355" t="s">
        <v>1611</v>
      </c>
      <c r="BG16" s="355" t="s">
        <v>1611</v>
      </c>
      <c r="BH16" s="355" t="s">
        <v>1611</v>
      </c>
      <c r="BI16" s="355" t="s">
        <v>1611</v>
      </c>
      <c r="BJ16" s="355" t="s">
        <v>1611</v>
      </c>
      <c r="BK16" s="355" t="s">
        <v>1611</v>
      </c>
      <c r="BL16" s="355" t="s">
        <v>1611</v>
      </c>
      <c r="BM16" s="355" t="s">
        <v>1611</v>
      </c>
      <c r="BN16" s="355" t="s">
        <v>1611</v>
      </c>
      <c r="BO16" s="355" t="s">
        <v>1611</v>
      </c>
      <c r="BP16" s="355" t="s">
        <v>1611</v>
      </c>
      <c r="BQ16" s="355" t="s">
        <v>1611</v>
      </c>
      <c r="BR16" s="355" t="s">
        <v>1611</v>
      </c>
      <c r="BS16" s="355" t="s">
        <v>1611</v>
      </c>
      <c r="BT16" s="355" t="s">
        <v>1611</v>
      </c>
      <c r="BU16" s="355" t="s">
        <v>1611</v>
      </c>
      <c r="BV16" s="355" t="s">
        <v>1611</v>
      </c>
      <c r="BW16" s="195"/>
    </row>
    <row r="17" spans="1:75" ht="11.1" customHeight="1" x14ac:dyDescent="0.2">
      <c r="A17" s="323" t="s">
        <v>840</v>
      </c>
      <c r="B17" s="393" t="s">
        <v>971</v>
      </c>
      <c r="C17" s="289">
        <v>4.4166999999999996</v>
      </c>
      <c r="D17" s="289">
        <v>4.5167000000000002</v>
      </c>
      <c r="E17" s="289">
        <v>4.4667000000000003</v>
      </c>
      <c r="F17" s="289">
        <v>4.5667</v>
      </c>
      <c r="G17" s="289">
        <v>4.5667</v>
      </c>
      <c r="H17" s="289">
        <v>4.6166999999999998</v>
      </c>
      <c r="I17" s="289">
        <v>4.7167000000000003</v>
      </c>
      <c r="J17" s="289">
        <v>4.7167000000000003</v>
      </c>
      <c r="K17" s="289">
        <v>4.7167000000000003</v>
      </c>
      <c r="L17" s="289">
        <v>4.7466999999999997</v>
      </c>
      <c r="M17" s="289">
        <v>4.6467000000000001</v>
      </c>
      <c r="N17" s="289">
        <v>4.6467000000000001</v>
      </c>
      <c r="O17" s="289">
        <v>4.6006999999999998</v>
      </c>
      <c r="P17" s="289">
        <v>4.6003999999999996</v>
      </c>
      <c r="Q17" s="289">
        <v>4.5505000000000004</v>
      </c>
      <c r="R17" s="289">
        <v>4.3406000000000002</v>
      </c>
      <c r="S17" s="289">
        <v>4.3704999999999998</v>
      </c>
      <c r="T17" s="289">
        <v>4.3803000000000001</v>
      </c>
      <c r="U17" s="289">
        <v>4.4504000000000001</v>
      </c>
      <c r="V17" s="289">
        <v>4.5304000000000002</v>
      </c>
      <c r="W17" s="289">
        <v>4.5202999999999998</v>
      </c>
      <c r="X17" s="289">
        <v>4.5404999999999998</v>
      </c>
      <c r="Y17" s="289">
        <v>4.5103999999999997</v>
      </c>
      <c r="Z17" s="289">
        <v>4.5902000000000003</v>
      </c>
      <c r="AA17" s="289">
        <v>4.5705</v>
      </c>
      <c r="AB17" s="289">
        <v>4.5800999999999998</v>
      </c>
      <c r="AC17" s="289">
        <v>4.6603000000000003</v>
      </c>
      <c r="AD17" s="289">
        <v>4.6502999999999997</v>
      </c>
      <c r="AE17" s="289">
        <v>4.6402999999999999</v>
      </c>
      <c r="AF17" s="289">
        <v>4.6102999999999996</v>
      </c>
      <c r="AG17" s="289">
        <v>4.7209000000000003</v>
      </c>
      <c r="AH17" s="289">
        <v>4.641</v>
      </c>
      <c r="AI17" s="289">
        <v>4.4903000000000004</v>
      </c>
      <c r="AJ17" s="289">
        <v>4.4404000000000003</v>
      </c>
      <c r="AK17" s="289">
        <v>4.4203000000000001</v>
      </c>
      <c r="AL17" s="289">
        <v>4.3902999999999999</v>
      </c>
      <c r="AM17" s="289">
        <v>4.4734999999999996</v>
      </c>
      <c r="AN17" s="289">
        <v>4.4433999999999996</v>
      </c>
      <c r="AO17" s="289">
        <v>4.5235000000000003</v>
      </c>
      <c r="AP17" s="289">
        <v>4.4534000000000002</v>
      </c>
      <c r="AQ17" s="289">
        <v>4.4833999999999996</v>
      </c>
      <c r="AR17" s="289">
        <v>4.4931000000000001</v>
      </c>
      <c r="AS17" s="289">
        <v>4.4732000000000003</v>
      </c>
      <c r="AT17" s="289">
        <v>4.5732999999999997</v>
      </c>
      <c r="AU17" s="289">
        <v>4.5731999999999999</v>
      </c>
      <c r="AV17" s="289">
        <v>4.5732999999999997</v>
      </c>
      <c r="AW17" s="289">
        <v>4.5033000000000003</v>
      </c>
      <c r="AX17" s="289">
        <v>4.4330999999999996</v>
      </c>
      <c r="AY17" s="289">
        <v>4.5084999999999997</v>
      </c>
      <c r="AZ17" s="874">
        <v>4.5782999999999996</v>
      </c>
      <c r="BA17" s="874">
        <v>1.6375999999999999</v>
      </c>
      <c r="BB17" s="874">
        <v>1.3978074190000001</v>
      </c>
      <c r="BC17" s="874">
        <v>1.2978251904</v>
      </c>
      <c r="BD17" s="874">
        <v>1.8626247060000001</v>
      </c>
      <c r="BE17" s="355" t="s">
        <v>1611</v>
      </c>
      <c r="BF17" s="355" t="s">
        <v>1611</v>
      </c>
      <c r="BG17" s="355" t="s">
        <v>1611</v>
      </c>
      <c r="BH17" s="355" t="s">
        <v>1611</v>
      </c>
      <c r="BI17" s="355" t="s">
        <v>1611</v>
      </c>
      <c r="BJ17" s="355" t="s">
        <v>1611</v>
      </c>
      <c r="BK17" s="355" t="s">
        <v>1611</v>
      </c>
      <c r="BL17" s="355" t="s">
        <v>1611</v>
      </c>
      <c r="BM17" s="355" t="s">
        <v>1611</v>
      </c>
      <c r="BN17" s="355" t="s">
        <v>1611</v>
      </c>
      <c r="BO17" s="355" t="s">
        <v>1611</v>
      </c>
      <c r="BP17" s="355" t="s">
        <v>1611</v>
      </c>
      <c r="BQ17" s="355" t="s">
        <v>1611</v>
      </c>
      <c r="BR17" s="355" t="s">
        <v>1611</v>
      </c>
      <c r="BS17" s="355" t="s">
        <v>1611</v>
      </c>
      <c r="BT17" s="355" t="s">
        <v>1611</v>
      </c>
      <c r="BU17" s="355" t="s">
        <v>1611</v>
      </c>
      <c r="BV17" s="355" t="s">
        <v>1611</v>
      </c>
      <c r="BW17" s="195"/>
    </row>
    <row r="18" spans="1:75" ht="11.1" customHeight="1" x14ac:dyDescent="0.2">
      <c r="A18" s="323" t="s">
        <v>841</v>
      </c>
      <c r="B18" s="393" t="s">
        <v>972</v>
      </c>
      <c r="C18" s="289">
        <v>2.8715000000000002</v>
      </c>
      <c r="D18" s="289">
        <v>2.9125000000000001</v>
      </c>
      <c r="E18" s="289">
        <v>2.9434999999999998</v>
      </c>
      <c r="F18" s="289">
        <v>2.9655</v>
      </c>
      <c r="G18" s="289">
        <v>3.0001000000000002</v>
      </c>
      <c r="H18" s="289">
        <v>3.0255000000000001</v>
      </c>
      <c r="I18" s="289">
        <v>3.0775000000000001</v>
      </c>
      <c r="J18" s="289">
        <v>3.1175000000000002</v>
      </c>
      <c r="K18" s="289">
        <v>3.1274999999999999</v>
      </c>
      <c r="L18" s="289">
        <v>3.1074999999999999</v>
      </c>
      <c r="M18" s="289">
        <v>3.0074999999999998</v>
      </c>
      <c r="N18" s="289">
        <v>2.9575</v>
      </c>
      <c r="O18" s="289">
        <v>3.0074999999999998</v>
      </c>
      <c r="P18" s="289">
        <v>2.9874000000000001</v>
      </c>
      <c r="Q18" s="289">
        <v>2.9775</v>
      </c>
      <c r="R18" s="289">
        <v>2.9375</v>
      </c>
      <c r="S18" s="289">
        <v>2.8774999999999999</v>
      </c>
      <c r="T18" s="289">
        <v>2.8774000000000002</v>
      </c>
      <c r="U18" s="289">
        <v>2.8574000000000002</v>
      </c>
      <c r="V18" s="289">
        <v>2.8473999999999999</v>
      </c>
      <c r="W18" s="289">
        <v>2.8874</v>
      </c>
      <c r="X18" s="289">
        <v>2.8275000000000001</v>
      </c>
      <c r="Y18" s="289">
        <v>2.8593999999999999</v>
      </c>
      <c r="Z18" s="289">
        <v>2.8294000000000001</v>
      </c>
      <c r="AA18" s="289">
        <v>2.7614999999999998</v>
      </c>
      <c r="AB18" s="289">
        <v>2.7614000000000001</v>
      </c>
      <c r="AC18" s="289">
        <v>2.7913999999999999</v>
      </c>
      <c r="AD18" s="289">
        <v>2.8113999999999999</v>
      </c>
      <c r="AE18" s="289">
        <v>2.8113999999999999</v>
      </c>
      <c r="AF18" s="289">
        <v>2.7913999999999999</v>
      </c>
      <c r="AG18" s="289">
        <v>2.7515999999999998</v>
      </c>
      <c r="AH18" s="289">
        <v>2.7515999999999998</v>
      </c>
      <c r="AI18" s="289">
        <v>2.7614999999999998</v>
      </c>
      <c r="AJ18" s="289">
        <v>2.7614999999999998</v>
      </c>
      <c r="AK18" s="289">
        <v>2.7315</v>
      </c>
      <c r="AL18" s="289">
        <v>2.7614000000000001</v>
      </c>
      <c r="AM18" s="289">
        <v>2.7364999999999999</v>
      </c>
      <c r="AN18" s="289">
        <v>2.7465000000000002</v>
      </c>
      <c r="AO18" s="289">
        <v>2.7665000000000002</v>
      </c>
      <c r="AP18" s="289">
        <v>2.7765</v>
      </c>
      <c r="AQ18" s="289">
        <v>2.8065000000000002</v>
      </c>
      <c r="AR18" s="289">
        <v>2.8163999999999998</v>
      </c>
      <c r="AS18" s="289">
        <v>2.7964000000000002</v>
      </c>
      <c r="AT18" s="289">
        <v>2.7665000000000002</v>
      </c>
      <c r="AU18" s="289">
        <v>2.8664000000000001</v>
      </c>
      <c r="AV18" s="289">
        <v>2.8165</v>
      </c>
      <c r="AW18" s="289">
        <v>2.8565</v>
      </c>
      <c r="AX18" s="289">
        <v>2.9064000000000001</v>
      </c>
      <c r="AY18" s="289">
        <v>2.8816000000000002</v>
      </c>
      <c r="AZ18" s="874">
        <v>2.8815</v>
      </c>
      <c r="BA18" s="874">
        <v>1.3166</v>
      </c>
      <c r="BB18" s="874">
        <v>0.63660555386999995</v>
      </c>
      <c r="BC18" s="874">
        <v>0.60161050145999995</v>
      </c>
      <c r="BD18" s="874">
        <v>1.0065546861000001</v>
      </c>
      <c r="BE18" s="355" t="s">
        <v>1611</v>
      </c>
      <c r="BF18" s="355" t="s">
        <v>1611</v>
      </c>
      <c r="BG18" s="355" t="s">
        <v>1611</v>
      </c>
      <c r="BH18" s="355" t="s">
        <v>1611</v>
      </c>
      <c r="BI18" s="355" t="s">
        <v>1611</v>
      </c>
      <c r="BJ18" s="355" t="s">
        <v>1611</v>
      </c>
      <c r="BK18" s="355" t="s">
        <v>1611</v>
      </c>
      <c r="BL18" s="355" t="s">
        <v>1611</v>
      </c>
      <c r="BM18" s="355" t="s">
        <v>1611</v>
      </c>
      <c r="BN18" s="355" t="s">
        <v>1611</v>
      </c>
      <c r="BO18" s="355" t="s">
        <v>1611</v>
      </c>
      <c r="BP18" s="355" t="s">
        <v>1611</v>
      </c>
      <c r="BQ18" s="355" t="s">
        <v>1611</v>
      </c>
      <c r="BR18" s="355" t="s">
        <v>1611</v>
      </c>
      <c r="BS18" s="355" t="s">
        <v>1611</v>
      </c>
      <c r="BT18" s="355" t="s">
        <v>1611</v>
      </c>
      <c r="BU18" s="355" t="s">
        <v>1611</v>
      </c>
      <c r="BV18" s="355" t="s">
        <v>1611</v>
      </c>
      <c r="BW18" s="195"/>
    </row>
    <row r="19" spans="1:75" ht="11.1" customHeight="1" x14ac:dyDescent="0.2">
      <c r="A19" s="323" t="s">
        <v>842</v>
      </c>
      <c r="B19" s="393" t="s">
        <v>973</v>
      </c>
      <c r="C19" s="289">
        <v>1.077</v>
      </c>
      <c r="D19" s="289">
        <v>1.2270000000000001</v>
      </c>
      <c r="E19" s="289">
        <v>1.177</v>
      </c>
      <c r="F19" s="289">
        <v>1.0069999999999999</v>
      </c>
      <c r="G19" s="289">
        <v>0.82699999999999996</v>
      </c>
      <c r="H19" s="289">
        <v>0.747</v>
      </c>
      <c r="I19" s="289">
        <v>0.69699999999999995</v>
      </c>
      <c r="J19" s="289">
        <v>1.2170000000000001</v>
      </c>
      <c r="K19" s="289">
        <v>1.2470000000000001</v>
      </c>
      <c r="L19" s="289">
        <v>1.2569999999999999</v>
      </c>
      <c r="M19" s="289">
        <v>1.2070000000000001</v>
      </c>
      <c r="N19" s="289">
        <v>1.2470000000000001</v>
      </c>
      <c r="O19" s="289">
        <v>1.2270000000000001</v>
      </c>
      <c r="P19" s="289">
        <v>1.2569999999999999</v>
      </c>
      <c r="Q19" s="289">
        <v>1.2370000000000001</v>
      </c>
      <c r="R19" s="289">
        <v>1.2370000000000001</v>
      </c>
      <c r="S19" s="289">
        <v>1.1890000000000001</v>
      </c>
      <c r="T19" s="289">
        <v>1.2470000000000001</v>
      </c>
      <c r="U19" s="289">
        <v>1.2270000000000001</v>
      </c>
      <c r="V19" s="289">
        <v>1.2569999999999999</v>
      </c>
      <c r="W19" s="289">
        <v>1.2569999999999999</v>
      </c>
      <c r="X19" s="289">
        <v>1.2470000000000001</v>
      </c>
      <c r="Y19" s="289">
        <v>1.2869999999999999</v>
      </c>
      <c r="Z19" s="289">
        <v>1.2668999999999999</v>
      </c>
      <c r="AA19" s="289">
        <v>1.117</v>
      </c>
      <c r="AB19" s="289">
        <v>1.2369000000000001</v>
      </c>
      <c r="AC19" s="289">
        <v>1.2370000000000001</v>
      </c>
      <c r="AD19" s="289">
        <v>1.2769999999999999</v>
      </c>
      <c r="AE19" s="289">
        <v>1.2769999999999999</v>
      </c>
      <c r="AF19" s="289">
        <v>1.2969999999999999</v>
      </c>
      <c r="AG19" s="289">
        <v>1.2669999999999999</v>
      </c>
      <c r="AH19" s="289">
        <v>1.0169999999999999</v>
      </c>
      <c r="AI19" s="289">
        <v>0.66700000000000004</v>
      </c>
      <c r="AJ19" s="289">
        <v>1.167</v>
      </c>
      <c r="AK19" s="289">
        <v>1.2769999999999999</v>
      </c>
      <c r="AL19" s="289">
        <v>1.347</v>
      </c>
      <c r="AM19" s="289">
        <v>1.327</v>
      </c>
      <c r="AN19" s="289">
        <v>1.367</v>
      </c>
      <c r="AO19" s="289">
        <v>1.337</v>
      </c>
      <c r="AP19" s="289">
        <v>1.377</v>
      </c>
      <c r="AQ19" s="289">
        <v>1.407</v>
      </c>
      <c r="AR19" s="289">
        <v>1.387</v>
      </c>
      <c r="AS19" s="289">
        <v>1.407</v>
      </c>
      <c r="AT19" s="289">
        <v>1.357</v>
      </c>
      <c r="AU19" s="289">
        <v>1.417</v>
      </c>
      <c r="AV19" s="289">
        <v>1.377</v>
      </c>
      <c r="AW19" s="289">
        <v>1.377</v>
      </c>
      <c r="AX19" s="289">
        <v>1.4470000000000001</v>
      </c>
      <c r="AY19" s="289">
        <v>1.4171</v>
      </c>
      <c r="AZ19" s="874">
        <v>1.387</v>
      </c>
      <c r="BA19" s="874">
        <v>1.3471</v>
      </c>
      <c r="BB19" s="874">
        <v>1.3970393324999999</v>
      </c>
      <c r="BC19" s="874">
        <v>1.3870407328000001</v>
      </c>
      <c r="BD19" s="874">
        <v>1.3670249364</v>
      </c>
      <c r="BE19" s="355" t="s">
        <v>1611</v>
      </c>
      <c r="BF19" s="355" t="s">
        <v>1611</v>
      </c>
      <c r="BG19" s="355" t="s">
        <v>1611</v>
      </c>
      <c r="BH19" s="355" t="s">
        <v>1611</v>
      </c>
      <c r="BI19" s="355" t="s">
        <v>1611</v>
      </c>
      <c r="BJ19" s="355" t="s">
        <v>1611</v>
      </c>
      <c r="BK19" s="355" t="s">
        <v>1611</v>
      </c>
      <c r="BL19" s="355" t="s">
        <v>1611</v>
      </c>
      <c r="BM19" s="355" t="s">
        <v>1611</v>
      </c>
      <c r="BN19" s="355" t="s">
        <v>1611</v>
      </c>
      <c r="BO19" s="355" t="s">
        <v>1611</v>
      </c>
      <c r="BP19" s="355" t="s">
        <v>1611</v>
      </c>
      <c r="BQ19" s="355" t="s">
        <v>1611</v>
      </c>
      <c r="BR19" s="355" t="s">
        <v>1611</v>
      </c>
      <c r="BS19" s="355" t="s">
        <v>1611</v>
      </c>
      <c r="BT19" s="355" t="s">
        <v>1611</v>
      </c>
      <c r="BU19" s="355" t="s">
        <v>1611</v>
      </c>
      <c r="BV19" s="355" t="s">
        <v>1611</v>
      </c>
      <c r="BW19" s="195"/>
    </row>
    <row r="20" spans="1:75" ht="11.1" customHeight="1" x14ac:dyDescent="0.2">
      <c r="A20" s="323" t="s">
        <v>843</v>
      </c>
      <c r="B20" s="393" t="s">
        <v>974</v>
      </c>
      <c r="C20" s="289">
        <v>1.5669999999999999</v>
      </c>
      <c r="D20" s="289">
        <v>1.5999000000000001</v>
      </c>
      <c r="E20" s="289">
        <v>1.4927999999999999</v>
      </c>
      <c r="F20" s="289">
        <v>1.4781</v>
      </c>
      <c r="G20" s="289">
        <v>1.3244</v>
      </c>
      <c r="H20" s="289">
        <v>1.3468</v>
      </c>
      <c r="I20" s="289">
        <v>1.2948</v>
      </c>
      <c r="J20" s="289">
        <v>1.1803999999999999</v>
      </c>
      <c r="K20" s="289">
        <v>1.2321</v>
      </c>
      <c r="L20" s="289">
        <v>1.266</v>
      </c>
      <c r="M20" s="289">
        <v>1.3261000000000001</v>
      </c>
      <c r="N20" s="289">
        <v>1.3488</v>
      </c>
      <c r="O20" s="289">
        <v>1.4623999999999999</v>
      </c>
      <c r="P20" s="289">
        <v>1.5250999999999999</v>
      </c>
      <c r="Q20" s="289">
        <v>1.5107999999999999</v>
      </c>
      <c r="R20" s="289">
        <v>1.3482000000000001</v>
      </c>
      <c r="S20" s="289">
        <v>1.5482</v>
      </c>
      <c r="T20" s="289">
        <v>1.5383</v>
      </c>
      <c r="U20" s="289">
        <v>1.4182999999999999</v>
      </c>
      <c r="V20" s="289">
        <v>1.4883</v>
      </c>
      <c r="W20" s="289">
        <v>1.5783</v>
      </c>
      <c r="X20" s="289">
        <v>1.5982000000000001</v>
      </c>
      <c r="Y20" s="289">
        <v>1.5383</v>
      </c>
      <c r="Z20" s="289">
        <v>1.6483000000000001</v>
      </c>
      <c r="AA20" s="289">
        <v>1.5771999999999999</v>
      </c>
      <c r="AB20" s="289">
        <v>1.5465</v>
      </c>
      <c r="AC20" s="289">
        <v>1.5754999999999999</v>
      </c>
      <c r="AD20" s="289">
        <v>1.4944999999999999</v>
      </c>
      <c r="AE20" s="289">
        <v>1.5336000000000001</v>
      </c>
      <c r="AF20" s="289">
        <v>1.5327</v>
      </c>
      <c r="AG20" s="289">
        <v>1.5814999999999999</v>
      </c>
      <c r="AH20" s="289">
        <v>1.6406000000000001</v>
      </c>
      <c r="AI20" s="289">
        <v>1.5398000000000001</v>
      </c>
      <c r="AJ20" s="289">
        <v>1.5488</v>
      </c>
      <c r="AK20" s="289">
        <v>1.548</v>
      </c>
      <c r="AL20" s="289">
        <v>1.627</v>
      </c>
      <c r="AM20" s="289">
        <v>1.6045</v>
      </c>
      <c r="AN20" s="289">
        <v>1.6519999999999999</v>
      </c>
      <c r="AO20" s="289">
        <v>1.6694</v>
      </c>
      <c r="AP20" s="289">
        <v>1.6469</v>
      </c>
      <c r="AQ20" s="289">
        <v>1.6843999999999999</v>
      </c>
      <c r="AR20" s="289">
        <v>1.712</v>
      </c>
      <c r="AS20" s="289">
        <v>1.6794</v>
      </c>
      <c r="AT20" s="289">
        <v>1.7568999999999999</v>
      </c>
      <c r="AU20" s="289">
        <v>1.7343999999999999</v>
      </c>
      <c r="AV20" s="289">
        <v>1.6918</v>
      </c>
      <c r="AW20" s="289">
        <v>1.6293</v>
      </c>
      <c r="AX20" s="289">
        <v>1.6369</v>
      </c>
      <c r="AY20" s="289">
        <v>1.6152</v>
      </c>
      <c r="AZ20" s="874">
        <v>1.5935999999999999</v>
      </c>
      <c r="BA20" s="874">
        <v>1.5920000000000001</v>
      </c>
      <c r="BB20" s="874">
        <v>1.6905238136</v>
      </c>
      <c r="BC20" s="874">
        <v>1.7189636262000001</v>
      </c>
      <c r="BD20" s="874">
        <v>1.7574626234999999</v>
      </c>
      <c r="BE20" s="355" t="s">
        <v>1611</v>
      </c>
      <c r="BF20" s="355" t="s">
        <v>1611</v>
      </c>
      <c r="BG20" s="355" t="s">
        <v>1611</v>
      </c>
      <c r="BH20" s="355" t="s">
        <v>1611</v>
      </c>
      <c r="BI20" s="355" t="s">
        <v>1611</v>
      </c>
      <c r="BJ20" s="355" t="s">
        <v>1611</v>
      </c>
      <c r="BK20" s="355" t="s">
        <v>1611</v>
      </c>
      <c r="BL20" s="355" t="s">
        <v>1611</v>
      </c>
      <c r="BM20" s="355" t="s">
        <v>1611</v>
      </c>
      <c r="BN20" s="355" t="s">
        <v>1611</v>
      </c>
      <c r="BO20" s="355" t="s">
        <v>1611</v>
      </c>
      <c r="BP20" s="355" t="s">
        <v>1611</v>
      </c>
      <c r="BQ20" s="355" t="s">
        <v>1611</v>
      </c>
      <c r="BR20" s="355" t="s">
        <v>1611</v>
      </c>
      <c r="BS20" s="355" t="s">
        <v>1611</v>
      </c>
      <c r="BT20" s="355" t="s">
        <v>1611</v>
      </c>
      <c r="BU20" s="355" t="s">
        <v>1611</v>
      </c>
      <c r="BV20" s="355" t="s">
        <v>1611</v>
      </c>
      <c r="BW20" s="195"/>
    </row>
    <row r="21" spans="1:75" ht="11.1" customHeight="1" x14ac:dyDescent="0.2">
      <c r="A21" s="323" t="s">
        <v>844</v>
      </c>
      <c r="B21" s="393" t="s">
        <v>975</v>
      </c>
      <c r="C21" s="289">
        <v>11.914400000000001</v>
      </c>
      <c r="D21" s="289">
        <v>12.1594</v>
      </c>
      <c r="E21" s="289">
        <v>11.9094</v>
      </c>
      <c r="F21" s="289">
        <v>12.2194</v>
      </c>
      <c r="G21" s="289">
        <v>12.1694</v>
      </c>
      <c r="H21" s="289">
        <v>12.269399999999999</v>
      </c>
      <c r="I21" s="289">
        <v>12.519399999999999</v>
      </c>
      <c r="J21" s="289">
        <v>12.8644</v>
      </c>
      <c r="K21" s="289">
        <v>12.914400000000001</v>
      </c>
      <c r="L21" s="289">
        <v>12.414400000000001</v>
      </c>
      <c r="M21" s="289">
        <v>12.404400000000001</v>
      </c>
      <c r="N21" s="289">
        <v>12.404400000000001</v>
      </c>
      <c r="O21" s="289">
        <v>11.6694</v>
      </c>
      <c r="P21" s="289">
        <v>11.8649</v>
      </c>
      <c r="Q21" s="289">
        <v>12.1197</v>
      </c>
      <c r="R21" s="289">
        <v>12.4696</v>
      </c>
      <c r="S21" s="289">
        <v>11.7697</v>
      </c>
      <c r="T21" s="289">
        <v>11.92</v>
      </c>
      <c r="U21" s="289">
        <v>11.039899999999999</v>
      </c>
      <c r="V21" s="289">
        <v>10.5899</v>
      </c>
      <c r="W21" s="289">
        <v>11.09</v>
      </c>
      <c r="X21" s="289">
        <v>10.9397</v>
      </c>
      <c r="Y21" s="289">
        <v>10.8993</v>
      </c>
      <c r="Z21" s="289">
        <v>10.6496</v>
      </c>
      <c r="AA21" s="289">
        <v>10.801</v>
      </c>
      <c r="AB21" s="289">
        <v>11.0015</v>
      </c>
      <c r="AC21" s="289">
        <v>11.101100000000001</v>
      </c>
      <c r="AD21" s="289">
        <v>11.100899999999999</v>
      </c>
      <c r="AE21" s="289">
        <v>10.9008</v>
      </c>
      <c r="AF21" s="289">
        <v>10.550599999999999</v>
      </c>
      <c r="AG21" s="289">
        <v>10.849299999999999</v>
      </c>
      <c r="AH21" s="289">
        <v>10.978999999999999</v>
      </c>
      <c r="AI21" s="289">
        <v>10.77</v>
      </c>
      <c r="AJ21" s="289">
        <v>10.8497</v>
      </c>
      <c r="AK21" s="289">
        <v>10.8096</v>
      </c>
      <c r="AL21" s="289">
        <v>10.749599999999999</v>
      </c>
      <c r="AM21" s="289">
        <v>10.634600000000001</v>
      </c>
      <c r="AN21" s="289">
        <v>10.6341</v>
      </c>
      <c r="AO21" s="289">
        <v>10.883599999999999</v>
      </c>
      <c r="AP21" s="289">
        <v>10.7098</v>
      </c>
      <c r="AQ21" s="289">
        <v>10.879799999999999</v>
      </c>
      <c r="AR21" s="289">
        <v>11.5503</v>
      </c>
      <c r="AS21" s="289">
        <v>11.0802</v>
      </c>
      <c r="AT21" s="289">
        <v>11</v>
      </c>
      <c r="AU21" s="289">
        <v>11.920199999999999</v>
      </c>
      <c r="AV21" s="289">
        <v>11.71</v>
      </c>
      <c r="AW21" s="289">
        <v>11.68</v>
      </c>
      <c r="AX21" s="289">
        <v>11.860300000000001</v>
      </c>
      <c r="AY21" s="289">
        <v>11.9297</v>
      </c>
      <c r="AZ21" s="874">
        <v>12.600099999999999</v>
      </c>
      <c r="BA21" s="874">
        <v>8.9194999999999993</v>
      </c>
      <c r="BB21" s="874">
        <v>7.4291978207999998</v>
      </c>
      <c r="BC21" s="874">
        <v>7.4691698390000001</v>
      </c>
      <c r="BD21" s="874">
        <v>8.3294855114999997</v>
      </c>
      <c r="BE21" s="355" t="s">
        <v>1611</v>
      </c>
      <c r="BF21" s="355" t="s">
        <v>1611</v>
      </c>
      <c r="BG21" s="355" t="s">
        <v>1611</v>
      </c>
      <c r="BH21" s="355" t="s">
        <v>1611</v>
      </c>
      <c r="BI21" s="355" t="s">
        <v>1611</v>
      </c>
      <c r="BJ21" s="355" t="s">
        <v>1611</v>
      </c>
      <c r="BK21" s="355" t="s">
        <v>1611</v>
      </c>
      <c r="BL21" s="355" t="s">
        <v>1611</v>
      </c>
      <c r="BM21" s="355" t="s">
        <v>1611</v>
      </c>
      <c r="BN21" s="355" t="s">
        <v>1611</v>
      </c>
      <c r="BO21" s="355" t="s">
        <v>1611</v>
      </c>
      <c r="BP21" s="355" t="s">
        <v>1611</v>
      </c>
      <c r="BQ21" s="355" t="s">
        <v>1611</v>
      </c>
      <c r="BR21" s="355" t="s">
        <v>1611</v>
      </c>
      <c r="BS21" s="355" t="s">
        <v>1611</v>
      </c>
      <c r="BT21" s="355" t="s">
        <v>1611</v>
      </c>
      <c r="BU21" s="355" t="s">
        <v>1611</v>
      </c>
      <c r="BV21" s="355" t="s">
        <v>1611</v>
      </c>
      <c r="BW21" s="195"/>
    </row>
    <row r="22" spans="1:75" ht="11.1" customHeight="1" x14ac:dyDescent="0.2">
      <c r="A22" s="323" t="s">
        <v>846</v>
      </c>
      <c r="B22" s="393" t="s">
        <v>977</v>
      </c>
      <c r="C22" s="289">
        <v>0.72889999999999999</v>
      </c>
      <c r="D22" s="289">
        <v>0.74890000000000001</v>
      </c>
      <c r="E22" s="289">
        <v>0.77390000000000003</v>
      </c>
      <c r="F22" s="289">
        <v>0.79890000000000005</v>
      </c>
      <c r="G22" s="289">
        <v>0.76890000000000003</v>
      </c>
      <c r="H22" s="289">
        <v>0.74890000000000001</v>
      </c>
      <c r="I22" s="289">
        <v>0.66890000000000005</v>
      </c>
      <c r="J22" s="289">
        <v>0.74890000000000001</v>
      </c>
      <c r="K22" s="289">
        <v>0.71889999999999998</v>
      </c>
      <c r="L22" s="289">
        <v>0.76890000000000003</v>
      </c>
      <c r="M22" s="289">
        <v>0.71889999999999998</v>
      </c>
      <c r="N22" s="289">
        <v>0.71889999999999998</v>
      </c>
      <c r="O22" s="289">
        <v>0.78890000000000005</v>
      </c>
      <c r="P22" s="289">
        <v>0.73919999999999997</v>
      </c>
      <c r="Q22" s="289">
        <v>0.76910000000000001</v>
      </c>
      <c r="R22" s="289">
        <v>0.80900000000000005</v>
      </c>
      <c r="S22" s="289">
        <v>0.82909999999999995</v>
      </c>
      <c r="T22" s="289">
        <v>0.82920000000000005</v>
      </c>
      <c r="U22" s="289">
        <v>0.85919999999999996</v>
      </c>
      <c r="V22" s="289">
        <v>0.82920000000000005</v>
      </c>
      <c r="W22" s="289">
        <v>0.80420000000000003</v>
      </c>
      <c r="X22" s="289">
        <v>0.80410000000000004</v>
      </c>
      <c r="Y22" s="289">
        <v>0.81920000000000004</v>
      </c>
      <c r="Z22" s="289">
        <v>0.82930000000000004</v>
      </c>
      <c r="AA22" s="289">
        <v>0.83909999999999996</v>
      </c>
      <c r="AB22" s="289">
        <v>0.87439999999999996</v>
      </c>
      <c r="AC22" s="289">
        <v>0.87419999999999998</v>
      </c>
      <c r="AD22" s="289">
        <v>0.88919999999999999</v>
      </c>
      <c r="AE22" s="289">
        <v>0.90920000000000001</v>
      </c>
      <c r="AF22" s="289">
        <v>0.8992</v>
      </c>
      <c r="AG22" s="289">
        <v>0.90880000000000005</v>
      </c>
      <c r="AH22" s="289">
        <v>0.92869999999999997</v>
      </c>
      <c r="AI22" s="289">
        <v>0.93920000000000003</v>
      </c>
      <c r="AJ22" s="289">
        <v>0.94920000000000004</v>
      </c>
      <c r="AK22" s="289">
        <v>0.88919999999999999</v>
      </c>
      <c r="AL22" s="289">
        <v>0.92930000000000001</v>
      </c>
      <c r="AM22" s="289">
        <v>0.96909999999999996</v>
      </c>
      <c r="AN22" s="289">
        <v>0.97909999999999997</v>
      </c>
      <c r="AO22" s="289">
        <v>0.98899999999999999</v>
      </c>
      <c r="AP22" s="289">
        <v>0.99909999999999999</v>
      </c>
      <c r="AQ22" s="289">
        <v>1.0091000000000001</v>
      </c>
      <c r="AR22" s="289">
        <v>1.0193000000000001</v>
      </c>
      <c r="AS22" s="289">
        <v>1.0193000000000001</v>
      </c>
      <c r="AT22" s="289">
        <v>1.0342</v>
      </c>
      <c r="AU22" s="289">
        <v>1.0392999999999999</v>
      </c>
      <c r="AV22" s="289">
        <v>1.0442</v>
      </c>
      <c r="AW22" s="289">
        <v>1.0442</v>
      </c>
      <c r="AX22" s="289">
        <v>0.99439999999999995</v>
      </c>
      <c r="AY22" s="289">
        <v>0.86909999999999998</v>
      </c>
      <c r="AZ22" s="874">
        <v>1.0192000000000001</v>
      </c>
      <c r="BA22" s="874">
        <v>1.099</v>
      </c>
      <c r="BB22" s="874">
        <v>1.1388305080000001</v>
      </c>
      <c r="BC22" s="874">
        <v>1.1988176371000001</v>
      </c>
      <c r="BD22" s="874">
        <v>1.2289628384</v>
      </c>
      <c r="BE22" s="355" t="s">
        <v>1611</v>
      </c>
      <c r="BF22" s="355" t="s">
        <v>1611</v>
      </c>
      <c r="BG22" s="355" t="s">
        <v>1611</v>
      </c>
      <c r="BH22" s="355" t="s">
        <v>1611</v>
      </c>
      <c r="BI22" s="355" t="s">
        <v>1611</v>
      </c>
      <c r="BJ22" s="355" t="s">
        <v>1611</v>
      </c>
      <c r="BK22" s="355" t="s">
        <v>1611</v>
      </c>
      <c r="BL22" s="355" t="s">
        <v>1611</v>
      </c>
      <c r="BM22" s="355" t="s">
        <v>1611</v>
      </c>
      <c r="BN22" s="355" t="s">
        <v>1611</v>
      </c>
      <c r="BO22" s="355" t="s">
        <v>1611</v>
      </c>
      <c r="BP22" s="355" t="s">
        <v>1611</v>
      </c>
      <c r="BQ22" s="355" t="s">
        <v>1611</v>
      </c>
      <c r="BR22" s="355" t="s">
        <v>1611</v>
      </c>
      <c r="BS22" s="355" t="s">
        <v>1611</v>
      </c>
      <c r="BT22" s="355" t="s">
        <v>1611</v>
      </c>
      <c r="BU22" s="355" t="s">
        <v>1611</v>
      </c>
      <c r="BV22" s="355" t="s">
        <v>1611</v>
      </c>
      <c r="BW22" s="195"/>
    </row>
    <row r="23" spans="1:75" ht="11.1" customHeight="1" x14ac:dyDescent="0.2">
      <c r="A23" s="323"/>
      <c r="B23" s="390"/>
      <c r="C23" s="289"/>
      <c r="D23" s="289"/>
      <c r="E23" s="289"/>
      <c r="F23" s="289"/>
      <c r="G23" s="289"/>
      <c r="H23" s="289"/>
      <c r="I23" s="289"/>
      <c r="J23" s="289"/>
      <c r="K23" s="289"/>
      <c r="L23" s="289"/>
      <c r="M23" s="289"/>
      <c r="N23" s="289"/>
      <c r="O23" s="289"/>
      <c r="P23" s="289"/>
      <c r="Q23" s="289"/>
      <c r="R23" s="289"/>
      <c r="S23" s="289"/>
      <c r="T23" s="289"/>
      <c r="U23" s="289"/>
      <c r="V23" s="289"/>
      <c r="W23" s="289"/>
      <c r="X23" s="289"/>
      <c r="Y23" s="289"/>
      <c r="Z23" s="289"/>
      <c r="AA23" s="289"/>
      <c r="AB23" s="289"/>
      <c r="AC23" s="289"/>
      <c r="AD23" s="289"/>
      <c r="AE23" s="289"/>
      <c r="AF23" s="289"/>
      <c r="AG23" s="289"/>
      <c r="AH23" s="289"/>
      <c r="AI23" s="289"/>
      <c r="AJ23" s="289"/>
      <c r="AK23" s="289"/>
      <c r="AL23" s="289"/>
      <c r="AM23" s="289"/>
      <c r="AN23" s="289"/>
      <c r="AO23" s="289"/>
      <c r="AP23" s="289"/>
      <c r="AQ23" s="289"/>
      <c r="AR23" s="289"/>
      <c r="AS23" s="289"/>
      <c r="AT23" s="289"/>
      <c r="AU23" s="289"/>
      <c r="AV23" s="289"/>
      <c r="AW23" s="289"/>
      <c r="AX23" s="289"/>
      <c r="AY23" s="289"/>
      <c r="AZ23" s="874"/>
      <c r="BA23" s="874"/>
      <c r="BB23" s="874"/>
      <c r="BC23" s="874"/>
      <c r="BD23" s="874"/>
      <c r="BE23" s="355"/>
      <c r="BF23" s="355"/>
      <c r="BG23" s="355"/>
      <c r="BH23" s="355"/>
      <c r="BI23" s="355"/>
      <c r="BJ23" s="355"/>
      <c r="BK23" s="355"/>
      <c r="BL23" s="355"/>
      <c r="BM23" s="355"/>
      <c r="BN23" s="355"/>
      <c r="BO23" s="355"/>
      <c r="BP23" s="355"/>
      <c r="BQ23" s="355"/>
      <c r="BR23" s="355"/>
      <c r="BS23" s="355"/>
      <c r="BT23" s="355"/>
      <c r="BU23" s="355"/>
      <c r="BV23" s="355"/>
    </row>
    <row r="24" spans="1:75" s="272" customFormat="1" ht="11.1" customHeight="1" x14ac:dyDescent="0.2">
      <c r="A24" s="395" t="s">
        <v>832</v>
      </c>
      <c r="B24" s="392" t="s">
        <v>847</v>
      </c>
      <c r="C24" s="105">
        <v>40.955199999999998</v>
      </c>
      <c r="D24" s="105">
        <v>41.506100000000004</v>
      </c>
      <c r="E24" s="105">
        <v>41.040599999999998</v>
      </c>
      <c r="F24" s="105">
        <v>40.334899999999998</v>
      </c>
      <c r="G24" s="105">
        <v>40.400799999999997</v>
      </c>
      <c r="H24" s="105">
        <v>40.795200000000001</v>
      </c>
      <c r="I24" s="105">
        <v>41.326300000000003</v>
      </c>
      <c r="J24" s="105">
        <v>41.3384</v>
      </c>
      <c r="K24" s="105">
        <v>41.5441</v>
      </c>
      <c r="L24" s="105">
        <v>41.182200000000002</v>
      </c>
      <c r="M24" s="105">
        <v>41.479199999999999</v>
      </c>
      <c r="N24" s="105">
        <v>41.495600000000003</v>
      </c>
      <c r="O24" s="105">
        <v>40.889899999999997</v>
      </c>
      <c r="P24" s="105">
        <v>41.310899999999997</v>
      </c>
      <c r="Q24" s="105">
        <v>41.166800000000002</v>
      </c>
      <c r="R24" s="105">
        <v>41.003100000000003</v>
      </c>
      <c r="S24" s="105">
        <v>40.233800000000002</v>
      </c>
      <c r="T24" s="105">
        <v>40.360900000000001</v>
      </c>
      <c r="U24" s="105">
        <v>39.194699999999997</v>
      </c>
      <c r="V24" s="105">
        <v>38.774700000000003</v>
      </c>
      <c r="W24" s="105">
        <v>39.630099999999999</v>
      </c>
      <c r="X24" s="105">
        <v>39.683999999999997</v>
      </c>
      <c r="Y24" s="105">
        <v>39.587800000000001</v>
      </c>
      <c r="Z24" s="105">
        <v>39.4863</v>
      </c>
      <c r="AA24" s="105">
        <v>39.386899999999997</v>
      </c>
      <c r="AB24" s="105">
        <v>39.350099999999998</v>
      </c>
      <c r="AC24" s="105">
        <v>39.537399999999998</v>
      </c>
      <c r="AD24" s="105">
        <v>39.251199999999997</v>
      </c>
      <c r="AE24" s="105">
        <v>38.714100000000002</v>
      </c>
      <c r="AF24" s="105">
        <v>38.3125</v>
      </c>
      <c r="AG24" s="105">
        <v>38.754300000000001</v>
      </c>
      <c r="AH24" s="105">
        <v>38.618200000000002</v>
      </c>
      <c r="AI24" s="105">
        <v>38.284799999999997</v>
      </c>
      <c r="AJ24" s="105">
        <v>38.169899999999998</v>
      </c>
      <c r="AK24" s="105">
        <v>38.273499999999999</v>
      </c>
      <c r="AL24" s="105">
        <v>38.280999999999999</v>
      </c>
      <c r="AM24" s="105">
        <v>38.2211</v>
      </c>
      <c r="AN24" s="105">
        <v>38.570799999999998</v>
      </c>
      <c r="AO24" s="105">
        <v>38.916200000000003</v>
      </c>
      <c r="AP24" s="105">
        <v>38.612099999999998</v>
      </c>
      <c r="AQ24" s="105">
        <v>38.836500000000001</v>
      </c>
      <c r="AR24" s="105">
        <v>39.741900000000001</v>
      </c>
      <c r="AS24" s="105">
        <v>39.231699999999996</v>
      </c>
      <c r="AT24" s="105">
        <v>39.3536</v>
      </c>
      <c r="AU24" s="105">
        <v>40.436700000000002</v>
      </c>
      <c r="AV24" s="105">
        <v>40.146700000000003</v>
      </c>
      <c r="AW24" s="105">
        <v>40.109000000000002</v>
      </c>
      <c r="AX24" s="105">
        <v>39.973399999999998</v>
      </c>
      <c r="AY24" s="105">
        <v>39.383299999999998</v>
      </c>
      <c r="AZ24" s="886">
        <v>40.720500000000001</v>
      </c>
      <c r="BA24" s="886">
        <v>32.5184</v>
      </c>
      <c r="BB24" s="886">
        <v>30.351896432</v>
      </c>
      <c r="BC24" s="886">
        <v>29.995762105000001</v>
      </c>
      <c r="BD24" s="886">
        <v>31.846887749</v>
      </c>
      <c r="BE24" s="388">
        <v>32.663690092000003</v>
      </c>
      <c r="BF24" s="388">
        <v>34.243417473000001</v>
      </c>
      <c r="BG24" s="388">
        <v>35.940551659999997</v>
      </c>
      <c r="BH24" s="388">
        <v>37.962696643000001</v>
      </c>
      <c r="BI24" s="388">
        <v>38.948007015000002</v>
      </c>
      <c r="BJ24" s="388">
        <v>39.379908008000001</v>
      </c>
      <c r="BK24" s="388">
        <v>39.684841659</v>
      </c>
      <c r="BL24" s="388">
        <v>39.791428140999997</v>
      </c>
      <c r="BM24" s="388">
        <v>39.850950802</v>
      </c>
      <c r="BN24" s="388">
        <v>39.929824015999998</v>
      </c>
      <c r="BO24" s="388">
        <v>39.902050238999998</v>
      </c>
      <c r="BP24" s="388">
        <v>39.499021816999999</v>
      </c>
      <c r="BQ24" s="388">
        <v>39.870598463999997</v>
      </c>
      <c r="BR24" s="388">
        <v>39.755801003000002</v>
      </c>
      <c r="BS24" s="388">
        <v>39.927795869999997</v>
      </c>
      <c r="BT24" s="388">
        <v>40.089399024999999</v>
      </c>
      <c r="BU24" s="388">
        <v>40.120601063999999</v>
      </c>
      <c r="BV24" s="388">
        <v>40.132198021000001</v>
      </c>
      <c r="BW24" s="398"/>
    </row>
    <row r="25" spans="1:75" s="272" customFormat="1" ht="11.1" customHeight="1" x14ac:dyDescent="0.2">
      <c r="A25" s="395" t="s">
        <v>848</v>
      </c>
      <c r="B25" s="408" t="s">
        <v>963</v>
      </c>
      <c r="C25" s="105">
        <v>22.811199999999999</v>
      </c>
      <c r="D25" s="105">
        <v>23.240100000000002</v>
      </c>
      <c r="E25" s="105">
        <v>22.853999999999999</v>
      </c>
      <c r="F25" s="105">
        <v>23.301300000000001</v>
      </c>
      <c r="G25" s="105">
        <v>23.132200000000001</v>
      </c>
      <c r="H25" s="105">
        <v>23.36</v>
      </c>
      <c r="I25" s="105">
        <v>23.71</v>
      </c>
      <c r="J25" s="105">
        <v>23.970600000000001</v>
      </c>
      <c r="K25" s="105">
        <v>24.132300000000001</v>
      </c>
      <c r="L25" s="105">
        <v>23.651199999999999</v>
      </c>
      <c r="M25" s="105">
        <v>23.436299999999999</v>
      </c>
      <c r="N25" s="105">
        <v>23.388999999999999</v>
      </c>
      <c r="O25" s="105">
        <v>22.786100000000001</v>
      </c>
      <c r="P25" s="105">
        <v>23.038499999999999</v>
      </c>
      <c r="Q25" s="105">
        <v>23.1938</v>
      </c>
      <c r="R25" s="105">
        <v>23.155799999999999</v>
      </c>
      <c r="S25" s="105">
        <v>22.580400000000001</v>
      </c>
      <c r="T25" s="105">
        <v>22.700199999999999</v>
      </c>
      <c r="U25" s="105">
        <v>21.774899999999999</v>
      </c>
      <c r="V25" s="105">
        <v>21.429400000000001</v>
      </c>
      <c r="W25" s="105">
        <v>22.054099999999998</v>
      </c>
      <c r="X25" s="105">
        <v>21.903600000000001</v>
      </c>
      <c r="Y25" s="105">
        <v>21.814800000000002</v>
      </c>
      <c r="Z25" s="105">
        <v>21.704499999999999</v>
      </c>
      <c r="AA25" s="105">
        <v>21.670100000000001</v>
      </c>
      <c r="AB25" s="105">
        <v>21.819400000000002</v>
      </c>
      <c r="AC25" s="105">
        <v>22.088100000000001</v>
      </c>
      <c r="AD25" s="105">
        <v>22.006799999999998</v>
      </c>
      <c r="AE25" s="105">
        <v>21.835699999999999</v>
      </c>
      <c r="AF25" s="105">
        <v>21.424499999999998</v>
      </c>
      <c r="AG25" s="105">
        <v>21.8428</v>
      </c>
      <c r="AH25" s="105">
        <v>21.961600000000001</v>
      </c>
      <c r="AI25" s="105">
        <v>21.500900000000001</v>
      </c>
      <c r="AJ25" s="105">
        <v>21.5396</v>
      </c>
      <c r="AK25" s="105">
        <v>21.433599999999998</v>
      </c>
      <c r="AL25" s="105">
        <v>21.496400000000001</v>
      </c>
      <c r="AM25" s="105">
        <v>21.4069</v>
      </c>
      <c r="AN25" s="105">
        <v>21.4331</v>
      </c>
      <c r="AO25" s="105">
        <v>21.799800000000001</v>
      </c>
      <c r="AP25" s="105">
        <v>21.527699999999999</v>
      </c>
      <c r="AQ25" s="105">
        <v>21.809699999999999</v>
      </c>
      <c r="AR25" s="105">
        <v>22.536899999999999</v>
      </c>
      <c r="AS25" s="105">
        <v>21.9939</v>
      </c>
      <c r="AT25" s="105">
        <v>22.070900000000002</v>
      </c>
      <c r="AU25" s="105">
        <v>23.087900000000001</v>
      </c>
      <c r="AV25" s="105">
        <v>22.8049</v>
      </c>
      <c r="AW25" s="105">
        <v>22.681899999999999</v>
      </c>
      <c r="AX25" s="105">
        <v>22.860099999999999</v>
      </c>
      <c r="AY25" s="105">
        <v>22.945</v>
      </c>
      <c r="AZ25" s="886">
        <v>23.678100000000001</v>
      </c>
      <c r="BA25" s="886">
        <v>15.479699999999999</v>
      </c>
      <c r="BB25" s="886">
        <v>13.187768953999999</v>
      </c>
      <c r="BC25" s="886">
        <v>13.110758130000001</v>
      </c>
      <c r="BD25" s="886">
        <v>14.97888861</v>
      </c>
      <c r="BE25" s="388">
        <v>15.871914377</v>
      </c>
      <c r="BF25" s="388">
        <v>17.465145908</v>
      </c>
      <c r="BG25" s="388">
        <v>19.038188896000001</v>
      </c>
      <c r="BH25" s="388">
        <v>20.771139522999999</v>
      </c>
      <c r="BI25" s="388">
        <v>21.714233093000001</v>
      </c>
      <c r="BJ25" s="388">
        <v>22.053363054999998</v>
      </c>
      <c r="BK25" s="388">
        <v>22.389992078999999</v>
      </c>
      <c r="BL25" s="388">
        <v>22.498144394000001</v>
      </c>
      <c r="BM25" s="388">
        <v>22.566032718999999</v>
      </c>
      <c r="BN25" s="388">
        <v>22.684091969000001</v>
      </c>
      <c r="BO25" s="388">
        <v>22.702107087000002</v>
      </c>
      <c r="BP25" s="388">
        <v>22.740226896999999</v>
      </c>
      <c r="BQ25" s="388">
        <v>22.793216986000001</v>
      </c>
      <c r="BR25" s="388">
        <v>22.831228083999999</v>
      </c>
      <c r="BS25" s="388">
        <v>22.869267338</v>
      </c>
      <c r="BT25" s="388">
        <v>22.907211421</v>
      </c>
      <c r="BU25" s="388">
        <v>22.925308222000002</v>
      </c>
      <c r="BV25" s="388">
        <v>22.923443155000001</v>
      </c>
      <c r="BW25" s="398"/>
    </row>
    <row r="26" spans="1:75" s="272" customFormat="1" ht="11.1" customHeight="1" x14ac:dyDescent="0.2">
      <c r="A26" s="395" t="s">
        <v>849</v>
      </c>
      <c r="B26" s="409" t="s">
        <v>964</v>
      </c>
      <c r="C26" s="105">
        <v>18.143999999999998</v>
      </c>
      <c r="D26" s="105">
        <v>18.265999999999998</v>
      </c>
      <c r="E26" s="105">
        <v>18.186599999999999</v>
      </c>
      <c r="F26" s="105">
        <v>17.0336</v>
      </c>
      <c r="G26" s="105">
        <v>17.268599999999999</v>
      </c>
      <c r="H26" s="105">
        <v>17.435199999999998</v>
      </c>
      <c r="I26" s="105">
        <v>17.616299999999999</v>
      </c>
      <c r="J26" s="105">
        <v>17.367799999999999</v>
      </c>
      <c r="K26" s="105">
        <v>17.411799999999999</v>
      </c>
      <c r="L26" s="105">
        <v>17.530999999999999</v>
      </c>
      <c r="M26" s="105">
        <v>18.042899999999999</v>
      </c>
      <c r="N26" s="105">
        <v>18.1066</v>
      </c>
      <c r="O26" s="105">
        <v>18.1038</v>
      </c>
      <c r="P26" s="105">
        <v>18.272400000000001</v>
      </c>
      <c r="Q26" s="105">
        <v>17.972999999999999</v>
      </c>
      <c r="R26" s="105">
        <v>17.847300000000001</v>
      </c>
      <c r="S26" s="105">
        <v>17.653400000000001</v>
      </c>
      <c r="T26" s="105">
        <v>17.660699999999999</v>
      </c>
      <c r="U26" s="105">
        <v>17.419799999999999</v>
      </c>
      <c r="V26" s="105">
        <v>17.345300000000002</v>
      </c>
      <c r="W26" s="105">
        <v>17.576000000000001</v>
      </c>
      <c r="X26" s="105">
        <v>17.7804</v>
      </c>
      <c r="Y26" s="105">
        <v>17.773</v>
      </c>
      <c r="Z26" s="105">
        <v>17.7818</v>
      </c>
      <c r="AA26" s="105">
        <v>17.716799999999999</v>
      </c>
      <c r="AB26" s="105">
        <v>17.5307</v>
      </c>
      <c r="AC26" s="105">
        <v>17.449300000000001</v>
      </c>
      <c r="AD26" s="105">
        <v>17.244399999999999</v>
      </c>
      <c r="AE26" s="105">
        <v>16.878399999999999</v>
      </c>
      <c r="AF26" s="105">
        <v>16.888000000000002</v>
      </c>
      <c r="AG26" s="105">
        <v>16.9115</v>
      </c>
      <c r="AH26" s="105">
        <v>16.656600000000001</v>
      </c>
      <c r="AI26" s="105">
        <v>16.783899999999999</v>
      </c>
      <c r="AJ26" s="105">
        <v>16.630299999999998</v>
      </c>
      <c r="AK26" s="105">
        <v>16.8399</v>
      </c>
      <c r="AL26" s="105">
        <v>16.784600000000001</v>
      </c>
      <c r="AM26" s="105">
        <v>16.8142</v>
      </c>
      <c r="AN26" s="105">
        <v>17.137699999999999</v>
      </c>
      <c r="AO26" s="105">
        <v>17.116399999999999</v>
      </c>
      <c r="AP26" s="105">
        <v>17.084399999999999</v>
      </c>
      <c r="AQ26" s="105">
        <v>17.026800000000001</v>
      </c>
      <c r="AR26" s="105">
        <v>17.204999999999998</v>
      </c>
      <c r="AS26" s="105">
        <v>17.2378</v>
      </c>
      <c r="AT26" s="105">
        <v>17.282699999999998</v>
      </c>
      <c r="AU26" s="105">
        <v>17.348800000000001</v>
      </c>
      <c r="AV26" s="105">
        <v>17.341799999999999</v>
      </c>
      <c r="AW26" s="105">
        <v>17.427099999999999</v>
      </c>
      <c r="AX26" s="105">
        <v>17.113299999999999</v>
      </c>
      <c r="AY26" s="105">
        <v>16.438300000000002</v>
      </c>
      <c r="AZ26" s="886">
        <v>17.042400000000001</v>
      </c>
      <c r="BA26" s="886">
        <v>17.038699999999999</v>
      </c>
      <c r="BB26" s="886">
        <v>17.164127478000001</v>
      </c>
      <c r="BC26" s="886">
        <v>16.885003975</v>
      </c>
      <c r="BD26" s="886">
        <v>16.867999137999998</v>
      </c>
      <c r="BE26" s="388">
        <v>16.791775715</v>
      </c>
      <c r="BF26" s="388">
        <v>16.778271565000001</v>
      </c>
      <c r="BG26" s="388">
        <v>16.902362763999999</v>
      </c>
      <c r="BH26" s="388">
        <v>17.191557119999999</v>
      </c>
      <c r="BI26" s="388">
        <v>17.233773922000001</v>
      </c>
      <c r="BJ26" s="388">
        <v>17.326544953999999</v>
      </c>
      <c r="BK26" s="388">
        <v>17.294849581000001</v>
      </c>
      <c r="BL26" s="388">
        <v>17.293283747</v>
      </c>
      <c r="BM26" s="388">
        <v>17.284918083000001</v>
      </c>
      <c r="BN26" s="388">
        <v>17.245732047000001</v>
      </c>
      <c r="BO26" s="388">
        <v>17.199943151999999</v>
      </c>
      <c r="BP26" s="388">
        <v>16.75879492</v>
      </c>
      <c r="BQ26" s="388">
        <v>17.077381478</v>
      </c>
      <c r="BR26" s="388">
        <v>16.924572919999999</v>
      </c>
      <c r="BS26" s="388">
        <v>17.058528532</v>
      </c>
      <c r="BT26" s="388">
        <v>17.182187603999999</v>
      </c>
      <c r="BU26" s="388">
        <v>17.195292842000001</v>
      </c>
      <c r="BV26" s="388">
        <v>17.208754867</v>
      </c>
      <c r="BW26" s="398"/>
    </row>
    <row r="27" spans="1:75" ht="11.1" customHeight="1" x14ac:dyDescent="0.2">
      <c r="A27" s="323" t="s">
        <v>850</v>
      </c>
      <c r="B27" s="410" t="s">
        <v>201</v>
      </c>
      <c r="C27" s="289">
        <v>0.70350000000000001</v>
      </c>
      <c r="D27" s="289">
        <v>0.68679999999999997</v>
      </c>
      <c r="E27" s="289">
        <v>0.69910000000000005</v>
      </c>
      <c r="F27" s="289">
        <v>0.69579999999999997</v>
      </c>
      <c r="G27" s="289">
        <v>0.68259999999999998</v>
      </c>
      <c r="H27" s="289">
        <v>0.6351</v>
      </c>
      <c r="I27" s="289">
        <v>0.66169999999999995</v>
      </c>
      <c r="J27" s="289">
        <v>0.64370000000000005</v>
      </c>
      <c r="K27" s="289">
        <v>0.65669999999999995</v>
      </c>
      <c r="L27" s="289">
        <v>0.66649999999999998</v>
      </c>
      <c r="M27" s="289">
        <v>0.66949999999999998</v>
      </c>
      <c r="N27" s="289">
        <v>0.67069999999999996</v>
      </c>
      <c r="O27" s="289">
        <v>0.65469999999999995</v>
      </c>
      <c r="P27" s="289">
        <v>0.65080000000000005</v>
      </c>
      <c r="Q27" s="289">
        <v>0.63480000000000003</v>
      </c>
      <c r="R27" s="289">
        <v>0.62870000000000004</v>
      </c>
      <c r="S27" s="289">
        <v>0.61480000000000001</v>
      </c>
      <c r="T27" s="289">
        <v>0.61280000000000001</v>
      </c>
      <c r="U27" s="289">
        <v>0.62380000000000002</v>
      </c>
      <c r="V27" s="289">
        <v>0.62280000000000002</v>
      </c>
      <c r="W27" s="289">
        <v>0.60980000000000001</v>
      </c>
      <c r="X27" s="289">
        <v>0.60570000000000002</v>
      </c>
      <c r="Y27" s="289">
        <v>0.61180000000000001</v>
      </c>
      <c r="Z27" s="289">
        <v>0.6069</v>
      </c>
      <c r="AA27" s="289">
        <v>0.60070000000000001</v>
      </c>
      <c r="AB27" s="289">
        <v>0.6008</v>
      </c>
      <c r="AC27" s="289">
        <v>0.60770000000000002</v>
      </c>
      <c r="AD27" s="289">
        <v>0.60670000000000002</v>
      </c>
      <c r="AE27" s="289">
        <v>0.57230000000000003</v>
      </c>
      <c r="AF27" s="289">
        <v>0.60060000000000002</v>
      </c>
      <c r="AG27" s="289">
        <v>0.60040000000000004</v>
      </c>
      <c r="AH27" s="289">
        <v>0.58330000000000004</v>
      </c>
      <c r="AI27" s="289">
        <v>0.58499999999999996</v>
      </c>
      <c r="AJ27" s="289">
        <v>0.59409999999999996</v>
      </c>
      <c r="AK27" s="289">
        <v>0.60009999999999997</v>
      </c>
      <c r="AL27" s="289">
        <v>0.61170000000000002</v>
      </c>
      <c r="AM27" s="289">
        <v>0.55189999999999995</v>
      </c>
      <c r="AN27" s="289">
        <v>0.58660000000000001</v>
      </c>
      <c r="AO27" s="289">
        <v>0.58260000000000001</v>
      </c>
      <c r="AP27" s="289">
        <v>0.56859999999999999</v>
      </c>
      <c r="AQ27" s="289">
        <v>0.57520000000000004</v>
      </c>
      <c r="AR27" s="289">
        <v>0.57179999999999997</v>
      </c>
      <c r="AS27" s="289">
        <v>0.56769999999999998</v>
      </c>
      <c r="AT27" s="289">
        <v>0.56499999999999995</v>
      </c>
      <c r="AU27" s="289">
        <v>0.56130000000000002</v>
      </c>
      <c r="AV27" s="289">
        <v>0.55820000000000003</v>
      </c>
      <c r="AW27" s="289">
        <v>0.55610000000000004</v>
      </c>
      <c r="AX27" s="289">
        <v>0.5534</v>
      </c>
      <c r="AY27" s="289">
        <v>0.55759999999999998</v>
      </c>
      <c r="AZ27" s="874">
        <v>0.55700000000000005</v>
      </c>
      <c r="BA27" s="874">
        <v>0.55710000000000004</v>
      </c>
      <c r="BB27" s="874">
        <v>0.55233771370999996</v>
      </c>
      <c r="BC27" s="874">
        <v>0.55017954405000002</v>
      </c>
      <c r="BD27" s="874">
        <v>0.54809461335999998</v>
      </c>
      <c r="BE27" s="355">
        <v>0.54604334174000002</v>
      </c>
      <c r="BF27" s="355">
        <v>0.54355742262999995</v>
      </c>
      <c r="BG27" s="355">
        <v>0.54100536057000004</v>
      </c>
      <c r="BH27" s="355">
        <v>0.53830558771000003</v>
      </c>
      <c r="BI27" s="355">
        <v>0.53606233147000004</v>
      </c>
      <c r="BJ27" s="355">
        <v>0.53381612651999999</v>
      </c>
      <c r="BK27" s="355">
        <v>0.53164365365999999</v>
      </c>
      <c r="BL27" s="355">
        <v>0.52968144324999999</v>
      </c>
      <c r="BM27" s="355">
        <v>0.52761289792999999</v>
      </c>
      <c r="BN27" s="355">
        <v>0.52616021880999997</v>
      </c>
      <c r="BO27" s="355">
        <v>0.52423306695000005</v>
      </c>
      <c r="BP27" s="355">
        <v>0.52237418735999996</v>
      </c>
      <c r="BQ27" s="355">
        <v>0.52043960933</v>
      </c>
      <c r="BR27" s="355">
        <v>0.51853103547000001</v>
      </c>
      <c r="BS27" s="355">
        <v>0.51666352492000001</v>
      </c>
      <c r="BT27" s="355">
        <v>0.51475668056000001</v>
      </c>
      <c r="BU27" s="355">
        <v>0.51296596370000003</v>
      </c>
      <c r="BV27" s="355">
        <v>0.51121287632000001</v>
      </c>
      <c r="BW27" s="195"/>
    </row>
    <row r="28" spans="1:75" ht="11.1" customHeight="1" x14ac:dyDescent="0.2">
      <c r="A28" s="323" t="s">
        <v>851</v>
      </c>
      <c r="B28" s="410" t="s">
        <v>852</v>
      </c>
      <c r="C28" s="289">
        <v>0.17430000000000001</v>
      </c>
      <c r="D28" s="289">
        <v>0.1943</v>
      </c>
      <c r="E28" s="289">
        <v>0.21129999999999999</v>
      </c>
      <c r="F28" s="289">
        <v>0.20319999999999999</v>
      </c>
      <c r="G28" s="289">
        <v>0.1802</v>
      </c>
      <c r="H28" s="289">
        <v>0.2152</v>
      </c>
      <c r="I28" s="289">
        <v>0.2152</v>
      </c>
      <c r="J28" s="289">
        <v>0.21310000000000001</v>
      </c>
      <c r="K28" s="289">
        <v>0.21709999999999999</v>
      </c>
      <c r="L28" s="289">
        <v>0.21410000000000001</v>
      </c>
      <c r="M28" s="289">
        <v>0.1671</v>
      </c>
      <c r="N28" s="289">
        <v>0.21299999999999999</v>
      </c>
      <c r="O28" s="289">
        <v>0.15</v>
      </c>
      <c r="P28" s="289">
        <v>0.18010000000000001</v>
      </c>
      <c r="Q28" s="289">
        <v>0.20910000000000001</v>
      </c>
      <c r="R28" s="289">
        <v>0.20100000000000001</v>
      </c>
      <c r="S28" s="289">
        <v>0.20899999999999999</v>
      </c>
      <c r="T28" s="289">
        <v>0.215</v>
      </c>
      <c r="U28" s="289">
        <v>0.13100000000000001</v>
      </c>
      <c r="V28" s="289">
        <v>0.2029</v>
      </c>
      <c r="W28" s="289">
        <v>0.21199999999999999</v>
      </c>
      <c r="X28" s="289">
        <v>0.215</v>
      </c>
      <c r="Y28" s="289">
        <v>0.21299999999999999</v>
      </c>
      <c r="Z28" s="289">
        <v>0.17810000000000001</v>
      </c>
      <c r="AA28" s="289">
        <v>0.21</v>
      </c>
      <c r="AB28" s="289">
        <v>0.16109999999999999</v>
      </c>
      <c r="AC28" s="289">
        <v>0.17100000000000001</v>
      </c>
      <c r="AD28" s="289">
        <v>0.20100000000000001</v>
      </c>
      <c r="AE28" s="289">
        <v>0.19800000000000001</v>
      </c>
      <c r="AF28" s="289">
        <v>0.191</v>
      </c>
      <c r="AG28" s="289">
        <v>0.18990000000000001</v>
      </c>
      <c r="AH28" s="289">
        <v>0.1658</v>
      </c>
      <c r="AI28" s="289">
        <v>0.16900000000000001</v>
      </c>
      <c r="AJ28" s="289">
        <v>0.189</v>
      </c>
      <c r="AK28" s="289">
        <v>0.19700000000000001</v>
      </c>
      <c r="AL28" s="289">
        <v>0.19900000000000001</v>
      </c>
      <c r="AM28" s="289">
        <v>0.20380000000000001</v>
      </c>
      <c r="AN28" s="289">
        <v>0.1948</v>
      </c>
      <c r="AO28" s="289">
        <v>0.1948</v>
      </c>
      <c r="AP28" s="289">
        <v>0.19769999999999999</v>
      </c>
      <c r="AQ28" s="289">
        <v>0.1857</v>
      </c>
      <c r="AR28" s="289">
        <v>0.1988</v>
      </c>
      <c r="AS28" s="289">
        <v>0.19980000000000001</v>
      </c>
      <c r="AT28" s="289">
        <v>0.19270000000000001</v>
      </c>
      <c r="AU28" s="289">
        <v>0.19270000000000001</v>
      </c>
      <c r="AV28" s="289">
        <v>0.19670000000000001</v>
      </c>
      <c r="AW28" s="289">
        <v>0.19670000000000001</v>
      </c>
      <c r="AX28" s="289">
        <v>0.1096</v>
      </c>
      <c r="AY28" s="289">
        <v>7.85E-2</v>
      </c>
      <c r="AZ28" s="874">
        <v>0.20549999999999999</v>
      </c>
      <c r="BA28" s="874">
        <v>7.0000000000000007E-2</v>
      </c>
      <c r="BB28" s="874">
        <v>4.5932354533999999E-2</v>
      </c>
      <c r="BC28" s="874">
        <v>4.5939303211000003E-2</v>
      </c>
      <c r="BD28" s="874">
        <v>4.3999531575999999E-2</v>
      </c>
      <c r="BE28" s="355">
        <v>6.4013984024999998E-2</v>
      </c>
      <c r="BF28" s="355">
        <v>6.4107964613000001E-2</v>
      </c>
      <c r="BG28" s="355">
        <v>0.1041226116</v>
      </c>
      <c r="BH28" s="355">
        <v>0.13409681279999999</v>
      </c>
      <c r="BI28" s="355">
        <v>0.16412554026000001</v>
      </c>
      <c r="BJ28" s="355">
        <v>0.19416592948</v>
      </c>
      <c r="BK28" s="355">
        <v>0.19398639982999999</v>
      </c>
      <c r="BL28" s="355">
        <v>0.19407106991</v>
      </c>
      <c r="BM28" s="355">
        <v>0.19404514917999999</v>
      </c>
      <c r="BN28" s="355">
        <v>0.19408415489</v>
      </c>
      <c r="BO28" s="355">
        <v>0.19410153442</v>
      </c>
      <c r="BP28" s="355">
        <v>0.19415743497999999</v>
      </c>
      <c r="BQ28" s="355">
        <v>0.19415747928999999</v>
      </c>
      <c r="BR28" s="355">
        <v>0.19416256371000001</v>
      </c>
      <c r="BS28" s="355">
        <v>0.19417568611</v>
      </c>
      <c r="BT28" s="355">
        <v>0.19414723138000001</v>
      </c>
      <c r="BU28" s="355">
        <v>0.19417724535</v>
      </c>
      <c r="BV28" s="355">
        <v>0.19421962439000001</v>
      </c>
      <c r="BW28" s="195"/>
    </row>
    <row r="29" spans="1:75" ht="11.1" customHeight="1" x14ac:dyDescent="0.2">
      <c r="A29" s="323" t="s">
        <v>853</v>
      </c>
      <c r="B29" s="410" t="s">
        <v>854</v>
      </c>
      <c r="C29" s="289">
        <v>0.1027</v>
      </c>
      <c r="D29" s="289">
        <v>0.10539999999999999</v>
      </c>
      <c r="E29" s="289">
        <v>0.1026</v>
      </c>
      <c r="F29" s="289">
        <v>0.1056</v>
      </c>
      <c r="G29" s="289">
        <v>9.1999999999999998E-2</v>
      </c>
      <c r="H29" s="289">
        <v>8.8599999999999998E-2</v>
      </c>
      <c r="I29" s="289">
        <v>8.9700000000000002E-2</v>
      </c>
      <c r="J29" s="289">
        <v>9.9900000000000003E-2</v>
      </c>
      <c r="K29" s="289">
        <v>7.3800000000000004E-2</v>
      </c>
      <c r="L29" s="289">
        <v>6.6699999999999995E-2</v>
      </c>
      <c r="M29" s="289">
        <v>0.10009999999999999</v>
      </c>
      <c r="N29" s="289">
        <v>9.8400000000000001E-2</v>
      </c>
      <c r="O29" s="289">
        <v>9.6199999999999994E-2</v>
      </c>
      <c r="P29" s="289">
        <v>9.5699999999999993E-2</v>
      </c>
      <c r="Q29" s="289">
        <v>0.12470000000000001</v>
      </c>
      <c r="R29" s="289">
        <v>9.7500000000000003E-2</v>
      </c>
      <c r="S29" s="289">
        <v>5.9400000000000001E-2</v>
      </c>
      <c r="T29" s="289">
        <v>8.3299999999999999E-2</v>
      </c>
      <c r="U29" s="289">
        <v>9.9400000000000002E-2</v>
      </c>
      <c r="V29" s="289">
        <v>8.7900000000000006E-2</v>
      </c>
      <c r="W29" s="289">
        <v>7.9899999999999999E-2</v>
      </c>
      <c r="X29" s="289">
        <v>9.5799999999999996E-2</v>
      </c>
      <c r="Y29" s="289">
        <v>0.1055</v>
      </c>
      <c r="Z29" s="289">
        <v>0.1085</v>
      </c>
      <c r="AA29" s="289">
        <v>0.1091</v>
      </c>
      <c r="AB29" s="289">
        <v>0.1011</v>
      </c>
      <c r="AC29" s="289">
        <v>0.1016</v>
      </c>
      <c r="AD29" s="289">
        <v>9.5299999999999996E-2</v>
      </c>
      <c r="AE29" s="289">
        <v>7.0000000000000007E-2</v>
      </c>
      <c r="AF29" s="289">
        <v>8.9899999999999994E-2</v>
      </c>
      <c r="AG29" s="289">
        <v>0.1139</v>
      </c>
      <c r="AH29" s="289">
        <v>0.11310000000000001</v>
      </c>
      <c r="AI29" s="289">
        <v>0.1133</v>
      </c>
      <c r="AJ29" s="289">
        <v>0.1048</v>
      </c>
      <c r="AK29" s="289">
        <v>0.10589999999999999</v>
      </c>
      <c r="AL29" s="289">
        <v>0.1129</v>
      </c>
      <c r="AM29" s="289">
        <v>0.112</v>
      </c>
      <c r="AN29" s="289">
        <v>0.11609999999999999</v>
      </c>
      <c r="AO29" s="289">
        <v>0.1091</v>
      </c>
      <c r="AP29" s="289">
        <v>0.11210000000000001</v>
      </c>
      <c r="AQ29" s="289">
        <v>8.48E-2</v>
      </c>
      <c r="AR29" s="289">
        <v>0.1013</v>
      </c>
      <c r="AS29" s="289">
        <v>0.1145</v>
      </c>
      <c r="AT29" s="289">
        <v>0.10680000000000001</v>
      </c>
      <c r="AU29" s="289">
        <v>0.1043</v>
      </c>
      <c r="AV29" s="289">
        <v>0.1178</v>
      </c>
      <c r="AW29" s="289">
        <v>0.1183</v>
      </c>
      <c r="AX29" s="289">
        <v>0.11990000000000001</v>
      </c>
      <c r="AY29" s="289">
        <v>0.1187</v>
      </c>
      <c r="AZ29" s="874">
        <v>0.1134</v>
      </c>
      <c r="BA29" s="874">
        <v>0.11799999999999999</v>
      </c>
      <c r="BB29" s="874">
        <v>0.11149609659</v>
      </c>
      <c r="BC29" s="874">
        <v>7.2644566445000003E-2</v>
      </c>
      <c r="BD29" s="874">
        <v>0.10654377843</v>
      </c>
      <c r="BE29" s="355">
        <v>0.10722267693</v>
      </c>
      <c r="BF29" s="355">
        <v>0.10650950015000001</v>
      </c>
      <c r="BG29" s="355">
        <v>0.10680876892000001</v>
      </c>
      <c r="BH29" s="355">
        <v>0.10693109738999999</v>
      </c>
      <c r="BI29" s="355">
        <v>0.10654083453</v>
      </c>
      <c r="BJ29" s="355">
        <v>0.10640654569999999</v>
      </c>
      <c r="BK29" s="355">
        <v>0.10582723689</v>
      </c>
      <c r="BL29" s="355">
        <v>0.10520251413999999</v>
      </c>
      <c r="BM29" s="355">
        <v>0.10485137596999999</v>
      </c>
      <c r="BN29" s="355">
        <v>0.10364325233</v>
      </c>
      <c r="BO29" s="355">
        <v>0.10251245366</v>
      </c>
      <c r="BP29" s="355">
        <v>0.10540527124</v>
      </c>
      <c r="BQ29" s="355">
        <v>0.10555853153</v>
      </c>
      <c r="BR29" s="355">
        <v>0.10500456077</v>
      </c>
      <c r="BS29" s="355">
        <v>0.10498596453</v>
      </c>
      <c r="BT29" s="355">
        <v>0.10475462199</v>
      </c>
      <c r="BU29" s="355">
        <v>0.10462873265</v>
      </c>
      <c r="BV29" s="355">
        <v>0.10467976959</v>
      </c>
      <c r="BW29" s="195"/>
    </row>
    <row r="30" spans="1:75" ht="11.1" customHeight="1" x14ac:dyDescent="0.2">
      <c r="A30" s="323" t="s">
        <v>855</v>
      </c>
      <c r="B30" s="410" t="s">
        <v>202</v>
      </c>
      <c r="C30" s="289">
        <v>2.0164</v>
      </c>
      <c r="D30" s="289">
        <v>2.0278</v>
      </c>
      <c r="E30" s="289">
        <v>1.9761</v>
      </c>
      <c r="F30" s="289">
        <v>1.8005</v>
      </c>
      <c r="G30" s="289">
        <v>1.9480999999999999</v>
      </c>
      <c r="H30" s="289">
        <v>1.5671999999999999</v>
      </c>
      <c r="I30" s="289">
        <v>1.7668999999999999</v>
      </c>
      <c r="J30" s="289">
        <v>1.5881000000000001</v>
      </c>
      <c r="K30" s="289">
        <v>1.5082</v>
      </c>
      <c r="L30" s="289">
        <v>1.6626000000000001</v>
      </c>
      <c r="M30" s="289">
        <v>2.0436999999999999</v>
      </c>
      <c r="N30" s="289">
        <v>2.0512000000000001</v>
      </c>
      <c r="O30" s="289">
        <v>2.0379999999999998</v>
      </c>
      <c r="P30" s="289">
        <v>2.0146000000000002</v>
      </c>
      <c r="Q30" s="289">
        <v>2.0055000000000001</v>
      </c>
      <c r="R30" s="289">
        <v>2.0076999999999998</v>
      </c>
      <c r="S30" s="289">
        <v>1.9173</v>
      </c>
      <c r="T30" s="289">
        <v>1.982</v>
      </c>
      <c r="U30" s="289">
        <v>1.8562000000000001</v>
      </c>
      <c r="V30" s="289">
        <v>1.8035000000000001</v>
      </c>
      <c r="W30" s="289">
        <v>1.8896999999999999</v>
      </c>
      <c r="X30" s="289">
        <v>2.0131000000000001</v>
      </c>
      <c r="Y30" s="289">
        <v>1.9654</v>
      </c>
      <c r="Z30" s="289">
        <v>2.0003000000000002</v>
      </c>
      <c r="AA30" s="289">
        <v>1.9984999999999999</v>
      </c>
      <c r="AB30" s="289">
        <v>1.9910000000000001</v>
      </c>
      <c r="AC30" s="289">
        <v>1.9975000000000001</v>
      </c>
      <c r="AD30" s="289">
        <v>1.9363999999999999</v>
      </c>
      <c r="AE30" s="289">
        <v>1.8424</v>
      </c>
      <c r="AF30" s="289">
        <v>1.9108000000000001</v>
      </c>
      <c r="AG30" s="289">
        <v>1.9367000000000001</v>
      </c>
      <c r="AH30" s="289">
        <v>1.8212999999999999</v>
      </c>
      <c r="AI30" s="289">
        <v>1.9582999999999999</v>
      </c>
      <c r="AJ30" s="289">
        <v>1.7141</v>
      </c>
      <c r="AK30" s="289">
        <v>1.8777999999999999</v>
      </c>
      <c r="AL30" s="289">
        <v>1.8573</v>
      </c>
      <c r="AM30" s="289">
        <v>1.9809000000000001</v>
      </c>
      <c r="AN30" s="289">
        <v>2.2349000000000001</v>
      </c>
      <c r="AO30" s="289">
        <v>2.2746</v>
      </c>
      <c r="AP30" s="289">
        <v>2.1823000000000001</v>
      </c>
      <c r="AQ30" s="289">
        <v>2.1240999999999999</v>
      </c>
      <c r="AR30" s="289">
        <v>2.2486999999999999</v>
      </c>
      <c r="AS30" s="289">
        <v>2.1855000000000002</v>
      </c>
      <c r="AT30" s="289">
        <v>2.2502</v>
      </c>
      <c r="AU30" s="289">
        <v>2.1783999999999999</v>
      </c>
      <c r="AV30" s="289">
        <v>2.0505</v>
      </c>
      <c r="AW30" s="289">
        <v>2.1318000000000001</v>
      </c>
      <c r="AX30" s="289">
        <v>1.9639</v>
      </c>
      <c r="AY30" s="289">
        <v>1.3828</v>
      </c>
      <c r="AZ30" s="874">
        <v>1.9115</v>
      </c>
      <c r="BA30" s="874">
        <v>1.9675</v>
      </c>
      <c r="BB30" s="874">
        <v>2.2620969946999998</v>
      </c>
      <c r="BC30" s="874">
        <v>2.2086199618000002</v>
      </c>
      <c r="BD30" s="874">
        <v>2.2565713341999998</v>
      </c>
      <c r="BE30" s="355">
        <v>2.2746906884000002</v>
      </c>
      <c r="BF30" s="355">
        <v>2.2721809799999999</v>
      </c>
      <c r="BG30" s="355">
        <v>2.217789362</v>
      </c>
      <c r="BH30" s="355">
        <v>2.2641995820999998</v>
      </c>
      <c r="BI30" s="355">
        <v>2.2623146243000001</v>
      </c>
      <c r="BJ30" s="355">
        <v>2.2605317577999999</v>
      </c>
      <c r="BK30" s="355">
        <v>2.2583974526000001</v>
      </c>
      <c r="BL30" s="355">
        <v>2.2564893945</v>
      </c>
      <c r="BM30" s="355">
        <v>2.254447962</v>
      </c>
      <c r="BN30" s="355">
        <v>2.2583962599</v>
      </c>
      <c r="BO30" s="355">
        <v>2.2564418723999999</v>
      </c>
      <c r="BP30" s="355">
        <v>1.8524959197999999</v>
      </c>
      <c r="BQ30" s="355">
        <v>2.2525295510999999</v>
      </c>
      <c r="BR30" s="355">
        <v>2.1084243413000001</v>
      </c>
      <c r="BS30" s="355">
        <v>2.1992420654</v>
      </c>
      <c r="BT30" s="355">
        <v>2.2555374749000001</v>
      </c>
      <c r="BU30" s="355">
        <v>2.2527100076000002</v>
      </c>
      <c r="BV30" s="355">
        <v>2.2499077560999998</v>
      </c>
      <c r="BW30" s="195"/>
    </row>
    <row r="31" spans="1:75" ht="11.1" customHeight="1" x14ac:dyDescent="0.2">
      <c r="A31" s="323" t="s">
        <v>856</v>
      </c>
      <c r="B31" s="410" t="s">
        <v>192</v>
      </c>
      <c r="C31" s="289">
        <v>0.58509999999999995</v>
      </c>
      <c r="D31" s="289">
        <v>0.6381</v>
      </c>
      <c r="E31" s="289">
        <v>0.60709999999999997</v>
      </c>
      <c r="F31" s="289">
        <v>0.60709999999999997</v>
      </c>
      <c r="G31" s="289">
        <v>0.58189999999999997</v>
      </c>
      <c r="H31" s="289">
        <v>0.61070000000000002</v>
      </c>
      <c r="I31" s="289">
        <v>0.54759999999999998</v>
      </c>
      <c r="J31" s="289">
        <v>0.59140000000000004</v>
      </c>
      <c r="K31" s="289">
        <v>0.59819999999999995</v>
      </c>
      <c r="L31" s="289">
        <v>0.59209999999999996</v>
      </c>
      <c r="M31" s="289">
        <v>0.6179</v>
      </c>
      <c r="N31" s="289">
        <v>0.61970000000000003</v>
      </c>
      <c r="O31" s="289">
        <v>0.60660000000000003</v>
      </c>
      <c r="P31" s="289">
        <v>0.61980000000000002</v>
      </c>
      <c r="Q31" s="289">
        <v>0.61550000000000005</v>
      </c>
      <c r="R31" s="289">
        <v>0.58930000000000005</v>
      </c>
      <c r="S31" s="289">
        <v>0.57220000000000004</v>
      </c>
      <c r="T31" s="289">
        <v>0.57820000000000005</v>
      </c>
      <c r="U31" s="289">
        <v>0.59899999999999998</v>
      </c>
      <c r="V31" s="289">
        <v>0.55479999999999996</v>
      </c>
      <c r="W31" s="289">
        <v>0.57669999999999999</v>
      </c>
      <c r="X31" s="289">
        <v>0.60840000000000005</v>
      </c>
      <c r="Y31" s="289">
        <v>0.61140000000000005</v>
      </c>
      <c r="Z31" s="289">
        <v>0.61240000000000006</v>
      </c>
      <c r="AA31" s="289">
        <v>0.6069</v>
      </c>
      <c r="AB31" s="289">
        <v>0.60219999999999996</v>
      </c>
      <c r="AC31" s="289">
        <v>0.60470000000000002</v>
      </c>
      <c r="AD31" s="289">
        <v>0.60060000000000002</v>
      </c>
      <c r="AE31" s="289">
        <v>0.56240000000000001</v>
      </c>
      <c r="AF31" s="289">
        <v>0.58520000000000005</v>
      </c>
      <c r="AG31" s="289">
        <v>0.55859999999999999</v>
      </c>
      <c r="AH31" s="289">
        <v>0.52180000000000004</v>
      </c>
      <c r="AI31" s="289">
        <v>0.50270000000000004</v>
      </c>
      <c r="AJ31" s="289">
        <v>0.5635</v>
      </c>
      <c r="AK31" s="289">
        <v>0.58640000000000003</v>
      </c>
      <c r="AL31" s="289">
        <v>0.56630000000000003</v>
      </c>
      <c r="AM31" s="289">
        <v>0.55210000000000004</v>
      </c>
      <c r="AN31" s="289">
        <v>0.58089999999999997</v>
      </c>
      <c r="AO31" s="289">
        <v>0.57650000000000001</v>
      </c>
      <c r="AP31" s="289">
        <v>0.57730000000000004</v>
      </c>
      <c r="AQ31" s="289">
        <v>0.61839999999999995</v>
      </c>
      <c r="AR31" s="289">
        <v>0.60670000000000002</v>
      </c>
      <c r="AS31" s="289">
        <v>0.62649999999999995</v>
      </c>
      <c r="AT31" s="289">
        <v>0.63200000000000001</v>
      </c>
      <c r="AU31" s="289">
        <v>0.6361</v>
      </c>
      <c r="AV31" s="289">
        <v>0.62090000000000001</v>
      </c>
      <c r="AW31" s="289">
        <v>0.60970000000000002</v>
      </c>
      <c r="AX31" s="289">
        <v>0.60950000000000004</v>
      </c>
      <c r="AY31" s="289">
        <v>0.56830000000000003</v>
      </c>
      <c r="AZ31" s="874">
        <v>0.56830000000000003</v>
      </c>
      <c r="BA31" s="874">
        <v>0.56769999999999998</v>
      </c>
      <c r="BB31" s="874">
        <v>0.5725662212</v>
      </c>
      <c r="BC31" s="874">
        <v>0.57636694017000001</v>
      </c>
      <c r="BD31" s="874">
        <v>0.57642241278999995</v>
      </c>
      <c r="BE31" s="355">
        <v>0.57426649816999997</v>
      </c>
      <c r="BF31" s="355">
        <v>0.57248793043000001</v>
      </c>
      <c r="BG31" s="355">
        <v>0.57033946458999996</v>
      </c>
      <c r="BH31" s="355">
        <v>0.56800361532999999</v>
      </c>
      <c r="BI31" s="355">
        <v>0.56592660929000005</v>
      </c>
      <c r="BJ31" s="355">
        <v>0.56390665703999998</v>
      </c>
      <c r="BK31" s="355">
        <v>0.56298179855999997</v>
      </c>
      <c r="BL31" s="355">
        <v>0.56079161766999996</v>
      </c>
      <c r="BM31" s="355">
        <v>0.55843491654999999</v>
      </c>
      <c r="BN31" s="355">
        <v>0.55586676398000001</v>
      </c>
      <c r="BO31" s="355">
        <v>0.55372319477999998</v>
      </c>
      <c r="BP31" s="355">
        <v>0.55176478925000005</v>
      </c>
      <c r="BQ31" s="355">
        <v>0.54954740841000005</v>
      </c>
      <c r="BR31" s="355">
        <v>0.54735697760000002</v>
      </c>
      <c r="BS31" s="355">
        <v>0.54520724671999998</v>
      </c>
      <c r="BT31" s="355">
        <v>0.54286463664999995</v>
      </c>
      <c r="BU31" s="355">
        <v>0.54079923422999998</v>
      </c>
      <c r="BV31" s="355">
        <v>0.53879402661999998</v>
      </c>
      <c r="BW31" s="195"/>
    </row>
    <row r="32" spans="1:75" ht="11.1" customHeight="1" x14ac:dyDescent="0.2">
      <c r="A32" s="323" t="s">
        <v>175</v>
      </c>
      <c r="B32" s="410" t="s">
        <v>193</v>
      </c>
      <c r="C32" s="289">
        <v>2.0274999999999999</v>
      </c>
      <c r="D32" s="289">
        <v>2.0091000000000001</v>
      </c>
      <c r="E32" s="289">
        <v>2.0308999999999999</v>
      </c>
      <c r="F32" s="289">
        <v>2.0184000000000002</v>
      </c>
      <c r="G32" s="289">
        <v>2.0335000000000001</v>
      </c>
      <c r="H32" s="289">
        <v>2.0419</v>
      </c>
      <c r="I32" s="289">
        <v>2.0211999999999999</v>
      </c>
      <c r="J32" s="289">
        <v>2.0348999999999999</v>
      </c>
      <c r="K32" s="289">
        <v>2.0384000000000002</v>
      </c>
      <c r="L32" s="289">
        <v>2.0327999999999999</v>
      </c>
      <c r="M32" s="289">
        <v>2.0383</v>
      </c>
      <c r="N32" s="289">
        <v>2.0301</v>
      </c>
      <c r="O32" s="289">
        <v>2.1225000000000001</v>
      </c>
      <c r="P32" s="289">
        <v>2.1120999999999999</v>
      </c>
      <c r="Q32" s="289">
        <v>2.1221000000000001</v>
      </c>
      <c r="R32" s="289">
        <v>2.1604999999999999</v>
      </c>
      <c r="S32" s="289">
        <v>2.1640000000000001</v>
      </c>
      <c r="T32" s="289">
        <v>2.1480000000000001</v>
      </c>
      <c r="U32" s="289">
        <v>2.0912000000000002</v>
      </c>
      <c r="V32" s="289">
        <v>2.1089000000000002</v>
      </c>
      <c r="W32" s="289">
        <v>2.1214</v>
      </c>
      <c r="X32" s="289">
        <v>2.0975999999999999</v>
      </c>
      <c r="Y32" s="289">
        <v>2.0977000000000001</v>
      </c>
      <c r="Z32" s="289">
        <v>2.0855999999999999</v>
      </c>
      <c r="AA32" s="289">
        <v>2.0543999999999998</v>
      </c>
      <c r="AB32" s="289">
        <v>2.0463</v>
      </c>
      <c r="AC32" s="289">
        <v>2.0415999999999999</v>
      </c>
      <c r="AD32" s="289">
        <v>2.0036999999999998</v>
      </c>
      <c r="AE32" s="289">
        <v>1.9936</v>
      </c>
      <c r="AF32" s="289">
        <v>2.0125000000000002</v>
      </c>
      <c r="AG32" s="289">
        <v>2.0392000000000001</v>
      </c>
      <c r="AH32" s="289">
        <v>2.0375000000000001</v>
      </c>
      <c r="AI32" s="289">
        <v>2.0428000000000002</v>
      </c>
      <c r="AJ32" s="289">
        <v>1.9982</v>
      </c>
      <c r="AK32" s="289">
        <v>1.9576</v>
      </c>
      <c r="AL32" s="289">
        <v>1.8989</v>
      </c>
      <c r="AM32" s="289">
        <v>1.8745000000000001</v>
      </c>
      <c r="AN32" s="289">
        <v>1.8758999999999999</v>
      </c>
      <c r="AO32" s="289">
        <v>1.8496999999999999</v>
      </c>
      <c r="AP32" s="289">
        <v>1.8585</v>
      </c>
      <c r="AQ32" s="289">
        <v>1.85</v>
      </c>
      <c r="AR32" s="289">
        <v>1.8568</v>
      </c>
      <c r="AS32" s="289">
        <v>1.8871</v>
      </c>
      <c r="AT32" s="289">
        <v>1.8839999999999999</v>
      </c>
      <c r="AU32" s="289">
        <v>1.8774</v>
      </c>
      <c r="AV32" s="289">
        <v>1.8641000000000001</v>
      </c>
      <c r="AW32" s="289">
        <v>1.8621000000000001</v>
      </c>
      <c r="AX32" s="289">
        <v>1.8904000000000001</v>
      </c>
      <c r="AY32" s="289">
        <v>1.8888</v>
      </c>
      <c r="AZ32" s="874">
        <v>1.8617999999999999</v>
      </c>
      <c r="BA32" s="874">
        <v>1.8866000000000001</v>
      </c>
      <c r="BB32" s="874">
        <v>1.8820497683999999</v>
      </c>
      <c r="BC32" s="874">
        <v>1.8360333505999999</v>
      </c>
      <c r="BD32" s="874">
        <v>1.8294044787999999</v>
      </c>
      <c r="BE32" s="355">
        <v>1.8174144168999999</v>
      </c>
      <c r="BF32" s="355">
        <v>1.8157969055000001</v>
      </c>
      <c r="BG32" s="355">
        <v>1.8109592783999999</v>
      </c>
      <c r="BH32" s="355">
        <v>1.7958186921999999</v>
      </c>
      <c r="BI32" s="355">
        <v>1.7821004392999999</v>
      </c>
      <c r="BJ32" s="355">
        <v>1.7802841348</v>
      </c>
      <c r="BK32" s="355">
        <v>1.7881353265</v>
      </c>
      <c r="BL32" s="355">
        <v>1.7895751797999999</v>
      </c>
      <c r="BM32" s="355">
        <v>1.7853969042</v>
      </c>
      <c r="BN32" s="355">
        <v>1.7691161314999999</v>
      </c>
      <c r="BO32" s="355">
        <v>1.7622893894</v>
      </c>
      <c r="BP32" s="355">
        <v>1.7574108227</v>
      </c>
      <c r="BQ32" s="355">
        <v>1.7469391406000001</v>
      </c>
      <c r="BR32" s="355">
        <v>1.7462406709</v>
      </c>
      <c r="BS32" s="355">
        <v>1.7427067539000001</v>
      </c>
      <c r="BT32" s="355">
        <v>1.7287395096</v>
      </c>
      <c r="BU32" s="355">
        <v>1.7161077375</v>
      </c>
      <c r="BV32" s="355">
        <v>1.7152852059999999</v>
      </c>
      <c r="BW32" s="195"/>
    </row>
    <row r="33" spans="1:75" ht="11.1" customHeight="1" x14ac:dyDescent="0.2">
      <c r="A33" s="323" t="s">
        <v>857</v>
      </c>
      <c r="B33" s="410" t="s">
        <v>205</v>
      </c>
      <c r="C33" s="289">
        <v>1.0373000000000001</v>
      </c>
      <c r="D33" s="289">
        <v>1.0463</v>
      </c>
      <c r="E33" s="289">
        <v>1.0532999999999999</v>
      </c>
      <c r="F33" s="289">
        <v>1.0583</v>
      </c>
      <c r="G33" s="289">
        <v>1.0623</v>
      </c>
      <c r="H33" s="289">
        <v>1.0783</v>
      </c>
      <c r="I33" s="289">
        <v>1.0932999999999999</v>
      </c>
      <c r="J33" s="289">
        <v>1.1003000000000001</v>
      </c>
      <c r="K33" s="289">
        <v>1.1003000000000001</v>
      </c>
      <c r="L33" s="289">
        <v>1.1032999999999999</v>
      </c>
      <c r="M33" s="289">
        <v>1.0703</v>
      </c>
      <c r="N33" s="289">
        <v>1.0652999999999999</v>
      </c>
      <c r="O33" s="289">
        <v>1.0743</v>
      </c>
      <c r="P33" s="289">
        <v>1.0704</v>
      </c>
      <c r="Q33" s="289">
        <v>1.0723</v>
      </c>
      <c r="R33" s="289">
        <v>1.0752999999999999</v>
      </c>
      <c r="S33" s="289">
        <v>1.0532999999999999</v>
      </c>
      <c r="T33" s="289">
        <v>1.0495000000000001</v>
      </c>
      <c r="U33" s="289">
        <v>1.0478000000000001</v>
      </c>
      <c r="V33" s="289">
        <v>1.0504</v>
      </c>
      <c r="W33" s="289">
        <v>1.0501</v>
      </c>
      <c r="X33" s="289">
        <v>1.0499000000000001</v>
      </c>
      <c r="Y33" s="289">
        <v>1.0457000000000001</v>
      </c>
      <c r="Z33" s="289">
        <v>1.0490999999999999</v>
      </c>
      <c r="AA33" s="289">
        <v>1.0167999999999999</v>
      </c>
      <c r="AB33" s="289">
        <v>1.0037</v>
      </c>
      <c r="AC33" s="289">
        <v>1.0033000000000001</v>
      </c>
      <c r="AD33" s="289">
        <v>1.0015000000000001</v>
      </c>
      <c r="AE33" s="289">
        <v>1.0011000000000001</v>
      </c>
      <c r="AF33" s="289">
        <v>1.0006999999999999</v>
      </c>
      <c r="AG33" s="289">
        <v>1.0012000000000001</v>
      </c>
      <c r="AH33" s="289">
        <v>1.0018</v>
      </c>
      <c r="AI33" s="289">
        <v>1.0006999999999999</v>
      </c>
      <c r="AJ33" s="289">
        <v>1.0006999999999999</v>
      </c>
      <c r="AK33" s="289">
        <v>0.99399999999999999</v>
      </c>
      <c r="AL33" s="289">
        <v>0.99619999999999997</v>
      </c>
      <c r="AM33" s="289">
        <v>0.99670000000000003</v>
      </c>
      <c r="AN33" s="289">
        <v>0.99560000000000004</v>
      </c>
      <c r="AO33" s="289">
        <v>0.99580000000000002</v>
      </c>
      <c r="AP33" s="289">
        <v>0.99560000000000004</v>
      </c>
      <c r="AQ33" s="289">
        <v>1.0004999999999999</v>
      </c>
      <c r="AR33" s="289">
        <v>1.0064</v>
      </c>
      <c r="AS33" s="289">
        <v>1.0118</v>
      </c>
      <c r="AT33" s="289">
        <v>1.0172000000000001</v>
      </c>
      <c r="AU33" s="289">
        <v>1.0202</v>
      </c>
      <c r="AV33" s="289">
        <v>1.0266999999999999</v>
      </c>
      <c r="AW33" s="289">
        <v>1.0326</v>
      </c>
      <c r="AX33" s="289">
        <v>1.0355000000000001</v>
      </c>
      <c r="AY33" s="289">
        <v>1.0334000000000001</v>
      </c>
      <c r="AZ33" s="874">
        <v>1.0343</v>
      </c>
      <c r="BA33" s="874">
        <v>1.0618000000000001</v>
      </c>
      <c r="BB33" s="874">
        <v>1.0775169077</v>
      </c>
      <c r="BC33" s="874">
        <v>1.0449999807999999</v>
      </c>
      <c r="BD33" s="874">
        <v>1.091146908</v>
      </c>
      <c r="BE33" s="355">
        <v>1.0621306921</v>
      </c>
      <c r="BF33" s="355">
        <v>1.0621394088</v>
      </c>
      <c r="BG33" s="355">
        <v>1.0621815348000001</v>
      </c>
      <c r="BH33" s="355">
        <v>1.0621512865</v>
      </c>
      <c r="BI33" s="355">
        <v>1.0621442270999999</v>
      </c>
      <c r="BJ33" s="355">
        <v>1.0622513675</v>
      </c>
      <c r="BK33" s="355">
        <v>1.0354031882000001</v>
      </c>
      <c r="BL33" s="355">
        <v>1.0353482201999999</v>
      </c>
      <c r="BM33" s="355">
        <v>1.0353097206999999</v>
      </c>
      <c r="BN33" s="355">
        <v>1.0352685501000001</v>
      </c>
      <c r="BO33" s="355">
        <v>1.0352585833000001</v>
      </c>
      <c r="BP33" s="355">
        <v>1.0352479909000001</v>
      </c>
      <c r="BQ33" s="355">
        <v>1.0352283070999999</v>
      </c>
      <c r="BR33" s="355">
        <v>1.0352028021999999</v>
      </c>
      <c r="BS33" s="355">
        <v>1.0352465735</v>
      </c>
      <c r="BT33" s="355">
        <v>1.0352174159</v>
      </c>
      <c r="BU33" s="355">
        <v>1.0352129843</v>
      </c>
      <c r="BV33" s="355">
        <v>1.0353229597</v>
      </c>
      <c r="BW33" s="195"/>
    </row>
    <row r="34" spans="1:75" ht="11.1" customHeight="1" x14ac:dyDescent="0.2">
      <c r="A34" s="323" t="s">
        <v>858</v>
      </c>
      <c r="B34" s="410" t="s">
        <v>203</v>
      </c>
      <c r="C34" s="289">
        <v>11.2776</v>
      </c>
      <c r="D34" s="289">
        <v>11.3308</v>
      </c>
      <c r="E34" s="289">
        <v>11.287100000000001</v>
      </c>
      <c r="F34" s="289">
        <v>10.3224</v>
      </c>
      <c r="G34" s="289">
        <v>10.4674</v>
      </c>
      <c r="H34" s="289">
        <v>10.977499999999999</v>
      </c>
      <c r="I34" s="289">
        <v>10.9992</v>
      </c>
      <c r="J34" s="289">
        <v>10.8743</v>
      </c>
      <c r="K34" s="289">
        <v>10.991300000000001</v>
      </c>
      <c r="L34" s="289">
        <v>10.9664</v>
      </c>
      <c r="M34" s="289">
        <v>11.116400000000001</v>
      </c>
      <c r="N34" s="289">
        <v>11.144399999999999</v>
      </c>
      <c r="O34" s="289">
        <v>11.1532</v>
      </c>
      <c r="P34" s="289">
        <v>11.323399999999999</v>
      </c>
      <c r="Q34" s="289">
        <v>10.9947</v>
      </c>
      <c r="R34" s="289">
        <v>10.898899999999999</v>
      </c>
      <c r="S34" s="289">
        <v>10.859400000000001</v>
      </c>
      <c r="T34" s="289">
        <v>10.7743</v>
      </c>
      <c r="U34" s="289">
        <v>10.745699999999999</v>
      </c>
      <c r="V34" s="289">
        <v>10.688700000000001</v>
      </c>
      <c r="W34" s="289">
        <v>10.8087</v>
      </c>
      <c r="X34" s="289">
        <v>10.8657</v>
      </c>
      <c r="Y34" s="289">
        <v>10.8912</v>
      </c>
      <c r="Z34" s="289">
        <v>10.908099999999999</v>
      </c>
      <c r="AA34" s="289">
        <v>10.8886</v>
      </c>
      <c r="AB34" s="289">
        <v>10.8127</v>
      </c>
      <c r="AC34" s="289">
        <v>10.790100000000001</v>
      </c>
      <c r="AD34" s="289">
        <v>10.6874</v>
      </c>
      <c r="AE34" s="289">
        <v>10.546799999999999</v>
      </c>
      <c r="AF34" s="289">
        <v>10.4055</v>
      </c>
      <c r="AG34" s="289">
        <v>10.379899999999999</v>
      </c>
      <c r="AH34" s="289">
        <v>10.3203</v>
      </c>
      <c r="AI34" s="289">
        <v>10.3203</v>
      </c>
      <c r="AJ34" s="289">
        <v>10.3741</v>
      </c>
      <c r="AK34" s="289">
        <v>10.4293</v>
      </c>
      <c r="AL34" s="289">
        <v>10.4505</v>
      </c>
      <c r="AM34" s="289">
        <v>10.4506</v>
      </c>
      <c r="AN34" s="289">
        <v>10.4412</v>
      </c>
      <c r="AO34" s="289">
        <v>10.441599999999999</v>
      </c>
      <c r="AP34" s="289">
        <v>10.5006</v>
      </c>
      <c r="AQ34" s="289">
        <v>10.4664</v>
      </c>
      <c r="AR34" s="289">
        <v>10.432700000000001</v>
      </c>
      <c r="AS34" s="289">
        <v>10.463100000000001</v>
      </c>
      <c r="AT34" s="289">
        <v>10.452999999999999</v>
      </c>
      <c r="AU34" s="289">
        <v>10.5966</v>
      </c>
      <c r="AV34" s="289">
        <v>10.725099999999999</v>
      </c>
      <c r="AW34" s="289">
        <v>10.757999999999999</v>
      </c>
      <c r="AX34" s="289">
        <v>10.6793</v>
      </c>
      <c r="AY34" s="289">
        <v>10.6785</v>
      </c>
      <c r="AZ34" s="874">
        <v>10.6289</v>
      </c>
      <c r="BA34" s="874">
        <v>10.628299999999999</v>
      </c>
      <c r="BB34" s="874">
        <v>10.478089598</v>
      </c>
      <c r="BC34" s="874">
        <v>10.368180199999999</v>
      </c>
      <c r="BD34" s="874">
        <v>10.233747449999999</v>
      </c>
      <c r="BE34" s="355">
        <v>10.163921286000001</v>
      </c>
      <c r="BF34" s="355">
        <v>10.159371105</v>
      </c>
      <c r="BG34" s="355">
        <v>10.307031593</v>
      </c>
      <c r="BH34" s="355">
        <v>10.539943373</v>
      </c>
      <c r="BI34" s="355">
        <v>10.572439275000001</v>
      </c>
      <c r="BJ34" s="355">
        <v>10.643042640000001</v>
      </c>
      <c r="BK34" s="355">
        <v>10.636376931999999</v>
      </c>
      <c r="BL34" s="355">
        <v>10.63998728</v>
      </c>
      <c r="BM34" s="355">
        <v>10.642703538999999</v>
      </c>
      <c r="BN34" s="355">
        <v>10.621065700000001</v>
      </c>
      <c r="BO34" s="355">
        <v>10.589248086</v>
      </c>
      <c r="BP34" s="355">
        <v>10.557777587</v>
      </c>
      <c r="BQ34" s="355">
        <v>10.490825196999999</v>
      </c>
      <c r="BR34" s="355">
        <v>10.487495125000001</v>
      </c>
      <c r="BS34" s="355">
        <v>10.538142406</v>
      </c>
      <c r="BT34" s="355">
        <v>10.624031035</v>
      </c>
      <c r="BU34" s="355">
        <v>10.656538368</v>
      </c>
      <c r="BV34" s="355">
        <v>10.677159323</v>
      </c>
      <c r="BW34" s="195"/>
    </row>
    <row r="35" spans="1:75" ht="11.1" customHeight="1" x14ac:dyDescent="0.2">
      <c r="A35" s="323" t="s">
        <v>859</v>
      </c>
      <c r="B35" s="410" t="s">
        <v>554</v>
      </c>
      <c r="C35" s="289">
        <v>0.15390000000000001</v>
      </c>
      <c r="D35" s="289">
        <v>0.1598</v>
      </c>
      <c r="E35" s="289">
        <v>0.15079999999999999</v>
      </c>
      <c r="F35" s="289">
        <v>0.155</v>
      </c>
      <c r="G35" s="289">
        <v>0.15329999999999999</v>
      </c>
      <c r="H35" s="289">
        <v>0.1552</v>
      </c>
      <c r="I35" s="289">
        <v>0.15679999999999999</v>
      </c>
      <c r="J35" s="289">
        <v>0.15809999999999999</v>
      </c>
      <c r="K35" s="289">
        <v>0.16259999999999999</v>
      </c>
      <c r="L35" s="289">
        <v>0.15939999999999999</v>
      </c>
      <c r="M35" s="289">
        <v>0.15140000000000001</v>
      </c>
      <c r="N35" s="289">
        <v>0.14499999999999999</v>
      </c>
      <c r="O35" s="289">
        <v>0.13950000000000001</v>
      </c>
      <c r="P35" s="289">
        <v>0.13600000000000001</v>
      </c>
      <c r="Q35" s="289">
        <v>0.1245</v>
      </c>
      <c r="R35" s="289">
        <v>0.1176</v>
      </c>
      <c r="S35" s="289">
        <v>0.13400000000000001</v>
      </c>
      <c r="T35" s="289">
        <v>0.14729999999999999</v>
      </c>
      <c r="U35" s="289">
        <v>0.157</v>
      </c>
      <c r="V35" s="289">
        <v>0.15720000000000001</v>
      </c>
      <c r="W35" s="289">
        <v>0.16</v>
      </c>
      <c r="X35" s="289">
        <v>0.16</v>
      </c>
      <c r="Y35" s="289">
        <v>0.16</v>
      </c>
      <c r="Z35" s="289">
        <v>0.16</v>
      </c>
      <c r="AA35" s="289">
        <v>0.16</v>
      </c>
      <c r="AB35" s="289">
        <v>0.16</v>
      </c>
      <c r="AC35" s="289">
        <v>0.08</v>
      </c>
      <c r="AD35" s="289">
        <v>7.0000000000000007E-2</v>
      </c>
      <c r="AE35" s="289">
        <v>0.06</v>
      </c>
      <c r="AF35" s="289">
        <v>0.06</v>
      </c>
      <c r="AG35" s="289">
        <v>0.06</v>
      </c>
      <c r="AH35" s="289">
        <v>0.06</v>
      </c>
      <c r="AI35" s="289">
        <v>0.06</v>
      </c>
      <c r="AJ35" s="289">
        <v>0.06</v>
      </c>
      <c r="AK35" s="289">
        <v>0.06</v>
      </c>
      <c r="AL35" s="289">
        <v>0.06</v>
      </c>
      <c r="AM35" s="289">
        <v>0.06</v>
      </c>
      <c r="AN35" s="289">
        <v>0.08</v>
      </c>
      <c r="AO35" s="289">
        <v>0.06</v>
      </c>
      <c r="AP35" s="289">
        <v>0.06</v>
      </c>
      <c r="AQ35" s="289">
        <v>0.09</v>
      </c>
      <c r="AR35" s="289">
        <v>0.15</v>
      </c>
      <c r="AS35" s="289">
        <v>0.15</v>
      </c>
      <c r="AT35" s="289">
        <v>0.15</v>
      </c>
      <c r="AU35" s="289">
        <v>0.15</v>
      </c>
      <c r="AV35" s="289">
        <v>0.15</v>
      </c>
      <c r="AW35" s="289">
        <v>0.13</v>
      </c>
      <c r="AX35" s="289">
        <v>0.12</v>
      </c>
      <c r="AY35" s="289">
        <v>0.1</v>
      </c>
      <c r="AZ35" s="874">
        <v>0.13</v>
      </c>
      <c r="BA35" s="874">
        <v>0.15</v>
      </c>
      <c r="BB35" s="874">
        <v>0.15</v>
      </c>
      <c r="BC35" s="874">
        <v>0.15</v>
      </c>
      <c r="BD35" s="874">
        <v>0.15</v>
      </c>
      <c r="BE35" s="355">
        <v>0.15</v>
      </c>
      <c r="BF35" s="355">
        <v>0.15</v>
      </c>
      <c r="BG35" s="355">
        <v>0.15</v>
      </c>
      <c r="BH35" s="355">
        <v>0.15</v>
      </c>
      <c r="BI35" s="355">
        <v>0.15</v>
      </c>
      <c r="BJ35" s="355">
        <v>0.15</v>
      </c>
      <c r="BK35" s="355">
        <v>0.15</v>
      </c>
      <c r="BL35" s="355">
        <v>0.15</v>
      </c>
      <c r="BM35" s="355">
        <v>0.15</v>
      </c>
      <c r="BN35" s="355">
        <v>0.15</v>
      </c>
      <c r="BO35" s="355">
        <v>0.15</v>
      </c>
      <c r="BP35" s="355">
        <v>0.15</v>
      </c>
      <c r="BQ35" s="355">
        <v>0.15</v>
      </c>
      <c r="BR35" s="355">
        <v>0.15</v>
      </c>
      <c r="BS35" s="355">
        <v>0.15</v>
      </c>
      <c r="BT35" s="355">
        <v>0.15</v>
      </c>
      <c r="BU35" s="355">
        <v>0.15</v>
      </c>
      <c r="BV35" s="355">
        <v>0.15</v>
      </c>
      <c r="BW35" s="195"/>
    </row>
    <row r="36" spans="1:75" ht="11.1" customHeight="1" x14ac:dyDescent="0.2">
      <c r="A36" s="323" t="s">
        <v>860</v>
      </c>
      <c r="B36" s="411" t="s">
        <v>861</v>
      </c>
      <c r="C36" s="329">
        <v>6.5699999999999995E-2</v>
      </c>
      <c r="D36" s="329">
        <v>6.7599999999999993E-2</v>
      </c>
      <c r="E36" s="329">
        <v>6.83E-2</v>
      </c>
      <c r="F36" s="329">
        <v>6.7299999999999999E-2</v>
      </c>
      <c r="G36" s="329">
        <v>6.7299999999999999E-2</v>
      </c>
      <c r="H36" s="329">
        <v>6.5500000000000003E-2</v>
      </c>
      <c r="I36" s="329">
        <v>6.4699999999999994E-2</v>
      </c>
      <c r="J36" s="329">
        <v>6.4000000000000001E-2</v>
      </c>
      <c r="K36" s="329">
        <v>6.5199999999999994E-2</v>
      </c>
      <c r="L36" s="329">
        <v>6.7100000000000007E-2</v>
      </c>
      <c r="M36" s="329">
        <v>6.8199999999999997E-2</v>
      </c>
      <c r="N36" s="329">
        <v>6.88E-2</v>
      </c>
      <c r="O36" s="329">
        <v>6.88E-2</v>
      </c>
      <c r="P36" s="329">
        <v>6.9500000000000006E-2</v>
      </c>
      <c r="Q36" s="329">
        <v>6.9800000000000001E-2</v>
      </c>
      <c r="R36" s="329">
        <v>7.0800000000000002E-2</v>
      </c>
      <c r="S36" s="329">
        <v>7.0000000000000007E-2</v>
      </c>
      <c r="T36" s="329">
        <v>7.0300000000000001E-2</v>
      </c>
      <c r="U36" s="329">
        <v>6.8699999999999997E-2</v>
      </c>
      <c r="V36" s="329">
        <v>6.8199999999999997E-2</v>
      </c>
      <c r="W36" s="329">
        <v>6.7699999999999996E-2</v>
      </c>
      <c r="X36" s="329">
        <v>6.9199999999999998E-2</v>
      </c>
      <c r="Y36" s="329">
        <v>7.1300000000000002E-2</v>
      </c>
      <c r="Z36" s="329">
        <v>7.2800000000000004E-2</v>
      </c>
      <c r="AA36" s="329">
        <v>7.1800000000000003E-2</v>
      </c>
      <c r="AB36" s="329">
        <v>5.1799999999999999E-2</v>
      </c>
      <c r="AC36" s="329">
        <v>5.1799999999999999E-2</v>
      </c>
      <c r="AD36" s="329">
        <v>4.1799999999999997E-2</v>
      </c>
      <c r="AE36" s="329">
        <v>3.1800000000000002E-2</v>
      </c>
      <c r="AF36" s="329">
        <v>3.1800000000000002E-2</v>
      </c>
      <c r="AG36" s="329">
        <v>3.1699999999999999E-2</v>
      </c>
      <c r="AH36" s="329">
        <v>3.1699999999999999E-2</v>
      </c>
      <c r="AI36" s="329">
        <v>3.1800000000000002E-2</v>
      </c>
      <c r="AJ36" s="329">
        <v>3.1800000000000002E-2</v>
      </c>
      <c r="AK36" s="329">
        <v>3.1800000000000002E-2</v>
      </c>
      <c r="AL36" s="329">
        <v>3.1800000000000002E-2</v>
      </c>
      <c r="AM36" s="329">
        <v>3.1699999999999999E-2</v>
      </c>
      <c r="AN36" s="329">
        <v>3.1699999999999999E-2</v>
      </c>
      <c r="AO36" s="329">
        <v>3.1699999999999999E-2</v>
      </c>
      <c r="AP36" s="329">
        <v>3.1699999999999999E-2</v>
      </c>
      <c r="AQ36" s="329">
        <v>3.1699999999999999E-2</v>
      </c>
      <c r="AR36" s="329">
        <v>3.1800000000000002E-2</v>
      </c>
      <c r="AS36" s="329">
        <v>3.1800000000000002E-2</v>
      </c>
      <c r="AT36" s="329">
        <v>3.1800000000000002E-2</v>
      </c>
      <c r="AU36" s="329">
        <v>3.1800000000000002E-2</v>
      </c>
      <c r="AV36" s="329">
        <v>3.1800000000000002E-2</v>
      </c>
      <c r="AW36" s="329">
        <v>3.1800000000000002E-2</v>
      </c>
      <c r="AX36" s="329">
        <v>3.1800000000000002E-2</v>
      </c>
      <c r="AY36" s="329">
        <v>3.1699999999999999E-2</v>
      </c>
      <c r="AZ36" s="888">
        <v>3.1699999999999999E-2</v>
      </c>
      <c r="BA36" s="888">
        <v>3.1699999999999999E-2</v>
      </c>
      <c r="BB36" s="888">
        <v>3.2041823389000003E-2</v>
      </c>
      <c r="BC36" s="888">
        <v>3.2040128006E-2</v>
      </c>
      <c r="BD36" s="888">
        <v>3.2068630920999999E-2</v>
      </c>
      <c r="BE36" s="400">
        <v>3.2072130741000002E-2</v>
      </c>
      <c r="BF36" s="400">
        <v>3.2120347447E-2</v>
      </c>
      <c r="BG36" s="400">
        <v>3.2124790296000003E-2</v>
      </c>
      <c r="BH36" s="400">
        <v>3.2107073397000002E-2</v>
      </c>
      <c r="BI36" s="400">
        <v>3.2120040353999998E-2</v>
      </c>
      <c r="BJ36" s="400">
        <v>3.2139794701999999E-2</v>
      </c>
      <c r="BK36" s="400">
        <v>3.2097592563000002E-2</v>
      </c>
      <c r="BL36" s="400">
        <v>3.2137028195999999E-2</v>
      </c>
      <c r="BM36" s="400">
        <v>3.2115617583000002E-2</v>
      </c>
      <c r="BN36" s="400">
        <v>3.2131015663000001E-2</v>
      </c>
      <c r="BO36" s="400">
        <v>3.2134971029000002E-2</v>
      </c>
      <c r="BP36" s="400">
        <v>3.2160916015999998E-2</v>
      </c>
      <c r="BQ36" s="400">
        <v>3.2156253542000003E-2</v>
      </c>
      <c r="BR36" s="400">
        <v>3.2154842891999998E-2</v>
      </c>
      <c r="BS36" s="400">
        <v>3.2158311496999999E-2</v>
      </c>
      <c r="BT36" s="400">
        <v>3.2138997315000001E-2</v>
      </c>
      <c r="BU36" s="400">
        <v>3.2152568514000002E-2</v>
      </c>
      <c r="BV36" s="400">
        <v>3.2173324844999997E-2</v>
      </c>
      <c r="BW36" s="195"/>
    </row>
    <row r="37" spans="1:75" ht="12" customHeight="1" x14ac:dyDescent="0.2">
      <c r="B37" s="1024" t="s">
        <v>824</v>
      </c>
      <c r="C37" s="1013"/>
      <c r="D37" s="1013"/>
      <c r="E37" s="1013"/>
      <c r="F37" s="1013"/>
      <c r="G37" s="1013"/>
      <c r="H37" s="1013"/>
      <c r="I37" s="1013"/>
      <c r="J37" s="1013"/>
      <c r="K37" s="1013"/>
      <c r="L37" s="1013"/>
      <c r="M37" s="1013"/>
      <c r="N37" s="1013"/>
      <c r="O37" s="1013"/>
      <c r="P37" s="1013"/>
      <c r="Q37" s="1013"/>
      <c r="R37" s="105"/>
      <c r="S37" s="105"/>
      <c r="T37" s="105"/>
      <c r="U37" s="105"/>
      <c r="V37" s="105"/>
      <c r="W37" s="105"/>
      <c r="X37" s="105"/>
      <c r="Y37" s="105"/>
      <c r="Z37" s="105"/>
      <c r="AA37" s="105"/>
      <c r="AB37" s="105"/>
      <c r="AC37" s="105"/>
      <c r="AD37" s="105"/>
      <c r="AE37" s="105"/>
      <c r="AF37" s="105"/>
      <c r="AG37" s="105"/>
      <c r="AH37" s="105"/>
      <c r="AI37" s="105"/>
      <c r="AJ37" s="105"/>
      <c r="AK37" s="105"/>
      <c r="AL37" s="105"/>
      <c r="AM37" s="105"/>
      <c r="AN37" s="105"/>
      <c r="AO37" s="105"/>
      <c r="AP37" s="105"/>
      <c r="AQ37" s="105"/>
      <c r="AR37" s="105"/>
      <c r="AS37" s="105"/>
      <c r="AT37" s="105"/>
      <c r="AU37" s="105"/>
      <c r="AV37" s="105"/>
      <c r="AW37" s="105"/>
      <c r="AX37" s="105"/>
      <c r="AY37" s="639"/>
      <c r="AZ37" s="639"/>
      <c r="BA37" s="639"/>
      <c r="BB37" s="639"/>
      <c r="BC37" s="639"/>
      <c r="BD37" s="639"/>
      <c r="BE37" s="639"/>
      <c r="BF37" s="639"/>
      <c r="BG37" s="639"/>
      <c r="BH37" s="639"/>
      <c r="BI37" s="639"/>
      <c r="BJ37" s="150"/>
      <c r="BK37" s="150"/>
      <c r="BL37" s="150"/>
      <c r="BM37" s="150"/>
      <c r="BN37" s="150"/>
      <c r="BO37" s="150"/>
      <c r="BP37" s="150"/>
      <c r="BQ37" s="150"/>
      <c r="BR37" s="150"/>
      <c r="BS37" s="150"/>
      <c r="BT37" s="150"/>
      <c r="BU37" s="150"/>
      <c r="BV37" s="150"/>
      <c r="BW37" s="195"/>
    </row>
    <row r="38" spans="1:75" ht="12" customHeight="1" x14ac:dyDescent="0.2">
      <c r="B38" s="1011" t="s">
        <v>825</v>
      </c>
      <c r="C38" s="1011"/>
      <c r="D38" s="1011"/>
      <c r="E38" s="1011"/>
      <c r="F38" s="1011"/>
      <c r="G38" s="1011"/>
      <c r="H38" s="1011"/>
      <c r="I38" s="1011"/>
      <c r="J38" s="1011"/>
      <c r="K38" s="1011"/>
      <c r="L38" s="1011"/>
      <c r="M38" s="1011"/>
      <c r="N38" s="1011"/>
      <c r="O38" s="1011"/>
      <c r="P38" s="1011"/>
      <c r="Q38" s="1011"/>
      <c r="BD38" s="637"/>
      <c r="BE38" s="637"/>
      <c r="BF38" s="637"/>
      <c r="BK38" s="195"/>
      <c r="BL38" s="195"/>
      <c r="BM38" s="195"/>
      <c r="BN38" s="195"/>
      <c r="BO38" s="195"/>
      <c r="BP38" s="195"/>
      <c r="BQ38" s="195"/>
      <c r="BR38" s="195"/>
      <c r="BS38" s="195"/>
      <c r="BT38" s="195"/>
      <c r="BU38" s="195"/>
      <c r="BV38" s="195"/>
      <c r="BW38" s="195"/>
    </row>
    <row r="39" spans="1:75" ht="12" customHeight="1" x14ac:dyDescent="0.2">
      <c r="B39" s="1011" t="s">
        <v>1608</v>
      </c>
      <c r="C39" s="1011"/>
      <c r="D39" s="1011"/>
      <c r="E39" s="1011"/>
      <c r="F39" s="1011"/>
      <c r="G39" s="1011"/>
      <c r="H39" s="1011"/>
      <c r="I39" s="1011"/>
      <c r="J39" s="1011"/>
      <c r="K39" s="1011"/>
      <c r="L39" s="1011"/>
      <c r="M39" s="1011"/>
      <c r="N39" s="1011"/>
      <c r="O39" s="1011"/>
      <c r="P39" s="1011"/>
      <c r="Q39" s="1011"/>
      <c r="BD39" s="637"/>
      <c r="BE39" s="637"/>
      <c r="BF39" s="637"/>
      <c r="BK39" s="195"/>
      <c r="BL39" s="195"/>
      <c r="BM39" s="195"/>
      <c r="BN39" s="195"/>
      <c r="BO39" s="195"/>
      <c r="BP39" s="195"/>
      <c r="BQ39" s="195"/>
      <c r="BR39" s="195"/>
      <c r="BS39" s="195"/>
      <c r="BT39" s="195"/>
      <c r="BU39" s="195"/>
      <c r="BV39" s="195"/>
      <c r="BW39" s="195"/>
    </row>
    <row r="40" spans="1:75" s="160" customFormat="1" ht="12" customHeight="1" x14ac:dyDescent="0.2">
      <c r="A40" s="159"/>
      <c r="B40" s="1024" t="s">
        <v>827</v>
      </c>
      <c r="C40" s="1013"/>
      <c r="D40" s="1013"/>
      <c r="E40" s="1013"/>
      <c r="F40" s="1013"/>
      <c r="G40" s="1013"/>
      <c r="H40" s="1013"/>
      <c r="I40" s="1013"/>
      <c r="J40" s="1013"/>
      <c r="K40" s="1013"/>
      <c r="L40" s="1013"/>
      <c r="M40" s="1013"/>
      <c r="N40" s="1013"/>
      <c r="O40" s="1013"/>
      <c r="P40" s="1013"/>
      <c r="Q40" s="1013"/>
      <c r="R40" s="298"/>
      <c r="AY40" s="823"/>
      <c r="AZ40" s="823"/>
      <c r="BA40" s="823"/>
      <c r="BB40" s="823"/>
      <c r="BC40" s="823"/>
      <c r="BD40" s="632"/>
      <c r="BE40" s="632"/>
      <c r="BF40" s="632"/>
      <c r="BG40" s="823"/>
      <c r="BH40" s="823"/>
      <c r="BI40" s="823"/>
      <c r="BJ40" s="221"/>
    </row>
    <row r="41" spans="1:75" s="161" customFormat="1" ht="12" customHeight="1" x14ac:dyDescent="0.2">
      <c r="A41" s="162"/>
      <c r="B41" s="773" t="s">
        <v>808</v>
      </c>
      <c r="C41" s="788"/>
      <c r="D41" s="788"/>
      <c r="E41" s="788"/>
      <c r="F41" s="788"/>
      <c r="G41" s="788"/>
      <c r="H41" s="800"/>
      <c r="I41" s="788"/>
      <c r="J41" s="788"/>
      <c r="K41" s="788"/>
      <c r="L41" s="788"/>
      <c r="M41" s="788"/>
      <c r="N41" s="788"/>
      <c r="O41" s="788"/>
      <c r="P41" s="788"/>
      <c r="Q41" s="788"/>
      <c r="AY41" s="638"/>
      <c r="AZ41" s="638"/>
      <c r="BA41" s="638"/>
      <c r="BB41" s="638"/>
      <c r="BC41" s="638"/>
      <c r="BD41" s="638"/>
      <c r="BE41" s="638"/>
      <c r="BF41" s="638"/>
      <c r="BG41" s="638"/>
      <c r="BH41" s="638"/>
      <c r="BI41" s="638"/>
      <c r="BJ41" s="220"/>
      <c r="BK41" s="220"/>
      <c r="BL41" s="220"/>
      <c r="BM41" s="220"/>
      <c r="BN41" s="220"/>
      <c r="BO41" s="220"/>
      <c r="BP41" s="220"/>
      <c r="BQ41" s="220"/>
      <c r="BR41" s="220"/>
      <c r="BS41" s="220"/>
      <c r="BT41" s="220"/>
      <c r="BU41" s="220"/>
      <c r="BV41" s="220"/>
      <c r="BW41" s="220"/>
    </row>
    <row r="42" spans="1:75" s="161" customFormat="1" ht="12" customHeight="1" x14ac:dyDescent="0.2">
      <c r="A42" s="162"/>
      <c r="B42" s="797" t="str">
        <f>Dates!$G$2</f>
        <v>EIA completed modeling and analysis for this report on Wednesday, July 1, 2026.</v>
      </c>
      <c r="C42" s="786"/>
      <c r="D42" s="786"/>
      <c r="E42" s="786"/>
      <c r="F42" s="786"/>
      <c r="G42" s="786"/>
      <c r="H42" s="786"/>
      <c r="I42" s="786"/>
      <c r="J42" s="786"/>
      <c r="K42" s="786"/>
      <c r="L42" s="786"/>
      <c r="M42" s="786"/>
      <c r="N42" s="786"/>
      <c r="O42" s="786"/>
      <c r="P42" s="786"/>
      <c r="Q42" s="786"/>
      <c r="AY42" s="638"/>
      <c r="AZ42" s="638"/>
      <c r="BA42" s="638"/>
      <c r="BB42" s="638"/>
      <c r="BC42" s="638"/>
      <c r="BD42" s="636"/>
      <c r="BE42" s="636"/>
      <c r="BF42" s="636"/>
      <c r="BG42" s="638"/>
      <c r="BH42" s="638"/>
      <c r="BI42" s="638"/>
      <c r="BJ42" s="220"/>
    </row>
    <row r="43" spans="1:75" s="161" customFormat="1" ht="12" customHeight="1" x14ac:dyDescent="0.2">
      <c r="A43" s="162"/>
      <c r="B43" s="1021" t="s">
        <v>481</v>
      </c>
      <c r="C43" s="1022"/>
      <c r="D43" s="1022"/>
      <c r="E43" s="1022"/>
      <c r="F43" s="1022"/>
      <c r="G43" s="1022"/>
      <c r="H43" s="1022"/>
      <c r="I43" s="1022"/>
      <c r="J43" s="1022"/>
      <c r="K43" s="1022"/>
      <c r="L43" s="1022"/>
      <c r="M43" s="1022"/>
      <c r="N43" s="1022"/>
      <c r="O43" s="1022"/>
      <c r="P43" s="1022"/>
      <c r="Q43" s="1022"/>
      <c r="AY43" s="638"/>
      <c r="AZ43" s="638"/>
      <c r="BA43" s="638"/>
      <c r="BB43" s="638"/>
      <c r="BC43" s="638"/>
      <c r="BD43" s="636"/>
      <c r="BE43" s="636"/>
      <c r="BF43" s="636"/>
      <c r="BG43" s="638"/>
      <c r="BH43" s="638"/>
      <c r="BI43" s="638"/>
      <c r="BJ43" s="220"/>
    </row>
    <row r="44" spans="1:75" s="161" customFormat="1" ht="12" customHeight="1" x14ac:dyDescent="0.2">
      <c r="A44" s="162"/>
      <c r="B44" s="997" t="s">
        <v>1402</v>
      </c>
      <c r="C44" s="984"/>
      <c r="D44" s="984"/>
      <c r="E44" s="984"/>
      <c r="F44" s="984"/>
      <c r="G44" s="984"/>
      <c r="H44" s="984"/>
      <c r="I44" s="984"/>
      <c r="J44" s="984"/>
      <c r="K44" s="984"/>
      <c r="L44" s="984"/>
      <c r="M44" s="984"/>
      <c r="N44" s="984"/>
      <c r="O44" s="984"/>
      <c r="P44" s="984"/>
      <c r="Q44" s="984"/>
      <c r="AY44" s="638"/>
      <c r="AZ44" s="638"/>
      <c r="BA44" s="638"/>
      <c r="BB44" s="638"/>
      <c r="BC44" s="638"/>
      <c r="BD44" s="636"/>
      <c r="BE44" s="636"/>
      <c r="BF44" s="636"/>
      <c r="BG44" s="638"/>
      <c r="BH44" s="638"/>
      <c r="BI44" s="638"/>
      <c r="BJ44" s="220"/>
    </row>
    <row r="45" spans="1:75" s="161" customFormat="1" ht="12" customHeight="1" x14ac:dyDescent="0.2">
      <c r="A45" s="162"/>
      <c r="B45" s="992" t="s">
        <v>489</v>
      </c>
      <c r="C45" s="1013"/>
      <c r="D45" s="1013"/>
      <c r="E45" s="1013"/>
      <c r="F45" s="1013"/>
      <c r="G45" s="1013"/>
      <c r="H45" s="1013"/>
      <c r="I45" s="1013"/>
      <c r="J45" s="1013"/>
      <c r="K45" s="1013"/>
      <c r="L45" s="1013"/>
      <c r="M45" s="1013"/>
      <c r="N45" s="1013"/>
      <c r="O45" s="1013"/>
      <c r="P45" s="1013"/>
      <c r="Q45" s="1013"/>
      <c r="AY45" s="638"/>
      <c r="AZ45" s="638"/>
      <c r="BA45" s="638"/>
      <c r="BB45" s="638"/>
      <c r="BC45" s="638"/>
      <c r="BD45" s="636"/>
      <c r="BE45" s="636"/>
      <c r="BF45" s="636"/>
      <c r="BG45" s="638"/>
      <c r="BH45" s="638"/>
      <c r="BI45" s="638"/>
      <c r="BJ45" s="220"/>
    </row>
    <row r="46" spans="1:75" s="161" customFormat="1" ht="12" customHeight="1" x14ac:dyDescent="0.2">
      <c r="A46" s="158"/>
      <c r="B46" s="790" t="s">
        <v>821</v>
      </c>
      <c r="C46" s="791"/>
      <c r="D46" s="791"/>
      <c r="E46" s="791"/>
      <c r="F46" s="791"/>
      <c r="G46" s="791"/>
      <c r="H46" s="801"/>
      <c r="I46" s="791"/>
      <c r="J46" s="791"/>
      <c r="K46" s="791"/>
      <c r="L46" s="791"/>
      <c r="M46" s="791"/>
      <c r="N46" s="791"/>
      <c r="O46" s="791"/>
      <c r="P46" s="791"/>
      <c r="Q46" s="789"/>
      <c r="AY46" s="638"/>
      <c r="AZ46" s="638"/>
      <c r="BA46" s="638"/>
      <c r="BB46" s="638"/>
      <c r="BC46" s="638"/>
      <c r="BD46" s="636"/>
      <c r="BE46" s="636"/>
      <c r="BF46" s="636"/>
      <c r="BG46" s="638"/>
      <c r="BH46" s="638"/>
      <c r="BI46" s="638"/>
      <c r="BJ46" s="220"/>
    </row>
    <row r="47" spans="1:75" ht="12.75" x14ac:dyDescent="0.2">
      <c r="B47" s="1014" t="s">
        <v>822</v>
      </c>
      <c r="C47" s="1013"/>
      <c r="D47" s="1013"/>
      <c r="E47" s="1013"/>
      <c r="F47" s="1013"/>
      <c r="G47" s="1013"/>
      <c r="H47" s="1013"/>
      <c r="I47" s="1013"/>
      <c r="J47" s="1013"/>
      <c r="K47" s="1013"/>
      <c r="L47" s="1013"/>
      <c r="M47" s="1013"/>
      <c r="N47" s="1013"/>
      <c r="O47" s="1013"/>
      <c r="P47" s="1013"/>
      <c r="Q47" s="1013"/>
      <c r="BK47" s="151"/>
      <c r="BL47" s="151"/>
      <c r="BM47" s="151"/>
      <c r="BN47" s="151"/>
      <c r="BO47" s="151"/>
      <c r="BP47" s="151"/>
      <c r="BQ47" s="151"/>
      <c r="BR47" s="151"/>
      <c r="BS47" s="151"/>
      <c r="BT47" s="151"/>
      <c r="BU47" s="151"/>
      <c r="BV47" s="151"/>
    </row>
    <row r="48" spans="1:75" ht="12.75" x14ac:dyDescent="0.2">
      <c r="B48" s="999" t="s">
        <v>823</v>
      </c>
      <c r="C48" s="1013"/>
      <c r="D48" s="1013"/>
      <c r="E48" s="1013"/>
      <c r="F48" s="1013"/>
      <c r="G48" s="1013"/>
      <c r="H48" s="1013"/>
      <c r="I48" s="1013"/>
      <c r="J48" s="1013"/>
      <c r="K48" s="1013"/>
      <c r="L48" s="1013"/>
      <c r="M48" s="1013"/>
      <c r="N48" s="1013"/>
      <c r="O48" s="1013"/>
      <c r="P48" s="1013"/>
      <c r="Q48" s="1013"/>
      <c r="BK48" s="151"/>
      <c r="BL48" s="151"/>
      <c r="BM48" s="151"/>
      <c r="BN48" s="151"/>
      <c r="BO48" s="151"/>
      <c r="BP48" s="151"/>
      <c r="BQ48" s="151"/>
      <c r="BR48" s="151"/>
      <c r="BS48" s="151"/>
      <c r="BT48" s="151"/>
      <c r="BU48" s="151"/>
      <c r="BV48" s="151"/>
    </row>
    <row r="49" spans="63:74" x14ac:dyDescent="0.2">
      <c r="BK49" s="151"/>
      <c r="BL49" s="151"/>
      <c r="BM49" s="151"/>
      <c r="BN49" s="151"/>
      <c r="BO49" s="151"/>
      <c r="BP49" s="151"/>
      <c r="BQ49" s="151"/>
      <c r="BR49" s="151"/>
      <c r="BS49" s="151"/>
      <c r="BT49" s="151"/>
      <c r="BU49" s="151"/>
      <c r="BV49" s="151"/>
    </row>
    <row r="50" spans="63:74" x14ac:dyDescent="0.2">
      <c r="BK50" s="151"/>
      <c r="BL50" s="151"/>
      <c r="BM50" s="151"/>
      <c r="BN50" s="151"/>
      <c r="BO50" s="151"/>
      <c r="BP50" s="151"/>
      <c r="BQ50" s="151"/>
      <c r="BR50" s="151"/>
      <c r="BS50" s="151"/>
      <c r="BT50" s="151"/>
      <c r="BU50" s="151"/>
      <c r="BV50" s="151"/>
    </row>
    <row r="51" spans="63:74" x14ac:dyDescent="0.2">
      <c r="BK51" s="151"/>
      <c r="BL51" s="151"/>
      <c r="BM51" s="151"/>
      <c r="BN51" s="151"/>
      <c r="BO51" s="151"/>
      <c r="BP51" s="151"/>
      <c r="BQ51" s="151"/>
      <c r="BR51" s="151"/>
      <c r="BS51" s="151"/>
      <c r="BT51" s="151"/>
      <c r="BU51" s="151"/>
      <c r="BV51" s="151"/>
    </row>
    <row r="52" spans="63:74" x14ac:dyDescent="0.2">
      <c r="BK52" s="151"/>
      <c r="BL52" s="151"/>
      <c r="BM52" s="151"/>
      <c r="BN52" s="151"/>
      <c r="BO52" s="151"/>
      <c r="BP52" s="151"/>
      <c r="BQ52" s="151"/>
      <c r="BR52" s="151"/>
      <c r="BS52" s="151"/>
      <c r="BT52" s="151"/>
      <c r="BU52" s="151"/>
      <c r="BV52" s="151"/>
    </row>
    <row r="53" spans="63:74" x14ac:dyDescent="0.2">
      <c r="BK53" s="151"/>
      <c r="BL53" s="151"/>
      <c r="BM53" s="151"/>
      <c r="BN53" s="151"/>
      <c r="BO53" s="151"/>
      <c r="BP53" s="151"/>
      <c r="BQ53" s="151"/>
      <c r="BR53" s="151"/>
      <c r="BS53" s="151"/>
      <c r="BT53" s="151"/>
      <c r="BU53" s="151"/>
      <c r="BV53" s="151"/>
    </row>
    <row r="54" spans="63:74" x14ac:dyDescent="0.2">
      <c r="BK54" s="151"/>
      <c r="BL54" s="151"/>
      <c r="BM54" s="151"/>
      <c r="BN54" s="151"/>
      <c r="BO54" s="151"/>
      <c r="BP54" s="151"/>
      <c r="BQ54" s="151"/>
      <c r="BR54" s="151"/>
      <c r="BS54" s="151"/>
      <c r="BT54" s="151"/>
      <c r="BU54" s="151"/>
      <c r="BV54" s="151"/>
    </row>
    <row r="55" spans="63:74" x14ac:dyDescent="0.2">
      <c r="BK55" s="151"/>
      <c r="BL55" s="151"/>
      <c r="BM55" s="151"/>
      <c r="BN55" s="151"/>
      <c r="BO55" s="151"/>
      <c r="BP55" s="151"/>
      <c r="BQ55" s="151"/>
      <c r="BR55" s="151"/>
      <c r="BS55" s="151"/>
      <c r="BT55" s="151"/>
      <c r="BU55" s="151"/>
      <c r="BV55" s="151"/>
    </row>
    <row r="56" spans="63:74" x14ac:dyDescent="0.2">
      <c r="BK56" s="151"/>
      <c r="BL56" s="151"/>
      <c r="BM56" s="151"/>
      <c r="BN56" s="151"/>
      <c r="BO56" s="151"/>
      <c r="BP56" s="151"/>
      <c r="BQ56" s="151"/>
      <c r="BR56" s="151"/>
      <c r="BS56" s="151"/>
      <c r="BT56" s="151"/>
      <c r="BU56" s="151"/>
      <c r="BV56" s="151"/>
    </row>
    <row r="57" spans="63:74" x14ac:dyDescent="0.2">
      <c r="BK57" s="151"/>
      <c r="BL57" s="151"/>
      <c r="BM57" s="151"/>
      <c r="BN57" s="151"/>
      <c r="BO57" s="151"/>
      <c r="BP57" s="151"/>
      <c r="BQ57" s="151"/>
      <c r="BR57" s="151"/>
      <c r="BS57" s="151"/>
      <c r="BT57" s="151"/>
      <c r="BU57" s="151"/>
      <c r="BV57" s="151"/>
    </row>
    <row r="58" spans="63:74" x14ac:dyDescent="0.2">
      <c r="BK58" s="151"/>
      <c r="BL58" s="151"/>
      <c r="BM58" s="151"/>
      <c r="BN58" s="151"/>
      <c r="BO58" s="151"/>
      <c r="BP58" s="151"/>
      <c r="BQ58" s="151"/>
      <c r="BR58" s="151"/>
      <c r="BS58" s="151"/>
      <c r="BT58" s="151"/>
      <c r="BU58" s="151"/>
      <c r="BV58" s="151"/>
    </row>
    <row r="59" spans="63:74" x14ac:dyDescent="0.2">
      <c r="BK59" s="151"/>
      <c r="BL59" s="151"/>
      <c r="BM59" s="151"/>
      <c r="BN59" s="151"/>
      <c r="BO59" s="151"/>
      <c r="BP59" s="151"/>
      <c r="BQ59" s="151"/>
      <c r="BR59" s="151"/>
      <c r="BS59" s="151"/>
      <c r="BT59" s="151"/>
      <c r="BU59" s="151"/>
      <c r="BV59" s="151"/>
    </row>
    <row r="60" spans="63:74" x14ac:dyDescent="0.2">
      <c r="BK60" s="151"/>
      <c r="BL60" s="151"/>
      <c r="BM60" s="151"/>
      <c r="BN60" s="151"/>
      <c r="BO60" s="151"/>
      <c r="BP60" s="151"/>
      <c r="BQ60" s="151"/>
      <c r="BR60" s="151"/>
      <c r="BS60" s="151"/>
      <c r="BT60" s="151"/>
      <c r="BU60" s="151"/>
      <c r="BV60" s="151"/>
    </row>
    <row r="61" spans="63:74" x14ac:dyDescent="0.2">
      <c r="BK61" s="151"/>
      <c r="BL61" s="151"/>
      <c r="BM61" s="151"/>
      <c r="BN61" s="151"/>
      <c r="BO61" s="151"/>
      <c r="BP61" s="151"/>
      <c r="BQ61" s="151"/>
      <c r="BR61" s="151"/>
      <c r="BS61" s="151"/>
      <c r="BT61" s="151"/>
      <c r="BU61" s="151"/>
      <c r="BV61" s="151"/>
    </row>
    <row r="62" spans="63:74" x14ac:dyDescent="0.2">
      <c r="BK62" s="151"/>
      <c r="BL62" s="151"/>
      <c r="BM62" s="151"/>
      <c r="BN62" s="151"/>
      <c r="BO62" s="151"/>
      <c r="BP62" s="151"/>
      <c r="BQ62" s="151"/>
      <c r="BR62" s="151"/>
      <c r="BS62" s="151"/>
      <c r="BT62" s="151"/>
      <c r="BU62" s="151"/>
      <c r="BV62" s="151"/>
    </row>
    <row r="63" spans="63:74" x14ac:dyDescent="0.2">
      <c r="BK63" s="151"/>
      <c r="BL63" s="151"/>
      <c r="BM63" s="151"/>
      <c r="BN63" s="151"/>
      <c r="BO63" s="151"/>
      <c r="BP63" s="151"/>
      <c r="BQ63" s="151"/>
      <c r="BR63" s="151"/>
      <c r="BS63" s="151"/>
      <c r="BT63" s="151"/>
      <c r="BU63" s="151"/>
      <c r="BV63" s="151"/>
    </row>
    <row r="64" spans="63:74" x14ac:dyDescent="0.2">
      <c r="BK64" s="151"/>
      <c r="BL64" s="151"/>
      <c r="BM64" s="151"/>
      <c r="BN64" s="151"/>
      <c r="BO64" s="151"/>
      <c r="BP64" s="151"/>
      <c r="BQ64" s="151"/>
      <c r="BR64" s="151"/>
      <c r="BS64" s="151"/>
      <c r="BT64" s="151"/>
      <c r="BU64" s="151"/>
      <c r="BV64" s="151"/>
    </row>
    <row r="65" spans="63:74" x14ac:dyDescent="0.2">
      <c r="BK65" s="151"/>
      <c r="BL65" s="151"/>
      <c r="BM65" s="151"/>
      <c r="BN65" s="151"/>
      <c r="BO65" s="151"/>
      <c r="BP65" s="151"/>
      <c r="BQ65" s="151"/>
      <c r="BR65" s="151"/>
      <c r="BS65" s="151"/>
      <c r="BT65" s="151"/>
      <c r="BU65" s="151"/>
      <c r="BV65" s="151"/>
    </row>
    <row r="66" spans="63:74" x14ac:dyDescent="0.2">
      <c r="BK66" s="151"/>
      <c r="BL66" s="151"/>
      <c r="BM66" s="151"/>
      <c r="BN66" s="151"/>
      <c r="BO66" s="151"/>
      <c r="BP66" s="151"/>
      <c r="BQ66" s="151"/>
      <c r="BR66" s="151"/>
      <c r="BS66" s="151"/>
      <c r="BT66" s="151"/>
      <c r="BU66" s="151"/>
      <c r="BV66" s="151"/>
    </row>
    <row r="67" spans="63:74" x14ac:dyDescent="0.2">
      <c r="BK67" s="151"/>
      <c r="BL67" s="151"/>
      <c r="BM67" s="151"/>
      <c r="BN67" s="151"/>
      <c r="BO67" s="151"/>
      <c r="BP67" s="151"/>
      <c r="BQ67" s="151"/>
      <c r="BR67" s="151"/>
      <c r="BS67" s="151"/>
      <c r="BT67" s="151"/>
      <c r="BU67" s="151"/>
      <c r="BV67" s="151"/>
    </row>
    <row r="68" spans="63:74" x14ac:dyDescent="0.2">
      <c r="BK68" s="151"/>
      <c r="BL68" s="151"/>
      <c r="BM68" s="151"/>
      <c r="BN68" s="151"/>
      <c r="BO68" s="151"/>
      <c r="BP68" s="151"/>
      <c r="BQ68" s="151"/>
      <c r="BR68" s="151"/>
      <c r="BS68" s="151"/>
      <c r="BT68" s="151"/>
      <c r="BU68" s="151"/>
      <c r="BV68" s="151"/>
    </row>
    <row r="69" spans="63:74" x14ac:dyDescent="0.2">
      <c r="BK69" s="151"/>
      <c r="BL69" s="151"/>
      <c r="BM69" s="151"/>
      <c r="BN69" s="151"/>
      <c r="BO69" s="151"/>
      <c r="BP69" s="151"/>
      <c r="BQ69" s="151"/>
      <c r="BR69" s="151"/>
      <c r="BS69" s="151"/>
      <c r="BT69" s="151"/>
      <c r="BU69" s="151"/>
      <c r="BV69" s="151"/>
    </row>
    <row r="70" spans="63:74" x14ac:dyDescent="0.2">
      <c r="BK70" s="151"/>
      <c r="BL70" s="151"/>
      <c r="BM70" s="151"/>
      <c r="BN70" s="151"/>
      <c r="BO70" s="151"/>
      <c r="BP70" s="151"/>
      <c r="BQ70" s="151"/>
      <c r="BR70" s="151"/>
      <c r="BS70" s="151"/>
      <c r="BT70" s="151"/>
      <c r="BU70" s="151"/>
      <c r="BV70" s="151"/>
    </row>
    <row r="71" spans="63:74" x14ac:dyDescent="0.2">
      <c r="BK71" s="151"/>
      <c r="BL71" s="151"/>
      <c r="BM71" s="151"/>
      <c r="BN71" s="151"/>
      <c r="BO71" s="151"/>
      <c r="BP71" s="151"/>
      <c r="BQ71" s="151"/>
      <c r="BR71" s="151"/>
      <c r="BS71" s="151"/>
      <c r="BT71" s="151"/>
      <c r="BU71" s="151"/>
      <c r="BV71" s="151"/>
    </row>
    <row r="72" spans="63:74" x14ac:dyDescent="0.2">
      <c r="BK72" s="151"/>
      <c r="BL72" s="151"/>
      <c r="BM72" s="151"/>
      <c r="BN72" s="151"/>
      <c r="BO72" s="151"/>
      <c r="BP72" s="151"/>
      <c r="BQ72" s="151"/>
      <c r="BR72" s="151"/>
      <c r="BS72" s="151"/>
      <c r="BT72" s="151"/>
      <c r="BU72" s="151"/>
      <c r="BV72" s="151"/>
    </row>
    <row r="73" spans="63:74" x14ac:dyDescent="0.2">
      <c r="BK73" s="151"/>
      <c r="BL73" s="151"/>
      <c r="BM73" s="151"/>
      <c r="BN73" s="151"/>
      <c r="BO73" s="151"/>
      <c r="BP73" s="151"/>
      <c r="BQ73" s="151"/>
      <c r="BR73" s="151"/>
      <c r="BS73" s="151"/>
      <c r="BT73" s="151"/>
      <c r="BU73" s="151"/>
      <c r="BV73" s="151"/>
    </row>
    <row r="74" spans="63:74" x14ac:dyDescent="0.2">
      <c r="BK74" s="151"/>
      <c r="BL74" s="151"/>
      <c r="BM74" s="151"/>
      <c r="BN74" s="151"/>
      <c r="BO74" s="151"/>
      <c r="BP74" s="151"/>
      <c r="BQ74" s="151"/>
      <c r="BR74" s="151"/>
      <c r="BS74" s="151"/>
      <c r="BT74" s="151"/>
      <c r="BU74" s="151"/>
      <c r="BV74" s="151"/>
    </row>
    <row r="75" spans="63:74" x14ac:dyDescent="0.2">
      <c r="BK75" s="151"/>
      <c r="BL75" s="151"/>
      <c r="BM75" s="151"/>
      <c r="BN75" s="151"/>
      <c r="BO75" s="151"/>
      <c r="BP75" s="151"/>
      <c r="BQ75" s="151"/>
      <c r="BR75" s="151"/>
      <c r="BS75" s="151"/>
      <c r="BT75" s="151"/>
      <c r="BU75" s="151"/>
      <c r="BV75" s="151"/>
    </row>
    <row r="76" spans="63:74" x14ac:dyDescent="0.2">
      <c r="BK76" s="151"/>
      <c r="BL76" s="151"/>
      <c r="BM76" s="151"/>
      <c r="BN76" s="151"/>
      <c r="BO76" s="151"/>
      <c r="BP76" s="151"/>
      <c r="BQ76" s="151"/>
      <c r="BR76" s="151"/>
      <c r="BS76" s="151"/>
      <c r="BT76" s="151"/>
      <c r="BU76" s="151"/>
      <c r="BV76" s="151"/>
    </row>
    <row r="77" spans="63:74" x14ac:dyDescent="0.2">
      <c r="BK77" s="151"/>
      <c r="BL77" s="151"/>
      <c r="BM77" s="151"/>
      <c r="BN77" s="151"/>
      <c r="BO77" s="151"/>
      <c r="BP77" s="151"/>
      <c r="BQ77" s="151"/>
      <c r="BR77" s="151"/>
      <c r="BS77" s="151"/>
      <c r="BT77" s="151"/>
      <c r="BU77" s="151"/>
      <c r="BV77" s="151"/>
    </row>
    <row r="78" spans="63:74" x14ac:dyDescent="0.2">
      <c r="BK78" s="151"/>
      <c r="BL78" s="151"/>
      <c r="BM78" s="151"/>
      <c r="BN78" s="151"/>
      <c r="BO78" s="151"/>
      <c r="BP78" s="151"/>
      <c r="BQ78" s="151"/>
      <c r="BR78" s="151"/>
      <c r="BS78" s="151"/>
      <c r="BT78" s="151"/>
      <c r="BU78" s="151"/>
      <c r="BV78" s="151"/>
    </row>
    <row r="79" spans="63:74" x14ac:dyDescent="0.2">
      <c r="BK79" s="151"/>
      <c r="BL79" s="151"/>
      <c r="BM79" s="151"/>
      <c r="BN79" s="151"/>
      <c r="BO79" s="151"/>
      <c r="BP79" s="151"/>
      <c r="BQ79" s="151"/>
      <c r="BR79" s="151"/>
      <c r="BS79" s="151"/>
      <c r="BT79" s="151"/>
      <c r="BU79" s="151"/>
      <c r="BV79" s="151"/>
    </row>
    <row r="80" spans="63:74" x14ac:dyDescent="0.2">
      <c r="BK80" s="151"/>
      <c r="BL80" s="151"/>
      <c r="BM80" s="151"/>
      <c r="BN80" s="151"/>
      <c r="BO80" s="151"/>
      <c r="BP80" s="151"/>
      <c r="BQ80" s="151"/>
      <c r="BR80" s="151"/>
      <c r="BS80" s="151"/>
      <c r="BT80" s="151"/>
      <c r="BU80" s="151"/>
      <c r="BV80" s="151"/>
    </row>
    <row r="81" spans="63:74" x14ac:dyDescent="0.2">
      <c r="BK81" s="151"/>
      <c r="BL81" s="151"/>
      <c r="BM81" s="151"/>
      <c r="BN81" s="151"/>
      <c r="BO81" s="151"/>
      <c r="BP81" s="151"/>
      <c r="BQ81" s="151"/>
      <c r="BR81" s="151"/>
      <c r="BS81" s="151"/>
      <c r="BT81" s="151"/>
      <c r="BU81" s="151"/>
      <c r="BV81" s="151"/>
    </row>
    <row r="82" spans="63:74" x14ac:dyDescent="0.2">
      <c r="BK82" s="151"/>
      <c r="BL82" s="151"/>
      <c r="BM82" s="151"/>
      <c r="BN82" s="151"/>
      <c r="BO82" s="151"/>
      <c r="BP82" s="151"/>
      <c r="BQ82" s="151"/>
      <c r="BR82" s="151"/>
      <c r="BS82" s="151"/>
      <c r="BT82" s="151"/>
      <c r="BU82" s="151"/>
      <c r="BV82" s="151"/>
    </row>
    <row r="83" spans="63:74" x14ac:dyDescent="0.2">
      <c r="BK83" s="151"/>
      <c r="BL83" s="151"/>
      <c r="BM83" s="151"/>
      <c r="BN83" s="151"/>
      <c r="BO83" s="151"/>
      <c r="BP83" s="151"/>
      <c r="BQ83" s="151"/>
      <c r="BR83" s="151"/>
      <c r="BS83" s="151"/>
      <c r="BT83" s="151"/>
      <c r="BU83" s="151"/>
      <c r="BV83" s="151"/>
    </row>
    <row r="84" spans="63:74" x14ac:dyDescent="0.2">
      <c r="BK84" s="151"/>
      <c r="BL84" s="151"/>
      <c r="BM84" s="151"/>
      <c r="BN84" s="151"/>
      <c r="BO84" s="151"/>
      <c r="BP84" s="151"/>
      <c r="BQ84" s="151"/>
      <c r="BR84" s="151"/>
      <c r="BS84" s="151"/>
      <c r="BT84" s="151"/>
      <c r="BU84" s="151"/>
      <c r="BV84" s="151"/>
    </row>
    <row r="85" spans="63:74" x14ac:dyDescent="0.2">
      <c r="BK85" s="151"/>
      <c r="BL85" s="151"/>
      <c r="BM85" s="151"/>
      <c r="BN85" s="151"/>
      <c r="BO85" s="151"/>
      <c r="BP85" s="151"/>
      <c r="BQ85" s="151"/>
      <c r="BR85" s="151"/>
      <c r="BS85" s="151"/>
      <c r="BT85" s="151"/>
      <c r="BU85" s="151"/>
      <c r="BV85" s="151"/>
    </row>
    <row r="86" spans="63:74" x14ac:dyDescent="0.2">
      <c r="BK86" s="151"/>
      <c r="BL86" s="151"/>
      <c r="BM86" s="151"/>
      <c r="BN86" s="151"/>
      <c r="BO86" s="151"/>
      <c r="BP86" s="151"/>
      <c r="BQ86" s="151"/>
      <c r="BR86" s="151"/>
      <c r="BS86" s="151"/>
      <c r="BT86" s="151"/>
      <c r="BU86" s="151"/>
      <c r="BV86" s="151"/>
    </row>
    <row r="87" spans="63:74" x14ac:dyDescent="0.2">
      <c r="BK87" s="151"/>
      <c r="BL87" s="151"/>
      <c r="BM87" s="151"/>
      <c r="BN87" s="151"/>
      <c r="BO87" s="151"/>
      <c r="BP87" s="151"/>
      <c r="BQ87" s="151"/>
      <c r="BR87" s="151"/>
      <c r="BS87" s="151"/>
      <c r="BT87" s="151"/>
      <c r="BU87" s="151"/>
      <c r="BV87" s="151"/>
    </row>
    <row r="88" spans="63:74" x14ac:dyDescent="0.2">
      <c r="BK88" s="151"/>
      <c r="BL88" s="151"/>
      <c r="BM88" s="151"/>
      <c r="BN88" s="151"/>
      <c r="BO88" s="151"/>
      <c r="BP88" s="151"/>
      <c r="BQ88" s="151"/>
      <c r="BR88" s="151"/>
      <c r="BS88" s="151"/>
      <c r="BT88" s="151"/>
      <c r="BU88" s="151"/>
      <c r="BV88" s="151"/>
    </row>
    <row r="89" spans="63:74" x14ac:dyDescent="0.2">
      <c r="BK89" s="151"/>
      <c r="BL89" s="151"/>
      <c r="BM89" s="151"/>
      <c r="BN89" s="151"/>
      <c r="BO89" s="151"/>
      <c r="BP89" s="151"/>
      <c r="BQ89" s="151"/>
      <c r="BR89" s="151"/>
      <c r="BS89" s="151"/>
      <c r="BT89" s="151"/>
      <c r="BU89" s="151"/>
      <c r="BV89" s="151"/>
    </row>
    <row r="90" spans="63:74" x14ac:dyDescent="0.2">
      <c r="BK90" s="151"/>
      <c r="BL90" s="151"/>
      <c r="BM90" s="151"/>
      <c r="BN90" s="151"/>
      <c r="BO90" s="151"/>
      <c r="BP90" s="151"/>
      <c r="BQ90" s="151"/>
      <c r="BR90" s="151"/>
      <c r="BS90" s="151"/>
      <c r="BT90" s="151"/>
      <c r="BU90" s="151"/>
      <c r="BV90" s="151"/>
    </row>
    <row r="91" spans="63:74" x14ac:dyDescent="0.2">
      <c r="BK91" s="151"/>
      <c r="BL91" s="151"/>
      <c r="BM91" s="151"/>
      <c r="BN91" s="151"/>
      <c r="BO91" s="151"/>
      <c r="BP91" s="151"/>
      <c r="BQ91" s="151"/>
      <c r="BR91" s="151"/>
      <c r="BS91" s="151"/>
      <c r="BT91" s="151"/>
      <c r="BU91" s="151"/>
      <c r="BV91" s="151"/>
    </row>
    <row r="92" spans="63:74" x14ac:dyDescent="0.2">
      <c r="BK92" s="151"/>
      <c r="BL92" s="151"/>
      <c r="BM92" s="151"/>
      <c r="BN92" s="151"/>
      <c r="BO92" s="151"/>
      <c r="BP92" s="151"/>
      <c r="BQ92" s="151"/>
      <c r="BR92" s="151"/>
      <c r="BS92" s="151"/>
      <c r="BT92" s="151"/>
      <c r="BU92" s="151"/>
      <c r="BV92" s="151"/>
    </row>
    <row r="93" spans="63:74" x14ac:dyDescent="0.2">
      <c r="BK93" s="151"/>
      <c r="BL93" s="151"/>
      <c r="BM93" s="151"/>
      <c r="BN93" s="151"/>
      <c r="BO93" s="151"/>
      <c r="BP93" s="151"/>
      <c r="BQ93" s="151"/>
      <c r="BR93" s="151"/>
      <c r="BS93" s="151"/>
      <c r="BT93" s="151"/>
      <c r="BU93" s="151"/>
      <c r="BV93" s="151"/>
    </row>
    <row r="94" spans="63:74" x14ac:dyDescent="0.2">
      <c r="BK94" s="151"/>
      <c r="BL94" s="151"/>
      <c r="BM94" s="151"/>
      <c r="BN94" s="151"/>
      <c r="BO94" s="151"/>
      <c r="BP94" s="151"/>
      <c r="BQ94" s="151"/>
      <c r="BR94" s="151"/>
      <c r="BS94" s="151"/>
      <c r="BT94" s="151"/>
      <c r="BU94" s="151"/>
      <c r="BV94" s="151"/>
    </row>
    <row r="95" spans="63:74" x14ac:dyDescent="0.2">
      <c r="BK95" s="151"/>
      <c r="BL95" s="151"/>
      <c r="BM95" s="151"/>
      <c r="BN95" s="151"/>
      <c r="BO95" s="151"/>
      <c r="BP95" s="151"/>
      <c r="BQ95" s="151"/>
      <c r="BR95" s="151"/>
      <c r="BS95" s="151"/>
      <c r="BT95" s="151"/>
      <c r="BU95" s="151"/>
      <c r="BV95" s="151"/>
    </row>
    <row r="96" spans="63:74" x14ac:dyDescent="0.2">
      <c r="BK96" s="151"/>
      <c r="BL96" s="151"/>
      <c r="BM96" s="151"/>
      <c r="BN96" s="151"/>
      <c r="BO96" s="151"/>
      <c r="BP96" s="151"/>
      <c r="BQ96" s="151"/>
      <c r="BR96" s="151"/>
      <c r="BS96" s="151"/>
      <c r="BT96" s="151"/>
      <c r="BU96" s="151"/>
      <c r="BV96" s="151"/>
    </row>
    <row r="97" spans="63:74" x14ac:dyDescent="0.2">
      <c r="BK97" s="151"/>
      <c r="BL97" s="151"/>
      <c r="BM97" s="151"/>
      <c r="BN97" s="151"/>
      <c r="BO97" s="151"/>
      <c r="BP97" s="151"/>
      <c r="BQ97" s="151"/>
      <c r="BR97" s="151"/>
      <c r="BS97" s="151"/>
      <c r="BT97" s="151"/>
      <c r="BU97" s="151"/>
      <c r="BV97" s="151"/>
    </row>
    <row r="98" spans="63:74" x14ac:dyDescent="0.2">
      <c r="BK98" s="151"/>
      <c r="BL98" s="151"/>
      <c r="BM98" s="151"/>
      <c r="BN98" s="151"/>
      <c r="BO98" s="151"/>
      <c r="BP98" s="151"/>
      <c r="BQ98" s="151"/>
      <c r="BR98" s="151"/>
      <c r="BS98" s="151"/>
      <c r="BT98" s="151"/>
      <c r="BU98" s="151"/>
      <c r="BV98" s="151"/>
    </row>
    <row r="99" spans="63:74" x14ac:dyDescent="0.2">
      <c r="BK99" s="151"/>
      <c r="BL99" s="151"/>
      <c r="BM99" s="151"/>
      <c r="BN99" s="151"/>
      <c r="BO99" s="151"/>
      <c r="BP99" s="151"/>
      <c r="BQ99" s="151"/>
      <c r="BR99" s="151"/>
      <c r="BS99" s="151"/>
      <c r="BT99" s="151"/>
      <c r="BU99" s="151"/>
      <c r="BV99" s="151"/>
    </row>
    <row r="100" spans="63:74" x14ac:dyDescent="0.2">
      <c r="BK100" s="151"/>
      <c r="BL100" s="151"/>
      <c r="BM100" s="151"/>
      <c r="BN100" s="151"/>
      <c r="BO100" s="151"/>
      <c r="BP100" s="151"/>
      <c r="BQ100" s="151"/>
      <c r="BR100" s="151"/>
      <c r="BS100" s="151"/>
      <c r="BT100" s="151"/>
      <c r="BU100" s="151"/>
      <c r="BV100" s="151"/>
    </row>
    <row r="101" spans="63:74" x14ac:dyDescent="0.2">
      <c r="BK101" s="151"/>
      <c r="BL101" s="151"/>
      <c r="BM101" s="151"/>
      <c r="BN101" s="151"/>
      <c r="BO101" s="151"/>
      <c r="BP101" s="151"/>
      <c r="BQ101" s="151"/>
      <c r="BR101" s="151"/>
      <c r="BS101" s="151"/>
      <c r="BT101" s="151"/>
      <c r="BU101" s="151"/>
      <c r="BV101" s="151"/>
    </row>
    <row r="102" spans="63:74" x14ac:dyDescent="0.2">
      <c r="BK102" s="151"/>
      <c r="BL102" s="151"/>
      <c r="BM102" s="151"/>
      <c r="BN102" s="151"/>
      <c r="BO102" s="151"/>
      <c r="BP102" s="151"/>
      <c r="BQ102" s="151"/>
      <c r="BR102" s="151"/>
      <c r="BS102" s="151"/>
      <c r="BT102" s="151"/>
      <c r="BU102" s="151"/>
      <c r="BV102" s="151"/>
    </row>
    <row r="103" spans="63:74" x14ac:dyDescent="0.2">
      <c r="BK103" s="151"/>
      <c r="BL103" s="151"/>
      <c r="BM103" s="151"/>
      <c r="BN103" s="151"/>
      <c r="BO103" s="151"/>
      <c r="BP103" s="151"/>
      <c r="BQ103" s="151"/>
      <c r="BR103" s="151"/>
      <c r="BS103" s="151"/>
      <c r="BT103" s="151"/>
      <c r="BU103" s="151"/>
      <c r="BV103" s="151"/>
    </row>
    <row r="104" spans="63:74" x14ac:dyDescent="0.2">
      <c r="BK104" s="151"/>
      <c r="BL104" s="151"/>
      <c r="BM104" s="151"/>
      <c r="BN104" s="151"/>
      <c r="BO104" s="151"/>
      <c r="BP104" s="151"/>
      <c r="BQ104" s="151"/>
      <c r="BR104" s="151"/>
      <c r="BS104" s="151"/>
      <c r="BT104" s="151"/>
      <c r="BU104" s="151"/>
      <c r="BV104" s="151"/>
    </row>
    <row r="105" spans="63:74" x14ac:dyDescent="0.2">
      <c r="BK105" s="151"/>
      <c r="BL105" s="151"/>
      <c r="BM105" s="151"/>
      <c r="BN105" s="151"/>
      <c r="BO105" s="151"/>
      <c r="BP105" s="151"/>
      <c r="BQ105" s="151"/>
      <c r="BR105" s="151"/>
      <c r="BS105" s="151"/>
      <c r="BT105" s="151"/>
      <c r="BU105" s="151"/>
      <c r="BV105" s="151"/>
    </row>
    <row r="106" spans="63:74" x14ac:dyDescent="0.2">
      <c r="BK106" s="151"/>
      <c r="BL106" s="151"/>
      <c r="BM106" s="151"/>
      <c r="BN106" s="151"/>
      <c r="BO106" s="151"/>
      <c r="BP106" s="151"/>
      <c r="BQ106" s="151"/>
      <c r="BR106" s="151"/>
      <c r="BS106" s="151"/>
      <c r="BT106" s="151"/>
      <c r="BU106" s="151"/>
      <c r="BV106" s="151"/>
    </row>
    <row r="107" spans="63:74" x14ac:dyDescent="0.2">
      <c r="BK107" s="151"/>
      <c r="BL107" s="151"/>
      <c r="BM107" s="151"/>
      <c r="BN107" s="151"/>
      <c r="BO107" s="151"/>
      <c r="BP107" s="151"/>
      <c r="BQ107" s="151"/>
      <c r="BR107" s="151"/>
      <c r="BS107" s="151"/>
      <c r="BT107" s="151"/>
      <c r="BU107" s="151"/>
      <c r="BV107" s="151"/>
    </row>
    <row r="108" spans="63:74" x14ac:dyDescent="0.2">
      <c r="BK108" s="151"/>
      <c r="BL108" s="151"/>
      <c r="BM108" s="151"/>
      <c r="BN108" s="151"/>
      <c r="BO108" s="151"/>
      <c r="BP108" s="151"/>
      <c r="BQ108" s="151"/>
      <c r="BR108" s="151"/>
      <c r="BS108" s="151"/>
      <c r="BT108" s="151"/>
      <c r="BU108" s="151"/>
      <c r="BV108" s="151"/>
    </row>
    <row r="109" spans="63:74" x14ac:dyDescent="0.2">
      <c r="BK109" s="151"/>
      <c r="BL109" s="151"/>
      <c r="BM109" s="151"/>
      <c r="BN109" s="151"/>
      <c r="BO109" s="151"/>
      <c r="BP109" s="151"/>
      <c r="BQ109" s="151"/>
      <c r="BR109" s="151"/>
      <c r="BS109" s="151"/>
      <c r="BT109" s="151"/>
      <c r="BU109" s="151"/>
      <c r="BV109" s="151"/>
    </row>
    <row r="110" spans="63:74" x14ac:dyDescent="0.2">
      <c r="BK110" s="151"/>
      <c r="BL110" s="151"/>
      <c r="BM110" s="151"/>
      <c r="BN110" s="151"/>
      <c r="BO110" s="151"/>
      <c r="BP110" s="151"/>
      <c r="BQ110" s="151"/>
      <c r="BR110" s="151"/>
      <c r="BS110" s="151"/>
      <c r="BT110" s="151"/>
      <c r="BU110" s="151"/>
      <c r="BV110" s="151"/>
    </row>
    <row r="111" spans="63:74" x14ac:dyDescent="0.2">
      <c r="BK111" s="151"/>
      <c r="BL111" s="151"/>
      <c r="BM111" s="151"/>
      <c r="BN111" s="151"/>
      <c r="BO111" s="151"/>
      <c r="BP111" s="151"/>
      <c r="BQ111" s="151"/>
      <c r="BR111" s="151"/>
      <c r="BS111" s="151"/>
      <c r="BT111" s="151"/>
      <c r="BU111" s="151"/>
      <c r="BV111" s="151"/>
    </row>
    <row r="112" spans="63:74" x14ac:dyDescent="0.2">
      <c r="BK112" s="151"/>
      <c r="BL112" s="151"/>
      <c r="BM112" s="151"/>
      <c r="BN112" s="151"/>
      <c r="BO112" s="151"/>
      <c r="BP112" s="151"/>
      <c r="BQ112" s="151"/>
      <c r="BR112" s="151"/>
      <c r="BS112" s="151"/>
      <c r="BT112" s="151"/>
      <c r="BU112" s="151"/>
      <c r="BV112" s="151"/>
    </row>
    <row r="113" spans="63:74" x14ac:dyDescent="0.2">
      <c r="BK113" s="151"/>
      <c r="BL113" s="151"/>
      <c r="BM113" s="151"/>
      <c r="BN113" s="151"/>
      <c r="BO113" s="151"/>
      <c r="BP113" s="151"/>
      <c r="BQ113" s="151"/>
      <c r="BR113" s="151"/>
      <c r="BS113" s="151"/>
      <c r="BT113" s="151"/>
      <c r="BU113" s="151"/>
      <c r="BV113" s="151"/>
    </row>
    <row r="114" spans="63:74" x14ac:dyDescent="0.2">
      <c r="BK114" s="151"/>
      <c r="BL114" s="151"/>
      <c r="BM114" s="151"/>
      <c r="BN114" s="151"/>
      <c r="BO114" s="151"/>
      <c r="BP114" s="151"/>
      <c r="BQ114" s="151"/>
      <c r="BR114" s="151"/>
      <c r="BS114" s="151"/>
      <c r="BT114" s="151"/>
      <c r="BU114" s="151"/>
      <c r="BV114" s="151"/>
    </row>
    <row r="115" spans="63:74" x14ac:dyDescent="0.2">
      <c r="BK115" s="151"/>
      <c r="BL115" s="151"/>
      <c r="BM115" s="151"/>
      <c r="BN115" s="151"/>
      <c r="BO115" s="151"/>
      <c r="BP115" s="151"/>
      <c r="BQ115" s="151"/>
      <c r="BR115" s="151"/>
      <c r="BS115" s="151"/>
      <c r="BT115" s="151"/>
      <c r="BU115" s="151"/>
      <c r="BV115" s="151"/>
    </row>
    <row r="116" spans="63:74" x14ac:dyDescent="0.2">
      <c r="BK116" s="151"/>
      <c r="BL116" s="151"/>
      <c r="BM116" s="151"/>
      <c r="BN116" s="151"/>
      <c r="BO116" s="151"/>
      <c r="BP116" s="151"/>
      <c r="BQ116" s="151"/>
      <c r="BR116" s="151"/>
      <c r="BS116" s="151"/>
      <c r="BT116" s="151"/>
      <c r="BU116" s="151"/>
      <c r="BV116" s="151"/>
    </row>
    <row r="117" spans="63:74" x14ac:dyDescent="0.2">
      <c r="BK117" s="151"/>
      <c r="BL117" s="151"/>
      <c r="BM117" s="151"/>
      <c r="BN117" s="151"/>
      <c r="BO117" s="151"/>
      <c r="BP117" s="151"/>
      <c r="BQ117" s="151"/>
      <c r="BR117" s="151"/>
      <c r="BS117" s="151"/>
      <c r="BT117" s="151"/>
      <c r="BU117" s="151"/>
      <c r="BV117" s="151"/>
    </row>
    <row r="118" spans="63:74" x14ac:dyDescent="0.2">
      <c r="BK118" s="151"/>
      <c r="BL118" s="151"/>
      <c r="BM118" s="151"/>
      <c r="BN118" s="151"/>
      <c r="BO118" s="151"/>
      <c r="BP118" s="151"/>
      <c r="BQ118" s="151"/>
      <c r="BR118" s="151"/>
      <c r="BS118" s="151"/>
      <c r="BT118" s="151"/>
      <c r="BU118" s="151"/>
      <c r="BV118" s="151"/>
    </row>
    <row r="119" spans="63:74" x14ac:dyDescent="0.2">
      <c r="BK119" s="151"/>
      <c r="BL119" s="151"/>
      <c r="BM119" s="151"/>
      <c r="BN119" s="151"/>
      <c r="BO119" s="151"/>
      <c r="BP119" s="151"/>
      <c r="BQ119" s="151"/>
      <c r="BR119" s="151"/>
      <c r="BS119" s="151"/>
      <c r="BT119" s="151"/>
      <c r="BU119" s="151"/>
      <c r="BV119" s="151"/>
    </row>
    <row r="120" spans="63:74" x14ac:dyDescent="0.2">
      <c r="BK120" s="151"/>
      <c r="BL120" s="151"/>
      <c r="BM120" s="151"/>
      <c r="BN120" s="151"/>
      <c r="BO120" s="151"/>
      <c r="BP120" s="151"/>
      <c r="BQ120" s="151"/>
      <c r="BR120" s="151"/>
      <c r="BS120" s="151"/>
      <c r="BT120" s="151"/>
      <c r="BU120" s="151"/>
      <c r="BV120" s="151"/>
    </row>
    <row r="121" spans="63:74" x14ac:dyDescent="0.2">
      <c r="BK121" s="151"/>
      <c r="BL121" s="151"/>
      <c r="BM121" s="151"/>
      <c r="BN121" s="151"/>
      <c r="BO121" s="151"/>
      <c r="BP121" s="151"/>
      <c r="BQ121" s="151"/>
      <c r="BR121" s="151"/>
      <c r="BS121" s="151"/>
      <c r="BT121" s="151"/>
      <c r="BU121" s="151"/>
      <c r="BV121" s="151"/>
    </row>
    <row r="122" spans="63:74" x14ac:dyDescent="0.2">
      <c r="BK122" s="151"/>
      <c r="BL122" s="151"/>
      <c r="BM122" s="151"/>
      <c r="BN122" s="151"/>
      <c r="BO122" s="151"/>
      <c r="BP122" s="151"/>
      <c r="BQ122" s="151"/>
      <c r="BR122" s="151"/>
      <c r="BS122" s="151"/>
      <c r="BT122" s="151"/>
      <c r="BU122" s="151"/>
      <c r="BV122" s="151"/>
    </row>
    <row r="123" spans="63:74" x14ac:dyDescent="0.2">
      <c r="BK123" s="151"/>
      <c r="BL123" s="151"/>
      <c r="BM123" s="151"/>
      <c r="BN123" s="151"/>
      <c r="BO123" s="151"/>
      <c r="BP123" s="151"/>
      <c r="BQ123" s="151"/>
      <c r="BR123" s="151"/>
      <c r="BS123" s="151"/>
      <c r="BT123" s="151"/>
      <c r="BU123" s="151"/>
      <c r="BV123" s="151"/>
    </row>
    <row r="124" spans="63:74" x14ac:dyDescent="0.2">
      <c r="BK124" s="151"/>
      <c r="BL124" s="151"/>
      <c r="BM124" s="151"/>
      <c r="BN124" s="151"/>
      <c r="BO124" s="151"/>
      <c r="BP124" s="151"/>
      <c r="BQ124" s="151"/>
      <c r="BR124" s="151"/>
      <c r="BS124" s="151"/>
      <c r="BT124" s="151"/>
      <c r="BU124" s="151"/>
      <c r="BV124" s="151"/>
    </row>
    <row r="125" spans="63:74" x14ac:dyDescent="0.2">
      <c r="BK125" s="151"/>
      <c r="BL125" s="151"/>
      <c r="BM125" s="151"/>
      <c r="BN125" s="151"/>
      <c r="BO125" s="151"/>
      <c r="BP125" s="151"/>
      <c r="BQ125" s="151"/>
      <c r="BR125" s="151"/>
      <c r="BS125" s="151"/>
      <c r="BT125" s="151"/>
      <c r="BU125" s="151"/>
      <c r="BV125" s="151"/>
    </row>
    <row r="126" spans="63:74" x14ac:dyDescent="0.2">
      <c r="BK126" s="151"/>
      <c r="BL126" s="151"/>
      <c r="BM126" s="151"/>
      <c r="BN126" s="151"/>
      <c r="BO126" s="151"/>
      <c r="BP126" s="151"/>
      <c r="BQ126" s="151"/>
      <c r="BR126" s="151"/>
      <c r="BS126" s="151"/>
      <c r="BT126" s="151"/>
      <c r="BU126" s="151"/>
      <c r="BV126" s="151"/>
    </row>
    <row r="127" spans="63:74" x14ac:dyDescent="0.2">
      <c r="BK127" s="151"/>
      <c r="BL127" s="151"/>
      <c r="BM127" s="151"/>
      <c r="BN127" s="151"/>
      <c r="BO127" s="151"/>
      <c r="BP127" s="151"/>
      <c r="BQ127" s="151"/>
      <c r="BR127" s="151"/>
      <c r="BS127" s="151"/>
      <c r="BT127" s="151"/>
      <c r="BU127" s="151"/>
      <c r="BV127" s="151"/>
    </row>
    <row r="128" spans="63:74" x14ac:dyDescent="0.2">
      <c r="BK128" s="151"/>
      <c r="BL128" s="151"/>
      <c r="BM128" s="151"/>
      <c r="BN128" s="151"/>
      <c r="BO128" s="151"/>
      <c r="BP128" s="151"/>
      <c r="BQ128" s="151"/>
      <c r="BR128" s="151"/>
      <c r="BS128" s="151"/>
      <c r="BT128" s="151"/>
      <c r="BU128" s="151"/>
      <c r="BV128" s="151"/>
    </row>
  </sheetData>
  <mergeCells count="17">
    <mergeCell ref="B47:Q47"/>
    <mergeCell ref="B48:Q48"/>
    <mergeCell ref="AM3:AX3"/>
    <mergeCell ref="AY3:BJ3"/>
    <mergeCell ref="BK3:BV3"/>
    <mergeCell ref="B45:Q45"/>
    <mergeCell ref="A1:A2"/>
    <mergeCell ref="B39:Q39"/>
    <mergeCell ref="B43:Q43"/>
    <mergeCell ref="B44:Q44"/>
    <mergeCell ref="B1:AL1"/>
    <mergeCell ref="C3:N3"/>
    <mergeCell ref="O3:Z3"/>
    <mergeCell ref="AA3:AL3"/>
    <mergeCell ref="B38:Q38"/>
    <mergeCell ref="B37:Q37"/>
    <mergeCell ref="B40:Q40"/>
  </mergeCells>
  <phoneticPr fontId="4" type="noConversion"/>
  <hyperlinks>
    <hyperlink ref="A1:A2" location="Contents!A1" display="Table of Contents" xr:uid="{00000000-0004-0000-0600-000000000000}"/>
  </hyperlinks>
  <pageMargins left="0.25" right="0.25" top="0.25" bottom="0.25" header="0.5" footer="0.5"/>
  <pageSetup scale="3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dimension ref="A1:BV65"/>
  <sheetViews>
    <sheetView zoomScaleNormal="100" workbookViewId="0">
      <pane xSplit="2" ySplit="4" topLeftCell="AR5" activePane="bottomRight" state="frozen"/>
      <selection activeCell="BF63" sqref="BF63"/>
      <selection pane="topRight" activeCell="BF63" sqref="BF63"/>
      <selection pane="bottomLeft" activeCell="BF63" sqref="BF63"/>
      <selection pane="bottomRight" activeCell="B1" sqref="B1:BV1"/>
    </sheetView>
  </sheetViews>
  <sheetFormatPr defaultColWidth="8.5703125" defaultRowHeight="11.25" x14ac:dyDescent="0.2"/>
  <cols>
    <col min="1" max="1" width="17.5703125" style="89" customWidth="1"/>
    <col min="2" max="2" width="42.5703125" style="83" customWidth="1"/>
    <col min="3" max="50" width="6.5703125" style="83" customWidth="1"/>
    <col min="51" max="55" width="6.5703125" style="637" customWidth="1"/>
    <col min="56" max="58" width="6.5703125" style="634" customWidth="1"/>
    <col min="59" max="61" width="6.5703125" style="637" customWidth="1"/>
    <col min="62" max="62" width="6.5703125" style="195" customWidth="1"/>
    <col min="63" max="74" width="6.5703125" style="83" customWidth="1"/>
    <col min="75" max="16384" width="8.5703125" style="83"/>
  </cols>
  <sheetData>
    <row r="1" spans="1:74" ht="12.75" customHeight="1" x14ac:dyDescent="0.2">
      <c r="A1" s="972" t="s">
        <v>477</v>
      </c>
      <c r="B1" s="1027" t="s">
        <v>890</v>
      </c>
      <c r="C1" s="1027"/>
      <c r="D1" s="1027"/>
      <c r="E1" s="1027"/>
      <c r="F1" s="1027"/>
      <c r="G1" s="1027"/>
      <c r="H1" s="1027"/>
      <c r="I1" s="1027"/>
      <c r="J1" s="1027"/>
      <c r="K1" s="1027"/>
      <c r="L1" s="1027"/>
      <c r="M1" s="1027"/>
      <c r="N1" s="1027"/>
      <c r="O1" s="1027"/>
      <c r="P1" s="1027"/>
      <c r="Q1" s="1027"/>
      <c r="R1" s="1027"/>
      <c r="S1" s="1027"/>
      <c r="T1" s="1027"/>
      <c r="U1" s="1027"/>
      <c r="V1" s="1027"/>
      <c r="W1" s="1027"/>
      <c r="X1" s="1027"/>
      <c r="Y1" s="1027"/>
      <c r="Z1" s="1027"/>
      <c r="AA1" s="1027"/>
      <c r="AB1" s="1027"/>
      <c r="AC1" s="1027"/>
      <c r="AD1" s="1027"/>
      <c r="AE1" s="1027"/>
      <c r="AF1" s="1027"/>
      <c r="AG1" s="1027"/>
      <c r="AH1" s="1027"/>
      <c r="AI1" s="1027"/>
      <c r="AJ1" s="1027"/>
      <c r="AK1" s="1027"/>
      <c r="AL1" s="1027"/>
      <c r="AM1" s="1027"/>
      <c r="AN1" s="1027"/>
      <c r="AO1" s="1027"/>
      <c r="AP1" s="1027"/>
      <c r="AQ1" s="1027"/>
      <c r="AR1" s="1027"/>
      <c r="AS1" s="1027"/>
      <c r="AT1" s="1027"/>
      <c r="AU1" s="1027"/>
      <c r="AV1" s="1027"/>
      <c r="AW1" s="1027"/>
      <c r="AX1" s="1027"/>
      <c r="AY1" s="1027"/>
      <c r="AZ1" s="1027"/>
      <c r="BA1" s="1027"/>
      <c r="BB1" s="1027"/>
      <c r="BC1" s="1027"/>
      <c r="BD1" s="1027"/>
      <c r="BE1" s="1027"/>
      <c r="BF1" s="1027"/>
      <c r="BG1" s="1027"/>
      <c r="BH1" s="1027"/>
      <c r="BI1" s="1027"/>
      <c r="BJ1" s="1027"/>
      <c r="BK1" s="1027"/>
      <c r="BL1" s="1027"/>
      <c r="BM1" s="1027"/>
      <c r="BN1" s="1027"/>
      <c r="BO1" s="1027"/>
      <c r="BP1" s="1027"/>
      <c r="BQ1" s="1027"/>
      <c r="BR1" s="1027"/>
      <c r="BS1" s="1027"/>
      <c r="BT1" s="1027"/>
      <c r="BU1" s="1027"/>
      <c r="BV1" s="1027"/>
    </row>
    <row r="2" spans="1:74" ht="12.75" customHeight="1" x14ac:dyDescent="0.2">
      <c r="A2" s="973"/>
      <c r="B2" s="222" t="str">
        <f>"U.S. Energy Information Administration  |  Short-Term Energy Outlook  - "&amp;Dates!D1</f>
        <v>U.S. Energy Information Administration  |  Short-Term Energy Outlook  - July 2026</v>
      </c>
      <c r="C2" s="223"/>
      <c r="D2" s="223"/>
      <c r="E2" s="223"/>
      <c r="F2" s="223"/>
      <c r="G2" s="297"/>
      <c r="H2" s="334"/>
      <c r="I2" s="334"/>
      <c r="J2" s="259"/>
      <c r="K2" s="259"/>
      <c r="L2" s="259"/>
      <c r="M2" s="259"/>
      <c r="N2" s="259"/>
      <c r="O2" s="259"/>
      <c r="P2" s="259"/>
      <c r="Q2" s="259"/>
      <c r="R2" s="259"/>
      <c r="S2" s="259"/>
      <c r="T2" s="259"/>
      <c r="U2" s="259"/>
      <c r="V2" s="259"/>
      <c r="W2" s="259"/>
      <c r="X2" s="259"/>
      <c r="Y2" s="259"/>
      <c r="Z2" s="259"/>
      <c r="AA2" s="259"/>
      <c r="AB2" s="259"/>
      <c r="AC2" s="259"/>
      <c r="AD2" s="259"/>
      <c r="AE2" s="259"/>
      <c r="AF2" s="259"/>
      <c r="AG2" s="259"/>
      <c r="AH2" s="259"/>
      <c r="AI2" s="259"/>
      <c r="AJ2" s="259"/>
      <c r="AK2" s="259"/>
      <c r="AL2" s="259"/>
      <c r="AM2" s="260"/>
      <c r="AN2" s="260"/>
      <c r="AO2" s="260"/>
      <c r="AP2" s="260"/>
      <c r="AQ2" s="260"/>
      <c r="AR2" s="260"/>
      <c r="AS2" s="260"/>
      <c r="AT2" s="260"/>
      <c r="AU2" s="260"/>
      <c r="AV2" s="260"/>
      <c r="AW2" s="260"/>
      <c r="AX2" s="260"/>
      <c r="AY2" s="824"/>
      <c r="AZ2" s="824"/>
      <c r="BA2" s="824"/>
      <c r="BB2" s="824"/>
      <c r="BC2" s="824"/>
      <c r="BD2" s="640"/>
      <c r="BE2" s="640"/>
      <c r="BF2" s="640"/>
      <c r="BG2" s="824"/>
      <c r="BH2" s="824"/>
      <c r="BI2" s="824"/>
      <c r="BJ2" s="261"/>
      <c r="BK2" s="260"/>
      <c r="BL2" s="260"/>
      <c r="BM2" s="260"/>
      <c r="BN2" s="260"/>
      <c r="BO2" s="260"/>
      <c r="BP2" s="260"/>
      <c r="BQ2" s="260"/>
      <c r="BR2" s="260"/>
      <c r="BS2" s="260"/>
      <c r="BT2" s="260"/>
      <c r="BU2" s="260"/>
      <c r="BV2" s="262"/>
    </row>
    <row r="3" spans="1:74" ht="12.75" x14ac:dyDescent="0.2">
      <c r="A3" s="316" t="s">
        <v>759</v>
      </c>
      <c r="B3" s="193"/>
      <c r="C3" s="976">
        <f>Dates!D3</f>
        <v>2022</v>
      </c>
      <c r="D3" s="977"/>
      <c r="E3" s="977"/>
      <c r="F3" s="977"/>
      <c r="G3" s="977"/>
      <c r="H3" s="977"/>
      <c r="I3" s="977"/>
      <c r="J3" s="977"/>
      <c r="K3" s="977"/>
      <c r="L3" s="977"/>
      <c r="M3" s="977"/>
      <c r="N3" s="978"/>
      <c r="O3" s="976">
        <f>C3+1</f>
        <v>2023</v>
      </c>
      <c r="P3" s="979"/>
      <c r="Q3" s="979"/>
      <c r="R3" s="979"/>
      <c r="S3" s="979"/>
      <c r="T3" s="979"/>
      <c r="U3" s="979"/>
      <c r="V3" s="979"/>
      <c r="W3" s="979"/>
      <c r="X3" s="977"/>
      <c r="Y3" s="977"/>
      <c r="Z3" s="978"/>
      <c r="AA3" s="980">
        <f>O3+1</f>
        <v>2024</v>
      </c>
      <c r="AB3" s="977"/>
      <c r="AC3" s="977"/>
      <c r="AD3" s="977"/>
      <c r="AE3" s="977"/>
      <c r="AF3" s="977"/>
      <c r="AG3" s="977"/>
      <c r="AH3" s="977"/>
      <c r="AI3" s="977"/>
      <c r="AJ3" s="977"/>
      <c r="AK3" s="977"/>
      <c r="AL3" s="978"/>
      <c r="AM3" s="980">
        <f>AA3+1</f>
        <v>2025</v>
      </c>
      <c r="AN3" s="977"/>
      <c r="AO3" s="977"/>
      <c r="AP3" s="977"/>
      <c r="AQ3" s="977"/>
      <c r="AR3" s="977"/>
      <c r="AS3" s="977"/>
      <c r="AT3" s="977"/>
      <c r="AU3" s="977"/>
      <c r="AV3" s="977"/>
      <c r="AW3" s="977"/>
      <c r="AX3" s="978"/>
      <c r="AY3" s="980">
        <f>AM3+1</f>
        <v>2026</v>
      </c>
      <c r="AZ3" s="981"/>
      <c r="BA3" s="981"/>
      <c r="BB3" s="981"/>
      <c r="BC3" s="981"/>
      <c r="BD3" s="981"/>
      <c r="BE3" s="981"/>
      <c r="BF3" s="981"/>
      <c r="BG3" s="981"/>
      <c r="BH3" s="981"/>
      <c r="BI3" s="981"/>
      <c r="BJ3" s="982"/>
      <c r="BK3" s="980">
        <f>AY3+1</f>
        <v>2027</v>
      </c>
      <c r="BL3" s="977"/>
      <c r="BM3" s="977"/>
      <c r="BN3" s="977"/>
      <c r="BO3" s="977"/>
      <c r="BP3" s="977"/>
      <c r="BQ3" s="977"/>
      <c r="BR3" s="977"/>
      <c r="BS3" s="977"/>
      <c r="BT3" s="977"/>
      <c r="BU3" s="977"/>
      <c r="BV3" s="978"/>
    </row>
    <row r="4" spans="1:74" x14ac:dyDescent="0.2">
      <c r="A4" s="322" t="str">
        <f>TEXT(Dates!$D$2,"dddd, mmmm d, yyyy")</f>
        <v>Wednesday, July 1, 2026</v>
      </c>
      <c r="B4" s="194"/>
      <c r="C4" s="12" t="s">
        <v>213</v>
      </c>
      <c r="D4" s="12" t="s">
        <v>214</v>
      </c>
      <c r="E4" s="12" t="s">
        <v>215</v>
      </c>
      <c r="F4" s="12" t="s">
        <v>216</v>
      </c>
      <c r="G4" s="12" t="s">
        <v>217</v>
      </c>
      <c r="H4" s="12" t="s">
        <v>218</v>
      </c>
      <c r="I4" s="12" t="s">
        <v>219</v>
      </c>
      <c r="J4" s="12" t="s">
        <v>220</v>
      </c>
      <c r="K4" s="12" t="s">
        <v>221</v>
      </c>
      <c r="L4" s="12" t="s">
        <v>222</v>
      </c>
      <c r="M4" s="12" t="s">
        <v>223</v>
      </c>
      <c r="N4" s="12" t="s">
        <v>224</v>
      </c>
      <c r="O4" s="12" t="s">
        <v>213</v>
      </c>
      <c r="P4" s="12" t="s">
        <v>214</v>
      </c>
      <c r="Q4" s="12" t="s">
        <v>215</v>
      </c>
      <c r="R4" s="12" t="s">
        <v>216</v>
      </c>
      <c r="S4" s="12" t="s">
        <v>217</v>
      </c>
      <c r="T4" s="12" t="s">
        <v>218</v>
      </c>
      <c r="U4" s="12" t="s">
        <v>219</v>
      </c>
      <c r="V4" s="12" t="s">
        <v>220</v>
      </c>
      <c r="W4" s="12" t="s">
        <v>221</v>
      </c>
      <c r="X4" s="12" t="s">
        <v>222</v>
      </c>
      <c r="Y4" s="12" t="s">
        <v>223</v>
      </c>
      <c r="Z4" s="12" t="s">
        <v>224</v>
      </c>
      <c r="AA4" s="12" t="s">
        <v>213</v>
      </c>
      <c r="AB4" s="12" t="s">
        <v>214</v>
      </c>
      <c r="AC4" s="12" t="s">
        <v>215</v>
      </c>
      <c r="AD4" s="12" t="s">
        <v>216</v>
      </c>
      <c r="AE4" s="12" t="s">
        <v>217</v>
      </c>
      <c r="AF4" s="12" t="s">
        <v>218</v>
      </c>
      <c r="AG4" s="12" t="s">
        <v>219</v>
      </c>
      <c r="AH4" s="12" t="s">
        <v>220</v>
      </c>
      <c r="AI4" s="12" t="s">
        <v>221</v>
      </c>
      <c r="AJ4" s="12" t="s">
        <v>222</v>
      </c>
      <c r="AK4" s="12" t="s">
        <v>223</v>
      </c>
      <c r="AL4" s="12" t="s">
        <v>224</v>
      </c>
      <c r="AM4" s="12" t="s">
        <v>213</v>
      </c>
      <c r="AN4" s="12" t="s">
        <v>214</v>
      </c>
      <c r="AO4" s="12" t="s">
        <v>215</v>
      </c>
      <c r="AP4" s="12" t="s">
        <v>216</v>
      </c>
      <c r="AQ4" s="12" t="s">
        <v>217</v>
      </c>
      <c r="AR4" s="12" t="s">
        <v>218</v>
      </c>
      <c r="AS4" s="12" t="s">
        <v>219</v>
      </c>
      <c r="AT4" s="12" t="s">
        <v>220</v>
      </c>
      <c r="AU4" s="12" t="s">
        <v>221</v>
      </c>
      <c r="AV4" s="12" t="s">
        <v>222</v>
      </c>
      <c r="AW4" s="12" t="s">
        <v>223</v>
      </c>
      <c r="AX4" s="12" t="s">
        <v>224</v>
      </c>
      <c r="AY4" s="630" t="s">
        <v>213</v>
      </c>
      <c r="AZ4" s="630" t="s">
        <v>214</v>
      </c>
      <c r="BA4" s="630" t="s">
        <v>215</v>
      </c>
      <c r="BB4" s="630" t="s">
        <v>216</v>
      </c>
      <c r="BC4" s="630" t="s">
        <v>217</v>
      </c>
      <c r="BD4" s="630" t="s">
        <v>218</v>
      </c>
      <c r="BE4" s="630" t="s">
        <v>219</v>
      </c>
      <c r="BF4" s="630" t="s">
        <v>220</v>
      </c>
      <c r="BG4" s="630" t="s">
        <v>221</v>
      </c>
      <c r="BH4" s="630" t="s">
        <v>222</v>
      </c>
      <c r="BI4" s="630" t="s">
        <v>223</v>
      </c>
      <c r="BJ4" s="12" t="s">
        <v>224</v>
      </c>
      <c r="BK4" s="12" t="s">
        <v>213</v>
      </c>
      <c r="BL4" s="12" t="s">
        <v>214</v>
      </c>
      <c r="BM4" s="12" t="s">
        <v>215</v>
      </c>
      <c r="BN4" s="12" t="s">
        <v>216</v>
      </c>
      <c r="BO4" s="12" t="s">
        <v>217</v>
      </c>
      <c r="BP4" s="12" t="s">
        <v>218</v>
      </c>
      <c r="BQ4" s="12" t="s">
        <v>219</v>
      </c>
      <c r="BR4" s="12" t="s">
        <v>220</v>
      </c>
      <c r="BS4" s="12" t="s">
        <v>221</v>
      </c>
      <c r="BT4" s="12" t="s">
        <v>222</v>
      </c>
      <c r="BU4" s="12" t="s">
        <v>223</v>
      </c>
      <c r="BV4" s="12" t="s">
        <v>224</v>
      </c>
    </row>
    <row r="5" spans="1:74" ht="11.1" customHeight="1" x14ac:dyDescent="0.2">
      <c r="A5" s="335"/>
      <c r="B5" s="327" t="s">
        <v>862</v>
      </c>
      <c r="AY5" s="83"/>
      <c r="BE5" s="855"/>
      <c r="BF5" s="855"/>
      <c r="BG5" s="855"/>
      <c r="BH5" s="855"/>
      <c r="BI5" s="855"/>
      <c r="BJ5" s="399"/>
      <c r="BK5" s="399"/>
      <c r="BL5" s="399"/>
      <c r="BM5" s="399"/>
      <c r="BN5" s="399"/>
      <c r="BO5" s="399"/>
      <c r="BP5" s="399"/>
      <c r="BQ5" s="399"/>
      <c r="BR5" s="399"/>
      <c r="BS5" s="399"/>
      <c r="BT5" s="399"/>
      <c r="BU5" s="399"/>
      <c r="BV5" s="399"/>
    </row>
    <row r="6" spans="1:74" s="272" customFormat="1" ht="11.1" customHeight="1" x14ac:dyDescent="0.2">
      <c r="A6" s="418" t="s">
        <v>810</v>
      </c>
      <c r="B6" s="412" t="s">
        <v>809</v>
      </c>
      <c r="C6" s="105">
        <v>74.584158699</v>
      </c>
      <c r="D6" s="105">
        <v>75.827991506000004</v>
      </c>
      <c r="E6" s="105">
        <v>75.729907853</v>
      </c>
      <c r="F6" s="105">
        <v>75.099464362000006</v>
      </c>
      <c r="G6" s="105">
        <v>74.450452674999994</v>
      </c>
      <c r="H6" s="105">
        <v>74.745497295999996</v>
      </c>
      <c r="I6" s="105">
        <v>75.694830003000007</v>
      </c>
      <c r="J6" s="105">
        <v>76.737649501999996</v>
      </c>
      <c r="K6" s="105">
        <v>77.268901935000002</v>
      </c>
      <c r="L6" s="105">
        <v>77.222387061999996</v>
      </c>
      <c r="M6" s="105">
        <v>77.341935894000002</v>
      </c>
      <c r="N6" s="105">
        <v>76.759779827000003</v>
      </c>
      <c r="O6" s="105">
        <v>76.799525017999997</v>
      </c>
      <c r="P6" s="105">
        <v>77.401000389000004</v>
      </c>
      <c r="Q6" s="105">
        <v>77.406712034999998</v>
      </c>
      <c r="R6" s="105">
        <v>76.759133215000006</v>
      </c>
      <c r="S6" s="105">
        <v>76.160943024999995</v>
      </c>
      <c r="T6" s="105">
        <v>76.632582477</v>
      </c>
      <c r="U6" s="105">
        <v>76.011162849000002</v>
      </c>
      <c r="V6" s="105">
        <v>75.565976989999996</v>
      </c>
      <c r="W6" s="105">
        <v>76.531095764</v>
      </c>
      <c r="X6" s="105">
        <v>76.731738978999999</v>
      </c>
      <c r="Y6" s="105">
        <v>77.498721110000005</v>
      </c>
      <c r="Z6" s="105">
        <v>77.757852263000004</v>
      </c>
      <c r="AA6" s="105">
        <v>76.365899979000005</v>
      </c>
      <c r="AB6" s="105">
        <v>77.059176042000004</v>
      </c>
      <c r="AC6" s="105">
        <v>77.479430124999993</v>
      </c>
      <c r="AD6" s="105">
        <v>76.972728947999997</v>
      </c>
      <c r="AE6" s="105">
        <v>76.309467713000004</v>
      </c>
      <c r="AF6" s="105">
        <v>76.023108191000006</v>
      </c>
      <c r="AG6" s="105">
        <v>76.315616954999996</v>
      </c>
      <c r="AH6" s="105">
        <v>76.547030512999996</v>
      </c>
      <c r="AI6" s="105">
        <v>75.441722553999995</v>
      </c>
      <c r="AJ6" s="105">
        <v>76.417157539000002</v>
      </c>
      <c r="AK6" s="105">
        <v>76.591918153999998</v>
      </c>
      <c r="AL6" s="105">
        <v>76.981448583000002</v>
      </c>
      <c r="AM6" s="105">
        <v>76.652730281000004</v>
      </c>
      <c r="AN6" s="105">
        <v>76.872749999999996</v>
      </c>
      <c r="AO6" s="105">
        <v>77.959056000000004</v>
      </c>
      <c r="AP6" s="105">
        <v>77.481311000000005</v>
      </c>
      <c r="AQ6" s="105">
        <v>77.586564999999993</v>
      </c>
      <c r="AR6" s="105">
        <v>78.708684000000005</v>
      </c>
      <c r="AS6" s="105">
        <v>79.222081000000003</v>
      </c>
      <c r="AT6" s="105">
        <v>79.669921000000002</v>
      </c>
      <c r="AU6" s="105">
        <v>80.883555999999999</v>
      </c>
      <c r="AV6" s="105">
        <v>80.629762999999997</v>
      </c>
      <c r="AW6" s="105">
        <v>80.492749000000003</v>
      </c>
      <c r="AX6" s="105">
        <v>80.369760999999997</v>
      </c>
      <c r="AY6" s="105">
        <v>79.109420999999998</v>
      </c>
      <c r="AZ6" s="886">
        <v>81.155754000000002</v>
      </c>
      <c r="BA6" s="886">
        <v>71.896268000000006</v>
      </c>
      <c r="BB6" s="886">
        <v>70.740154695000001</v>
      </c>
      <c r="BC6" s="886">
        <v>69.061696933999997</v>
      </c>
      <c r="BD6" s="886">
        <v>72.424896677000007</v>
      </c>
      <c r="BE6" s="388">
        <v>73.496820776999996</v>
      </c>
      <c r="BF6" s="388">
        <v>75.115672927000006</v>
      </c>
      <c r="BG6" s="388">
        <v>76.630943583000004</v>
      </c>
      <c r="BH6" s="388">
        <v>78.802015849</v>
      </c>
      <c r="BI6" s="388">
        <v>80.139168424000005</v>
      </c>
      <c r="BJ6" s="388">
        <v>80.552128891999999</v>
      </c>
      <c r="BK6" s="388">
        <v>80.758874199999994</v>
      </c>
      <c r="BL6" s="388">
        <v>81.035891905</v>
      </c>
      <c r="BM6" s="388">
        <v>80.929326078000003</v>
      </c>
      <c r="BN6" s="388">
        <v>80.912489612000002</v>
      </c>
      <c r="BO6" s="388">
        <v>80.801846529000002</v>
      </c>
      <c r="BP6" s="388">
        <v>80.663598784000001</v>
      </c>
      <c r="BQ6" s="388">
        <v>81.303962728000002</v>
      </c>
      <c r="BR6" s="388">
        <v>81.393061704999994</v>
      </c>
      <c r="BS6" s="388">
        <v>81.607965037</v>
      </c>
      <c r="BT6" s="388">
        <v>82.000982824000005</v>
      </c>
      <c r="BU6" s="388">
        <v>82.485948743999998</v>
      </c>
      <c r="BV6" s="388">
        <v>82.463156506000004</v>
      </c>
    </row>
    <row r="7" spans="1:74" ht="11.1" customHeight="1" x14ac:dyDescent="0.2">
      <c r="A7" s="335" t="s">
        <v>804</v>
      </c>
      <c r="B7" s="404" t="s">
        <v>847</v>
      </c>
      <c r="C7" s="289">
        <v>35.190100000000001</v>
      </c>
      <c r="D7" s="289">
        <v>35.679000000000002</v>
      </c>
      <c r="E7" s="289">
        <v>35.184899999999999</v>
      </c>
      <c r="F7" s="289">
        <v>34.6081</v>
      </c>
      <c r="G7" s="289">
        <v>34.605699999999999</v>
      </c>
      <c r="H7" s="289">
        <v>35.044600000000003</v>
      </c>
      <c r="I7" s="289">
        <v>35.582500000000003</v>
      </c>
      <c r="J7" s="289">
        <v>35.695099999999996</v>
      </c>
      <c r="K7" s="289">
        <v>35.940899999999999</v>
      </c>
      <c r="L7" s="289">
        <v>35.479199999999999</v>
      </c>
      <c r="M7" s="289">
        <v>35.567700000000002</v>
      </c>
      <c r="N7" s="289">
        <v>35.639400000000002</v>
      </c>
      <c r="O7" s="289">
        <v>34.8947</v>
      </c>
      <c r="P7" s="289">
        <v>35.296900000000001</v>
      </c>
      <c r="Q7" s="289">
        <v>35.186900000000001</v>
      </c>
      <c r="R7" s="289">
        <v>34.994900000000001</v>
      </c>
      <c r="S7" s="289">
        <v>34.288600000000002</v>
      </c>
      <c r="T7" s="289">
        <v>34.401499999999999</v>
      </c>
      <c r="U7" s="289">
        <v>33.312100000000001</v>
      </c>
      <c r="V7" s="289">
        <v>32.937899999999999</v>
      </c>
      <c r="W7" s="289">
        <v>33.756799999999998</v>
      </c>
      <c r="X7" s="289">
        <v>33.655500000000004</v>
      </c>
      <c r="Y7" s="289">
        <v>33.500100000000003</v>
      </c>
      <c r="Z7" s="289">
        <v>33.387500000000003</v>
      </c>
      <c r="AA7" s="289">
        <v>33.332999999999998</v>
      </c>
      <c r="AB7" s="289">
        <v>33.313299999999998</v>
      </c>
      <c r="AC7" s="289">
        <v>33.497700000000002</v>
      </c>
      <c r="AD7" s="289">
        <v>33.264699999999998</v>
      </c>
      <c r="AE7" s="289">
        <v>32.821599999999997</v>
      </c>
      <c r="AF7" s="289">
        <v>32.422499999999999</v>
      </c>
      <c r="AG7" s="289">
        <v>32.839300000000001</v>
      </c>
      <c r="AH7" s="289">
        <v>32.752899999999997</v>
      </c>
      <c r="AI7" s="289">
        <v>32.366300000000003</v>
      </c>
      <c r="AJ7" s="289">
        <v>32.1023</v>
      </c>
      <c r="AK7" s="289">
        <v>32.168399999999998</v>
      </c>
      <c r="AL7" s="289">
        <v>32.149000000000001</v>
      </c>
      <c r="AM7" s="289">
        <v>32.232500000000002</v>
      </c>
      <c r="AN7" s="289">
        <v>32.511099999999999</v>
      </c>
      <c r="AO7" s="289">
        <v>32.863999999999997</v>
      </c>
      <c r="AP7" s="289">
        <v>32.6173</v>
      </c>
      <c r="AQ7" s="289">
        <v>32.854500000000002</v>
      </c>
      <c r="AR7" s="289">
        <v>33.768599999999999</v>
      </c>
      <c r="AS7" s="289">
        <v>33.300800000000002</v>
      </c>
      <c r="AT7" s="289">
        <v>33.395000000000003</v>
      </c>
      <c r="AU7" s="289">
        <v>34.500799999999998</v>
      </c>
      <c r="AV7" s="289">
        <v>34.045499999999997</v>
      </c>
      <c r="AW7" s="289">
        <v>33.937600000000003</v>
      </c>
      <c r="AX7" s="289">
        <v>33.734699999999997</v>
      </c>
      <c r="AY7" s="289">
        <v>33.177900000000001</v>
      </c>
      <c r="AZ7" s="874">
        <v>34.446300000000001</v>
      </c>
      <c r="BA7" s="874">
        <v>27.0092</v>
      </c>
      <c r="BB7" s="874">
        <v>25.588777717999999</v>
      </c>
      <c r="BC7" s="874">
        <v>25.340090145000001</v>
      </c>
      <c r="BD7" s="874">
        <v>26.937156116000001</v>
      </c>
      <c r="BE7" s="355">
        <v>27.516865453000001</v>
      </c>
      <c r="BF7" s="355">
        <v>28.912508422999998</v>
      </c>
      <c r="BG7" s="355">
        <v>30.450939512000001</v>
      </c>
      <c r="BH7" s="355">
        <v>32.221009023000001</v>
      </c>
      <c r="BI7" s="355">
        <v>33.034866315000002</v>
      </c>
      <c r="BJ7" s="355">
        <v>33.309122469000002</v>
      </c>
      <c r="BK7" s="355">
        <v>33.466826912999998</v>
      </c>
      <c r="BL7" s="355">
        <v>33.517108643999997</v>
      </c>
      <c r="BM7" s="355">
        <v>33.562748081000002</v>
      </c>
      <c r="BN7" s="355">
        <v>33.647936223999999</v>
      </c>
      <c r="BO7" s="355">
        <v>33.640826013999998</v>
      </c>
      <c r="BP7" s="355">
        <v>33.233040330999998</v>
      </c>
      <c r="BQ7" s="355">
        <v>33.642036294</v>
      </c>
      <c r="BR7" s="355">
        <v>33.498461343000002</v>
      </c>
      <c r="BS7" s="355">
        <v>33.642453289000002</v>
      </c>
      <c r="BT7" s="355">
        <v>33.635819824000002</v>
      </c>
      <c r="BU7" s="355">
        <v>33.639825002000002</v>
      </c>
      <c r="BV7" s="355">
        <v>33.634204998999998</v>
      </c>
    </row>
    <row r="8" spans="1:74" ht="11.1" customHeight="1" x14ac:dyDescent="0.2">
      <c r="A8" s="335" t="s">
        <v>863</v>
      </c>
      <c r="B8" s="404" t="s">
        <v>194</v>
      </c>
      <c r="C8" s="289">
        <v>11.450569</v>
      </c>
      <c r="D8" s="289">
        <v>11.465123999999999</v>
      </c>
      <c r="E8" s="289">
        <v>11.888377999999999</v>
      </c>
      <c r="F8" s="289">
        <v>11.82958</v>
      </c>
      <c r="G8" s="289">
        <v>11.757607</v>
      </c>
      <c r="H8" s="289">
        <v>11.919069</v>
      </c>
      <c r="I8" s="289">
        <v>12.008948</v>
      </c>
      <c r="J8" s="289">
        <v>12.134452</v>
      </c>
      <c r="K8" s="289">
        <v>12.429211</v>
      </c>
      <c r="L8" s="289">
        <v>12.441943</v>
      </c>
      <c r="M8" s="289">
        <v>12.493145</v>
      </c>
      <c r="N8" s="289">
        <v>12.201518</v>
      </c>
      <c r="O8" s="289">
        <v>12.640105</v>
      </c>
      <c r="P8" s="289">
        <v>12.620922999999999</v>
      </c>
      <c r="Q8" s="289">
        <v>12.867153999999999</v>
      </c>
      <c r="R8" s="289">
        <v>12.734163000000001</v>
      </c>
      <c r="S8" s="289">
        <v>12.73226</v>
      </c>
      <c r="T8" s="289">
        <v>12.787032999999999</v>
      </c>
      <c r="U8" s="289">
        <v>12.912464</v>
      </c>
      <c r="V8" s="289">
        <v>12.999148999999999</v>
      </c>
      <c r="W8" s="289">
        <v>13.17794</v>
      </c>
      <c r="X8" s="289">
        <v>13.213355</v>
      </c>
      <c r="Y8" s="289">
        <v>13.315652999999999</v>
      </c>
      <c r="Z8" s="289">
        <v>13.29698</v>
      </c>
      <c r="AA8" s="289">
        <v>12.517327999999999</v>
      </c>
      <c r="AB8" s="289">
        <v>13.128899000000001</v>
      </c>
      <c r="AC8" s="289">
        <v>13.190308999999999</v>
      </c>
      <c r="AD8" s="289">
        <v>13.313839</v>
      </c>
      <c r="AE8" s="289">
        <v>13.256073000000001</v>
      </c>
      <c r="AF8" s="289">
        <v>13.251652</v>
      </c>
      <c r="AG8" s="289">
        <v>13.21224</v>
      </c>
      <c r="AH8" s="289">
        <v>13.41051</v>
      </c>
      <c r="AI8" s="289">
        <v>13.170586</v>
      </c>
      <c r="AJ8" s="289">
        <v>13.529911999999999</v>
      </c>
      <c r="AK8" s="289">
        <v>13.395830999999999</v>
      </c>
      <c r="AL8" s="289">
        <v>13.437274</v>
      </c>
      <c r="AM8" s="289">
        <v>13.140373</v>
      </c>
      <c r="AN8" s="289">
        <v>13.239549999999999</v>
      </c>
      <c r="AO8" s="289">
        <v>13.452956</v>
      </c>
      <c r="AP8" s="289">
        <v>13.465611000000001</v>
      </c>
      <c r="AQ8" s="289">
        <v>13.446565</v>
      </c>
      <c r="AR8" s="289">
        <v>13.610484</v>
      </c>
      <c r="AS8" s="289">
        <v>13.707281</v>
      </c>
      <c r="AT8" s="289">
        <v>13.810121000000001</v>
      </c>
      <c r="AU8" s="289">
        <v>13.828156</v>
      </c>
      <c r="AV8" s="289">
        <v>13.863763000000001</v>
      </c>
      <c r="AW8" s="289">
        <v>13.789249</v>
      </c>
      <c r="AX8" s="289">
        <v>13.656661</v>
      </c>
      <c r="AY8" s="289">
        <v>13.305021</v>
      </c>
      <c r="AZ8" s="874">
        <v>13.710654</v>
      </c>
      <c r="BA8" s="874">
        <v>13.717968000000001</v>
      </c>
      <c r="BB8" s="874">
        <v>13.933840999999999</v>
      </c>
      <c r="BC8" s="874">
        <v>13.820234710999999</v>
      </c>
      <c r="BD8" s="874">
        <v>13.890714349</v>
      </c>
      <c r="BE8" s="355">
        <v>13.8416</v>
      </c>
      <c r="BF8" s="355">
        <v>13.8073</v>
      </c>
      <c r="BG8" s="355">
        <v>13.68554</v>
      </c>
      <c r="BH8" s="355">
        <v>13.77244</v>
      </c>
      <c r="BI8" s="355">
        <v>13.918229999999999</v>
      </c>
      <c r="BJ8" s="355">
        <v>13.952199999999999</v>
      </c>
      <c r="BK8" s="355">
        <v>13.9917</v>
      </c>
      <c r="BL8" s="355">
        <v>13.9377</v>
      </c>
      <c r="BM8" s="355">
        <v>14.02215</v>
      </c>
      <c r="BN8" s="355">
        <v>14.049759999999999</v>
      </c>
      <c r="BO8" s="355">
        <v>14.075979999999999</v>
      </c>
      <c r="BP8" s="355">
        <v>14.07328</v>
      </c>
      <c r="BQ8" s="355">
        <v>14.0397</v>
      </c>
      <c r="BR8" s="355">
        <v>14.03223</v>
      </c>
      <c r="BS8" s="355">
        <v>13.911289999999999</v>
      </c>
      <c r="BT8" s="355">
        <v>13.98638</v>
      </c>
      <c r="BU8" s="355">
        <v>14.098599999999999</v>
      </c>
      <c r="BV8" s="355">
        <v>14.139889999999999</v>
      </c>
    </row>
    <row r="9" spans="1:74" ht="11.1" customHeight="1" x14ac:dyDescent="0.2">
      <c r="A9" s="335" t="s">
        <v>864</v>
      </c>
      <c r="B9" s="404" t="s">
        <v>965</v>
      </c>
      <c r="C9" s="289">
        <v>27.943489699000001</v>
      </c>
      <c r="D9" s="289">
        <v>28.683867505999999</v>
      </c>
      <c r="E9" s="289">
        <v>28.656629852999998</v>
      </c>
      <c r="F9" s="289">
        <v>28.661784361999999</v>
      </c>
      <c r="G9" s="289">
        <v>28.087145674999999</v>
      </c>
      <c r="H9" s="289">
        <v>27.781828296</v>
      </c>
      <c r="I9" s="289">
        <v>28.103382003</v>
      </c>
      <c r="J9" s="289">
        <v>28.908097502</v>
      </c>
      <c r="K9" s="289">
        <v>28.898790935000001</v>
      </c>
      <c r="L9" s="289">
        <v>29.301244061999999</v>
      </c>
      <c r="M9" s="289">
        <v>29.281090893999998</v>
      </c>
      <c r="N9" s="289">
        <v>28.918861827000001</v>
      </c>
      <c r="O9" s="289">
        <v>29.264720017999998</v>
      </c>
      <c r="P9" s="289">
        <v>29.483177389000002</v>
      </c>
      <c r="Q9" s="289">
        <v>29.352658035000001</v>
      </c>
      <c r="R9" s="289">
        <v>29.030070214999999</v>
      </c>
      <c r="S9" s="289">
        <v>29.140083024999999</v>
      </c>
      <c r="T9" s="289">
        <v>29.444049477</v>
      </c>
      <c r="U9" s="289">
        <v>29.786598849000001</v>
      </c>
      <c r="V9" s="289">
        <v>29.628927990000001</v>
      </c>
      <c r="W9" s="289">
        <v>29.596355763999998</v>
      </c>
      <c r="X9" s="289">
        <v>29.862883978999999</v>
      </c>
      <c r="Y9" s="289">
        <v>30.682968110000001</v>
      </c>
      <c r="Z9" s="289">
        <v>31.073372263</v>
      </c>
      <c r="AA9" s="289">
        <v>30.515571979000001</v>
      </c>
      <c r="AB9" s="289">
        <v>30.616977041999998</v>
      </c>
      <c r="AC9" s="289">
        <v>30.791421124999999</v>
      </c>
      <c r="AD9" s="289">
        <v>30.394189948000001</v>
      </c>
      <c r="AE9" s="289">
        <v>30.231794712999999</v>
      </c>
      <c r="AF9" s="289">
        <v>30.348956190999999</v>
      </c>
      <c r="AG9" s="289">
        <v>30.264076955</v>
      </c>
      <c r="AH9" s="289">
        <v>30.383620513</v>
      </c>
      <c r="AI9" s="289">
        <v>29.904836553999999</v>
      </c>
      <c r="AJ9" s="289">
        <v>30.784945538999999</v>
      </c>
      <c r="AK9" s="289">
        <v>31.027687153999999</v>
      </c>
      <c r="AL9" s="289">
        <v>31.395174582999999</v>
      </c>
      <c r="AM9" s="289">
        <v>31.279857281000002</v>
      </c>
      <c r="AN9" s="289">
        <v>31.1221</v>
      </c>
      <c r="AO9" s="289">
        <v>31.642099999999999</v>
      </c>
      <c r="AP9" s="289">
        <v>31.398399999999999</v>
      </c>
      <c r="AQ9" s="289">
        <v>31.285499999999999</v>
      </c>
      <c r="AR9" s="289">
        <v>31.329599999999999</v>
      </c>
      <c r="AS9" s="289">
        <v>32.213999999999999</v>
      </c>
      <c r="AT9" s="289">
        <v>32.464799999999997</v>
      </c>
      <c r="AU9" s="289">
        <v>32.554600000000001</v>
      </c>
      <c r="AV9" s="289">
        <v>32.720500000000001</v>
      </c>
      <c r="AW9" s="289">
        <v>32.765900000000002</v>
      </c>
      <c r="AX9" s="289">
        <v>32.978400000000001</v>
      </c>
      <c r="AY9" s="289">
        <v>32.6265</v>
      </c>
      <c r="AZ9" s="874">
        <v>32.998800000000003</v>
      </c>
      <c r="BA9" s="874">
        <v>31.1691</v>
      </c>
      <c r="BB9" s="874">
        <v>31.217535976000001</v>
      </c>
      <c r="BC9" s="874">
        <v>29.901372077000001</v>
      </c>
      <c r="BD9" s="874">
        <v>31.597026211999999</v>
      </c>
      <c r="BE9" s="355">
        <v>32.138355324000003</v>
      </c>
      <c r="BF9" s="355">
        <v>32.395864504000002</v>
      </c>
      <c r="BG9" s="355">
        <v>32.494464071000003</v>
      </c>
      <c r="BH9" s="355">
        <v>32.808566826000003</v>
      </c>
      <c r="BI9" s="355">
        <v>33.186072109000001</v>
      </c>
      <c r="BJ9" s="355">
        <v>33.290806422999999</v>
      </c>
      <c r="BK9" s="355">
        <v>33.300347287000001</v>
      </c>
      <c r="BL9" s="355">
        <v>33.581083261000003</v>
      </c>
      <c r="BM9" s="355">
        <v>33.344427996999997</v>
      </c>
      <c r="BN9" s="355">
        <v>33.214793387999997</v>
      </c>
      <c r="BO9" s="355">
        <v>33.085040515000003</v>
      </c>
      <c r="BP9" s="355">
        <v>33.357278452999999</v>
      </c>
      <c r="BQ9" s="355">
        <v>33.622226433999998</v>
      </c>
      <c r="BR9" s="355">
        <v>33.862370362999997</v>
      </c>
      <c r="BS9" s="355">
        <v>34.054221748000003</v>
      </c>
      <c r="BT9" s="355">
        <v>34.378782999999999</v>
      </c>
      <c r="BU9" s="355">
        <v>34.747523741999998</v>
      </c>
      <c r="BV9" s="355">
        <v>34.689061508000002</v>
      </c>
    </row>
    <row r="10" spans="1:74" ht="11.1" customHeight="1" x14ac:dyDescent="0.2">
      <c r="A10" s="335"/>
      <c r="B10" s="413"/>
      <c r="AY10" s="83"/>
      <c r="AZ10" s="641"/>
      <c r="BA10" s="641"/>
      <c r="BB10" s="641"/>
      <c r="BC10" s="641"/>
      <c r="BD10" s="641"/>
      <c r="BE10" s="399"/>
      <c r="BF10" s="399"/>
      <c r="BG10" s="399"/>
      <c r="BH10" s="399"/>
      <c r="BI10" s="399"/>
      <c r="BJ10" s="399"/>
      <c r="BK10" s="399"/>
      <c r="BL10" s="399"/>
      <c r="BM10" s="399"/>
      <c r="BN10" s="399"/>
      <c r="BO10" s="399"/>
      <c r="BP10" s="399"/>
      <c r="BQ10" s="399"/>
      <c r="BR10" s="399"/>
      <c r="BS10" s="399"/>
      <c r="BT10" s="399"/>
      <c r="BU10" s="399"/>
      <c r="BV10" s="399"/>
    </row>
    <row r="11" spans="1:74" s="272" customFormat="1" ht="11.1" customHeight="1" x14ac:dyDescent="0.2">
      <c r="A11" s="418" t="s">
        <v>177</v>
      </c>
      <c r="B11" s="414" t="s">
        <v>834</v>
      </c>
      <c r="C11" s="105">
        <v>23.79</v>
      </c>
      <c r="D11" s="105">
        <v>24.45</v>
      </c>
      <c r="E11" s="105">
        <v>24.085000000000001</v>
      </c>
      <c r="F11" s="105">
        <v>24.37</v>
      </c>
      <c r="G11" s="105">
        <v>23.894600000000001</v>
      </c>
      <c r="H11" s="105">
        <v>24.02</v>
      </c>
      <c r="I11" s="105">
        <v>24.24</v>
      </c>
      <c r="J11" s="105">
        <v>25.17</v>
      </c>
      <c r="K11" s="105">
        <v>25.31</v>
      </c>
      <c r="L11" s="105">
        <v>24.905000000000001</v>
      </c>
      <c r="M11" s="105">
        <v>24.61</v>
      </c>
      <c r="N11" s="105">
        <v>24.66</v>
      </c>
      <c r="O11" s="105">
        <v>24.055</v>
      </c>
      <c r="P11" s="105">
        <v>24.34</v>
      </c>
      <c r="Q11" s="105">
        <v>24.555</v>
      </c>
      <c r="R11" s="105">
        <v>24.56</v>
      </c>
      <c r="S11" s="105">
        <v>24.085000000000001</v>
      </c>
      <c r="T11" s="105">
        <v>24.234999999999999</v>
      </c>
      <c r="U11" s="105">
        <v>23.39</v>
      </c>
      <c r="V11" s="105">
        <v>23.175000000000001</v>
      </c>
      <c r="W11" s="105">
        <v>23.824999999999999</v>
      </c>
      <c r="X11" s="105">
        <v>23.715</v>
      </c>
      <c r="Y11" s="105">
        <v>23.77</v>
      </c>
      <c r="Z11" s="105">
        <v>23.7</v>
      </c>
      <c r="AA11" s="105">
        <v>23.54</v>
      </c>
      <c r="AB11" s="105">
        <v>23.844999999999999</v>
      </c>
      <c r="AC11" s="105">
        <v>24.175000000000001</v>
      </c>
      <c r="AD11" s="105">
        <v>24.13</v>
      </c>
      <c r="AE11" s="105">
        <v>23.98</v>
      </c>
      <c r="AF11" s="105">
        <v>23.58</v>
      </c>
      <c r="AG11" s="105">
        <v>24.02</v>
      </c>
      <c r="AH11" s="105">
        <v>23.94</v>
      </c>
      <c r="AI11" s="105">
        <v>23.21</v>
      </c>
      <c r="AJ11" s="105">
        <v>23.71</v>
      </c>
      <c r="AK11" s="105">
        <v>23.725000000000001</v>
      </c>
      <c r="AL11" s="105">
        <v>23.88</v>
      </c>
      <c r="AM11" s="105">
        <v>23.87</v>
      </c>
      <c r="AN11" s="105">
        <v>24</v>
      </c>
      <c r="AO11" s="105">
        <v>24.25</v>
      </c>
      <c r="AP11" s="105">
        <v>24.055</v>
      </c>
      <c r="AQ11" s="105">
        <v>24.41</v>
      </c>
      <c r="AR11" s="105">
        <v>24.91</v>
      </c>
      <c r="AS11" s="105">
        <v>24.46</v>
      </c>
      <c r="AT11" s="105">
        <v>24.434999999999999</v>
      </c>
      <c r="AU11" s="105">
        <v>25.58</v>
      </c>
      <c r="AV11" s="105">
        <v>25.295000000000002</v>
      </c>
      <c r="AW11" s="105">
        <v>25.055</v>
      </c>
      <c r="AX11" s="105">
        <v>25.225000000000001</v>
      </c>
      <c r="AY11" s="105">
        <v>25.125</v>
      </c>
      <c r="AZ11" s="886">
        <v>25.95</v>
      </c>
      <c r="BA11" s="886">
        <v>18.41</v>
      </c>
      <c r="BB11" s="886">
        <v>16.850000000000001</v>
      </c>
      <c r="BC11" s="886">
        <v>16.28</v>
      </c>
      <c r="BD11" s="886">
        <v>18.100000000000001</v>
      </c>
      <c r="BE11" s="388">
        <v>18.91</v>
      </c>
      <c r="BF11" s="388">
        <v>20.39</v>
      </c>
      <c r="BG11" s="388">
        <v>21.72</v>
      </c>
      <c r="BH11" s="388">
        <v>23.35</v>
      </c>
      <c r="BI11" s="388">
        <v>24.18</v>
      </c>
      <c r="BJ11" s="388">
        <v>24.41</v>
      </c>
      <c r="BK11" s="388">
        <v>24.605</v>
      </c>
      <c r="BL11" s="388">
        <v>24.67</v>
      </c>
      <c r="BM11" s="388">
        <v>24.734999999999999</v>
      </c>
      <c r="BN11" s="388">
        <v>24.85</v>
      </c>
      <c r="BO11" s="388">
        <v>24.864999999999998</v>
      </c>
      <c r="BP11" s="388">
        <v>24.88</v>
      </c>
      <c r="BQ11" s="388">
        <v>24.91</v>
      </c>
      <c r="BR11" s="388">
        <v>24.925000000000001</v>
      </c>
      <c r="BS11" s="388">
        <v>24.94</v>
      </c>
      <c r="BT11" s="388">
        <v>24.954999999999998</v>
      </c>
      <c r="BU11" s="388">
        <v>24.99</v>
      </c>
      <c r="BV11" s="388">
        <v>25.004999999999999</v>
      </c>
    </row>
    <row r="12" spans="1:74" ht="11.1" customHeight="1" x14ac:dyDescent="0.2">
      <c r="A12" s="335" t="s">
        <v>547</v>
      </c>
      <c r="B12" s="404" t="s">
        <v>966</v>
      </c>
      <c r="C12" s="289">
        <v>0.97</v>
      </c>
      <c r="D12" s="289">
        <v>0.97</v>
      </c>
      <c r="E12" s="289">
        <v>0.98</v>
      </c>
      <c r="F12" s="289">
        <v>0.99</v>
      </c>
      <c r="G12" s="289">
        <v>1</v>
      </c>
      <c r="H12" s="289">
        <v>1.01</v>
      </c>
      <c r="I12" s="289">
        <v>1.01</v>
      </c>
      <c r="J12" s="289">
        <v>1.02</v>
      </c>
      <c r="K12" s="289">
        <v>1.02</v>
      </c>
      <c r="L12" s="289">
        <v>1.03</v>
      </c>
      <c r="M12" s="289">
        <v>1.01</v>
      </c>
      <c r="N12" s="289">
        <v>1.01</v>
      </c>
      <c r="O12" s="289">
        <v>1.01</v>
      </c>
      <c r="P12" s="289">
        <v>1.01</v>
      </c>
      <c r="Q12" s="289">
        <v>1</v>
      </c>
      <c r="R12" s="289">
        <v>1.01</v>
      </c>
      <c r="S12" s="289">
        <v>0.98</v>
      </c>
      <c r="T12" s="289">
        <v>0.95</v>
      </c>
      <c r="U12" s="289">
        <v>0.96</v>
      </c>
      <c r="V12" s="289">
        <v>0.94</v>
      </c>
      <c r="W12" s="289">
        <v>0.95</v>
      </c>
      <c r="X12" s="289">
        <v>0.96</v>
      </c>
      <c r="Y12" s="289">
        <v>0.96</v>
      </c>
      <c r="Z12" s="289">
        <v>0.95</v>
      </c>
      <c r="AA12" s="289">
        <v>0.92</v>
      </c>
      <c r="AB12" s="289">
        <v>0.91</v>
      </c>
      <c r="AC12" s="289">
        <v>0.91</v>
      </c>
      <c r="AD12" s="289">
        <v>0.91</v>
      </c>
      <c r="AE12" s="289">
        <v>0.9</v>
      </c>
      <c r="AF12" s="289">
        <v>0.9</v>
      </c>
      <c r="AG12" s="289">
        <v>0.91</v>
      </c>
      <c r="AH12" s="289">
        <v>0.91</v>
      </c>
      <c r="AI12" s="289">
        <v>0.91</v>
      </c>
      <c r="AJ12" s="289">
        <v>0.91</v>
      </c>
      <c r="AK12" s="289">
        <v>0.90500000000000003</v>
      </c>
      <c r="AL12" s="289">
        <v>0.92</v>
      </c>
      <c r="AM12" s="289">
        <v>0.91</v>
      </c>
      <c r="AN12" s="289">
        <v>0.92</v>
      </c>
      <c r="AO12" s="289">
        <v>0.91</v>
      </c>
      <c r="AP12" s="289">
        <v>0.91500000000000004</v>
      </c>
      <c r="AQ12" s="289">
        <v>0.92</v>
      </c>
      <c r="AR12" s="289">
        <v>0.92</v>
      </c>
      <c r="AS12" s="289">
        <v>0.93</v>
      </c>
      <c r="AT12" s="289">
        <v>0.94</v>
      </c>
      <c r="AU12" s="289">
        <v>0.95</v>
      </c>
      <c r="AV12" s="289">
        <v>0.94</v>
      </c>
      <c r="AW12" s="289">
        <v>0.97</v>
      </c>
      <c r="AX12" s="289">
        <v>0.97</v>
      </c>
      <c r="AY12" s="289">
        <v>0.96</v>
      </c>
      <c r="AZ12" s="874">
        <v>0.98</v>
      </c>
      <c r="BA12" s="874">
        <v>0.97</v>
      </c>
      <c r="BB12" s="874">
        <v>0.99</v>
      </c>
      <c r="BC12" s="874">
        <v>0.97</v>
      </c>
      <c r="BD12" s="874">
        <v>0.98</v>
      </c>
      <c r="BE12" s="355" t="s">
        <v>1611</v>
      </c>
      <c r="BF12" s="355" t="s">
        <v>1611</v>
      </c>
      <c r="BG12" s="355" t="s">
        <v>1611</v>
      </c>
      <c r="BH12" s="355" t="s">
        <v>1611</v>
      </c>
      <c r="BI12" s="355" t="s">
        <v>1611</v>
      </c>
      <c r="BJ12" s="355" t="s">
        <v>1611</v>
      </c>
      <c r="BK12" s="355" t="s">
        <v>1611</v>
      </c>
      <c r="BL12" s="355" t="s">
        <v>1611</v>
      </c>
      <c r="BM12" s="355" t="s">
        <v>1611</v>
      </c>
      <c r="BN12" s="355" t="s">
        <v>1611</v>
      </c>
      <c r="BO12" s="355" t="s">
        <v>1611</v>
      </c>
      <c r="BP12" s="355" t="s">
        <v>1611</v>
      </c>
      <c r="BQ12" s="355" t="s">
        <v>1611</v>
      </c>
      <c r="BR12" s="355" t="s">
        <v>1611</v>
      </c>
      <c r="BS12" s="355" t="s">
        <v>1611</v>
      </c>
      <c r="BT12" s="355" t="s">
        <v>1611</v>
      </c>
      <c r="BU12" s="355" t="s">
        <v>1611</v>
      </c>
      <c r="BV12" s="355" t="s">
        <v>1611</v>
      </c>
    </row>
    <row r="13" spans="1:74" ht="11.1" customHeight="1" x14ac:dyDescent="0.2">
      <c r="A13" s="335" t="s">
        <v>571</v>
      </c>
      <c r="B13" s="404" t="s">
        <v>967</v>
      </c>
      <c r="C13" s="289">
        <v>0.27</v>
      </c>
      <c r="D13" s="289">
        <v>0.28000000000000003</v>
      </c>
      <c r="E13" s="289">
        <v>0.26</v>
      </c>
      <c r="F13" s="289">
        <v>0.27</v>
      </c>
      <c r="G13" s="289">
        <v>0.28000000000000003</v>
      </c>
      <c r="H13" s="289">
        <v>0.28999999999999998</v>
      </c>
      <c r="I13" s="289">
        <v>0.27</v>
      </c>
      <c r="J13" s="289">
        <v>0.28000000000000003</v>
      </c>
      <c r="K13" s="289">
        <v>0.28999999999999998</v>
      </c>
      <c r="L13" s="289">
        <v>0.27</v>
      </c>
      <c r="M13" s="289">
        <v>0.25</v>
      </c>
      <c r="N13" s="289">
        <v>0.25</v>
      </c>
      <c r="O13" s="289">
        <v>0.26</v>
      </c>
      <c r="P13" s="289">
        <v>0.28000000000000003</v>
      </c>
      <c r="Q13" s="289">
        <v>0.26</v>
      </c>
      <c r="R13" s="289">
        <v>0.26</v>
      </c>
      <c r="S13" s="289">
        <v>0.25</v>
      </c>
      <c r="T13" s="289">
        <v>0.25</v>
      </c>
      <c r="U13" s="289">
        <v>0.26</v>
      </c>
      <c r="V13" s="289">
        <v>0.25</v>
      </c>
      <c r="W13" s="289">
        <v>0.26</v>
      </c>
      <c r="X13" s="289">
        <v>0.26</v>
      </c>
      <c r="Y13" s="289">
        <v>0.27</v>
      </c>
      <c r="Z13" s="289">
        <v>0.25</v>
      </c>
      <c r="AA13" s="289">
        <v>0.25</v>
      </c>
      <c r="AB13" s="289">
        <v>0.24</v>
      </c>
      <c r="AC13" s="289">
        <v>0.25</v>
      </c>
      <c r="AD13" s="289">
        <v>0.26</v>
      </c>
      <c r="AE13" s="289">
        <v>0.25</v>
      </c>
      <c r="AF13" s="289">
        <v>0.25</v>
      </c>
      <c r="AG13" s="289">
        <v>0.24</v>
      </c>
      <c r="AH13" s="289">
        <v>0.25</v>
      </c>
      <c r="AI13" s="289">
        <v>0.24</v>
      </c>
      <c r="AJ13" s="289">
        <v>0.24</v>
      </c>
      <c r="AK13" s="289">
        <v>0.22</v>
      </c>
      <c r="AL13" s="289">
        <v>0.24</v>
      </c>
      <c r="AM13" s="289">
        <v>0.24</v>
      </c>
      <c r="AN13" s="289">
        <v>0.24</v>
      </c>
      <c r="AO13" s="289">
        <v>0.23</v>
      </c>
      <c r="AP13" s="289">
        <v>0.23</v>
      </c>
      <c r="AQ13" s="289">
        <v>0.22</v>
      </c>
      <c r="AR13" s="289">
        <v>0.23</v>
      </c>
      <c r="AS13" s="289">
        <v>0.24</v>
      </c>
      <c r="AT13" s="289">
        <v>0.23</v>
      </c>
      <c r="AU13" s="289">
        <v>0.25</v>
      </c>
      <c r="AV13" s="289">
        <v>0.26</v>
      </c>
      <c r="AW13" s="289">
        <v>0.25</v>
      </c>
      <c r="AX13" s="289">
        <v>0.25</v>
      </c>
      <c r="AY13" s="289">
        <v>0.24</v>
      </c>
      <c r="AZ13" s="874">
        <v>0.25</v>
      </c>
      <c r="BA13" s="874">
        <v>0.25</v>
      </c>
      <c r="BB13" s="874">
        <v>0.26</v>
      </c>
      <c r="BC13" s="874">
        <v>0.26</v>
      </c>
      <c r="BD13" s="874">
        <v>0.25</v>
      </c>
      <c r="BE13" s="355" t="s">
        <v>1611</v>
      </c>
      <c r="BF13" s="355" t="s">
        <v>1611</v>
      </c>
      <c r="BG13" s="355" t="s">
        <v>1611</v>
      </c>
      <c r="BH13" s="355" t="s">
        <v>1611</v>
      </c>
      <c r="BI13" s="355" t="s">
        <v>1611</v>
      </c>
      <c r="BJ13" s="355" t="s">
        <v>1611</v>
      </c>
      <c r="BK13" s="355" t="s">
        <v>1611</v>
      </c>
      <c r="BL13" s="355" t="s">
        <v>1611</v>
      </c>
      <c r="BM13" s="355" t="s">
        <v>1611</v>
      </c>
      <c r="BN13" s="355" t="s">
        <v>1611</v>
      </c>
      <c r="BO13" s="355" t="s">
        <v>1611</v>
      </c>
      <c r="BP13" s="355" t="s">
        <v>1611</v>
      </c>
      <c r="BQ13" s="355" t="s">
        <v>1611</v>
      </c>
      <c r="BR13" s="355" t="s">
        <v>1611</v>
      </c>
      <c r="BS13" s="355" t="s">
        <v>1611</v>
      </c>
      <c r="BT13" s="355" t="s">
        <v>1611</v>
      </c>
      <c r="BU13" s="355" t="s">
        <v>1611</v>
      </c>
      <c r="BV13" s="355" t="s">
        <v>1611</v>
      </c>
    </row>
    <row r="14" spans="1:74" ht="11.1" customHeight="1" x14ac:dyDescent="0.2">
      <c r="A14" s="335" t="s">
        <v>564</v>
      </c>
      <c r="B14" s="404" t="s">
        <v>968</v>
      </c>
      <c r="C14" s="289">
        <v>0.1</v>
      </c>
      <c r="D14" s="289">
        <v>0.09</v>
      </c>
      <c r="E14" s="289">
        <v>0.09</v>
      </c>
      <c r="F14" s="289">
        <v>0.09</v>
      </c>
      <c r="G14" s="289">
        <v>0.09</v>
      </c>
      <c r="H14" s="289">
        <v>0.09</v>
      </c>
      <c r="I14" s="289">
        <v>0.1</v>
      </c>
      <c r="J14" s="289">
        <v>0.08</v>
      </c>
      <c r="K14" s="289">
        <v>0.1</v>
      </c>
      <c r="L14" s="289">
        <v>7.4999999999999997E-2</v>
      </c>
      <c r="M14" s="289">
        <v>0.06</v>
      </c>
      <c r="N14" s="289">
        <v>0.06</v>
      </c>
      <c r="O14" s="289">
        <v>5.5E-2</v>
      </c>
      <c r="P14" s="289">
        <v>0.06</v>
      </c>
      <c r="Q14" s="289">
        <v>5.5E-2</v>
      </c>
      <c r="R14" s="289">
        <v>0.06</v>
      </c>
      <c r="S14" s="289">
        <v>5.5E-2</v>
      </c>
      <c r="T14" s="289">
        <v>6.5000000000000002E-2</v>
      </c>
      <c r="U14" s="289">
        <v>0.06</v>
      </c>
      <c r="V14" s="289">
        <v>6.5000000000000002E-2</v>
      </c>
      <c r="W14" s="289">
        <v>0.05</v>
      </c>
      <c r="X14" s="289">
        <v>0.06</v>
      </c>
      <c r="Y14" s="289">
        <v>0.05</v>
      </c>
      <c r="Z14" s="289">
        <v>0.05</v>
      </c>
      <c r="AA14" s="289">
        <v>0.06</v>
      </c>
      <c r="AB14" s="289">
        <v>0.05</v>
      </c>
      <c r="AC14" s="289">
        <v>0.06</v>
      </c>
      <c r="AD14" s="289">
        <v>0.05</v>
      </c>
      <c r="AE14" s="289">
        <v>0.06</v>
      </c>
      <c r="AF14" s="289">
        <v>0.05</v>
      </c>
      <c r="AG14" s="289">
        <v>0.06</v>
      </c>
      <c r="AH14" s="289">
        <v>0.06</v>
      </c>
      <c r="AI14" s="289">
        <v>0.06</v>
      </c>
      <c r="AJ14" s="289">
        <v>0.05</v>
      </c>
      <c r="AK14" s="289">
        <v>0.06</v>
      </c>
      <c r="AL14" s="289">
        <v>7.0000000000000007E-2</v>
      </c>
      <c r="AM14" s="289">
        <v>0.05</v>
      </c>
      <c r="AN14" s="289">
        <v>0.06</v>
      </c>
      <c r="AO14" s="289">
        <v>0.06</v>
      </c>
      <c r="AP14" s="289">
        <v>0.05</v>
      </c>
      <c r="AQ14" s="289">
        <v>0.06</v>
      </c>
      <c r="AR14" s="289">
        <v>0.05</v>
      </c>
      <c r="AS14" s="289">
        <v>0.05</v>
      </c>
      <c r="AT14" s="289">
        <v>0.05</v>
      </c>
      <c r="AU14" s="289">
        <v>0.04</v>
      </c>
      <c r="AV14" s="289">
        <v>0.05</v>
      </c>
      <c r="AW14" s="289">
        <v>0.04</v>
      </c>
      <c r="AX14" s="289">
        <v>0.04</v>
      </c>
      <c r="AY14" s="289">
        <v>5.5E-2</v>
      </c>
      <c r="AZ14" s="874">
        <v>0.04</v>
      </c>
      <c r="BA14" s="874">
        <v>0.05</v>
      </c>
      <c r="BB14" s="874">
        <v>0.04</v>
      </c>
      <c r="BC14" s="874">
        <v>0.05</v>
      </c>
      <c r="BD14" s="874">
        <v>0.04</v>
      </c>
      <c r="BE14" s="355" t="s">
        <v>1611</v>
      </c>
      <c r="BF14" s="355" t="s">
        <v>1611</v>
      </c>
      <c r="BG14" s="355" t="s">
        <v>1611</v>
      </c>
      <c r="BH14" s="355" t="s">
        <v>1611</v>
      </c>
      <c r="BI14" s="355" t="s">
        <v>1611</v>
      </c>
      <c r="BJ14" s="355" t="s">
        <v>1611</v>
      </c>
      <c r="BK14" s="355" t="s">
        <v>1611</v>
      </c>
      <c r="BL14" s="355" t="s">
        <v>1611</v>
      </c>
      <c r="BM14" s="355" t="s">
        <v>1611</v>
      </c>
      <c r="BN14" s="355" t="s">
        <v>1611</v>
      </c>
      <c r="BO14" s="355" t="s">
        <v>1611</v>
      </c>
      <c r="BP14" s="355" t="s">
        <v>1611</v>
      </c>
      <c r="BQ14" s="355" t="s">
        <v>1611</v>
      </c>
      <c r="BR14" s="355" t="s">
        <v>1611</v>
      </c>
      <c r="BS14" s="355" t="s">
        <v>1611</v>
      </c>
      <c r="BT14" s="355" t="s">
        <v>1611</v>
      </c>
      <c r="BU14" s="355" t="s">
        <v>1611</v>
      </c>
      <c r="BV14" s="355" t="s">
        <v>1611</v>
      </c>
    </row>
    <row r="15" spans="1:74" ht="11.1" customHeight="1" x14ac:dyDescent="0.2">
      <c r="A15" s="335" t="s">
        <v>548</v>
      </c>
      <c r="B15" s="404" t="s">
        <v>969</v>
      </c>
      <c r="C15" s="289">
        <v>0.18</v>
      </c>
      <c r="D15" s="289">
        <v>0.19</v>
      </c>
      <c r="E15" s="289">
        <v>0.19</v>
      </c>
      <c r="F15" s="289">
        <v>0.2</v>
      </c>
      <c r="G15" s="289">
        <v>0.18</v>
      </c>
      <c r="H15" s="289">
        <v>0.19</v>
      </c>
      <c r="I15" s="289">
        <v>0.2</v>
      </c>
      <c r="J15" s="289">
        <v>0.19</v>
      </c>
      <c r="K15" s="289">
        <v>0.21</v>
      </c>
      <c r="L15" s="289">
        <v>0.22</v>
      </c>
      <c r="M15" s="289">
        <v>0.21</v>
      </c>
      <c r="N15" s="289">
        <v>0.19</v>
      </c>
      <c r="O15" s="289">
        <v>0.2</v>
      </c>
      <c r="P15" s="289">
        <v>0.19</v>
      </c>
      <c r="Q15" s="289">
        <v>0.2</v>
      </c>
      <c r="R15" s="289">
        <v>0.21</v>
      </c>
      <c r="S15" s="289">
        <v>0.21</v>
      </c>
      <c r="T15" s="289">
        <v>0.2</v>
      </c>
      <c r="U15" s="289">
        <v>0.21</v>
      </c>
      <c r="V15" s="289">
        <v>0.2</v>
      </c>
      <c r="W15" s="289">
        <v>0.2</v>
      </c>
      <c r="X15" s="289">
        <v>0.2</v>
      </c>
      <c r="Y15" s="289">
        <v>0.21</v>
      </c>
      <c r="Z15" s="289">
        <v>0.22</v>
      </c>
      <c r="AA15" s="289">
        <v>0.21</v>
      </c>
      <c r="AB15" s="289">
        <v>0.21</v>
      </c>
      <c r="AC15" s="289">
        <v>0.22</v>
      </c>
      <c r="AD15" s="289">
        <v>0.21</v>
      </c>
      <c r="AE15" s="289">
        <v>0.22</v>
      </c>
      <c r="AF15" s="289">
        <v>0.22</v>
      </c>
      <c r="AG15" s="289">
        <v>0.21</v>
      </c>
      <c r="AH15" s="289">
        <v>0.21</v>
      </c>
      <c r="AI15" s="289">
        <v>0.21</v>
      </c>
      <c r="AJ15" s="289">
        <v>0.22</v>
      </c>
      <c r="AK15" s="289">
        <v>0.22</v>
      </c>
      <c r="AL15" s="289">
        <v>0.22</v>
      </c>
      <c r="AM15" s="289">
        <v>0.24</v>
      </c>
      <c r="AN15" s="289">
        <v>0.22</v>
      </c>
      <c r="AO15" s="289">
        <v>0.24</v>
      </c>
      <c r="AP15" s="289">
        <v>0.23</v>
      </c>
      <c r="AQ15" s="289">
        <v>0.24</v>
      </c>
      <c r="AR15" s="289">
        <v>0.25</v>
      </c>
      <c r="AS15" s="289">
        <v>0.23</v>
      </c>
      <c r="AT15" s="289">
        <v>0.24</v>
      </c>
      <c r="AU15" s="289">
        <v>0.24</v>
      </c>
      <c r="AV15" s="289">
        <v>0.25</v>
      </c>
      <c r="AW15" s="289">
        <v>0.24</v>
      </c>
      <c r="AX15" s="289">
        <v>0.25</v>
      </c>
      <c r="AY15" s="289">
        <v>0.24</v>
      </c>
      <c r="AZ15" s="874">
        <v>0.24</v>
      </c>
      <c r="BA15" s="874">
        <v>0.23</v>
      </c>
      <c r="BB15" s="874">
        <v>0.23</v>
      </c>
      <c r="BC15" s="874">
        <v>0.23</v>
      </c>
      <c r="BD15" s="874">
        <v>0.24</v>
      </c>
      <c r="BE15" s="355" t="s">
        <v>1611</v>
      </c>
      <c r="BF15" s="355" t="s">
        <v>1611</v>
      </c>
      <c r="BG15" s="355" t="s">
        <v>1611</v>
      </c>
      <c r="BH15" s="355" t="s">
        <v>1611</v>
      </c>
      <c r="BI15" s="355" t="s">
        <v>1611</v>
      </c>
      <c r="BJ15" s="355" t="s">
        <v>1611</v>
      </c>
      <c r="BK15" s="355" t="s">
        <v>1611</v>
      </c>
      <c r="BL15" s="355" t="s">
        <v>1611</v>
      </c>
      <c r="BM15" s="355" t="s">
        <v>1611</v>
      </c>
      <c r="BN15" s="355" t="s">
        <v>1611</v>
      </c>
      <c r="BO15" s="355" t="s">
        <v>1611</v>
      </c>
      <c r="BP15" s="355" t="s">
        <v>1611</v>
      </c>
      <c r="BQ15" s="355" t="s">
        <v>1611</v>
      </c>
      <c r="BR15" s="355" t="s">
        <v>1611</v>
      </c>
      <c r="BS15" s="355" t="s">
        <v>1611</v>
      </c>
      <c r="BT15" s="355" t="s">
        <v>1611</v>
      </c>
      <c r="BU15" s="355" t="s">
        <v>1611</v>
      </c>
      <c r="BV15" s="355" t="s">
        <v>1611</v>
      </c>
    </row>
    <row r="16" spans="1:74" ht="11.1" customHeight="1" x14ac:dyDescent="0.2">
      <c r="A16" s="335" t="s">
        <v>865</v>
      </c>
      <c r="B16" s="404" t="s">
        <v>970</v>
      </c>
      <c r="C16" s="289">
        <v>2.5</v>
      </c>
      <c r="D16" s="289">
        <v>2.5499999999999998</v>
      </c>
      <c r="E16" s="289">
        <v>2.6</v>
      </c>
      <c r="F16" s="289">
        <v>2.6</v>
      </c>
      <c r="G16" s="289">
        <v>2.5</v>
      </c>
      <c r="H16" s="289">
        <v>2.5</v>
      </c>
      <c r="I16" s="289">
        <v>2.5</v>
      </c>
      <c r="J16" s="289">
        <v>2.5499999999999998</v>
      </c>
      <c r="K16" s="289">
        <v>2.5299999999999998</v>
      </c>
      <c r="L16" s="289">
        <v>2.5499999999999998</v>
      </c>
      <c r="M16" s="289">
        <v>2.56</v>
      </c>
      <c r="N16" s="289">
        <v>2.56</v>
      </c>
      <c r="O16" s="289">
        <v>2.5499999999999998</v>
      </c>
      <c r="P16" s="289">
        <v>2.6</v>
      </c>
      <c r="Q16" s="289">
        <v>2.65</v>
      </c>
      <c r="R16" s="289">
        <v>2.68</v>
      </c>
      <c r="S16" s="289">
        <v>2.75</v>
      </c>
      <c r="T16" s="289">
        <v>2.78</v>
      </c>
      <c r="U16" s="289">
        <v>2.85</v>
      </c>
      <c r="V16" s="289">
        <v>3</v>
      </c>
      <c r="W16" s="289">
        <v>3.05</v>
      </c>
      <c r="X16" s="289">
        <v>3.1</v>
      </c>
      <c r="Y16" s="289">
        <v>3.2</v>
      </c>
      <c r="Z16" s="289">
        <v>3.25</v>
      </c>
      <c r="AA16" s="289">
        <v>3.22</v>
      </c>
      <c r="AB16" s="289">
        <v>3.22</v>
      </c>
      <c r="AC16" s="289">
        <v>3.28</v>
      </c>
      <c r="AD16" s="289">
        <v>3.26</v>
      </c>
      <c r="AE16" s="289">
        <v>3.26</v>
      </c>
      <c r="AF16" s="289">
        <v>3.26</v>
      </c>
      <c r="AG16" s="289">
        <v>3.3</v>
      </c>
      <c r="AH16" s="289">
        <v>3.33</v>
      </c>
      <c r="AI16" s="289">
        <v>3.4</v>
      </c>
      <c r="AJ16" s="289">
        <v>3.35</v>
      </c>
      <c r="AK16" s="289">
        <v>3.42</v>
      </c>
      <c r="AL16" s="289">
        <v>3.4</v>
      </c>
      <c r="AM16" s="289">
        <v>3.4</v>
      </c>
      <c r="AN16" s="289">
        <v>3.45</v>
      </c>
      <c r="AO16" s="289">
        <v>3.35</v>
      </c>
      <c r="AP16" s="289">
        <v>3.4</v>
      </c>
      <c r="AQ16" s="289">
        <v>3.45</v>
      </c>
      <c r="AR16" s="289">
        <v>3.25</v>
      </c>
      <c r="AS16" s="289">
        <v>3.35</v>
      </c>
      <c r="AT16" s="289">
        <v>3.3</v>
      </c>
      <c r="AU16" s="289">
        <v>3.38</v>
      </c>
      <c r="AV16" s="289">
        <v>3.45</v>
      </c>
      <c r="AW16" s="289">
        <v>3.35</v>
      </c>
      <c r="AX16" s="289">
        <v>3.4</v>
      </c>
      <c r="AY16" s="289">
        <v>3.4</v>
      </c>
      <c r="AZ16" s="874">
        <v>3.39</v>
      </c>
      <c r="BA16" s="874">
        <v>3.25</v>
      </c>
      <c r="BB16" s="874">
        <v>3.15</v>
      </c>
      <c r="BC16" s="874">
        <v>2.6</v>
      </c>
      <c r="BD16" s="874">
        <v>2.8</v>
      </c>
      <c r="BE16" s="355" t="s">
        <v>1611</v>
      </c>
      <c r="BF16" s="355" t="s">
        <v>1611</v>
      </c>
      <c r="BG16" s="355" t="s">
        <v>1611</v>
      </c>
      <c r="BH16" s="355" t="s">
        <v>1611</v>
      </c>
      <c r="BI16" s="355" t="s">
        <v>1611</v>
      </c>
      <c r="BJ16" s="355" t="s">
        <v>1611</v>
      </c>
      <c r="BK16" s="355" t="s">
        <v>1611</v>
      </c>
      <c r="BL16" s="355" t="s">
        <v>1611</v>
      </c>
      <c r="BM16" s="355" t="s">
        <v>1611</v>
      </c>
      <c r="BN16" s="355" t="s">
        <v>1611</v>
      </c>
      <c r="BO16" s="355" t="s">
        <v>1611</v>
      </c>
      <c r="BP16" s="355" t="s">
        <v>1611</v>
      </c>
      <c r="BQ16" s="355" t="s">
        <v>1611</v>
      </c>
      <c r="BR16" s="355" t="s">
        <v>1611</v>
      </c>
      <c r="BS16" s="355" t="s">
        <v>1611</v>
      </c>
      <c r="BT16" s="355" t="s">
        <v>1611</v>
      </c>
      <c r="BU16" s="355" t="s">
        <v>1611</v>
      </c>
      <c r="BV16" s="355" t="s">
        <v>1611</v>
      </c>
    </row>
    <row r="17" spans="1:74" ht="11.1" customHeight="1" x14ac:dyDescent="0.2">
      <c r="A17" s="335" t="s">
        <v>189</v>
      </c>
      <c r="B17" s="404" t="s">
        <v>971</v>
      </c>
      <c r="C17" s="289">
        <v>4.25</v>
      </c>
      <c r="D17" s="289">
        <v>4.3499999999999996</v>
      </c>
      <c r="E17" s="289">
        <v>4.3</v>
      </c>
      <c r="F17" s="289">
        <v>4.4000000000000004</v>
      </c>
      <c r="G17" s="289">
        <v>4.4000000000000004</v>
      </c>
      <c r="H17" s="289">
        <v>4.45</v>
      </c>
      <c r="I17" s="289">
        <v>4.55</v>
      </c>
      <c r="J17" s="289">
        <v>4.55</v>
      </c>
      <c r="K17" s="289">
        <v>4.55</v>
      </c>
      <c r="L17" s="289">
        <v>4.58</v>
      </c>
      <c r="M17" s="289">
        <v>4.4800000000000004</v>
      </c>
      <c r="N17" s="289">
        <v>4.4800000000000004</v>
      </c>
      <c r="O17" s="289">
        <v>4.43</v>
      </c>
      <c r="P17" s="289">
        <v>4.43</v>
      </c>
      <c r="Q17" s="289">
        <v>4.38</v>
      </c>
      <c r="R17" s="289">
        <v>4.17</v>
      </c>
      <c r="S17" s="289">
        <v>4.2</v>
      </c>
      <c r="T17" s="289">
        <v>4.21</v>
      </c>
      <c r="U17" s="289">
        <v>4.28</v>
      </c>
      <c r="V17" s="289">
        <v>4.3600000000000003</v>
      </c>
      <c r="W17" s="289">
        <v>4.3499999999999996</v>
      </c>
      <c r="X17" s="289">
        <v>4.37</v>
      </c>
      <c r="Y17" s="289">
        <v>4.34</v>
      </c>
      <c r="Z17" s="289">
        <v>4.42</v>
      </c>
      <c r="AA17" s="289">
        <v>4.4000000000000004</v>
      </c>
      <c r="AB17" s="289">
        <v>4.41</v>
      </c>
      <c r="AC17" s="289">
        <v>4.49</v>
      </c>
      <c r="AD17" s="289">
        <v>4.4800000000000004</v>
      </c>
      <c r="AE17" s="289">
        <v>4.47</v>
      </c>
      <c r="AF17" s="289">
        <v>4.4400000000000004</v>
      </c>
      <c r="AG17" s="289">
        <v>4.55</v>
      </c>
      <c r="AH17" s="289">
        <v>4.47</v>
      </c>
      <c r="AI17" s="289">
        <v>4.32</v>
      </c>
      <c r="AJ17" s="289">
        <v>4.2699999999999996</v>
      </c>
      <c r="AK17" s="289">
        <v>4.25</v>
      </c>
      <c r="AL17" s="289">
        <v>4.22</v>
      </c>
      <c r="AM17" s="289">
        <v>4.3</v>
      </c>
      <c r="AN17" s="289">
        <v>4.2699999999999996</v>
      </c>
      <c r="AO17" s="289">
        <v>4.3499999999999996</v>
      </c>
      <c r="AP17" s="289">
        <v>4.28</v>
      </c>
      <c r="AQ17" s="289">
        <v>4.3099999999999996</v>
      </c>
      <c r="AR17" s="289">
        <v>4.32</v>
      </c>
      <c r="AS17" s="289">
        <v>4.3</v>
      </c>
      <c r="AT17" s="289">
        <v>4.4000000000000004</v>
      </c>
      <c r="AU17" s="289">
        <v>4.4000000000000004</v>
      </c>
      <c r="AV17" s="289">
        <v>4.4000000000000004</v>
      </c>
      <c r="AW17" s="289">
        <v>4.33</v>
      </c>
      <c r="AX17" s="289">
        <v>4.26</v>
      </c>
      <c r="AY17" s="289">
        <v>4.33</v>
      </c>
      <c r="AZ17" s="874">
        <v>4.4000000000000004</v>
      </c>
      <c r="BA17" s="874">
        <v>1.58</v>
      </c>
      <c r="BB17" s="874">
        <v>1.35</v>
      </c>
      <c r="BC17" s="874">
        <v>1.25</v>
      </c>
      <c r="BD17" s="874">
        <v>1.8</v>
      </c>
      <c r="BE17" s="355" t="s">
        <v>1611</v>
      </c>
      <c r="BF17" s="355" t="s">
        <v>1611</v>
      </c>
      <c r="BG17" s="355" t="s">
        <v>1611</v>
      </c>
      <c r="BH17" s="355" t="s">
        <v>1611</v>
      </c>
      <c r="BI17" s="355" t="s">
        <v>1611</v>
      </c>
      <c r="BJ17" s="355" t="s">
        <v>1611</v>
      </c>
      <c r="BK17" s="355" t="s">
        <v>1611</v>
      </c>
      <c r="BL17" s="355" t="s">
        <v>1611</v>
      </c>
      <c r="BM17" s="355" t="s">
        <v>1611</v>
      </c>
      <c r="BN17" s="355" t="s">
        <v>1611</v>
      </c>
      <c r="BO17" s="355" t="s">
        <v>1611</v>
      </c>
      <c r="BP17" s="355" t="s">
        <v>1611</v>
      </c>
      <c r="BQ17" s="355" t="s">
        <v>1611</v>
      </c>
      <c r="BR17" s="355" t="s">
        <v>1611</v>
      </c>
      <c r="BS17" s="355" t="s">
        <v>1611</v>
      </c>
      <c r="BT17" s="355" t="s">
        <v>1611</v>
      </c>
      <c r="BU17" s="355" t="s">
        <v>1611</v>
      </c>
      <c r="BV17" s="355" t="s">
        <v>1611</v>
      </c>
    </row>
    <row r="18" spans="1:74" ht="11.1" customHeight="1" x14ac:dyDescent="0.2">
      <c r="A18" s="335" t="s">
        <v>184</v>
      </c>
      <c r="B18" s="404" t="s">
        <v>972</v>
      </c>
      <c r="C18" s="289">
        <v>2.58</v>
      </c>
      <c r="D18" s="289">
        <v>2.61</v>
      </c>
      <c r="E18" s="289">
        <v>2.64</v>
      </c>
      <c r="F18" s="289">
        <v>2.66</v>
      </c>
      <c r="G18" s="289">
        <v>2.6945999999999999</v>
      </c>
      <c r="H18" s="289">
        <v>2.72</v>
      </c>
      <c r="I18" s="289">
        <v>2.77</v>
      </c>
      <c r="J18" s="289">
        <v>2.81</v>
      </c>
      <c r="K18" s="289">
        <v>2.82</v>
      </c>
      <c r="L18" s="289">
        <v>2.8</v>
      </c>
      <c r="M18" s="289">
        <v>2.7</v>
      </c>
      <c r="N18" s="289">
        <v>2.65</v>
      </c>
      <c r="O18" s="289">
        <v>2.7</v>
      </c>
      <c r="P18" s="289">
        <v>2.68</v>
      </c>
      <c r="Q18" s="289">
        <v>2.67</v>
      </c>
      <c r="R18" s="289">
        <v>2.63</v>
      </c>
      <c r="S18" s="289">
        <v>2.57</v>
      </c>
      <c r="T18" s="289">
        <v>2.57</v>
      </c>
      <c r="U18" s="289">
        <v>2.5499999999999998</v>
      </c>
      <c r="V18" s="289">
        <v>2.54</v>
      </c>
      <c r="W18" s="289">
        <v>2.58</v>
      </c>
      <c r="X18" s="289">
        <v>2.52</v>
      </c>
      <c r="Y18" s="289">
        <v>2.5499999999999998</v>
      </c>
      <c r="Z18" s="289">
        <v>2.52</v>
      </c>
      <c r="AA18" s="289">
        <v>2.4500000000000002</v>
      </c>
      <c r="AB18" s="289">
        <v>2.4500000000000002</v>
      </c>
      <c r="AC18" s="289">
        <v>2.48</v>
      </c>
      <c r="AD18" s="289">
        <v>2.5</v>
      </c>
      <c r="AE18" s="289">
        <v>2.5</v>
      </c>
      <c r="AF18" s="289">
        <v>2.48</v>
      </c>
      <c r="AG18" s="289">
        <v>2.44</v>
      </c>
      <c r="AH18" s="289">
        <v>2.44</v>
      </c>
      <c r="AI18" s="289">
        <v>2.4500000000000002</v>
      </c>
      <c r="AJ18" s="289">
        <v>2.4500000000000002</v>
      </c>
      <c r="AK18" s="289">
        <v>2.42</v>
      </c>
      <c r="AL18" s="289">
        <v>2.4500000000000002</v>
      </c>
      <c r="AM18" s="289">
        <v>2.42</v>
      </c>
      <c r="AN18" s="289">
        <v>2.4300000000000002</v>
      </c>
      <c r="AO18" s="289">
        <v>2.4500000000000002</v>
      </c>
      <c r="AP18" s="289">
        <v>2.46</v>
      </c>
      <c r="AQ18" s="289">
        <v>2.4900000000000002</v>
      </c>
      <c r="AR18" s="289">
        <v>2.5</v>
      </c>
      <c r="AS18" s="289">
        <v>2.48</v>
      </c>
      <c r="AT18" s="289">
        <v>2.4500000000000002</v>
      </c>
      <c r="AU18" s="289">
        <v>2.5499999999999998</v>
      </c>
      <c r="AV18" s="289">
        <v>2.5</v>
      </c>
      <c r="AW18" s="289">
        <v>2.54</v>
      </c>
      <c r="AX18" s="289">
        <v>2.59</v>
      </c>
      <c r="AY18" s="289">
        <v>2.56</v>
      </c>
      <c r="AZ18" s="874">
        <v>2.56</v>
      </c>
      <c r="BA18" s="874">
        <v>1.1499999999999999</v>
      </c>
      <c r="BB18" s="874">
        <v>0.55000000000000004</v>
      </c>
      <c r="BC18" s="874">
        <v>0.52</v>
      </c>
      <c r="BD18" s="874">
        <v>0.9</v>
      </c>
      <c r="BE18" s="355" t="s">
        <v>1611</v>
      </c>
      <c r="BF18" s="355" t="s">
        <v>1611</v>
      </c>
      <c r="BG18" s="355" t="s">
        <v>1611</v>
      </c>
      <c r="BH18" s="355" t="s">
        <v>1611</v>
      </c>
      <c r="BI18" s="355" t="s">
        <v>1611</v>
      </c>
      <c r="BJ18" s="355" t="s">
        <v>1611</v>
      </c>
      <c r="BK18" s="355" t="s">
        <v>1611</v>
      </c>
      <c r="BL18" s="355" t="s">
        <v>1611</v>
      </c>
      <c r="BM18" s="355" t="s">
        <v>1611</v>
      </c>
      <c r="BN18" s="355" t="s">
        <v>1611</v>
      </c>
      <c r="BO18" s="355" t="s">
        <v>1611</v>
      </c>
      <c r="BP18" s="355" t="s">
        <v>1611</v>
      </c>
      <c r="BQ18" s="355" t="s">
        <v>1611</v>
      </c>
      <c r="BR18" s="355" t="s">
        <v>1611</v>
      </c>
      <c r="BS18" s="355" t="s">
        <v>1611</v>
      </c>
      <c r="BT18" s="355" t="s">
        <v>1611</v>
      </c>
      <c r="BU18" s="355" t="s">
        <v>1611</v>
      </c>
      <c r="BV18" s="355" t="s">
        <v>1611</v>
      </c>
    </row>
    <row r="19" spans="1:74" ht="11.1" customHeight="1" x14ac:dyDescent="0.2">
      <c r="A19" s="335" t="s">
        <v>185</v>
      </c>
      <c r="B19" s="404" t="s">
        <v>973</v>
      </c>
      <c r="C19" s="289">
        <v>0.98</v>
      </c>
      <c r="D19" s="289">
        <v>1.1299999999999999</v>
      </c>
      <c r="E19" s="289">
        <v>1.08</v>
      </c>
      <c r="F19" s="289">
        <v>0.91</v>
      </c>
      <c r="G19" s="289">
        <v>0.73</v>
      </c>
      <c r="H19" s="289">
        <v>0.65</v>
      </c>
      <c r="I19" s="289">
        <v>0.6</v>
      </c>
      <c r="J19" s="289">
        <v>1.1200000000000001</v>
      </c>
      <c r="K19" s="289">
        <v>1.1499999999999999</v>
      </c>
      <c r="L19" s="289">
        <v>1.1599999999999999</v>
      </c>
      <c r="M19" s="289">
        <v>1.1100000000000001</v>
      </c>
      <c r="N19" s="289">
        <v>1.1499999999999999</v>
      </c>
      <c r="O19" s="289">
        <v>1.1299999999999999</v>
      </c>
      <c r="P19" s="289">
        <v>1.1599999999999999</v>
      </c>
      <c r="Q19" s="289">
        <v>1.1399999999999999</v>
      </c>
      <c r="R19" s="289">
        <v>1.1399999999999999</v>
      </c>
      <c r="S19" s="289">
        <v>1.1499999999999999</v>
      </c>
      <c r="T19" s="289">
        <v>1.1499999999999999</v>
      </c>
      <c r="U19" s="289">
        <v>1.1299999999999999</v>
      </c>
      <c r="V19" s="289">
        <v>1.1599999999999999</v>
      </c>
      <c r="W19" s="289">
        <v>1.1599999999999999</v>
      </c>
      <c r="X19" s="289">
        <v>1.1499999999999999</v>
      </c>
      <c r="Y19" s="289">
        <v>1.19</v>
      </c>
      <c r="Z19" s="289">
        <v>1.17</v>
      </c>
      <c r="AA19" s="289">
        <v>1.02</v>
      </c>
      <c r="AB19" s="289">
        <v>1.1399999999999999</v>
      </c>
      <c r="AC19" s="289">
        <v>1.1399999999999999</v>
      </c>
      <c r="AD19" s="289">
        <v>1.18</v>
      </c>
      <c r="AE19" s="289">
        <v>1.18</v>
      </c>
      <c r="AF19" s="289">
        <v>1.2</v>
      </c>
      <c r="AG19" s="289">
        <v>1.17</v>
      </c>
      <c r="AH19" s="289">
        <v>0.92</v>
      </c>
      <c r="AI19" s="289">
        <v>0.56999999999999995</v>
      </c>
      <c r="AJ19" s="289">
        <v>1.07</v>
      </c>
      <c r="AK19" s="289">
        <v>1.18</v>
      </c>
      <c r="AL19" s="289">
        <v>1.25</v>
      </c>
      <c r="AM19" s="289">
        <v>1.23</v>
      </c>
      <c r="AN19" s="289">
        <v>1.27</v>
      </c>
      <c r="AO19" s="289">
        <v>1.24</v>
      </c>
      <c r="AP19" s="289">
        <v>1.28</v>
      </c>
      <c r="AQ19" s="289">
        <v>1.31</v>
      </c>
      <c r="AR19" s="289">
        <v>1.29</v>
      </c>
      <c r="AS19" s="289">
        <v>1.31</v>
      </c>
      <c r="AT19" s="289">
        <v>1.26</v>
      </c>
      <c r="AU19" s="289">
        <v>1.32</v>
      </c>
      <c r="AV19" s="289">
        <v>1.28</v>
      </c>
      <c r="AW19" s="289">
        <v>1.28</v>
      </c>
      <c r="AX19" s="289">
        <v>1.35</v>
      </c>
      <c r="AY19" s="289">
        <v>1.32</v>
      </c>
      <c r="AZ19" s="874">
        <v>1.29</v>
      </c>
      <c r="BA19" s="874">
        <v>1.25</v>
      </c>
      <c r="BB19" s="874">
        <v>1.3</v>
      </c>
      <c r="BC19" s="874">
        <v>1.29</v>
      </c>
      <c r="BD19" s="874">
        <v>1.27</v>
      </c>
      <c r="BE19" s="355" t="s">
        <v>1611</v>
      </c>
      <c r="BF19" s="355" t="s">
        <v>1611</v>
      </c>
      <c r="BG19" s="355" t="s">
        <v>1611</v>
      </c>
      <c r="BH19" s="355" t="s">
        <v>1611</v>
      </c>
      <c r="BI19" s="355" t="s">
        <v>1611</v>
      </c>
      <c r="BJ19" s="355" t="s">
        <v>1611</v>
      </c>
      <c r="BK19" s="355" t="s">
        <v>1611</v>
      </c>
      <c r="BL19" s="355" t="s">
        <v>1611</v>
      </c>
      <c r="BM19" s="355" t="s">
        <v>1611</v>
      </c>
      <c r="BN19" s="355" t="s">
        <v>1611</v>
      </c>
      <c r="BO19" s="355" t="s">
        <v>1611</v>
      </c>
      <c r="BP19" s="355" t="s">
        <v>1611</v>
      </c>
      <c r="BQ19" s="355" t="s">
        <v>1611</v>
      </c>
      <c r="BR19" s="355" t="s">
        <v>1611</v>
      </c>
      <c r="BS19" s="355" t="s">
        <v>1611</v>
      </c>
      <c r="BT19" s="355" t="s">
        <v>1611</v>
      </c>
      <c r="BU19" s="355" t="s">
        <v>1611</v>
      </c>
      <c r="BV19" s="355" t="s">
        <v>1611</v>
      </c>
    </row>
    <row r="20" spans="1:74" ht="11.1" customHeight="1" x14ac:dyDescent="0.2">
      <c r="A20" s="335" t="s">
        <v>186</v>
      </c>
      <c r="B20" s="404" t="s">
        <v>974</v>
      </c>
      <c r="C20" s="289">
        <v>1.28</v>
      </c>
      <c r="D20" s="289">
        <v>1.33</v>
      </c>
      <c r="E20" s="289">
        <v>1.22</v>
      </c>
      <c r="F20" s="289">
        <v>1.2</v>
      </c>
      <c r="G20" s="289">
        <v>1.05</v>
      </c>
      <c r="H20" s="289">
        <v>1.07</v>
      </c>
      <c r="I20" s="289">
        <v>1.02</v>
      </c>
      <c r="J20" s="289">
        <v>0.92</v>
      </c>
      <c r="K20" s="289">
        <v>0.97</v>
      </c>
      <c r="L20" s="289">
        <v>1</v>
      </c>
      <c r="M20" s="289">
        <v>1.06</v>
      </c>
      <c r="N20" s="289">
        <v>1.1399999999999999</v>
      </c>
      <c r="O20" s="289">
        <v>1.2</v>
      </c>
      <c r="P20" s="289">
        <v>1.26</v>
      </c>
      <c r="Q20" s="289">
        <v>1.25</v>
      </c>
      <c r="R20" s="289">
        <v>1.06</v>
      </c>
      <c r="S20" s="289">
        <v>1.26</v>
      </c>
      <c r="T20" s="289">
        <v>1.25</v>
      </c>
      <c r="U20" s="289">
        <v>1.1299999999999999</v>
      </c>
      <c r="V20" s="289">
        <v>1.2</v>
      </c>
      <c r="W20" s="289">
        <v>1.29</v>
      </c>
      <c r="X20" s="289">
        <v>1.31</v>
      </c>
      <c r="Y20" s="289">
        <v>1.25</v>
      </c>
      <c r="Z20" s="289">
        <v>1.36</v>
      </c>
      <c r="AA20" s="289">
        <v>1.29</v>
      </c>
      <c r="AB20" s="289">
        <v>1.26</v>
      </c>
      <c r="AC20" s="289">
        <v>1.29</v>
      </c>
      <c r="AD20" s="289">
        <v>1.21</v>
      </c>
      <c r="AE20" s="289">
        <v>1.25</v>
      </c>
      <c r="AF20" s="289">
        <v>1.25</v>
      </c>
      <c r="AG20" s="289">
        <v>1.3</v>
      </c>
      <c r="AH20" s="289">
        <v>1.36</v>
      </c>
      <c r="AI20" s="289">
        <v>1.26</v>
      </c>
      <c r="AJ20" s="289">
        <v>1.27</v>
      </c>
      <c r="AK20" s="289">
        <v>1.27</v>
      </c>
      <c r="AL20" s="289">
        <v>1.35</v>
      </c>
      <c r="AM20" s="289">
        <v>1.33</v>
      </c>
      <c r="AN20" s="289">
        <v>1.38</v>
      </c>
      <c r="AO20" s="289">
        <v>1.4</v>
      </c>
      <c r="AP20" s="289">
        <v>1.38</v>
      </c>
      <c r="AQ20" s="289">
        <v>1.42</v>
      </c>
      <c r="AR20" s="289">
        <v>1.45</v>
      </c>
      <c r="AS20" s="289">
        <v>1.42</v>
      </c>
      <c r="AT20" s="289">
        <v>1.5</v>
      </c>
      <c r="AU20" s="289">
        <v>1.48</v>
      </c>
      <c r="AV20" s="289">
        <v>1.44</v>
      </c>
      <c r="AW20" s="289">
        <v>1.38</v>
      </c>
      <c r="AX20" s="289">
        <v>1.39</v>
      </c>
      <c r="AY20" s="289">
        <v>1.37</v>
      </c>
      <c r="AZ20" s="874">
        <v>1.35</v>
      </c>
      <c r="BA20" s="874">
        <v>1.35</v>
      </c>
      <c r="BB20" s="874">
        <v>1.45</v>
      </c>
      <c r="BC20" s="874">
        <v>1.48</v>
      </c>
      <c r="BD20" s="874">
        <v>1.52</v>
      </c>
      <c r="BE20" s="355" t="s">
        <v>1611</v>
      </c>
      <c r="BF20" s="355" t="s">
        <v>1611</v>
      </c>
      <c r="BG20" s="355" t="s">
        <v>1611</v>
      </c>
      <c r="BH20" s="355" t="s">
        <v>1611</v>
      </c>
      <c r="BI20" s="355" t="s">
        <v>1611</v>
      </c>
      <c r="BJ20" s="355" t="s">
        <v>1611</v>
      </c>
      <c r="BK20" s="355" t="s">
        <v>1611</v>
      </c>
      <c r="BL20" s="355" t="s">
        <v>1611</v>
      </c>
      <c r="BM20" s="355" t="s">
        <v>1611</v>
      </c>
      <c r="BN20" s="355" t="s">
        <v>1611</v>
      </c>
      <c r="BO20" s="355" t="s">
        <v>1611</v>
      </c>
      <c r="BP20" s="355" t="s">
        <v>1611</v>
      </c>
      <c r="BQ20" s="355" t="s">
        <v>1611</v>
      </c>
      <c r="BR20" s="355" t="s">
        <v>1611</v>
      </c>
      <c r="BS20" s="355" t="s">
        <v>1611</v>
      </c>
      <c r="BT20" s="355" t="s">
        <v>1611</v>
      </c>
      <c r="BU20" s="355" t="s">
        <v>1611</v>
      </c>
      <c r="BV20" s="355" t="s">
        <v>1611</v>
      </c>
    </row>
    <row r="21" spans="1:74" ht="11.1" customHeight="1" x14ac:dyDescent="0.2">
      <c r="A21" s="335" t="s">
        <v>187</v>
      </c>
      <c r="B21" s="404" t="s">
        <v>975</v>
      </c>
      <c r="C21" s="289">
        <v>10</v>
      </c>
      <c r="D21" s="289">
        <v>10.25</v>
      </c>
      <c r="E21" s="289">
        <v>10</v>
      </c>
      <c r="F21" s="289">
        <v>10.3</v>
      </c>
      <c r="G21" s="289">
        <v>10.25</v>
      </c>
      <c r="H21" s="289">
        <v>10.35</v>
      </c>
      <c r="I21" s="289">
        <v>10.6</v>
      </c>
      <c r="J21" s="289">
        <v>10.95</v>
      </c>
      <c r="K21" s="289">
        <v>11</v>
      </c>
      <c r="L21" s="289">
        <v>10.5</v>
      </c>
      <c r="M21" s="289">
        <v>10.5</v>
      </c>
      <c r="N21" s="289">
        <v>10.5</v>
      </c>
      <c r="O21" s="289">
        <v>9.8000000000000007</v>
      </c>
      <c r="P21" s="289">
        <v>10</v>
      </c>
      <c r="Q21" s="289">
        <v>10.25</v>
      </c>
      <c r="R21" s="289">
        <v>10.6</v>
      </c>
      <c r="S21" s="289">
        <v>9.9</v>
      </c>
      <c r="T21" s="289">
        <v>10.050000000000001</v>
      </c>
      <c r="U21" s="289">
        <v>9.17</v>
      </c>
      <c r="V21" s="289">
        <v>8.6999999999999993</v>
      </c>
      <c r="W21" s="289">
        <v>9.1999999999999993</v>
      </c>
      <c r="X21" s="289">
        <v>9.0500000000000007</v>
      </c>
      <c r="Y21" s="289">
        <v>9</v>
      </c>
      <c r="Z21" s="289">
        <v>8.75</v>
      </c>
      <c r="AA21" s="289">
        <v>8.9499999999999993</v>
      </c>
      <c r="AB21" s="289">
        <v>9.15</v>
      </c>
      <c r="AC21" s="289">
        <v>9.25</v>
      </c>
      <c r="AD21" s="289">
        <v>9.25</v>
      </c>
      <c r="AE21" s="289">
        <v>9.0500000000000007</v>
      </c>
      <c r="AF21" s="289">
        <v>8.6999999999999993</v>
      </c>
      <c r="AG21" s="289">
        <v>9</v>
      </c>
      <c r="AH21" s="289">
        <v>9.1300000000000008</v>
      </c>
      <c r="AI21" s="289">
        <v>8.92</v>
      </c>
      <c r="AJ21" s="289">
        <v>9</v>
      </c>
      <c r="AK21" s="289">
        <v>8.9600000000000009</v>
      </c>
      <c r="AL21" s="289">
        <v>8.9</v>
      </c>
      <c r="AM21" s="289">
        <v>8.85</v>
      </c>
      <c r="AN21" s="289">
        <v>8.85</v>
      </c>
      <c r="AO21" s="289">
        <v>9.1</v>
      </c>
      <c r="AP21" s="289">
        <v>8.9</v>
      </c>
      <c r="AQ21" s="289">
        <v>9.0500000000000007</v>
      </c>
      <c r="AR21" s="289">
        <v>9.6999999999999993</v>
      </c>
      <c r="AS21" s="289">
        <v>9.1999999999999993</v>
      </c>
      <c r="AT21" s="289">
        <v>9.1</v>
      </c>
      <c r="AU21" s="289">
        <v>10</v>
      </c>
      <c r="AV21" s="289">
        <v>9.75</v>
      </c>
      <c r="AW21" s="289">
        <v>9.6999999999999993</v>
      </c>
      <c r="AX21" s="289">
        <v>9.8000000000000007</v>
      </c>
      <c r="AY21" s="289">
        <v>9.85</v>
      </c>
      <c r="AZ21" s="874">
        <v>10.5</v>
      </c>
      <c r="BA21" s="874">
        <v>7.3</v>
      </c>
      <c r="BB21" s="874">
        <v>6.46</v>
      </c>
      <c r="BC21" s="874">
        <v>6.5</v>
      </c>
      <c r="BD21" s="874">
        <v>7.14</v>
      </c>
      <c r="BE21" s="355" t="s">
        <v>1611</v>
      </c>
      <c r="BF21" s="355" t="s">
        <v>1611</v>
      </c>
      <c r="BG21" s="355" t="s">
        <v>1611</v>
      </c>
      <c r="BH21" s="355" t="s">
        <v>1611</v>
      </c>
      <c r="BI21" s="355" t="s">
        <v>1611</v>
      </c>
      <c r="BJ21" s="355" t="s">
        <v>1611</v>
      </c>
      <c r="BK21" s="355" t="s">
        <v>1611</v>
      </c>
      <c r="BL21" s="355" t="s">
        <v>1611</v>
      </c>
      <c r="BM21" s="355" t="s">
        <v>1611</v>
      </c>
      <c r="BN21" s="355" t="s">
        <v>1611</v>
      </c>
      <c r="BO21" s="355" t="s">
        <v>1611</v>
      </c>
      <c r="BP21" s="355" t="s">
        <v>1611</v>
      </c>
      <c r="BQ21" s="355" t="s">
        <v>1611</v>
      </c>
      <c r="BR21" s="355" t="s">
        <v>1611</v>
      </c>
      <c r="BS21" s="355" t="s">
        <v>1611</v>
      </c>
      <c r="BT21" s="355" t="s">
        <v>1611</v>
      </c>
      <c r="BU21" s="355" t="s">
        <v>1611</v>
      </c>
      <c r="BV21" s="355" t="s">
        <v>1611</v>
      </c>
    </row>
    <row r="22" spans="1:74" ht="11.1" customHeight="1" x14ac:dyDescent="0.2">
      <c r="A22" s="335" t="s">
        <v>188</v>
      </c>
      <c r="B22" s="404" t="s">
        <v>977</v>
      </c>
      <c r="C22" s="289">
        <v>0.68</v>
      </c>
      <c r="D22" s="289">
        <v>0.7</v>
      </c>
      <c r="E22" s="289">
        <v>0.72499999999999998</v>
      </c>
      <c r="F22" s="289">
        <v>0.75</v>
      </c>
      <c r="G22" s="289">
        <v>0.72</v>
      </c>
      <c r="H22" s="289">
        <v>0.7</v>
      </c>
      <c r="I22" s="289">
        <v>0.62</v>
      </c>
      <c r="J22" s="289">
        <v>0.7</v>
      </c>
      <c r="K22" s="289">
        <v>0.67</v>
      </c>
      <c r="L22" s="289">
        <v>0.72</v>
      </c>
      <c r="M22" s="289">
        <v>0.67</v>
      </c>
      <c r="N22" s="289">
        <v>0.67</v>
      </c>
      <c r="O22" s="289">
        <v>0.72</v>
      </c>
      <c r="P22" s="289">
        <v>0.67</v>
      </c>
      <c r="Q22" s="289">
        <v>0.7</v>
      </c>
      <c r="R22" s="289">
        <v>0.74</v>
      </c>
      <c r="S22" s="289">
        <v>0.76</v>
      </c>
      <c r="T22" s="289">
        <v>0.76</v>
      </c>
      <c r="U22" s="289">
        <v>0.79</v>
      </c>
      <c r="V22" s="289">
        <v>0.76</v>
      </c>
      <c r="W22" s="289">
        <v>0.73499999999999999</v>
      </c>
      <c r="X22" s="289">
        <v>0.73499999999999999</v>
      </c>
      <c r="Y22" s="289">
        <v>0.75</v>
      </c>
      <c r="Z22" s="289">
        <v>0.76</v>
      </c>
      <c r="AA22" s="289">
        <v>0.77</v>
      </c>
      <c r="AB22" s="289">
        <v>0.80500000000000005</v>
      </c>
      <c r="AC22" s="289">
        <v>0.80500000000000005</v>
      </c>
      <c r="AD22" s="289">
        <v>0.82</v>
      </c>
      <c r="AE22" s="289">
        <v>0.84</v>
      </c>
      <c r="AF22" s="289">
        <v>0.83</v>
      </c>
      <c r="AG22" s="289">
        <v>0.84</v>
      </c>
      <c r="AH22" s="289">
        <v>0.86</v>
      </c>
      <c r="AI22" s="289">
        <v>0.87</v>
      </c>
      <c r="AJ22" s="289">
        <v>0.88</v>
      </c>
      <c r="AK22" s="289">
        <v>0.82</v>
      </c>
      <c r="AL22" s="289">
        <v>0.86</v>
      </c>
      <c r="AM22" s="289">
        <v>0.9</v>
      </c>
      <c r="AN22" s="289">
        <v>0.91</v>
      </c>
      <c r="AO22" s="289">
        <v>0.92</v>
      </c>
      <c r="AP22" s="289">
        <v>0.93</v>
      </c>
      <c r="AQ22" s="289">
        <v>0.94</v>
      </c>
      <c r="AR22" s="289">
        <v>0.95</v>
      </c>
      <c r="AS22" s="289">
        <v>0.95</v>
      </c>
      <c r="AT22" s="289">
        <v>0.96499999999999997</v>
      </c>
      <c r="AU22" s="289">
        <v>0.97</v>
      </c>
      <c r="AV22" s="289">
        <v>0.97499999999999998</v>
      </c>
      <c r="AW22" s="289">
        <v>0.97499999999999998</v>
      </c>
      <c r="AX22" s="289">
        <v>0.92500000000000004</v>
      </c>
      <c r="AY22" s="289">
        <v>0.8</v>
      </c>
      <c r="AZ22" s="874">
        <v>0.95</v>
      </c>
      <c r="BA22" s="874">
        <v>1.03</v>
      </c>
      <c r="BB22" s="874">
        <v>1.07</v>
      </c>
      <c r="BC22" s="874">
        <v>1.1299999999999999</v>
      </c>
      <c r="BD22" s="874">
        <v>1.1599999999999999</v>
      </c>
      <c r="BE22" s="355" t="s">
        <v>1611</v>
      </c>
      <c r="BF22" s="355" t="s">
        <v>1611</v>
      </c>
      <c r="BG22" s="355" t="s">
        <v>1611</v>
      </c>
      <c r="BH22" s="355" t="s">
        <v>1611</v>
      </c>
      <c r="BI22" s="355" t="s">
        <v>1611</v>
      </c>
      <c r="BJ22" s="355" t="s">
        <v>1611</v>
      </c>
      <c r="BK22" s="355" t="s">
        <v>1611</v>
      </c>
      <c r="BL22" s="355" t="s">
        <v>1611</v>
      </c>
      <c r="BM22" s="355" t="s">
        <v>1611</v>
      </c>
      <c r="BN22" s="355" t="s">
        <v>1611</v>
      </c>
      <c r="BO22" s="355" t="s">
        <v>1611</v>
      </c>
      <c r="BP22" s="355" t="s">
        <v>1611</v>
      </c>
      <c r="BQ22" s="355" t="s">
        <v>1611</v>
      </c>
      <c r="BR22" s="355" t="s">
        <v>1611</v>
      </c>
      <c r="BS22" s="355" t="s">
        <v>1611</v>
      </c>
      <c r="BT22" s="355" t="s">
        <v>1611</v>
      </c>
      <c r="BU22" s="355" t="s">
        <v>1611</v>
      </c>
      <c r="BV22" s="355" t="s">
        <v>1611</v>
      </c>
    </row>
    <row r="23" spans="1:74" ht="11.1" customHeight="1" x14ac:dyDescent="0.2">
      <c r="A23" s="335"/>
      <c r="B23" s="330"/>
      <c r="C23" s="289"/>
      <c r="D23" s="289"/>
      <c r="E23" s="289"/>
      <c r="F23" s="289"/>
      <c r="G23" s="289"/>
      <c r="H23" s="289"/>
      <c r="I23" s="289"/>
      <c r="J23" s="289"/>
      <c r="K23" s="289"/>
      <c r="L23" s="289"/>
      <c r="M23" s="289"/>
      <c r="N23" s="289"/>
      <c r="O23" s="289"/>
      <c r="P23" s="289"/>
      <c r="Q23" s="289"/>
      <c r="R23" s="289"/>
      <c r="S23" s="289"/>
      <c r="T23" s="289"/>
      <c r="U23" s="289"/>
      <c r="V23" s="289"/>
      <c r="W23" s="289"/>
      <c r="X23" s="289"/>
      <c r="Y23" s="289"/>
      <c r="Z23" s="289"/>
      <c r="AA23" s="289"/>
      <c r="AB23" s="289"/>
      <c r="AC23" s="289"/>
      <c r="AD23" s="289"/>
      <c r="AE23" s="289"/>
      <c r="AF23" s="289"/>
      <c r="AG23" s="289"/>
      <c r="AH23" s="289"/>
      <c r="AI23" s="289"/>
      <c r="AJ23" s="289"/>
      <c r="AK23" s="289"/>
      <c r="AL23" s="289"/>
      <c r="AM23" s="289"/>
      <c r="AN23" s="289"/>
      <c r="AO23" s="289"/>
      <c r="AP23" s="289"/>
      <c r="AQ23" s="289"/>
      <c r="AR23" s="289"/>
      <c r="AS23" s="289"/>
      <c r="AT23" s="289"/>
      <c r="AU23" s="289"/>
      <c r="AV23" s="289"/>
      <c r="AW23" s="289"/>
      <c r="AX23" s="289"/>
      <c r="AY23" s="289"/>
      <c r="AZ23" s="874"/>
      <c r="BA23" s="874"/>
      <c r="BB23" s="874"/>
      <c r="BC23" s="874"/>
      <c r="BD23" s="874"/>
      <c r="BE23" s="355"/>
      <c r="BF23" s="355"/>
      <c r="BG23" s="355"/>
      <c r="BH23" s="355"/>
      <c r="BI23" s="355"/>
      <c r="BJ23" s="355"/>
      <c r="BK23" s="355"/>
      <c r="BL23" s="355"/>
      <c r="BM23" s="355"/>
      <c r="BN23" s="355"/>
      <c r="BO23" s="355"/>
      <c r="BP23" s="355"/>
      <c r="BQ23" s="355"/>
      <c r="BR23" s="355"/>
      <c r="BS23" s="355"/>
      <c r="BT23" s="355"/>
      <c r="BU23" s="355"/>
      <c r="BV23" s="355"/>
    </row>
    <row r="24" spans="1:74" s="272" customFormat="1" ht="11.1" customHeight="1" x14ac:dyDescent="0.2">
      <c r="A24" s="418" t="s">
        <v>804</v>
      </c>
      <c r="B24" s="412" t="s">
        <v>847</v>
      </c>
      <c r="C24" s="105">
        <v>35.190100000000001</v>
      </c>
      <c r="D24" s="105">
        <v>35.679000000000002</v>
      </c>
      <c r="E24" s="105">
        <v>35.184899999999999</v>
      </c>
      <c r="F24" s="105">
        <v>34.6081</v>
      </c>
      <c r="G24" s="105">
        <v>34.605699999999999</v>
      </c>
      <c r="H24" s="105">
        <v>35.044600000000003</v>
      </c>
      <c r="I24" s="105">
        <v>35.582500000000003</v>
      </c>
      <c r="J24" s="105">
        <v>35.695099999999996</v>
      </c>
      <c r="K24" s="105">
        <v>35.940899999999999</v>
      </c>
      <c r="L24" s="105">
        <v>35.479199999999999</v>
      </c>
      <c r="M24" s="105">
        <v>35.567700000000002</v>
      </c>
      <c r="N24" s="105">
        <v>35.639400000000002</v>
      </c>
      <c r="O24" s="105">
        <v>34.8947</v>
      </c>
      <c r="P24" s="105">
        <v>35.296900000000001</v>
      </c>
      <c r="Q24" s="105">
        <v>35.186900000000001</v>
      </c>
      <c r="R24" s="105">
        <v>34.994900000000001</v>
      </c>
      <c r="S24" s="105">
        <v>34.288600000000002</v>
      </c>
      <c r="T24" s="105">
        <v>34.401499999999999</v>
      </c>
      <c r="U24" s="105">
        <v>33.312100000000001</v>
      </c>
      <c r="V24" s="105">
        <v>32.937899999999999</v>
      </c>
      <c r="W24" s="105">
        <v>33.756799999999998</v>
      </c>
      <c r="X24" s="105">
        <v>33.655500000000004</v>
      </c>
      <c r="Y24" s="105">
        <v>33.500100000000003</v>
      </c>
      <c r="Z24" s="105">
        <v>33.387500000000003</v>
      </c>
      <c r="AA24" s="105">
        <v>33.332999999999998</v>
      </c>
      <c r="AB24" s="105">
        <v>33.313299999999998</v>
      </c>
      <c r="AC24" s="105">
        <v>33.497700000000002</v>
      </c>
      <c r="AD24" s="105">
        <v>33.264699999999998</v>
      </c>
      <c r="AE24" s="105">
        <v>32.821599999999997</v>
      </c>
      <c r="AF24" s="105">
        <v>32.422499999999999</v>
      </c>
      <c r="AG24" s="105">
        <v>32.839300000000001</v>
      </c>
      <c r="AH24" s="105">
        <v>32.752899999999997</v>
      </c>
      <c r="AI24" s="105">
        <v>32.366300000000003</v>
      </c>
      <c r="AJ24" s="105">
        <v>32.1023</v>
      </c>
      <c r="AK24" s="105">
        <v>32.168399999999998</v>
      </c>
      <c r="AL24" s="105">
        <v>32.149000000000001</v>
      </c>
      <c r="AM24" s="105">
        <v>32.232500000000002</v>
      </c>
      <c r="AN24" s="105">
        <v>32.511099999999999</v>
      </c>
      <c r="AO24" s="105">
        <v>32.863999999999997</v>
      </c>
      <c r="AP24" s="105">
        <v>32.6173</v>
      </c>
      <c r="AQ24" s="105">
        <v>32.854500000000002</v>
      </c>
      <c r="AR24" s="105">
        <v>33.768599999999999</v>
      </c>
      <c r="AS24" s="105">
        <v>33.300800000000002</v>
      </c>
      <c r="AT24" s="105">
        <v>33.395000000000003</v>
      </c>
      <c r="AU24" s="105">
        <v>34.500799999999998</v>
      </c>
      <c r="AV24" s="105">
        <v>34.045499999999997</v>
      </c>
      <c r="AW24" s="105">
        <v>33.937600000000003</v>
      </c>
      <c r="AX24" s="105">
        <v>33.734699999999997</v>
      </c>
      <c r="AY24" s="105">
        <v>33.177900000000001</v>
      </c>
      <c r="AZ24" s="886">
        <v>34.446300000000001</v>
      </c>
      <c r="BA24" s="886">
        <v>27.0092</v>
      </c>
      <c r="BB24" s="886">
        <v>25.588777717999999</v>
      </c>
      <c r="BC24" s="886">
        <v>25.340090145000001</v>
      </c>
      <c r="BD24" s="886">
        <v>26.937156116000001</v>
      </c>
      <c r="BE24" s="388">
        <v>27.516865453000001</v>
      </c>
      <c r="BF24" s="388">
        <v>28.912508422999998</v>
      </c>
      <c r="BG24" s="388">
        <v>30.450939512000001</v>
      </c>
      <c r="BH24" s="388">
        <v>32.221009023000001</v>
      </c>
      <c r="BI24" s="388">
        <v>33.034866315000002</v>
      </c>
      <c r="BJ24" s="388">
        <v>33.309122469000002</v>
      </c>
      <c r="BK24" s="388">
        <v>33.466826912999998</v>
      </c>
      <c r="BL24" s="388">
        <v>33.517108643999997</v>
      </c>
      <c r="BM24" s="388">
        <v>33.562748081000002</v>
      </c>
      <c r="BN24" s="388">
        <v>33.647936223999999</v>
      </c>
      <c r="BO24" s="388">
        <v>33.640826013999998</v>
      </c>
      <c r="BP24" s="388">
        <v>33.233040330999998</v>
      </c>
      <c r="BQ24" s="388">
        <v>33.642036294</v>
      </c>
      <c r="BR24" s="388">
        <v>33.498461343000002</v>
      </c>
      <c r="BS24" s="388">
        <v>33.642453289000002</v>
      </c>
      <c r="BT24" s="388">
        <v>33.635819824000002</v>
      </c>
      <c r="BU24" s="388">
        <v>33.639825002000002</v>
      </c>
      <c r="BV24" s="388">
        <v>33.634204998999998</v>
      </c>
    </row>
    <row r="25" spans="1:74" s="272" customFormat="1" ht="11.1" customHeight="1" x14ac:dyDescent="0.2">
      <c r="A25" s="418" t="s">
        <v>866</v>
      </c>
      <c r="B25" s="419" t="s">
        <v>963</v>
      </c>
      <c r="C25" s="105">
        <v>19.63</v>
      </c>
      <c r="D25" s="105">
        <v>20.07</v>
      </c>
      <c r="E25" s="105">
        <v>19.68</v>
      </c>
      <c r="F25" s="105">
        <v>20.11</v>
      </c>
      <c r="G25" s="105">
        <v>19.944600000000001</v>
      </c>
      <c r="H25" s="105">
        <v>20.170000000000002</v>
      </c>
      <c r="I25" s="105">
        <v>20.52</v>
      </c>
      <c r="J25" s="105">
        <v>20.8</v>
      </c>
      <c r="K25" s="105">
        <v>20.96</v>
      </c>
      <c r="L25" s="105">
        <v>20.475000000000001</v>
      </c>
      <c r="M25" s="105">
        <v>20.27</v>
      </c>
      <c r="N25" s="105">
        <v>20.28</v>
      </c>
      <c r="O25" s="105">
        <v>19.655000000000001</v>
      </c>
      <c r="P25" s="105">
        <v>19.91</v>
      </c>
      <c r="Q25" s="105">
        <v>20.065000000000001</v>
      </c>
      <c r="R25" s="105">
        <v>20</v>
      </c>
      <c r="S25" s="105">
        <v>19.425000000000001</v>
      </c>
      <c r="T25" s="105">
        <v>19.545000000000002</v>
      </c>
      <c r="U25" s="105">
        <v>18.62</v>
      </c>
      <c r="V25" s="105">
        <v>18.254999999999999</v>
      </c>
      <c r="W25" s="105">
        <v>18.88</v>
      </c>
      <c r="X25" s="105">
        <v>18.73</v>
      </c>
      <c r="Y25" s="105">
        <v>18.63</v>
      </c>
      <c r="Z25" s="105">
        <v>18.52</v>
      </c>
      <c r="AA25" s="105">
        <v>18.53</v>
      </c>
      <c r="AB25" s="105">
        <v>18.68</v>
      </c>
      <c r="AC25" s="105">
        <v>18.95</v>
      </c>
      <c r="AD25" s="105">
        <v>18.87</v>
      </c>
      <c r="AE25" s="105">
        <v>18.7</v>
      </c>
      <c r="AF25" s="105">
        <v>18.29</v>
      </c>
      <c r="AG25" s="105">
        <v>18.71</v>
      </c>
      <c r="AH25" s="105">
        <v>18.829999999999998</v>
      </c>
      <c r="AI25" s="105">
        <v>18.37</v>
      </c>
      <c r="AJ25" s="105">
        <v>18.41</v>
      </c>
      <c r="AK25" s="105">
        <v>18.305</v>
      </c>
      <c r="AL25" s="105">
        <v>18.37</v>
      </c>
      <c r="AM25" s="105">
        <v>18.34</v>
      </c>
      <c r="AN25" s="105">
        <v>18.37</v>
      </c>
      <c r="AO25" s="105">
        <v>18.739999999999998</v>
      </c>
      <c r="AP25" s="105">
        <v>18.445</v>
      </c>
      <c r="AQ25" s="105">
        <v>18.71</v>
      </c>
      <c r="AR25" s="105">
        <v>19.420000000000002</v>
      </c>
      <c r="AS25" s="105">
        <v>18.850000000000001</v>
      </c>
      <c r="AT25" s="105">
        <v>18.91</v>
      </c>
      <c r="AU25" s="105">
        <v>19.91</v>
      </c>
      <c r="AV25" s="105">
        <v>19.59</v>
      </c>
      <c r="AW25" s="105">
        <v>19.45</v>
      </c>
      <c r="AX25" s="105">
        <v>19.55</v>
      </c>
      <c r="AY25" s="105">
        <v>19.605</v>
      </c>
      <c r="AZ25" s="886">
        <v>20.32</v>
      </c>
      <c r="BA25" s="886">
        <v>12.88</v>
      </c>
      <c r="BB25" s="886">
        <v>11.33</v>
      </c>
      <c r="BC25" s="886">
        <v>11.26</v>
      </c>
      <c r="BD25" s="886">
        <v>12.87</v>
      </c>
      <c r="BE25" s="388">
        <v>13.47</v>
      </c>
      <c r="BF25" s="388">
        <v>14.87</v>
      </c>
      <c r="BG25" s="388">
        <v>16.27</v>
      </c>
      <c r="BH25" s="388">
        <v>17.87</v>
      </c>
      <c r="BI25" s="388">
        <v>18.670000000000002</v>
      </c>
      <c r="BJ25" s="388">
        <v>18.87</v>
      </c>
      <c r="BK25" s="388">
        <v>19.05</v>
      </c>
      <c r="BL25" s="388">
        <v>19.100000000000001</v>
      </c>
      <c r="BM25" s="388">
        <v>19.149999999999999</v>
      </c>
      <c r="BN25" s="388">
        <v>19.25</v>
      </c>
      <c r="BO25" s="388">
        <v>19.25</v>
      </c>
      <c r="BP25" s="388">
        <v>19.25</v>
      </c>
      <c r="BQ25" s="388">
        <v>19.265000000000001</v>
      </c>
      <c r="BR25" s="388">
        <v>19.265000000000001</v>
      </c>
      <c r="BS25" s="388">
        <v>19.265000000000001</v>
      </c>
      <c r="BT25" s="388">
        <v>19.265000000000001</v>
      </c>
      <c r="BU25" s="388">
        <v>19.285</v>
      </c>
      <c r="BV25" s="388">
        <v>19.285</v>
      </c>
    </row>
    <row r="26" spans="1:74" s="272" customFormat="1" ht="11.1" customHeight="1" x14ac:dyDescent="0.2">
      <c r="A26" s="418" t="s">
        <v>867</v>
      </c>
      <c r="B26" s="420" t="s">
        <v>964</v>
      </c>
      <c r="C26" s="105">
        <v>15.5601</v>
      </c>
      <c r="D26" s="105">
        <v>15.609</v>
      </c>
      <c r="E26" s="105">
        <v>15.504899999999999</v>
      </c>
      <c r="F26" s="105">
        <v>14.498100000000001</v>
      </c>
      <c r="G26" s="105">
        <v>14.661099999999999</v>
      </c>
      <c r="H26" s="105">
        <v>14.874599999999999</v>
      </c>
      <c r="I26" s="105">
        <v>15.0625</v>
      </c>
      <c r="J26" s="105">
        <v>14.895099999999999</v>
      </c>
      <c r="K26" s="105">
        <v>14.9809</v>
      </c>
      <c r="L26" s="105">
        <v>15.004200000000001</v>
      </c>
      <c r="M26" s="105">
        <v>15.297700000000001</v>
      </c>
      <c r="N26" s="105">
        <v>15.359400000000001</v>
      </c>
      <c r="O26" s="105">
        <v>15.239699999999999</v>
      </c>
      <c r="P26" s="105">
        <v>15.386900000000001</v>
      </c>
      <c r="Q26" s="105">
        <v>15.1219</v>
      </c>
      <c r="R26" s="105">
        <v>14.994899999999999</v>
      </c>
      <c r="S26" s="105">
        <v>14.8636</v>
      </c>
      <c r="T26" s="105">
        <v>14.8565</v>
      </c>
      <c r="U26" s="105">
        <v>14.6921</v>
      </c>
      <c r="V26" s="105">
        <v>14.6829</v>
      </c>
      <c r="W26" s="105">
        <v>14.876799999999999</v>
      </c>
      <c r="X26" s="105">
        <v>14.9255</v>
      </c>
      <c r="Y26" s="105">
        <v>14.870100000000001</v>
      </c>
      <c r="Z26" s="105">
        <v>14.8675</v>
      </c>
      <c r="AA26" s="105">
        <v>14.803000000000001</v>
      </c>
      <c r="AB26" s="105">
        <v>14.6333</v>
      </c>
      <c r="AC26" s="105">
        <v>14.547700000000001</v>
      </c>
      <c r="AD26" s="105">
        <v>14.3947</v>
      </c>
      <c r="AE26" s="105">
        <v>14.121600000000001</v>
      </c>
      <c r="AF26" s="105">
        <v>14.1325</v>
      </c>
      <c r="AG26" s="105">
        <v>14.129300000000001</v>
      </c>
      <c r="AH26" s="105">
        <v>13.9229</v>
      </c>
      <c r="AI26" s="105">
        <v>13.9963</v>
      </c>
      <c r="AJ26" s="105">
        <v>13.692299999999999</v>
      </c>
      <c r="AK26" s="105">
        <v>13.8634</v>
      </c>
      <c r="AL26" s="105">
        <v>13.779</v>
      </c>
      <c r="AM26" s="105">
        <v>13.8925</v>
      </c>
      <c r="AN26" s="105">
        <v>14.1411</v>
      </c>
      <c r="AO26" s="105">
        <v>14.124000000000001</v>
      </c>
      <c r="AP26" s="105">
        <v>14.1723</v>
      </c>
      <c r="AQ26" s="105">
        <v>14.144500000000001</v>
      </c>
      <c r="AR26" s="105">
        <v>14.348599999999999</v>
      </c>
      <c r="AS26" s="105">
        <v>14.450799999999999</v>
      </c>
      <c r="AT26" s="105">
        <v>14.484999999999999</v>
      </c>
      <c r="AU26" s="105">
        <v>14.5908</v>
      </c>
      <c r="AV26" s="105">
        <v>14.455500000000001</v>
      </c>
      <c r="AW26" s="105">
        <v>14.4876</v>
      </c>
      <c r="AX26" s="105">
        <v>14.184699999999999</v>
      </c>
      <c r="AY26" s="105">
        <v>13.572900000000001</v>
      </c>
      <c r="AZ26" s="886">
        <v>14.126300000000001</v>
      </c>
      <c r="BA26" s="886">
        <v>14.129200000000001</v>
      </c>
      <c r="BB26" s="886">
        <v>14.258777717999999</v>
      </c>
      <c r="BC26" s="886">
        <v>14.080090145</v>
      </c>
      <c r="BD26" s="886">
        <v>14.067156116</v>
      </c>
      <c r="BE26" s="388">
        <v>14.046865453000001</v>
      </c>
      <c r="BF26" s="388">
        <v>14.042508422999999</v>
      </c>
      <c r="BG26" s="388">
        <v>14.180939512</v>
      </c>
      <c r="BH26" s="388">
        <v>14.351009023</v>
      </c>
      <c r="BI26" s="388">
        <v>14.364866315</v>
      </c>
      <c r="BJ26" s="388">
        <v>14.439122469000001</v>
      </c>
      <c r="BK26" s="388">
        <v>14.416826913</v>
      </c>
      <c r="BL26" s="388">
        <v>14.417108644000001</v>
      </c>
      <c r="BM26" s="388">
        <v>14.412748081</v>
      </c>
      <c r="BN26" s="388">
        <v>14.397936224</v>
      </c>
      <c r="BO26" s="388">
        <v>14.390826014</v>
      </c>
      <c r="BP26" s="388">
        <v>13.983040331</v>
      </c>
      <c r="BQ26" s="388">
        <v>14.377036294</v>
      </c>
      <c r="BR26" s="388">
        <v>14.233461343</v>
      </c>
      <c r="BS26" s="388">
        <v>14.377453289</v>
      </c>
      <c r="BT26" s="388">
        <v>14.370819824</v>
      </c>
      <c r="BU26" s="388">
        <v>14.354825002</v>
      </c>
      <c r="BV26" s="388">
        <v>14.349204998999999</v>
      </c>
    </row>
    <row r="27" spans="1:74" ht="11.1" customHeight="1" x14ac:dyDescent="0.2">
      <c r="A27" s="335" t="s">
        <v>868</v>
      </c>
      <c r="B27" s="406" t="s">
        <v>201</v>
      </c>
      <c r="C27" s="289">
        <v>0.57879999999999998</v>
      </c>
      <c r="D27" s="289">
        <v>0.56420000000000003</v>
      </c>
      <c r="E27" s="289">
        <v>0.57730000000000004</v>
      </c>
      <c r="F27" s="289">
        <v>0.57699999999999996</v>
      </c>
      <c r="G27" s="289">
        <v>0.56920000000000004</v>
      </c>
      <c r="H27" s="289">
        <v>0.52139999999999997</v>
      </c>
      <c r="I27" s="289">
        <v>0.54779999999999995</v>
      </c>
      <c r="J27" s="289">
        <v>0.55189999999999995</v>
      </c>
      <c r="K27" s="289">
        <v>0.54090000000000005</v>
      </c>
      <c r="L27" s="289">
        <v>0.54510000000000003</v>
      </c>
      <c r="M27" s="289">
        <v>0.54790000000000005</v>
      </c>
      <c r="N27" s="289">
        <v>0.54590000000000005</v>
      </c>
      <c r="O27" s="289">
        <v>0.53090000000000004</v>
      </c>
      <c r="P27" s="289">
        <v>0.52890000000000004</v>
      </c>
      <c r="Q27" s="289">
        <v>0.51290000000000002</v>
      </c>
      <c r="R27" s="289">
        <v>0.50990000000000002</v>
      </c>
      <c r="S27" s="289">
        <v>0.49790000000000001</v>
      </c>
      <c r="T27" s="289">
        <v>0.49790000000000001</v>
      </c>
      <c r="U27" s="289">
        <v>0.49690000000000001</v>
      </c>
      <c r="V27" s="289">
        <v>0.49590000000000001</v>
      </c>
      <c r="W27" s="289">
        <v>0.4889</v>
      </c>
      <c r="X27" s="289">
        <v>0.4869</v>
      </c>
      <c r="Y27" s="289">
        <v>0.4899</v>
      </c>
      <c r="Z27" s="289">
        <v>0.47989999999999999</v>
      </c>
      <c r="AA27" s="289">
        <v>0.4718</v>
      </c>
      <c r="AB27" s="289">
        <v>0.4738</v>
      </c>
      <c r="AC27" s="289">
        <v>0.4788</v>
      </c>
      <c r="AD27" s="289">
        <v>0.4798</v>
      </c>
      <c r="AE27" s="289">
        <v>0.4587</v>
      </c>
      <c r="AF27" s="289">
        <v>0.48449999999999999</v>
      </c>
      <c r="AG27" s="289">
        <v>0.48509999999999998</v>
      </c>
      <c r="AH27" s="289">
        <v>0.47970000000000002</v>
      </c>
      <c r="AI27" s="289">
        <v>0.48010000000000003</v>
      </c>
      <c r="AJ27" s="289">
        <v>0.48349999999999999</v>
      </c>
      <c r="AK27" s="289">
        <v>0.48659999999999998</v>
      </c>
      <c r="AL27" s="289">
        <v>0.48480000000000001</v>
      </c>
      <c r="AM27" s="289">
        <v>0.48180000000000001</v>
      </c>
      <c r="AN27" s="289">
        <v>0.46279999999999999</v>
      </c>
      <c r="AO27" s="289">
        <v>0.45979999999999999</v>
      </c>
      <c r="AP27" s="289">
        <v>0.45279999999999998</v>
      </c>
      <c r="AQ27" s="289">
        <v>0.45440000000000003</v>
      </c>
      <c r="AR27" s="289">
        <v>0.4511</v>
      </c>
      <c r="AS27" s="289">
        <v>0.44769999999999999</v>
      </c>
      <c r="AT27" s="289">
        <v>0.44450000000000001</v>
      </c>
      <c r="AU27" s="289">
        <v>0.44119999999999998</v>
      </c>
      <c r="AV27" s="289">
        <v>0.438</v>
      </c>
      <c r="AW27" s="289">
        <v>0.43480000000000002</v>
      </c>
      <c r="AX27" s="289">
        <v>0.43159999999999998</v>
      </c>
      <c r="AY27" s="289">
        <v>0.44779999999999998</v>
      </c>
      <c r="AZ27" s="874">
        <v>0.44750000000000001</v>
      </c>
      <c r="BA27" s="874">
        <v>0.44719999999999999</v>
      </c>
      <c r="BB27" s="874">
        <v>0.44463732643999998</v>
      </c>
      <c r="BC27" s="874">
        <v>0.44208197068999999</v>
      </c>
      <c r="BD27" s="874">
        <v>0.43955309581000002</v>
      </c>
      <c r="BE27" s="355" t="s">
        <v>1611</v>
      </c>
      <c r="BF27" s="355" t="s">
        <v>1611</v>
      </c>
      <c r="BG27" s="355" t="s">
        <v>1611</v>
      </c>
      <c r="BH27" s="355" t="s">
        <v>1611</v>
      </c>
      <c r="BI27" s="355" t="s">
        <v>1611</v>
      </c>
      <c r="BJ27" s="355" t="s">
        <v>1611</v>
      </c>
      <c r="BK27" s="355" t="s">
        <v>1611</v>
      </c>
      <c r="BL27" s="355" t="s">
        <v>1611</v>
      </c>
      <c r="BM27" s="355" t="s">
        <v>1611</v>
      </c>
      <c r="BN27" s="355" t="s">
        <v>1611</v>
      </c>
      <c r="BO27" s="355" t="s">
        <v>1611</v>
      </c>
      <c r="BP27" s="355" t="s">
        <v>1611</v>
      </c>
      <c r="BQ27" s="355" t="s">
        <v>1611</v>
      </c>
      <c r="BR27" s="355" t="s">
        <v>1611</v>
      </c>
      <c r="BS27" s="355" t="s">
        <v>1611</v>
      </c>
      <c r="BT27" s="355" t="s">
        <v>1611</v>
      </c>
      <c r="BU27" s="355" t="s">
        <v>1611</v>
      </c>
      <c r="BV27" s="355" t="s">
        <v>1611</v>
      </c>
    </row>
    <row r="28" spans="1:74" ht="11.1" customHeight="1" x14ac:dyDescent="0.2">
      <c r="A28" s="335" t="s">
        <v>869</v>
      </c>
      <c r="B28" s="406" t="s">
        <v>852</v>
      </c>
      <c r="C28" s="289">
        <v>0.161</v>
      </c>
      <c r="D28" s="289">
        <v>0.18099999999999999</v>
      </c>
      <c r="E28" s="289">
        <v>0.19800000000000001</v>
      </c>
      <c r="F28" s="289">
        <v>0.19</v>
      </c>
      <c r="G28" s="289">
        <v>0.16700000000000001</v>
      </c>
      <c r="H28" s="289">
        <v>0.20200000000000001</v>
      </c>
      <c r="I28" s="289">
        <v>0.20200000000000001</v>
      </c>
      <c r="J28" s="289">
        <v>0.2</v>
      </c>
      <c r="K28" s="289">
        <v>0.20399999999999999</v>
      </c>
      <c r="L28" s="289">
        <v>0.20100000000000001</v>
      </c>
      <c r="M28" s="289">
        <v>0.154</v>
      </c>
      <c r="N28" s="289">
        <v>0.2</v>
      </c>
      <c r="O28" s="289">
        <v>0.13700000000000001</v>
      </c>
      <c r="P28" s="289">
        <v>0.16700000000000001</v>
      </c>
      <c r="Q28" s="289">
        <v>0.19600000000000001</v>
      </c>
      <c r="R28" s="289">
        <v>0.188</v>
      </c>
      <c r="S28" s="289">
        <v>0.19600000000000001</v>
      </c>
      <c r="T28" s="289">
        <v>0.20200000000000001</v>
      </c>
      <c r="U28" s="289">
        <v>0.11799999999999999</v>
      </c>
      <c r="V28" s="289">
        <v>0.19</v>
      </c>
      <c r="W28" s="289">
        <v>0.19900000000000001</v>
      </c>
      <c r="X28" s="289">
        <v>0.20200000000000001</v>
      </c>
      <c r="Y28" s="289">
        <v>0.2</v>
      </c>
      <c r="Z28" s="289">
        <v>0.16500000000000001</v>
      </c>
      <c r="AA28" s="289">
        <v>0.19700000000000001</v>
      </c>
      <c r="AB28" s="289">
        <v>0.14799999999999999</v>
      </c>
      <c r="AC28" s="289">
        <v>0.158</v>
      </c>
      <c r="AD28" s="289">
        <v>0.188</v>
      </c>
      <c r="AE28" s="289">
        <v>0.185</v>
      </c>
      <c r="AF28" s="289">
        <v>0.17799999999999999</v>
      </c>
      <c r="AG28" s="289">
        <v>0.17699999999999999</v>
      </c>
      <c r="AH28" s="289">
        <v>0.153</v>
      </c>
      <c r="AI28" s="289">
        <v>0.156</v>
      </c>
      <c r="AJ28" s="289">
        <v>0.17599999999999999</v>
      </c>
      <c r="AK28" s="289">
        <v>0.184</v>
      </c>
      <c r="AL28" s="289">
        <v>0.186</v>
      </c>
      <c r="AM28" s="289">
        <v>0.191</v>
      </c>
      <c r="AN28" s="289">
        <v>0.182</v>
      </c>
      <c r="AO28" s="289">
        <v>0.182</v>
      </c>
      <c r="AP28" s="289">
        <v>0.185</v>
      </c>
      <c r="AQ28" s="289">
        <v>0.17299999999999999</v>
      </c>
      <c r="AR28" s="289">
        <v>0.186</v>
      </c>
      <c r="AS28" s="289">
        <v>0.187</v>
      </c>
      <c r="AT28" s="289">
        <v>0.18</v>
      </c>
      <c r="AU28" s="289">
        <v>0.18</v>
      </c>
      <c r="AV28" s="289">
        <v>0.184</v>
      </c>
      <c r="AW28" s="289">
        <v>0.184</v>
      </c>
      <c r="AX28" s="289">
        <v>9.7000000000000003E-2</v>
      </c>
      <c r="AY28" s="289">
        <v>6.6000000000000003E-2</v>
      </c>
      <c r="AZ28" s="874">
        <v>0.193</v>
      </c>
      <c r="BA28" s="874">
        <v>6.2E-2</v>
      </c>
      <c r="BB28" s="874">
        <v>3.2000000000000001E-2</v>
      </c>
      <c r="BC28" s="874">
        <v>3.2000000000000001E-2</v>
      </c>
      <c r="BD28" s="874">
        <v>0.03</v>
      </c>
      <c r="BE28" s="355" t="s">
        <v>1611</v>
      </c>
      <c r="BF28" s="355" t="s">
        <v>1611</v>
      </c>
      <c r="BG28" s="355" t="s">
        <v>1611</v>
      </c>
      <c r="BH28" s="355" t="s">
        <v>1611</v>
      </c>
      <c r="BI28" s="355" t="s">
        <v>1611</v>
      </c>
      <c r="BJ28" s="355" t="s">
        <v>1611</v>
      </c>
      <c r="BK28" s="355" t="s">
        <v>1611</v>
      </c>
      <c r="BL28" s="355" t="s">
        <v>1611</v>
      </c>
      <c r="BM28" s="355" t="s">
        <v>1611</v>
      </c>
      <c r="BN28" s="355" t="s">
        <v>1611</v>
      </c>
      <c r="BO28" s="355" t="s">
        <v>1611</v>
      </c>
      <c r="BP28" s="355" t="s">
        <v>1611</v>
      </c>
      <c r="BQ28" s="355" t="s">
        <v>1611</v>
      </c>
      <c r="BR28" s="355" t="s">
        <v>1611</v>
      </c>
      <c r="BS28" s="355" t="s">
        <v>1611</v>
      </c>
      <c r="BT28" s="355" t="s">
        <v>1611</v>
      </c>
      <c r="BU28" s="355" t="s">
        <v>1611</v>
      </c>
      <c r="BV28" s="355" t="s">
        <v>1611</v>
      </c>
    </row>
    <row r="29" spans="1:74" ht="11.1" customHeight="1" x14ac:dyDescent="0.2">
      <c r="A29" s="335" t="s">
        <v>870</v>
      </c>
      <c r="B29" s="406" t="s">
        <v>854</v>
      </c>
      <c r="C29" s="289">
        <v>7.9600000000000004E-2</v>
      </c>
      <c r="D29" s="289">
        <v>8.2100000000000006E-2</v>
      </c>
      <c r="E29" s="289">
        <v>8.0699999999999994E-2</v>
      </c>
      <c r="F29" s="289">
        <v>8.2500000000000004E-2</v>
      </c>
      <c r="G29" s="289">
        <v>7.1999999999999995E-2</v>
      </c>
      <c r="H29" s="289">
        <v>6.9699999999999998E-2</v>
      </c>
      <c r="I29" s="289">
        <v>6.9800000000000001E-2</v>
      </c>
      <c r="J29" s="289">
        <v>7.6899999999999996E-2</v>
      </c>
      <c r="K29" s="289">
        <v>5.5500000000000001E-2</v>
      </c>
      <c r="L29" s="289">
        <v>5.0099999999999999E-2</v>
      </c>
      <c r="M29" s="289">
        <v>7.5700000000000003E-2</v>
      </c>
      <c r="N29" s="289">
        <v>7.46E-2</v>
      </c>
      <c r="O29" s="289">
        <v>7.3599999999999999E-2</v>
      </c>
      <c r="P29" s="289">
        <v>7.2900000000000006E-2</v>
      </c>
      <c r="Q29" s="289">
        <v>9.8900000000000002E-2</v>
      </c>
      <c r="R29" s="289">
        <v>7.51E-2</v>
      </c>
      <c r="S29" s="289">
        <v>4.4499999999999998E-2</v>
      </c>
      <c r="T29" s="289">
        <v>6.6000000000000003E-2</v>
      </c>
      <c r="U29" s="289">
        <v>7.6100000000000001E-2</v>
      </c>
      <c r="V29" s="289">
        <v>6.7799999999999999E-2</v>
      </c>
      <c r="W29" s="289">
        <v>6.2E-2</v>
      </c>
      <c r="X29" s="289">
        <v>7.0499999999999993E-2</v>
      </c>
      <c r="Y29" s="289">
        <v>8.0199999999999994E-2</v>
      </c>
      <c r="Z29" s="289">
        <v>8.1500000000000003E-2</v>
      </c>
      <c r="AA29" s="289">
        <v>8.1000000000000003E-2</v>
      </c>
      <c r="AB29" s="289">
        <v>7.6499999999999999E-2</v>
      </c>
      <c r="AC29" s="289">
        <v>7.6899999999999996E-2</v>
      </c>
      <c r="AD29" s="289">
        <v>7.1999999999999995E-2</v>
      </c>
      <c r="AE29" s="289">
        <v>5.2999999999999999E-2</v>
      </c>
      <c r="AF29" s="289">
        <v>6.8699999999999997E-2</v>
      </c>
      <c r="AG29" s="289">
        <v>8.9700000000000002E-2</v>
      </c>
      <c r="AH29" s="289">
        <v>8.9700000000000002E-2</v>
      </c>
      <c r="AI29" s="289">
        <v>9.1200000000000003E-2</v>
      </c>
      <c r="AJ29" s="289">
        <v>0.08</v>
      </c>
      <c r="AK29" s="289">
        <v>8.3099999999999993E-2</v>
      </c>
      <c r="AL29" s="289">
        <v>8.8200000000000001E-2</v>
      </c>
      <c r="AM29" s="289">
        <v>8.8999999999999996E-2</v>
      </c>
      <c r="AN29" s="289">
        <v>9.0700000000000003E-2</v>
      </c>
      <c r="AO29" s="289">
        <v>8.5900000000000004E-2</v>
      </c>
      <c r="AP29" s="289">
        <v>8.7499999999999994E-2</v>
      </c>
      <c r="AQ29" s="289">
        <v>6.7000000000000004E-2</v>
      </c>
      <c r="AR29" s="289">
        <v>8.0600000000000005E-2</v>
      </c>
      <c r="AS29" s="289">
        <v>8.9300000000000004E-2</v>
      </c>
      <c r="AT29" s="289">
        <v>8.2600000000000007E-2</v>
      </c>
      <c r="AU29" s="289">
        <v>8.1900000000000001E-2</v>
      </c>
      <c r="AV29" s="289">
        <v>9.1399999999999995E-2</v>
      </c>
      <c r="AW29" s="289">
        <v>9.0399999999999994E-2</v>
      </c>
      <c r="AX29" s="289">
        <v>9.2700000000000005E-2</v>
      </c>
      <c r="AY29" s="289">
        <v>9.1899999999999996E-2</v>
      </c>
      <c r="AZ29" s="874">
        <v>8.9499999999999996E-2</v>
      </c>
      <c r="BA29" s="874">
        <v>9.4700000000000006E-2</v>
      </c>
      <c r="BB29" s="874">
        <v>8.9599999999999999E-2</v>
      </c>
      <c r="BC29" s="874">
        <v>5.21E-2</v>
      </c>
      <c r="BD29" s="874">
        <v>8.5558333333000003E-2</v>
      </c>
      <c r="BE29" s="355" t="s">
        <v>1611</v>
      </c>
      <c r="BF29" s="355" t="s">
        <v>1611</v>
      </c>
      <c r="BG29" s="355" t="s">
        <v>1611</v>
      </c>
      <c r="BH29" s="355" t="s">
        <v>1611</v>
      </c>
      <c r="BI29" s="355" t="s">
        <v>1611</v>
      </c>
      <c r="BJ29" s="355" t="s">
        <v>1611</v>
      </c>
      <c r="BK29" s="355" t="s">
        <v>1611</v>
      </c>
      <c r="BL29" s="355" t="s">
        <v>1611</v>
      </c>
      <c r="BM29" s="355" t="s">
        <v>1611</v>
      </c>
      <c r="BN29" s="355" t="s">
        <v>1611</v>
      </c>
      <c r="BO29" s="355" t="s">
        <v>1611</v>
      </c>
      <c r="BP29" s="355" t="s">
        <v>1611</v>
      </c>
      <c r="BQ29" s="355" t="s">
        <v>1611</v>
      </c>
      <c r="BR29" s="355" t="s">
        <v>1611</v>
      </c>
      <c r="BS29" s="355" t="s">
        <v>1611</v>
      </c>
      <c r="BT29" s="355" t="s">
        <v>1611</v>
      </c>
      <c r="BU29" s="355" t="s">
        <v>1611</v>
      </c>
      <c r="BV29" s="355" t="s">
        <v>1611</v>
      </c>
    </row>
    <row r="30" spans="1:74" ht="11.1" customHeight="1" x14ac:dyDescent="0.2">
      <c r="A30" s="335" t="s">
        <v>871</v>
      </c>
      <c r="B30" s="406" t="s">
        <v>202</v>
      </c>
      <c r="C30" s="289">
        <v>1.5929</v>
      </c>
      <c r="D30" s="289">
        <v>1.6163000000000001</v>
      </c>
      <c r="E30" s="289">
        <v>1.5646</v>
      </c>
      <c r="F30" s="289">
        <v>1.4292</v>
      </c>
      <c r="G30" s="289">
        <v>1.5421</v>
      </c>
      <c r="H30" s="289">
        <v>1.1783999999999999</v>
      </c>
      <c r="I30" s="289">
        <v>1.3712</v>
      </c>
      <c r="J30" s="289">
        <v>1.1811</v>
      </c>
      <c r="K30" s="289">
        <v>1.3063</v>
      </c>
      <c r="L30" s="289">
        <v>1.397</v>
      </c>
      <c r="M30" s="289">
        <v>1.6285000000000001</v>
      </c>
      <c r="N30" s="289">
        <v>1.6351</v>
      </c>
      <c r="O30" s="289">
        <v>1.6382000000000001</v>
      </c>
      <c r="P30" s="289">
        <v>1.5941000000000001</v>
      </c>
      <c r="Q30" s="289">
        <v>1.5963000000000001</v>
      </c>
      <c r="R30" s="289">
        <v>1.6129</v>
      </c>
      <c r="S30" s="289">
        <v>1.556</v>
      </c>
      <c r="T30" s="289">
        <v>1.5570999999999999</v>
      </c>
      <c r="U30" s="289">
        <v>1.4770000000000001</v>
      </c>
      <c r="V30" s="289">
        <v>1.4236</v>
      </c>
      <c r="W30" s="289">
        <v>1.5754999999999999</v>
      </c>
      <c r="X30" s="289">
        <v>1.5955999999999999</v>
      </c>
      <c r="Y30" s="289">
        <v>1.5334000000000001</v>
      </c>
      <c r="Z30" s="289">
        <v>1.5802</v>
      </c>
      <c r="AA30" s="289">
        <v>1.5837000000000001</v>
      </c>
      <c r="AB30" s="289">
        <v>1.5744</v>
      </c>
      <c r="AC30" s="289">
        <v>1.5789</v>
      </c>
      <c r="AD30" s="289">
        <v>1.5490999999999999</v>
      </c>
      <c r="AE30" s="289">
        <v>1.4539</v>
      </c>
      <c r="AF30" s="289">
        <v>1.5458000000000001</v>
      </c>
      <c r="AG30" s="289">
        <v>1.5507</v>
      </c>
      <c r="AH30" s="289">
        <v>1.4476</v>
      </c>
      <c r="AI30" s="289">
        <v>1.605</v>
      </c>
      <c r="AJ30" s="289">
        <v>1.2908999999999999</v>
      </c>
      <c r="AK30" s="289">
        <v>1.4479</v>
      </c>
      <c r="AL30" s="289">
        <v>1.427</v>
      </c>
      <c r="AM30" s="289">
        <v>1.5578000000000001</v>
      </c>
      <c r="AN30" s="289">
        <v>1.7979000000000001</v>
      </c>
      <c r="AO30" s="289">
        <v>1.8401000000000001</v>
      </c>
      <c r="AP30" s="289">
        <v>1.7807999999999999</v>
      </c>
      <c r="AQ30" s="289">
        <v>1.7107000000000001</v>
      </c>
      <c r="AR30" s="289">
        <v>1.8386</v>
      </c>
      <c r="AS30" s="289">
        <v>1.7981</v>
      </c>
      <c r="AT30" s="289">
        <v>1.8432999999999999</v>
      </c>
      <c r="AU30" s="289">
        <v>1.8461000000000001</v>
      </c>
      <c r="AV30" s="289">
        <v>1.6664000000000001</v>
      </c>
      <c r="AW30" s="289">
        <v>1.7264999999999999</v>
      </c>
      <c r="AX30" s="289">
        <v>1.6048</v>
      </c>
      <c r="AY30" s="289">
        <v>1.0590999999999999</v>
      </c>
      <c r="AZ30" s="874">
        <v>1.5111000000000001</v>
      </c>
      <c r="BA30" s="874">
        <v>1.5978000000000001</v>
      </c>
      <c r="BB30" s="874">
        <v>1.8656437251</v>
      </c>
      <c r="BC30" s="874">
        <v>1.8333595079</v>
      </c>
      <c r="BD30" s="874">
        <v>1.8686190202999999</v>
      </c>
      <c r="BE30" s="355" t="s">
        <v>1611</v>
      </c>
      <c r="BF30" s="355" t="s">
        <v>1611</v>
      </c>
      <c r="BG30" s="355" t="s">
        <v>1611</v>
      </c>
      <c r="BH30" s="355" t="s">
        <v>1611</v>
      </c>
      <c r="BI30" s="355" t="s">
        <v>1611</v>
      </c>
      <c r="BJ30" s="355" t="s">
        <v>1611</v>
      </c>
      <c r="BK30" s="355" t="s">
        <v>1611</v>
      </c>
      <c r="BL30" s="355" t="s">
        <v>1611</v>
      </c>
      <c r="BM30" s="355" t="s">
        <v>1611</v>
      </c>
      <c r="BN30" s="355" t="s">
        <v>1611</v>
      </c>
      <c r="BO30" s="355" t="s">
        <v>1611</v>
      </c>
      <c r="BP30" s="355" t="s">
        <v>1611</v>
      </c>
      <c r="BQ30" s="355" t="s">
        <v>1611</v>
      </c>
      <c r="BR30" s="355" t="s">
        <v>1611</v>
      </c>
      <c r="BS30" s="355" t="s">
        <v>1611</v>
      </c>
      <c r="BT30" s="355" t="s">
        <v>1611</v>
      </c>
      <c r="BU30" s="355" t="s">
        <v>1611</v>
      </c>
      <c r="BV30" s="355" t="s">
        <v>1611</v>
      </c>
    </row>
    <row r="31" spans="1:74" ht="11.1" customHeight="1" x14ac:dyDescent="0.2">
      <c r="A31" s="335" t="s">
        <v>872</v>
      </c>
      <c r="B31" s="406" t="s">
        <v>192</v>
      </c>
      <c r="C31" s="289">
        <v>0.40200000000000002</v>
      </c>
      <c r="D31" s="289">
        <v>0.441</v>
      </c>
      <c r="E31" s="289">
        <v>0.40300000000000002</v>
      </c>
      <c r="F31" s="289">
        <v>0.39900000000000002</v>
      </c>
      <c r="G31" s="289">
        <v>0.379</v>
      </c>
      <c r="H31" s="289">
        <v>0.40600000000000003</v>
      </c>
      <c r="I31" s="289">
        <v>0.34499999999999997</v>
      </c>
      <c r="J31" s="289">
        <v>0.39100000000000001</v>
      </c>
      <c r="K31" s="289">
        <v>0.39700000000000002</v>
      </c>
      <c r="L31" s="289">
        <v>0.39300000000000002</v>
      </c>
      <c r="M31" s="289">
        <v>0.41</v>
      </c>
      <c r="N31" s="289">
        <v>0.40300000000000002</v>
      </c>
      <c r="O31" s="289">
        <v>0.38500000000000001</v>
      </c>
      <c r="P31" s="289">
        <v>0.39900000000000002</v>
      </c>
      <c r="Q31" s="289">
        <v>0.39200000000000002</v>
      </c>
      <c r="R31" s="289">
        <v>0.375</v>
      </c>
      <c r="S31" s="289">
        <v>0.34499999999999997</v>
      </c>
      <c r="T31" s="289">
        <v>0.371</v>
      </c>
      <c r="U31" s="289">
        <v>0.378</v>
      </c>
      <c r="V31" s="289">
        <v>0.33600000000000002</v>
      </c>
      <c r="W31" s="289">
        <v>0.36499999999999999</v>
      </c>
      <c r="X31" s="289">
        <v>0.375</v>
      </c>
      <c r="Y31" s="289">
        <v>0.378</v>
      </c>
      <c r="Z31" s="289">
        <v>0.376</v>
      </c>
      <c r="AA31" s="289">
        <v>0.36299999999999999</v>
      </c>
      <c r="AB31" s="289">
        <v>0.36399999999999999</v>
      </c>
      <c r="AC31" s="289">
        <v>0.36799999999999999</v>
      </c>
      <c r="AD31" s="289">
        <v>0.375</v>
      </c>
      <c r="AE31" s="289">
        <v>0.35499999999999998</v>
      </c>
      <c r="AF31" s="289">
        <v>0.36199999999999999</v>
      </c>
      <c r="AG31" s="289">
        <v>0.33900000000000002</v>
      </c>
      <c r="AH31" s="289">
        <v>0.31</v>
      </c>
      <c r="AI31" s="289">
        <v>0.27600000000000002</v>
      </c>
      <c r="AJ31" s="289">
        <v>0.33300000000000002</v>
      </c>
      <c r="AK31" s="289">
        <v>0.35699999999999998</v>
      </c>
      <c r="AL31" s="289">
        <v>0.33100000000000002</v>
      </c>
      <c r="AM31" s="289">
        <v>0.33079999999999998</v>
      </c>
      <c r="AN31" s="289">
        <v>0.35210000000000002</v>
      </c>
      <c r="AO31" s="289">
        <v>0.34300000000000003</v>
      </c>
      <c r="AP31" s="289">
        <v>0.34300000000000003</v>
      </c>
      <c r="AQ31" s="289">
        <v>0.37940000000000002</v>
      </c>
      <c r="AR31" s="289">
        <v>0.37080000000000002</v>
      </c>
      <c r="AS31" s="289">
        <v>0.38519999999999999</v>
      </c>
      <c r="AT31" s="289">
        <v>0.38950000000000001</v>
      </c>
      <c r="AU31" s="289">
        <v>0.39240000000000003</v>
      </c>
      <c r="AV31" s="289">
        <v>0.38159999999999999</v>
      </c>
      <c r="AW31" s="289">
        <v>0.374</v>
      </c>
      <c r="AX31" s="289">
        <v>0.374</v>
      </c>
      <c r="AY31" s="289">
        <v>0.34399999999999997</v>
      </c>
      <c r="AZ31" s="874">
        <v>0.34399999999999997</v>
      </c>
      <c r="BA31" s="874">
        <v>0.34399999999999997</v>
      </c>
      <c r="BB31" s="874">
        <v>0.34599999999999997</v>
      </c>
      <c r="BC31" s="874">
        <v>0.35</v>
      </c>
      <c r="BD31" s="874">
        <v>0.35</v>
      </c>
      <c r="BE31" s="355" t="s">
        <v>1611</v>
      </c>
      <c r="BF31" s="355" t="s">
        <v>1611</v>
      </c>
      <c r="BG31" s="355" t="s">
        <v>1611</v>
      </c>
      <c r="BH31" s="355" t="s">
        <v>1611</v>
      </c>
      <c r="BI31" s="355" t="s">
        <v>1611</v>
      </c>
      <c r="BJ31" s="355" t="s">
        <v>1611</v>
      </c>
      <c r="BK31" s="355" t="s">
        <v>1611</v>
      </c>
      <c r="BL31" s="355" t="s">
        <v>1611</v>
      </c>
      <c r="BM31" s="355" t="s">
        <v>1611</v>
      </c>
      <c r="BN31" s="355" t="s">
        <v>1611</v>
      </c>
      <c r="BO31" s="355" t="s">
        <v>1611</v>
      </c>
      <c r="BP31" s="355" t="s">
        <v>1611</v>
      </c>
      <c r="BQ31" s="355" t="s">
        <v>1611</v>
      </c>
      <c r="BR31" s="355" t="s">
        <v>1611</v>
      </c>
      <c r="BS31" s="355" t="s">
        <v>1611</v>
      </c>
      <c r="BT31" s="355" t="s">
        <v>1611</v>
      </c>
      <c r="BU31" s="355" t="s">
        <v>1611</v>
      </c>
      <c r="BV31" s="355" t="s">
        <v>1611</v>
      </c>
    </row>
    <row r="32" spans="1:74" ht="11.1" customHeight="1" x14ac:dyDescent="0.2">
      <c r="A32" s="335" t="s">
        <v>873</v>
      </c>
      <c r="B32" s="406" t="s">
        <v>193</v>
      </c>
      <c r="C32" s="289">
        <v>1.6519999999999999</v>
      </c>
      <c r="D32" s="289">
        <v>1.6337999999999999</v>
      </c>
      <c r="E32" s="289">
        <v>1.625</v>
      </c>
      <c r="F32" s="289">
        <v>1.607</v>
      </c>
      <c r="G32" s="289">
        <v>1.6161000000000001</v>
      </c>
      <c r="H32" s="289">
        <v>1.6242000000000001</v>
      </c>
      <c r="I32" s="289">
        <v>1.6220000000000001</v>
      </c>
      <c r="J32" s="289">
        <v>1.6258999999999999</v>
      </c>
      <c r="K32" s="289">
        <v>1.6183000000000001</v>
      </c>
      <c r="L32" s="289">
        <v>1.6213</v>
      </c>
      <c r="M32" s="289">
        <v>1.6068</v>
      </c>
      <c r="N32" s="289">
        <v>1.6168</v>
      </c>
      <c r="O32" s="289">
        <v>1.6476999999999999</v>
      </c>
      <c r="P32" s="289">
        <v>1.6425000000000001</v>
      </c>
      <c r="Q32" s="289">
        <v>1.6545000000000001</v>
      </c>
      <c r="R32" s="289">
        <v>1.6666000000000001</v>
      </c>
      <c r="S32" s="289">
        <v>1.6752</v>
      </c>
      <c r="T32" s="289">
        <v>1.6711</v>
      </c>
      <c r="U32" s="289">
        <v>1.6365000000000001</v>
      </c>
      <c r="V32" s="289">
        <v>1.6664000000000001</v>
      </c>
      <c r="W32" s="289">
        <v>1.6557999999999999</v>
      </c>
      <c r="X32" s="289">
        <v>1.6389</v>
      </c>
      <c r="Y32" s="289">
        <v>1.6294999999999999</v>
      </c>
      <c r="Z32" s="289">
        <v>1.625</v>
      </c>
      <c r="AA32" s="289">
        <v>1.6017999999999999</v>
      </c>
      <c r="AB32" s="289">
        <v>1.597</v>
      </c>
      <c r="AC32" s="289">
        <v>1.5949</v>
      </c>
      <c r="AD32" s="289">
        <v>1.5593999999999999</v>
      </c>
      <c r="AE32" s="289">
        <v>1.5642</v>
      </c>
      <c r="AF32" s="289">
        <v>1.5709</v>
      </c>
      <c r="AG32" s="289">
        <v>1.5652999999999999</v>
      </c>
      <c r="AH32" s="289">
        <v>1.5701000000000001</v>
      </c>
      <c r="AI32" s="289">
        <v>1.5608</v>
      </c>
      <c r="AJ32" s="289">
        <v>1.5270999999999999</v>
      </c>
      <c r="AK32" s="289">
        <v>1.4882</v>
      </c>
      <c r="AL32" s="289">
        <v>1.4426000000000001</v>
      </c>
      <c r="AM32" s="289">
        <v>1.4226000000000001</v>
      </c>
      <c r="AN32" s="289">
        <v>1.4266000000000001</v>
      </c>
      <c r="AO32" s="289">
        <v>1.4044000000000001</v>
      </c>
      <c r="AP32" s="289">
        <v>1.4295</v>
      </c>
      <c r="AQ32" s="289">
        <v>1.4326000000000001</v>
      </c>
      <c r="AR32" s="289">
        <v>1.4258999999999999</v>
      </c>
      <c r="AS32" s="289">
        <v>1.4397</v>
      </c>
      <c r="AT32" s="289">
        <v>1.4336</v>
      </c>
      <c r="AU32" s="289">
        <v>1.4315</v>
      </c>
      <c r="AV32" s="289">
        <v>1.4216</v>
      </c>
      <c r="AW32" s="289">
        <v>1.4158999999999999</v>
      </c>
      <c r="AX32" s="289">
        <v>1.4318</v>
      </c>
      <c r="AY32" s="289">
        <v>1.4325000000000001</v>
      </c>
      <c r="AZ32" s="874">
        <v>1.4275</v>
      </c>
      <c r="BA32" s="874">
        <v>1.4242999999999999</v>
      </c>
      <c r="BB32" s="874">
        <v>1.4277299999999999</v>
      </c>
      <c r="BC32" s="874">
        <v>1.422382</v>
      </c>
      <c r="BD32" s="874">
        <v>1.415259</v>
      </c>
      <c r="BE32" s="355" t="s">
        <v>1611</v>
      </c>
      <c r="BF32" s="355" t="s">
        <v>1611</v>
      </c>
      <c r="BG32" s="355" t="s">
        <v>1611</v>
      </c>
      <c r="BH32" s="355" t="s">
        <v>1611</v>
      </c>
      <c r="BI32" s="355" t="s">
        <v>1611</v>
      </c>
      <c r="BJ32" s="355" t="s">
        <v>1611</v>
      </c>
      <c r="BK32" s="355" t="s">
        <v>1611</v>
      </c>
      <c r="BL32" s="355" t="s">
        <v>1611</v>
      </c>
      <c r="BM32" s="355" t="s">
        <v>1611</v>
      </c>
      <c r="BN32" s="355" t="s">
        <v>1611</v>
      </c>
      <c r="BO32" s="355" t="s">
        <v>1611</v>
      </c>
      <c r="BP32" s="355" t="s">
        <v>1611</v>
      </c>
      <c r="BQ32" s="355" t="s">
        <v>1611</v>
      </c>
      <c r="BR32" s="355" t="s">
        <v>1611</v>
      </c>
      <c r="BS32" s="355" t="s">
        <v>1611</v>
      </c>
      <c r="BT32" s="355" t="s">
        <v>1611</v>
      </c>
      <c r="BU32" s="355" t="s">
        <v>1611</v>
      </c>
      <c r="BV32" s="355" t="s">
        <v>1611</v>
      </c>
    </row>
    <row r="33" spans="1:74" ht="11.1" customHeight="1" x14ac:dyDescent="0.2">
      <c r="A33" s="335" t="s">
        <v>874</v>
      </c>
      <c r="B33" s="406" t="s">
        <v>205</v>
      </c>
      <c r="C33" s="289">
        <v>0.81</v>
      </c>
      <c r="D33" s="289">
        <v>0.81799999999999995</v>
      </c>
      <c r="E33" s="289">
        <v>0.82899999999999996</v>
      </c>
      <c r="F33" s="289">
        <v>0.83799999999999997</v>
      </c>
      <c r="G33" s="289">
        <v>0.83899999999999997</v>
      </c>
      <c r="H33" s="289">
        <v>0.85199999999999998</v>
      </c>
      <c r="I33" s="289">
        <v>0.86499999999999999</v>
      </c>
      <c r="J33" s="289">
        <v>0.88</v>
      </c>
      <c r="K33" s="289">
        <v>0.88200000000000001</v>
      </c>
      <c r="L33" s="289">
        <v>0.879</v>
      </c>
      <c r="M33" s="289">
        <v>0.84099999999999997</v>
      </c>
      <c r="N33" s="289">
        <v>0.84</v>
      </c>
      <c r="O33" s="289">
        <v>0.83799999999999997</v>
      </c>
      <c r="P33" s="289">
        <v>0.83599999999999997</v>
      </c>
      <c r="Q33" s="289">
        <v>0.83699999999999997</v>
      </c>
      <c r="R33" s="289">
        <v>0.83899999999999997</v>
      </c>
      <c r="S33" s="289">
        <v>0.81299999999999994</v>
      </c>
      <c r="T33" s="289">
        <v>0.80179999999999996</v>
      </c>
      <c r="U33" s="289">
        <v>0.80089999999999995</v>
      </c>
      <c r="V33" s="289">
        <v>0.80179999999999996</v>
      </c>
      <c r="W33" s="289">
        <v>0.80189999999999995</v>
      </c>
      <c r="X33" s="289">
        <v>0.8014</v>
      </c>
      <c r="Y33" s="289">
        <v>0.80179999999999996</v>
      </c>
      <c r="Z33" s="289">
        <v>0.80110000000000003</v>
      </c>
      <c r="AA33" s="289">
        <v>0.77190000000000003</v>
      </c>
      <c r="AB33" s="289">
        <v>0.76180000000000003</v>
      </c>
      <c r="AC33" s="289">
        <v>0.75949999999999995</v>
      </c>
      <c r="AD33" s="289">
        <v>0.75860000000000005</v>
      </c>
      <c r="AE33" s="289">
        <v>0.75900000000000001</v>
      </c>
      <c r="AF33" s="289">
        <v>0.75980000000000003</v>
      </c>
      <c r="AG33" s="289">
        <v>0.75980000000000003</v>
      </c>
      <c r="AH33" s="289">
        <v>0.75990000000000002</v>
      </c>
      <c r="AI33" s="289">
        <v>0.75929999999999997</v>
      </c>
      <c r="AJ33" s="289">
        <v>0.75890000000000002</v>
      </c>
      <c r="AK33" s="289">
        <v>0.75170000000000003</v>
      </c>
      <c r="AL33" s="289">
        <v>0.75449999999999995</v>
      </c>
      <c r="AM33" s="289">
        <v>0.75460000000000005</v>
      </c>
      <c r="AN33" s="289">
        <v>0.754</v>
      </c>
      <c r="AO33" s="289">
        <v>0.75380000000000003</v>
      </c>
      <c r="AP33" s="289">
        <v>0.75560000000000005</v>
      </c>
      <c r="AQ33" s="289">
        <v>0.75929999999999997</v>
      </c>
      <c r="AR33" s="289">
        <v>0.76749999999999996</v>
      </c>
      <c r="AS33" s="289">
        <v>0.77580000000000005</v>
      </c>
      <c r="AT33" s="289">
        <v>0.78349999999999997</v>
      </c>
      <c r="AU33" s="289">
        <v>0.78959999999999997</v>
      </c>
      <c r="AV33" s="289">
        <v>0.7944</v>
      </c>
      <c r="AW33" s="289">
        <v>0.80389999999999995</v>
      </c>
      <c r="AX33" s="289">
        <v>0.80469999999999997</v>
      </c>
      <c r="AY33" s="289">
        <v>0.80349999999999999</v>
      </c>
      <c r="AZ33" s="874">
        <v>0.80569999999999997</v>
      </c>
      <c r="BA33" s="874">
        <v>0.83109999999999995</v>
      </c>
      <c r="BB33" s="874">
        <v>0.85</v>
      </c>
      <c r="BC33" s="874">
        <v>0.82</v>
      </c>
      <c r="BD33" s="874">
        <v>0.85</v>
      </c>
      <c r="BE33" s="355" t="s">
        <v>1611</v>
      </c>
      <c r="BF33" s="355" t="s">
        <v>1611</v>
      </c>
      <c r="BG33" s="355" t="s">
        <v>1611</v>
      </c>
      <c r="BH33" s="355" t="s">
        <v>1611</v>
      </c>
      <c r="BI33" s="355" t="s">
        <v>1611</v>
      </c>
      <c r="BJ33" s="355" t="s">
        <v>1611</v>
      </c>
      <c r="BK33" s="355" t="s">
        <v>1611</v>
      </c>
      <c r="BL33" s="355" t="s">
        <v>1611</v>
      </c>
      <c r="BM33" s="355" t="s">
        <v>1611</v>
      </c>
      <c r="BN33" s="355" t="s">
        <v>1611</v>
      </c>
      <c r="BO33" s="355" t="s">
        <v>1611</v>
      </c>
      <c r="BP33" s="355" t="s">
        <v>1611</v>
      </c>
      <c r="BQ33" s="355" t="s">
        <v>1611</v>
      </c>
      <c r="BR33" s="355" t="s">
        <v>1611</v>
      </c>
      <c r="BS33" s="355" t="s">
        <v>1611</v>
      </c>
      <c r="BT33" s="355" t="s">
        <v>1611</v>
      </c>
      <c r="BU33" s="355" t="s">
        <v>1611</v>
      </c>
      <c r="BV33" s="355" t="s">
        <v>1611</v>
      </c>
    </row>
    <row r="34" spans="1:74" ht="11.1" customHeight="1" x14ac:dyDescent="0.2">
      <c r="A34" s="335" t="s">
        <v>875</v>
      </c>
      <c r="B34" s="406" t="s">
        <v>203</v>
      </c>
      <c r="C34" s="289">
        <v>10.066000000000001</v>
      </c>
      <c r="D34" s="289">
        <v>10.047000000000001</v>
      </c>
      <c r="E34" s="289">
        <v>10.01</v>
      </c>
      <c r="F34" s="289">
        <v>9.1548999999999996</v>
      </c>
      <c r="G34" s="289">
        <v>9.2578999999999994</v>
      </c>
      <c r="H34" s="289">
        <v>9.8019999999999996</v>
      </c>
      <c r="I34" s="289">
        <v>9.82</v>
      </c>
      <c r="J34" s="289">
        <v>9.7680000000000007</v>
      </c>
      <c r="K34" s="289">
        <v>9.7508999999999997</v>
      </c>
      <c r="L34" s="289">
        <v>9.6929999999999996</v>
      </c>
      <c r="M34" s="289">
        <v>9.8160000000000007</v>
      </c>
      <c r="N34" s="289">
        <v>9.8320000000000007</v>
      </c>
      <c r="O34" s="289">
        <v>9.7827999999999999</v>
      </c>
      <c r="P34" s="289">
        <v>9.9428000000000001</v>
      </c>
      <c r="Q34" s="289">
        <v>9.6417999999999999</v>
      </c>
      <c r="R34" s="289">
        <v>9.5418000000000003</v>
      </c>
      <c r="S34" s="289">
        <v>9.5337999999999994</v>
      </c>
      <c r="T34" s="289">
        <v>9.4738000000000007</v>
      </c>
      <c r="U34" s="289">
        <v>9.4847999999999999</v>
      </c>
      <c r="V34" s="289">
        <v>9.4778000000000002</v>
      </c>
      <c r="W34" s="289">
        <v>9.5028000000000006</v>
      </c>
      <c r="X34" s="289">
        <v>9.5277999999999992</v>
      </c>
      <c r="Y34" s="289">
        <v>9.5277999999999992</v>
      </c>
      <c r="Z34" s="289">
        <v>9.5277999999999992</v>
      </c>
      <c r="AA34" s="289">
        <v>9.5028000000000006</v>
      </c>
      <c r="AB34" s="289">
        <v>9.4277999999999995</v>
      </c>
      <c r="AC34" s="289">
        <v>9.4026999999999994</v>
      </c>
      <c r="AD34" s="289">
        <v>9.3027999999999995</v>
      </c>
      <c r="AE34" s="289">
        <v>9.2027999999999999</v>
      </c>
      <c r="AF34" s="289">
        <v>9.0728000000000009</v>
      </c>
      <c r="AG34" s="289">
        <v>9.0726999999999993</v>
      </c>
      <c r="AH34" s="289">
        <v>9.0228999999999999</v>
      </c>
      <c r="AI34" s="289">
        <v>8.9779</v>
      </c>
      <c r="AJ34" s="289">
        <v>8.9528999999999996</v>
      </c>
      <c r="AK34" s="289">
        <v>8.9748999999999999</v>
      </c>
      <c r="AL34" s="289">
        <v>8.9748999999999999</v>
      </c>
      <c r="AM34" s="289">
        <v>8.9748999999999999</v>
      </c>
      <c r="AN34" s="289">
        <v>8.9649999999999999</v>
      </c>
      <c r="AO34" s="289">
        <v>8.9649999999999999</v>
      </c>
      <c r="AP34" s="289">
        <v>9.0480999999999998</v>
      </c>
      <c r="AQ34" s="289">
        <v>9.0480999999999998</v>
      </c>
      <c r="AR34" s="289">
        <v>9.0480999999999998</v>
      </c>
      <c r="AS34" s="289">
        <v>9.1479999999999997</v>
      </c>
      <c r="AT34" s="289">
        <v>9.1479999999999997</v>
      </c>
      <c r="AU34" s="289">
        <v>9.2481000000000009</v>
      </c>
      <c r="AV34" s="289">
        <v>9.2980999999999998</v>
      </c>
      <c r="AW34" s="289">
        <v>9.2980999999999998</v>
      </c>
      <c r="AX34" s="289">
        <v>9.1981000000000002</v>
      </c>
      <c r="AY34" s="289">
        <v>9.1981000000000002</v>
      </c>
      <c r="AZ34" s="874">
        <v>9.1479999999999997</v>
      </c>
      <c r="BA34" s="874">
        <v>9.1480999999999995</v>
      </c>
      <c r="BB34" s="874">
        <v>9.0231666666999999</v>
      </c>
      <c r="BC34" s="874">
        <v>8.9481666667000006</v>
      </c>
      <c r="BD34" s="874">
        <v>8.8481666666999992</v>
      </c>
      <c r="BE34" s="355" t="s">
        <v>1611</v>
      </c>
      <c r="BF34" s="355" t="s">
        <v>1611</v>
      </c>
      <c r="BG34" s="355" t="s">
        <v>1611</v>
      </c>
      <c r="BH34" s="355" t="s">
        <v>1611</v>
      </c>
      <c r="BI34" s="355" t="s">
        <v>1611</v>
      </c>
      <c r="BJ34" s="355" t="s">
        <v>1611</v>
      </c>
      <c r="BK34" s="355" t="s">
        <v>1611</v>
      </c>
      <c r="BL34" s="355" t="s">
        <v>1611</v>
      </c>
      <c r="BM34" s="355" t="s">
        <v>1611</v>
      </c>
      <c r="BN34" s="355" t="s">
        <v>1611</v>
      </c>
      <c r="BO34" s="355" t="s">
        <v>1611</v>
      </c>
      <c r="BP34" s="355" t="s">
        <v>1611</v>
      </c>
      <c r="BQ34" s="355" t="s">
        <v>1611</v>
      </c>
      <c r="BR34" s="355" t="s">
        <v>1611</v>
      </c>
      <c r="BS34" s="355" t="s">
        <v>1611</v>
      </c>
      <c r="BT34" s="355" t="s">
        <v>1611</v>
      </c>
      <c r="BU34" s="355" t="s">
        <v>1611</v>
      </c>
      <c r="BV34" s="355" t="s">
        <v>1611</v>
      </c>
    </row>
    <row r="35" spans="1:74" ht="11.1" customHeight="1" x14ac:dyDescent="0.2">
      <c r="A35" s="335" t="s">
        <v>876</v>
      </c>
      <c r="B35" s="406" t="s">
        <v>554</v>
      </c>
      <c r="C35" s="289">
        <v>0.15390000000000001</v>
      </c>
      <c r="D35" s="289">
        <v>0.1598</v>
      </c>
      <c r="E35" s="289">
        <v>0.15079999999999999</v>
      </c>
      <c r="F35" s="289">
        <v>0.155</v>
      </c>
      <c r="G35" s="289">
        <v>0.15329999999999999</v>
      </c>
      <c r="H35" s="289">
        <v>0.1552</v>
      </c>
      <c r="I35" s="289">
        <v>0.15679999999999999</v>
      </c>
      <c r="J35" s="289">
        <v>0.15809999999999999</v>
      </c>
      <c r="K35" s="289">
        <v>0.16259999999999999</v>
      </c>
      <c r="L35" s="289">
        <v>0.15939999999999999</v>
      </c>
      <c r="M35" s="289">
        <v>0.15140000000000001</v>
      </c>
      <c r="N35" s="289">
        <v>0.14499999999999999</v>
      </c>
      <c r="O35" s="289">
        <v>0.13950000000000001</v>
      </c>
      <c r="P35" s="289">
        <v>0.13600000000000001</v>
      </c>
      <c r="Q35" s="289">
        <v>0.1245</v>
      </c>
      <c r="R35" s="289">
        <v>0.1176</v>
      </c>
      <c r="S35" s="289">
        <v>0.13400000000000001</v>
      </c>
      <c r="T35" s="289">
        <v>0.14729999999999999</v>
      </c>
      <c r="U35" s="289">
        <v>0.157</v>
      </c>
      <c r="V35" s="289">
        <v>0.15720000000000001</v>
      </c>
      <c r="W35" s="289">
        <v>0.16</v>
      </c>
      <c r="X35" s="289">
        <v>0.16</v>
      </c>
      <c r="Y35" s="289">
        <v>0.16</v>
      </c>
      <c r="Z35" s="289">
        <v>0.16</v>
      </c>
      <c r="AA35" s="289">
        <v>0.16</v>
      </c>
      <c r="AB35" s="289">
        <v>0.16</v>
      </c>
      <c r="AC35" s="289">
        <v>0.08</v>
      </c>
      <c r="AD35" s="289">
        <v>7.0000000000000007E-2</v>
      </c>
      <c r="AE35" s="289">
        <v>0.06</v>
      </c>
      <c r="AF35" s="289">
        <v>0.06</v>
      </c>
      <c r="AG35" s="289">
        <v>0.06</v>
      </c>
      <c r="AH35" s="289">
        <v>0.06</v>
      </c>
      <c r="AI35" s="289">
        <v>0.06</v>
      </c>
      <c r="AJ35" s="289">
        <v>0.06</v>
      </c>
      <c r="AK35" s="289">
        <v>0.06</v>
      </c>
      <c r="AL35" s="289">
        <v>0.06</v>
      </c>
      <c r="AM35" s="289">
        <v>0.06</v>
      </c>
      <c r="AN35" s="289">
        <v>0.08</v>
      </c>
      <c r="AO35" s="289">
        <v>0.06</v>
      </c>
      <c r="AP35" s="289">
        <v>0.06</v>
      </c>
      <c r="AQ35" s="289">
        <v>0.09</v>
      </c>
      <c r="AR35" s="289">
        <v>0.15</v>
      </c>
      <c r="AS35" s="289">
        <v>0.15</v>
      </c>
      <c r="AT35" s="289">
        <v>0.15</v>
      </c>
      <c r="AU35" s="289">
        <v>0.15</v>
      </c>
      <c r="AV35" s="289">
        <v>0.15</v>
      </c>
      <c r="AW35" s="289">
        <v>0.13</v>
      </c>
      <c r="AX35" s="289">
        <v>0.12</v>
      </c>
      <c r="AY35" s="289">
        <v>0.1</v>
      </c>
      <c r="AZ35" s="874">
        <v>0.13</v>
      </c>
      <c r="BA35" s="874">
        <v>0.15</v>
      </c>
      <c r="BB35" s="874">
        <v>0.15</v>
      </c>
      <c r="BC35" s="874">
        <v>0.15</v>
      </c>
      <c r="BD35" s="874">
        <v>0.15</v>
      </c>
      <c r="BE35" s="355" t="s">
        <v>1611</v>
      </c>
      <c r="BF35" s="355" t="s">
        <v>1611</v>
      </c>
      <c r="BG35" s="355" t="s">
        <v>1611</v>
      </c>
      <c r="BH35" s="355" t="s">
        <v>1611</v>
      </c>
      <c r="BI35" s="355" t="s">
        <v>1611</v>
      </c>
      <c r="BJ35" s="355" t="s">
        <v>1611</v>
      </c>
      <c r="BK35" s="355" t="s">
        <v>1611</v>
      </c>
      <c r="BL35" s="355" t="s">
        <v>1611</v>
      </c>
      <c r="BM35" s="355" t="s">
        <v>1611</v>
      </c>
      <c r="BN35" s="355" t="s">
        <v>1611</v>
      </c>
      <c r="BO35" s="355" t="s">
        <v>1611</v>
      </c>
      <c r="BP35" s="355" t="s">
        <v>1611</v>
      </c>
      <c r="BQ35" s="355" t="s">
        <v>1611</v>
      </c>
      <c r="BR35" s="355" t="s">
        <v>1611</v>
      </c>
      <c r="BS35" s="355" t="s">
        <v>1611</v>
      </c>
      <c r="BT35" s="355" t="s">
        <v>1611</v>
      </c>
      <c r="BU35" s="355" t="s">
        <v>1611</v>
      </c>
      <c r="BV35" s="355" t="s">
        <v>1611</v>
      </c>
    </row>
    <row r="36" spans="1:74" ht="11.1" customHeight="1" x14ac:dyDescent="0.2">
      <c r="A36" s="335" t="s">
        <v>877</v>
      </c>
      <c r="B36" s="406" t="s">
        <v>861</v>
      </c>
      <c r="C36" s="289">
        <v>6.3899999999999998E-2</v>
      </c>
      <c r="D36" s="289">
        <v>6.5799999999999997E-2</v>
      </c>
      <c r="E36" s="289">
        <v>6.6500000000000004E-2</v>
      </c>
      <c r="F36" s="289">
        <v>6.5500000000000003E-2</v>
      </c>
      <c r="G36" s="289">
        <v>6.5500000000000003E-2</v>
      </c>
      <c r="H36" s="289">
        <v>6.3700000000000007E-2</v>
      </c>
      <c r="I36" s="289">
        <v>6.2899999999999998E-2</v>
      </c>
      <c r="J36" s="289">
        <v>6.2199999999999998E-2</v>
      </c>
      <c r="K36" s="289">
        <v>6.3399999999999998E-2</v>
      </c>
      <c r="L36" s="289">
        <v>6.5299999999999997E-2</v>
      </c>
      <c r="M36" s="289">
        <v>6.6400000000000001E-2</v>
      </c>
      <c r="N36" s="289">
        <v>6.7000000000000004E-2</v>
      </c>
      <c r="O36" s="289">
        <v>6.7000000000000004E-2</v>
      </c>
      <c r="P36" s="289">
        <v>6.7699999999999996E-2</v>
      </c>
      <c r="Q36" s="289">
        <v>6.8000000000000005E-2</v>
      </c>
      <c r="R36" s="289">
        <v>6.9000000000000006E-2</v>
      </c>
      <c r="S36" s="289">
        <v>6.8199999999999997E-2</v>
      </c>
      <c r="T36" s="289">
        <v>6.8500000000000005E-2</v>
      </c>
      <c r="U36" s="289">
        <v>6.6900000000000001E-2</v>
      </c>
      <c r="V36" s="289">
        <v>6.6400000000000001E-2</v>
      </c>
      <c r="W36" s="289">
        <v>6.59E-2</v>
      </c>
      <c r="X36" s="289">
        <v>6.7400000000000002E-2</v>
      </c>
      <c r="Y36" s="289">
        <v>6.9500000000000006E-2</v>
      </c>
      <c r="Z36" s="289">
        <v>7.0999999999999994E-2</v>
      </c>
      <c r="AA36" s="289">
        <v>7.0000000000000007E-2</v>
      </c>
      <c r="AB36" s="289">
        <v>0.05</v>
      </c>
      <c r="AC36" s="289">
        <v>0.05</v>
      </c>
      <c r="AD36" s="289">
        <v>0.04</v>
      </c>
      <c r="AE36" s="289">
        <v>0.03</v>
      </c>
      <c r="AF36" s="289">
        <v>0.03</v>
      </c>
      <c r="AG36" s="289">
        <v>0.03</v>
      </c>
      <c r="AH36" s="289">
        <v>0.03</v>
      </c>
      <c r="AI36" s="289">
        <v>0.03</v>
      </c>
      <c r="AJ36" s="289">
        <v>0.03</v>
      </c>
      <c r="AK36" s="289">
        <v>0.03</v>
      </c>
      <c r="AL36" s="289">
        <v>0.03</v>
      </c>
      <c r="AM36" s="289">
        <v>0.03</v>
      </c>
      <c r="AN36" s="289">
        <v>0.03</v>
      </c>
      <c r="AO36" s="289">
        <v>0.03</v>
      </c>
      <c r="AP36" s="289">
        <v>0.03</v>
      </c>
      <c r="AQ36" s="289">
        <v>0.03</v>
      </c>
      <c r="AR36" s="289">
        <v>0.03</v>
      </c>
      <c r="AS36" s="289">
        <v>0.03</v>
      </c>
      <c r="AT36" s="289">
        <v>0.03</v>
      </c>
      <c r="AU36" s="289">
        <v>0.03</v>
      </c>
      <c r="AV36" s="289">
        <v>0.03</v>
      </c>
      <c r="AW36" s="289">
        <v>0.03</v>
      </c>
      <c r="AX36" s="289">
        <v>0.03</v>
      </c>
      <c r="AY36" s="289">
        <v>0.03</v>
      </c>
      <c r="AZ36" s="874">
        <v>0.03</v>
      </c>
      <c r="BA36" s="874">
        <v>0.03</v>
      </c>
      <c r="BB36" s="874">
        <v>0.03</v>
      </c>
      <c r="BC36" s="874">
        <v>0.03</v>
      </c>
      <c r="BD36" s="874">
        <v>0.03</v>
      </c>
      <c r="BE36" s="355" t="s">
        <v>1611</v>
      </c>
      <c r="BF36" s="355" t="s">
        <v>1611</v>
      </c>
      <c r="BG36" s="355" t="s">
        <v>1611</v>
      </c>
      <c r="BH36" s="355" t="s">
        <v>1611</v>
      </c>
      <c r="BI36" s="355" t="s">
        <v>1611</v>
      </c>
      <c r="BJ36" s="355" t="s">
        <v>1611</v>
      </c>
      <c r="BK36" s="355" t="s">
        <v>1611</v>
      </c>
      <c r="BL36" s="355" t="s">
        <v>1611</v>
      </c>
      <c r="BM36" s="355" t="s">
        <v>1611</v>
      </c>
      <c r="BN36" s="355" t="s">
        <v>1611</v>
      </c>
      <c r="BO36" s="355" t="s">
        <v>1611</v>
      </c>
      <c r="BP36" s="355" t="s">
        <v>1611</v>
      </c>
      <c r="BQ36" s="355" t="s">
        <v>1611</v>
      </c>
      <c r="BR36" s="355" t="s">
        <v>1611</v>
      </c>
      <c r="BS36" s="355" t="s">
        <v>1611</v>
      </c>
      <c r="BT36" s="355" t="s">
        <v>1611</v>
      </c>
      <c r="BU36" s="355" t="s">
        <v>1611</v>
      </c>
      <c r="BV36" s="355" t="s">
        <v>1611</v>
      </c>
    </row>
    <row r="37" spans="1:74" ht="11.1" customHeight="1" x14ac:dyDescent="0.2">
      <c r="A37" s="335"/>
      <c r="B37" s="404"/>
      <c r="C37" s="289"/>
      <c r="D37" s="289"/>
      <c r="E37" s="289"/>
      <c r="F37" s="289"/>
      <c r="G37" s="289"/>
      <c r="H37" s="289"/>
      <c r="I37" s="289"/>
      <c r="J37" s="289"/>
      <c r="K37" s="289"/>
      <c r="L37" s="289"/>
      <c r="M37" s="289"/>
      <c r="N37" s="289"/>
      <c r="O37" s="289"/>
      <c r="P37" s="289"/>
      <c r="Q37" s="289"/>
      <c r="R37" s="289"/>
      <c r="S37" s="289"/>
      <c r="T37" s="289"/>
      <c r="U37" s="289"/>
      <c r="V37" s="289"/>
      <c r="W37" s="289"/>
      <c r="X37" s="289"/>
      <c r="Y37" s="289"/>
      <c r="Z37" s="289"/>
      <c r="AA37" s="289"/>
      <c r="AB37" s="289"/>
      <c r="AC37" s="289"/>
      <c r="AD37" s="289"/>
      <c r="AE37" s="289"/>
      <c r="AF37" s="289"/>
      <c r="AG37" s="289"/>
      <c r="AH37" s="289"/>
      <c r="AI37" s="289"/>
      <c r="AJ37" s="289"/>
      <c r="AK37" s="289"/>
      <c r="AL37" s="289"/>
      <c r="AM37" s="289"/>
      <c r="AN37" s="289"/>
      <c r="AO37" s="289"/>
      <c r="AP37" s="289"/>
      <c r="AQ37" s="289"/>
      <c r="AR37" s="289"/>
      <c r="AS37" s="289"/>
      <c r="AT37" s="289"/>
      <c r="AU37" s="289"/>
      <c r="AV37" s="289"/>
      <c r="AW37" s="289"/>
      <c r="AX37" s="289"/>
      <c r="AY37" s="289"/>
      <c r="AZ37" s="874"/>
      <c r="BA37" s="874"/>
      <c r="BB37" s="874"/>
      <c r="BC37" s="874"/>
      <c r="BD37" s="874"/>
      <c r="BE37" s="355"/>
      <c r="BF37" s="355"/>
      <c r="BG37" s="355"/>
      <c r="BH37" s="355"/>
      <c r="BI37" s="355"/>
      <c r="BJ37" s="355"/>
      <c r="BK37" s="355"/>
      <c r="BL37" s="355"/>
      <c r="BM37" s="355"/>
      <c r="BN37" s="355"/>
      <c r="BO37" s="355"/>
      <c r="BP37" s="355"/>
      <c r="BQ37" s="355"/>
      <c r="BR37" s="355"/>
      <c r="BS37" s="355"/>
      <c r="BT37" s="355"/>
      <c r="BU37" s="355"/>
      <c r="BV37" s="355"/>
    </row>
    <row r="38" spans="1:74" ht="11.1" customHeight="1" x14ac:dyDescent="0.2">
      <c r="A38" s="335"/>
      <c r="B38" s="421" t="s">
        <v>878</v>
      </c>
      <c r="C38" s="289"/>
      <c r="D38" s="289"/>
      <c r="E38" s="289"/>
      <c r="F38" s="289"/>
      <c r="G38" s="289"/>
      <c r="H38" s="289"/>
      <c r="I38" s="289"/>
      <c r="J38" s="289"/>
      <c r="K38" s="289"/>
      <c r="L38" s="289"/>
      <c r="M38" s="289"/>
      <c r="N38" s="289"/>
      <c r="O38" s="289"/>
      <c r="P38" s="289"/>
      <c r="Q38" s="289"/>
      <c r="R38" s="289"/>
      <c r="S38" s="289"/>
      <c r="T38" s="289"/>
      <c r="U38" s="289"/>
      <c r="V38" s="289"/>
      <c r="W38" s="289"/>
      <c r="X38" s="289"/>
      <c r="Y38" s="289"/>
      <c r="Z38" s="289"/>
      <c r="AA38" s="289"/>
      <c r="AB38" s="289"/>
      <c r="AC38" s="289"/>
      <c r="AD38" s="289"/>
      <c r="AE38" s="289"/>
      <c r="AF38" s="289"/>
      <c r="AG38" s="289"/>
      <c r="AH38" s="289"/>
      <c r="AI38" s="289"/>
      <c r="AJ38" s="289"/>
      <c r="AK38" s="289"/>
      <c r="AL38" s="289"/>
      <c r="AM38" s="289"/>
      <c r="AN38" s="289"/>
      <c r="AO38" s="289"/>
      <c r="AP38" s="289"/>
      <c r="AQ38" s="289"/>
      <c r="AR38" s="289"/>
      <c r="AS38" s="289"/>
      <c r="AT38" s="289"/>
      <c r="AU38" s="289"/>
      <c r="AV38" s="289"/>
      <c r="AW38" s="289"/>
      <c r="AX38" s="289"/>
      <c r="AY38" s="289"/>
      <c r="AZ38" s="874"/>
      <c r="BA38" s="874"/>
      <c r="BB38" s="874"/>
      <c r="BC38" s="874"/>
      <c r="BD38" s="874"/>
      <c r="BE38" s="355"/>
      <c r="BF38" s="355"/>
      <c r="BG38" s="355"/>
      <c r="BH38" s="355"/>
      <c r="BI38" s="355"/>
      <c r="BJ38" s="355"/>
      <c r="BK38" s="355"/>
      <c r="BL38" s="355"/>
      <c r="BM38" s="355"/>
      <c r="BN38" s="355"/>
      <c r="BO38" s="355"/>
      <c r="BP38" s="355"/>
      <c r="BQ38" s="355"/>
      <c r="BR38" s="355"/>
      <c r="BS38" s="355"/>
      <c r="BT38" s="355"/>
      <c r="BU38" s="355"/>
      <c r="BV38" s="355"/>
    </row>
    <row r="39" spans="1:74" s="272" customFormat="1" ht="11.1" customHeight="1" x14ac:dyDescent="0.2">
      <c r="A39" s="418" t="s">
        <v>283</v>
      </c>
      <c r="B39" s="412" t="s">
        <v>879</v>
      </c>
      <c r="C39" s="105">
        <v>26.1</v>
      </c>
      <c r="D39" s="105">
        <v>26.33</v>
      </c>
      <c r="E39" s="105">
        <v>26.16</v>
      </c>
      <c r="F39" s="105">
        <v>26.03</v>
      </c>
      <c r="G39" s="105">
        <v>25.65</v>
      </c>
      <c r="H39" s="105">
        <v>25.58</v>
      </c>
      <c r="I39" s="105">
        <v>25.34</v>
      </c>
      <c r="J39" s="105">
        <v>25.87</v>
      </c>
      <c r="K39" s="105">
        <v>25.95</v>
      </c>
      <c r="L39" s="105">
        <v>26.105</v>
      </c>
      <c r="M39" s="105">
        <v>26.03</v>
      </c>
      <c r="N39" s="105">
        <v>26.13</v>
      </c>
      <c r="O39" s="105">
        <v>26.295000000000002</v>
      </c>
      <c r="P39" s="105">
        <v>26.4</v>
      </c>
      <c r="Q39" s="105">
        <v>26.407599999999999</v>
      </c>
      <c r="R39" s="105">
        <v>25.925000000000001</v>
      </c>
      <c r="S39" s="105">
        <v>26.216000000000001</v>
      </c>
      <c r="T39" s="105">
        <v>26.216999999999999</v>
      </c>
      <c r="U39" s="105">
        <v>26.24</v>
      </c>
      <c r="V39" s="105">
        <v>26.497</v>
      </c>
      <c r="W39" s="105">
        <v>26.675000000000001</v>
      </c>
      <c r="X39" s="105">
        <v>26.794</v>
      </c>
      <c r="Y39" s="105">
        <v>26.978999999999999</v>
      </c>
      <c r="Z39" s="105">
        <v>27.167999999999999</v>
      </c>
      <c r="AA39" s="105">
        <v>26.977</v>
      </c>
      <c r="AB39" s="105">
        <v>27.135000000000002</v>
      </c>
      <c r="AC39" s="105">
        <v>27.306000000000001</v>
      </c>
      <c r="AD39" s="105">
        <v>27.279</v>
      </c>
      <c r="AE39" s="105">
        <v>27.419</v>
      </c>
      <c r="AF39" s="105">
        <v>27.437999999999999</v>
      </c>
      <c r="AG39" s="105">
        <v>27.539000000000001</v>
      </c>
      <c r="AH39" s="105">
        <v>27.419</v>
      </c>
      <c r="AI39" s="105">
        <v>27.056999999999999</v>
      </c>
      <c r="AJ39" s="105">
        <v>27.489000000000001</v>
      </c>
      <c r="AK39" s="105">
        <v>27.6</v>
      </c>
      <c r="AL39" s="105">
        <v>27.835999999999999</v>
      </c>
      <c r="AM39" s="105">
        <v>27.888000000000002</v>
      </c>
      <c r="AN39" s="105">
        <v>28.026</v>
      </c>
      <c r="AO39" s="105">
        <v>27.940999999999999</v>
      </c>
      <c r="AP39" s="105">
        <v>27.997</v>
      </c>
      <c r="AQ39" s="105">
        <v>28.161000000000001</v>
      </c>
      <c r="AR39" s="105">
        <v>27.957000000000001</v>
      </c>
      <c r="AS39" s="105">
        <v>27.943999999999999</v>
      </c>
      <c r="AT39" s="105">
        <v>27.99</v>
      </c>
      <c r="AU39" s="105">
        <v>28.148</v>
      </c>
      <c r="AV39" s="105">
        <v>28.29</v>
      </c>
      <c r="AW39" s="105">
        <v>28.13</v>
      </c>
      <c r="AX39" s="105">
        <v>28.22</v>
      </c>
      <c r="AY39" s="105">
        <v>28.08</v>
      </c>
      <c r="AZ39" s="886">
        <v>28.164999999999999</v>
      </c>
      <c r="BA39" s="886">
        <v>18.46</v>
      </c>
      <c r="BB39" s="886">
        <v>16.86</v>
      </c>
      <c r="BC39" s="886">
        <v>16.309999999999999</v>
      </c>
      <c r="BD39" s="886">
        <v>18.12</v>
      </c>
      <c r="BE39" s="388">
        <v>18.93</v>
      </c>
      <c r="BF39" s="388">
        <v>20.41</v>
      </c>
      <c r="BG39" s="388">
        <v>21.74</v>
      </c>
      <c r="BH39" s="388">
        <v>23.37</v>
      </c>
      <c r="BI39" s="388">
        <v>24.2</v>
      </c>
      <c r="BJ39" s="388">
        <v>24.43</v>
      </c>
      <c r="BK39" s="388">
        <v>24.635000000000002</v>
      </c>
      <c r="BL39" s="388">
        <v>27.05</v>
      </c>
      <c r="BM39" s="388">
        <v>27.114999999999998</v>
      </c>
      <c r="BN39" s="388">
        <v>27.23</v>
      </c>
      <c r="BO39" s="388">
        <v>27.245000000000001</v>
      </c>
      <c r="BP39" s="388">
        <v>27.26</v>
      </c>
      <c r="BQ39" s="388">
        <v>27.29</v>
      </c>
      <c r="BR39" s="388">
        <v>27.305</v>
      </c>
      <c r="BS39" s="388">
        <v>27.32</v>
      </c>
      <c r="BT39" s="388">
        <v>27.335000000000001</v>
      </c>
      <c r="BU39" s="388">
        <v>27.37</v>
      </c>
      <c r="BV39" s="388">
        <v>27.385000000000002</v>
      </c>
    </row>
    <row r="40" spans="1:74" ht="11.1" customHeight="1" x14ac:dyDescent="0.2">
      <c r="A40" s="335" t="s">
        <v>272</v>
      </c>
      <c r="B40" s="404" t="s">
        <v>978</v>
      </c>
      <c r="C40" s="289">
        <v>21.45</v>
      </c>
      <c r="D40" s="289">
        <v>21.5</v>
      </c>
      <c r="E40" s="289">
        <v>21.55</v>
      </c>
      <c r="F40" s="289">
        <v>21.55</v>
      </c>
      <c r="G40" s="289">
        <v>21.45</v>
      </c>
      <c r="H40" s="289">
        <v>21.45</v>
      </c>
      <c r="I40" s="289">
        <v>21.5</v>
      </c>
      <c r="J40" s="289">
        <v>21.55</v>
      </c>
      <c r="K40" s="289">
        <v>21.53</v>
      </c>
      <c r="L40" s="289">
        <v>21.63</v>
      </c>
      <c r="M40" s="289">
        <v>21.64</v>
      </c>
      <c r="N40" s="289">
        <v>21.64</v>
      </c>
      <c r="O40" s="289">
        <v>21.71</v>
      </c>
      <c r="P40" s="289">
        <v>21.76</v>
      </c>
      <c r="Q40" s="289">
        <v>21.782599999999999</v>
      </c>
      <c r="R40" s="289">
        <v>21.434999999999999</v>
      </c>
      <c r="S40" s="289">
        <v>21.510999999999999</v>
      </c>
      <c r="T40" s="289">
        <v>21.521999999999998</v>
      </c>
      <c r="U40" s="289">
        <v>21.64</v>
      </c>
      <c r="V40" s="289">
        <v>21.841999999999999</v>
      </c>
      <c r="W40" s="289">
        <v>21.96</v>
      </c>
      <c r="X40" s="289">
        <v>22.059000000000001</v>
      </c>
      <c r="Y40" s="289">
        <v>22.239000000000001</v>
      </c>
      <c r="Z40" s="289">
        <v>22.338000000000001</v>
      </c>
      <c r="AA40" s="289">
        <v>22.367000000000001</v>
      </c>
      <c r="AB40" s="289">
        <v>22.42</v>
      </c>
      <c r="AC40" s="289">
        <v>22.530999999999999</v>
      </c>
      <c r="AD40" s="289">
        <v>22.539000000000001</v>
      </c>
      <c r="AE40" s="289">
        <v>22.609000000000002</v>
      </c>
      <c r="AF40" s="289">
        <v>22.628</v>
      </c>
      <c r="AG40" s="289">
        <v>22.709</v>
      </c>
      <c r="AH40" s="289">
        <v>22.748999999999999</v>
      </c>
      <c r="AI40" s="289">
        <v>22.837</v>
      </c>
      <c r="AJ40" s="289">
        <v>22.748999999999999</v>
      </c>
      <c r="AK40" s="289">
        <v>22.82</v>
      </c>
      <c r="AL40" s="289">
        <v>22.835999999999999</v>
      </c>
      <c r="AM40" s="289">
        <v>22.898</v>
      </c>
      <c r="AN40" s="289">
        <v>22.946000000000002</v>
      </c>
      <c r="AO40" s="289">
        <v>22.850999999999999</v>
      </c>
      <c r="AP40" s="289">
        <v>22.896999999999998</v>
      </c>
      <c r="AQ40" s="289">
        <v>22.971</v>
      </c>
      <c r="AR40" s="289">
        <v>22.736999999999998</v>
      </c>
      <c r="AS40" s="289">
        <v>22.744</v>
      </c>
      <c r="AT40" s="289">
        <v>22.745000000000001</v>
      </c>
      <c r="AU40" s="289">
        <v>22.847999999999999</v>
      </c>
      <c r="AV40" s="289">
        <v>23.035</v>
      </c>
      <c r="AW40" s="289">
        <v>22.965</v>
      </c>
      <c r="AX40" s="289">
        <v>23.015000000000001</v>
      </c>
      <c r="AY40" s="289">
        <v>23.055</v>
      </c>
      <c r="AZ40" s="874">
        <v>23.045000000000002</v>
      </c>
      <c r="BA40" s="874">
        <v>13.28</v>
      </c>
      <c r="BB40" s="874">
        <v>11.51</v>
      </c>
      <c r="BC40" s="874">
        <v>10.87</v>
      </c>
      <c r="BD40" s="874">
        <v>12.64</v>
      </c>
      <c r="BE40" s="355">
        <v>13.5</v>
      </c>
      <c r="BF40" s="355">
        <v>15</v>
      </c>
      <c r="BG40" s="355">
        <v>16.399999999999999</v>
      </c>
      <c r="BH40" s="355">
        <v>18</v>
      </c>
      <c r="BI40" s="355">
        <v>18.8</v>
      </c>
      <c r="BJ40" s="355">
        <v>19</v>
      </c>
      <c r="BK40" s="355">
        <v>19.149999999999999</v>
      </c>
      <c r="BL40" s="355">
        <v>21.55</v>
      </c>
      <c r="BM40" s="355">
        <v>21.6</v>
      </c>
      <c r="BN40" s="355">
        <v>21.65</v>
      </c>
      <c r="BO40" s="355">
        <v>21.65</v>
      </c>
      <c r="BP40" s="355">
        <v>21.65</v>
      </c>
      <c r="BQ40" s="355">
        <v>21.67</v>
      </c>
      <c r="BR40" s="355">
        <v>21.67</v>
      </c>
      <c r="BS40" s="355">
        <v>21.67</v>
      </c>
      <c r="BT40" s="355">
        <v>21.67</v>
      </c>
      <c r="BU40" s="355">
        <v>21.69</v>
      </c>
      <c r="BV40" s="355">
        <v>21.69</v>
      </c>
    </row>
    <row r="41" spans="1:74" ht="11.1" customHeight="1" x14ac:dyDescent="0.2">
      <c r="A41" s="335" t="s">
        <v>549</v>
      </c>
      <c r="B41" s="404" t="s">
        <v>979</v>
      </c>
      <c r="C41" s="289">
        <v>4.6500000000000004</v>
      </c>
      <c r="D41" s="289">
        <v>4.83</v>
      </c>
      <c r="E41" s="289">
        <v>4.6100000000000003</v>
      </c>
      <c r="F41" s="289">
        <v>4.4800000000000004</v>
      </c>
      <c r="G41" s="289">
        <v>4.2</v>
      </c>
      <c r="H41" s="289">
        <v>4.13</v>
      </c>
      <c r="I41" s="289">
        <v>3.84</v>
      </c>
      <c r="J41" s="289">
        <v>4.32</v>
      </c>
      <c r="K41" s="289">
        <v>4.42</v>
      </c>
      <c r="L41" s="289">
        <v>4.4749999999999996</v>
      </c>
      <c r="M41" s="289">
        <v>4.3899999999999997</v>
      </c>
      <c r="N41" s="289">
        <v>4.49</v>
      </c>
      <c r="O41" s="289">
        <v>4.585</v>
      </c>
      <c r="P41" s="289">
        <v>4.6399999999999997</v>
      </c>
      <c r="Q41" s="289">
        <v>4.625</v>
      </c>
      <c r="R41" s="289">
        <v>4.49</v>
      </c>
      <c r="S41" s="289">
        <v>4.7050000000000001</v>
      </c>
      <c r="T41" s="289">
        <v>4.6950000000000003</v>
      </c>
      <c r="U41" s="289">
        <v>4.5999999999999996</v>
      </c>
      <c r="V41" s="289">
        <v>4.6550000000000002</v>
      </c>
      <c r="W41" s="289">
        <v>4.7149999999999999</v>
      </c>
      <c r="X41" s="289">
        <v>4.7350000000000003</v>
      </c>
      <c r="Y41" s="289">
        <v>4.74</v>
      </c>
      <c r="Z41" s="289">
        <v>4.83</v>
      </c>
      <c r="AA41" s="289">
        <v>4.6100000000000003</v>
      </c>
      <c r="AB41" s="289">
        <v>4.7149999999999999</v>
      </c>
      <c r="AC41" s="289">
        <v>4.7750000000000004</v>
      </c>
      <c r="AD41" s="289">
        <v>4.74</v>
      </c>
      <c r="AE41" s="289">
        <v>4.8099999999999996</v>
      </c>
      <c r="AF41" s="289">
        <v>4.8099999999999996</v>
      </c>
      <c r="AG41" s="289">
        <v>4.83</v>
      </c>
      <c r="AH41" s="289">
        <v>4.67</v>
      </c>
      <c r="AI41" s="289">
        <v>4.22</v>
      </c>
      <c r="AJ41" s="289">
        <v>4.74</v>
      </c>
      <c r="AK41" s="289">
        <v>4.78</v>
      </c>
      <c r="AL41" s="289">
        <v>5</v>
      </c>
      <c r="AM41" s="289">
        <v>4.99</v>
      </c>
      <c r="AN41" s="289">
        <v>5.08</v>
      </c>
      <c r="AO41" s="289">
        <v>5.09</v>
      </c>
      <c r="AP41" s="289">
        <v>5.0999999999999996</v>
      </c>
      <c r="AQ41" s="289">
        <v>5.19</v>
      </c>
      <c r="AR41" s="289">
        <v>5.22</v>
      </c>
      <c r="AS41" s="289">
        <v>5.2</v>
      </c>
      <c r="AT41" s="289">
        <v>5.2450000000000001</v>
      </c>
      <c r="AU41" s="289">
        <v>5.3</v>
      </c>
      <c r="AV41" s="289">
        <v>5.2549999999999999</v>
      </c>
      <c r="AW41" s="289">
        <v>5.165</v>
      </c>
      <c r="AX41" s="289">
        <v>5.2050000000000001</v>
      </c>
      <c r="AY41" s="289">
        <v>5.0250000000000004</v>
      </c>
      <c r="AZ41" s="874">
        <v>5.12</v>
      </c>
      <c r="BA41" s="874">
        <v>5.18</v>
      </c>
      <c r="BB41" s="874">
        <v>5.35</v>
      </c>
      <c r="BC41" s="874">
        <v>5.44</v>
      </c>
      <c r="BD41" s="874">
        <v>5.48</v>
      </c>
      <c r="BE41" s="355">
        <v>5.43</v>
      </c>
      <c r="BF41" s="355">
        <v>5.41</v>
      </c>
      <c r="BG41" s="355">
        <v>5.34</v>
      </c>
      <c r="BH41" s="355">
        <v>5.37</v>
      </c>
      <c r="BI41" s="355">
        <v>5.4</v>
      </c>
      <c r="BJ41" s="355">
        <v>5.43</v>
      </c>
      <c r="BK41" s="355">
        <v>5.4850000000000003</v>
      </c>
      <c r="BL41" s="355">
        <v>5.5</v>
      </c>
      <c r="BM41" s="355">
        <v>5.5149999999999997</v>
      </c>
      <c r="BN41" s="355">
        <v>5.58</v>
      </c>
      <c r="BO41" s="355">
        <v>5.5949999999999998</v>
      </c>
      <c r="BP41" s="355">
        <v>5.61</v>
      </c>
      <c r="BQ41" s="355">
        <v>5.62</v>
      </c>
      <c r="BR41" s="355">
        <v>5.6349999999999998</v>
      </c>
      <c r="BS41" s="355">
        <v>5.65</v>
      </c>
      <c r="BT41" s="355">
        <v>5.665</v>
      </c>
      <c r="BU41" s="355">
        <v>5.68</v>
      </c>
      <c r="BV41" s="355">
        <v>5.6950000000000003</v>
      </c>
    </row>
    <row r="42" spans="1:74" ht="11.1" customHeight="1" x14ac:dyDescent="0.2">
      <c r="A42" s="335"/>
      <c r="B42" s="412"/>
      <c r="C42" s="289"/>
      <c r="D42" s="289"/>
      <c r="E42" s="289"/>
      <c r="F42" s="289"/>
      <c r="G42" s="289"/>
      <c r="H42" s="289"/>
      <c r="I42" s="289"/>
      <c r="J42" s="289"/>
      <c r="K42" s="289"/>
      <c r="L42" s="289"/>
      <c r="M42" s="289"/>
      <c r="N42" s="289"/>
      <c r="O42" s="289"/>
      <c r="P42" s="289"/>
      <c r="Q42" s="289"/>
      <c r="R42" s="289"/>
      <c r="S42" s="289"/>
      <c r="T42" s="289"/>
      <c r="U42" s="289"/>
      <c r="V42" s="289"/>
      <c r="W42" s="289"/>
      <c r="X42" s="289"/>
      <c r="Y42" s="289"/>
      <c r="Z42" s="289"/>
      <c r="AA42" s="289"/>
      <c r="AB42" s="289"/>
      <c r="AC42" s="289"/>
      <c r="AD42" s="289"/>
      <c r="AE42" s="289"/>
      <c r="AF42" s="289"/>
      <c r="AG42" s="289"/>
      <c r="AH42" s="289"/>
      <c r="AI42" s="289"/>
      <c r="AJ42" s="289"/>
      <c r="AK42" s="289"/>
      <c r="AL42" s="289"/>
      <c r="AM42" s="289"/>
      <c r="AN42" s="289"/>
      <c r="AO42" s="289"/>
      <c r="AP42" s="289"/>
      <c r="AQ42" s="289"/>
      <c r="AR42" s="289"/>
      <c r="AS42" s="289"/>
      <c r="AT42" s="289"/>
      <c r="AU42" s="289"/>
      <c r="AV42" s="289"/>
      <c r="AW42" s="289"/>
      <c r="AX42" s="289"/>
      <c r="AY42" s="289"/>
      <c r="AZ42" s="874"/>
      <c r="BA42" s="874"/>
      <c r="BB42" s="874"/>
      <c r="BC42" s="874"/>
      <c r="BD42" s="874"/>
      <c r="BE42" s="355"/>
      <c r="BF42" s="355"/>
      <c r="BG42" s="355"/>
      <c r="BH42" s="355"/>
      <c r="BI42" s="355"/>
      <c r="BJ42" s="355"/>
      <c r="BK42" s="355"/>
      <c r="BL42" s="355"/>
      <c r="BM42" s="355"/>
      <c r="BN42" s="355"/>
      <c r="BO42" s="355"/>
      <c r="BP42" s="355"/>
      <c r="BQ42" s="355"/>
      <c r="BR42" s="355"/>
      <c r="BS42" s="355"/>
      <c r="BT42" s="355"/>
      <c r="BU42" s="355"/>
      <c r="BV42" s="355"/>
    </row>
    <row r="43" spans="1:74" ht="11.1" customHeight="1" x14ac:dyDescent="0.2">
      <c r="A43" s="335"/>
      <c r="B43" s="421" t="s">
        <v>880</v>
      </c>
      <c r="C43" s="289"/>
      <c r="D43" s="289"/>
      <c r="E43" s="289"/>
      <c r="F43" s="289"/>
      <c r="G43" s="289"/>
      <c r="H43" s="289"/>
      <c r="I43" s="289"/>
      <c r="J43" s="289"/>
      <c r="K43" s="289"/>
      <c r="L43" s="289"/>
      <c r="M43" s="289"/>
      <c r="N43" s="289"/>
      <c r="O43" s="289"/>
      <c r="P43" s="289"/>
      <c r="Q43" s="289"/>
      <c r="R43" s="289"/>
      <c r="S43" s="289"/>
      <c r="T43" s="289"/>
      <c r="U43" s="289"/>
      <c r="V43" s="289"/>
      <c r="W43" s="289"/>
      <c r="X43" s="289"/>
      <c r="Y43" s="289"/>
      <c r="Z43" s="289"/>
      <c r="AA43" s="289"/>
      <c r="AB43" s="289"/>
      <c r="AC43" s="289"/>
      <c r="AD43" s="289"/>
      <c r="AE43" s="289"/>
      <c r="AF43" s="289"/>
      <c r="AG43" s="289"/>
      <c r="AH43" s="289"/>
      <c r="AI43" s="289"/>
      <c r="AJ43" s="289"/>
      <c r="AK43" s="289"/>
      <c r="AL43" s="289"/>
      <c r="AM43" s="289"/>
      <c r="AN43" s="289"/>
      <c r="AO43" s="289"/>
      <c r="AP43" s="289"/>
      <c r="AQ43" s="289"/>
      <c r="AR43" s="289"/>
      <c r="AS43" s="289"/>
      <c r="AT43" s="289"/>
      <c r="AU43" s="289"/>
      <c r="AV43" s="289"/>
      <c r="AW43" s="289"/>
      <c r="AX43" s="289"/>
      <c r="AY43" s="289"/>
      <c r="AZ43" s="874"/>
      <c r="BA43" s="874"/>
      <c r="BB43" s="874"/>
      <c r="BC43" s="874"/>
      <c r="BD43" s="874"/>
      <c r="BE43" s="355"/>
      <c r="BF43" s="355"/>
      <c r="BG43" s="355"/>
      <c r="BH43" s="355"/>
      <c r="BI43" s="355"/>
      <c r="BJ43" s="355"/>
      <c r="BK43" s="355"/>
      <c r="BL43" s="355"/>
      <c r="BM43" s="355"/>
      <c r="BN43" s="355"/>
      <c r="BO43" s="355"/>
      <c r="BP43" s="355"/>
      <c r="BQ43" s="355"/>
      <c r="BR43" s="355"/>
      <c r="BS43" s="355"/>
      <c r="BT43" s="355"/>
      <c r="BU43" s="355"/>
      <c r="BV43" s="355"/>
    </row>
    <row r="44" spans="1:74" s="272" customFormat="1" ht="11.1" customHeight="1" x14ac:dyDescent="0.2">
      <c r="A44" s="418" t="s">
        <v>480</v>
      </c>
      <c r="B44" s="412" t="s">
        <v>879</v>
      </c>
      <c r="C44" s="105">
        <v>2.31</v>
      </c>
      <c r="D44" s="105">
        <v>1.88</v>
      </c>
      <c r="E44" s="105">
        <v>2.0750000000000002</v>
      </c>
      <c r="F44" s="105">
        <v>1.66</v>
      </c>
      <c r="G44" s="105">
        <v>1.7554000000000001</v>
      </c>
      <c r="H44" s="105">
        <v>1.56</v>
      </c>
      <c r="I44" s="105">
        <v>1.1000000000000001</v>
      </c>
      <c r="J44" s="105">
        <v>0.7</v>
      </c>
      <c r="K44" s="105">
        <v>0.64</v>
      </c>
      <c r="L44" s="105">
        <v>1.2</v>
      </c>
      <c r="M44" s="105">
        <v>1.42</v>
      </c>
      <c r="N44" s="105">
        <v>1.47</v>
      </c>
      <c r="O44" s="105">
        <v>2.2400000000000002</v>
      </c>
      <c r="P44" s="105">
        <v>2.06</v>
      </c>
      <c r="Q44" s="105">
        <v>1.8526</v>
      </c>
      <c r="R44" s="105">
        <v>1.365</v>
      </c>
      <c r="S44" s="105">
        <v>2.1309999999999998</v>
      </c>
      <c r="T44" s="105">
        <v>1.982</v>
      </c>
      <c r="U44" s="105">
        <v>2.85</v>
      </c>
      <c r="V44" s="105">
        <v>3.3220000000000001</v>
      </c>
      <c r="W44" s="105">
        <v>2.85</v>
      </c>
      <c r="X44" s="105">
        <v>3.0790000000000002</v>
      </c>
      <c r="Y44" s="105">
        <v>3.2090000000000001</v>
      </c>
      <c r="Z44" s="105">
        <v>3.468</v>
      </c>
      <c r="AA44" s="105">
        <v>3.4369999999999998</v>
      </c>
      <c r="AB44" s="105">
        <v>3.29</v>
      </c>
      <c r="AC44" s="105">
        <v>3.1309999999999998</v>
      </c>
      <c r="AD44" s="105">
        <v>3.149</v>
      </c>
      <c r="AE44" s="105">
        <v>3.4390000000000001</v>
      </c>
      <c r="AF44" s="105">
        <v>3.8580000000000001</v>
      </c>
      <c r="AG44" s="105">
        <v>3.5190000000000001</v>
      </c>
      <c r="AH44" s="105">
        <v>3.4790000000000001</v>
      </c>
      <c r="AI44" s="105">
        <v>3.847</v>
      </c>
      <c r="AJ44" s="105">
        <v>3.7789999999999999</v>
      </c>
      <c r="AK44" s="105">
        <v>3.875</v>
      </c>
      <c r="AL44" s="105">
        <v>3.956</v>
      </c>
      <c r="AM44" s="105">
        <v>4.0179999999999998</v>
      </c>
      <c r="AN44" s="105">
        <v>4.0259999999999998</v>
      </c>
      <c r="AO44" s="105">
        <v>3.6909999999999998</v>
      </c>
      <c r="AP44" s="105">
        <v>3.9420000000000002</v>
      </c>
      <c r="AQ44" s="105">
        <v>3.7509999999999999</v>
      </c>
      <c r="AR44" s="105">
        <v>3.0470000000000002</v>
      </c>
      <c r="AS44" s="105">
        <v>3.484</v>
      </c>
      <c r="AT44" s="105">
        <v>3.5550000000000002</v>
      </c>
      <c r="AU44" s="105">
        <v>2.5680000000000001</v>
      </c>
      <c r="AV44" s="105">
        <v>2.9950000000000001</v>
      </c>
      <c r="AW44" s="105">
        <v>3.0750000000000002</v>
      </c>
      <c r="AX44" s="105">
        <v>2.9950000000000001</v>
      </c>
      <c r="AY44" s="105">
        <v>2.9550000000000001</v>
      </c>
      <c r="AZ44" s="886">
        <v>2.2149999999999999</v>
      </c>
      <c r="BA44" s="886">
        <v>0.05</v>
      </c>
      <c r="BB44" s="886">
        <v>0.01</v>
      </c>
      <c r="BC44" s="886">
        <v>0.03</v>
      </c>
      <c r="BD44" s="886">
        <v>0.02</v>
      </c>
      <c r="BE44" s="388">
        <v>0.02</v>
      </c>
      <c r="BF44" s="388">
        <v>0.02</v>
      </c>
      <c r="BG44" s="388">
        <v>0.02</v>
      </c>
      <c r="BH44" s="388">
        <v>0.02</v>
      </c>
      <c r="BI44" s="388">
        <v>0.02</v>
      </c>
      <c r="BJ44" s="388">
        <v>0.02</v>
      </c>
      <c r="BK44" s="388">
        <v>0.03</v>
      </c>
      <c r="BL44" s="388">
        <v>2.38</v>
      </c>
      <c r="BM44" s="388">
        <v>2.38</v>
      </c>
      <c r="BN44" s="388">
        <v>2.38</v>
      </c>
      <c r="BO44" s="388">
        <v>2.38</v>
      </c>
      <c r="BP44" s="388">
        <v>2.38</v>
      </c>
      <c r="BQ44" s="388">
        <v>2.38</v>
      </c>
      <c r="BR44" s="388">
        <v>2.38</v>
      </c>
      <c r="BS44" s="388">
        <v>2.38</v>
      </c>
      <c r="BT44" s="388">
        <v>2.38</v>
      </c>
      <c r="BU44" s="388">
        <v>2.38</v>
      </c>
      <c r="BV44" s="388">
        <v>2.38</v>
      </c>
    </row>
    <row r="45" spans="1:74" ht="11.1" customHeight="1" x14ac:dyDescent="0.2">
      <c r="A45" s="335" t="s">
        <v>273</v>
      </c>
      <c r="B45" s="404" t="s">
        <v>978</v>
      </c>
      <c r="C45" s="289">
        <v>2.12</v>
      </c>
      <c r="D45" s="289">
        <v>1.74</v>
      </c>
      <c r="E45" s="289">
        <v>2.0099999999999998</v>
      </c>
      <c r="F45" s="289">
        <v>1.59</v>
      </c>
      <c r="G45" s="289">
        <v>1.6053999999999999</v>
      </c>
      <c r="H45" s="289">
        <v>1.43</v>
      </c>
      <c r="I45" s="289">
        <v>1.08</v>
      </c>
      <c r="J45" s="289">
        <v>0.69</v>
      </c>
      <c r="K45" s="289">
        <v>0.63</v>
      </c>
      <c r="L45" s="289">
        <v>1.2</v>
      </c>
      <c r="M45" s="289">
        <v>1.4</v>
      </c>
      <c r="N45" s="289">
        <v>1.45</v>
      </c>
      <c r="O45" s="289">
        <v>2.23</v>
      </c>
      <c r="P45" s="289">
        <v>2.0499999999999998</v>
      </c>
      <c r="Q45" s="289">
        <v>1.8326</v>
      </c>
      <c r="R45" s="289">
        <v>1.355</v>
      </c>
      <c r="S45" s="289">
        <v>2.0910000000000002</v>
      </c>
      <c r="T45" s="289">
        <v>1.9119999999999999</v>
      </c>
      <c r="U45" s="289">
        <v>2.79</v>
      </c>
      <c r="V45" s="289">
        <v>3.242</v>
      </c>
      <c r="W45" s="289">
        <v>2.78</v>
      </c>
      <c r="X45" s="289">
        <v>3.0190000000000001</v>
      </c>
      <c r="Y45" s="289">
        <v>3.149</v>
      </c>
      <c r="Z45" s="289">
        <v>3.3980000000000001</v>
      </c>
      <c r="AA45" s="289">
        <v>3.347</v>
      </c>
      <c r="AB45" s="289">
        <v>3.19</v>
      </c>
      <c r="AC45" s="289">
        <v>3.0310000000000001</v>
      </c>
      <c r="AD45" s="289">
        <v>3.0489999999999999</v>
      </c>
      <c r="AE45" s="289">
        <v>3.3290000000000002</v>
      </c>
      <c r="AF45" s="289">
        <v>3.7480000000000002</v>
      </c>
      <c r="AG45" s="289">
        <v>3.419</v>
      </c>
      <c r="AH45" s="289">
        <v>3.379</v>
      </c>
      <c r="AI45" s="289">
        <v>3.7469999999999999</v>
      </c>
      <c r="AJ45" s="289">
        <v>3.6789999999999998</v>
      </c>
      <c r="AK45" s="289">
        <v>3.77</v>
      </c>
      <c r="AL45" s="289">
        <v>3.8660000000000001</v>
      </c>
      <c r="AM45" s="289">
        <v>3.9279999999999999</v>
      </c>
      <c r="AN45" s="289">
        <v>3.9460000000000002</v>
      </c>
      <c r="AO45" s="289">
        <v>3.601</v>
      </c>
      <c r="AP45" s="289">
        <v>3.8570000000000002</v>
      </c>
      <c r="AQ45" s="289">
        <v>3.6709999999999998</v>
      </c>
      <c r="AR45" s="289">
        <v>2.9670000000000001</v>
      </c>
      <c r="AS45" s="289">
        <v>3.4140000000000001</v>
      </c>
      <c r="AT45" s="289">
        <v>3.4950000000000001</v>
      </c>
      <c r="AU45" s="289">
        <v>2.5179999999999998</v>
      </c>
      <c r="AV45" s="289">
        <v>2.9350000000000001</v>
      </c>
      <c r="AW45" s="289">
        <v>3.0449999999999999</v>
      </c>
      <c r="AX45" s="289">
        <v>2.9649999999999999</v>
      </c>
      <c r="AY45" s="289">
        <v>2.915</v>
      </c>
      <c r="AZ45" s="874">
        <v>2.1949999999999998</v>
      </c>
      <c r="BA45" s="874">
        <v>0</v>
      </c>
      <c r="BB45" s="874">
        <v>0</v>
      </c>
      <c r="BC45" s="874">
        <v>0</v>
      </c>
      <c r="BD45" s="874">
        <v>0</v>
      </c>
      <c r="BE45" s="355">
        <v>0</v>
      </c>
      <c r="BF45" s="355">
        <v>0</v>
      </c>
      <c r="BG45" s="355">
        <v>0</v>
      </c>
      <c r="BH45" s="355">
        <v>0</v>
      </c>
      <c r="BI45" s="355">
        <v>0</v>
      </c>
      <c r="BJ45" s="355">
        <v>0</v>
      </c>
      <c r="BK45" s="355">
        <v>0</v>
      </c>
      <c r="BL45" s="355">
        <v>2.35</v>
      </c>
      <c r="BM45" s="355">
        <v>2.35</v>
      </c>
      <c r="BN45" s="355">
        <v>2.35</v>
      </c>
      <c r="BO45" s="355">
        <v>2.35</v>
      </c>
      <c r="BP45" s="355">
        <v>2.35</v>
      </c>
      <c r="BQ45" s="355">
        <v>2.35</v>
      </c>
      <c r="BR45" s="355">
        <v>2.35</v>
      </c>
      <c r="BS45" s="355">
        <v>2.35</v>
      </c>
      <c r="BT45" s="355">
        <v>2.35</v>
      </c>
      <c r="BU45" s="355">
        <v>2.35</v>
      </c>
      <c r="BV45" s="355">
        <v>2.35</v>
      </c>
    </row>
    <row r="46" spans="1:74" ht="11.1" customHeight="1" x14ac:dyDescent="0.2">
      <c r="A46" s="335" t="s">
        <v>550</v>
      </c>
      <c r="B46" s="404" t="s">
        <v>979</v>
      </c>
      <c r="C46" s="289">
        <v>0.19</v>
      </c>
      <c r="D46" s="289">
        <v>0.14000000000000001</v>
      </c>
      <c r="E46" s="289">
        <v>6.5000000000000002E-2</v>
      </c>
      <c r="F46" s="289">
        <v>7.0000000000000007E-2</v>
      </c>
      <c r="G46" s="289">
        <v>0.15</v>
      </c>
      <c r="H46" s="289">
        <v>0.13</v>
      </c>
      <c r="I46" s="289">
        <v>0.02</v>
      </c>
      <c r="J46" s="289">
        <v>0.01</v>
      </c>
      <c r="K46" s="289">
        <v>0.01</v>
      </c>
      <c r="L46" s="289">
        <v>0</v>
      </c>
      <c r="M46" s="289">
        <v>0.02</v>
      </c>
      <c r="N46" s="289">
        <v>0.02</v>
      </c>
      <c r="O46" s="289">
        <v>0.01</v>
      </c>
      <c r="P46" s="289">
        <v>0.01</v>
      </c>
      <c r="Q46" s="289">
        <v>0.02</v>
      </c>
      <c r="R46" s="289">
        <v>0.01</v>
      </c>
      <c r="S46" s="289">
        <v>0.04</v>
      </c>
      <c r="T46" s="289">
        <v>7.0000000000000007E-2</v>
      </c>
      <c r="U46" s="289">
        <v>0.06</v>
      </c>
      <c r="V46" s="289">
        <v>0.08</v>
      </c>
      <c r="W46" s="289">
        <v>7.0000000000000007E-2</v>
      </c>
      <c r="X46" s="289">
        <v>0.06</v>
      </c>
      <c r="Y46" s="289">
        <v>0.06</v>
      </c>
      <c r="Z46" s="289">
        <v>7.0000000000000007E-2</v>
      </c>
      <c r="AA46" s="289">
        <v>0.09</v>
      </c>
      <c r="AB46" s="289">
        <v>0.1</v>
      </c>
      <c r="AC46" s="289">
        <v>0.1</v>
      </c>
      <c r="AD46" s="289">
        <v>0.1</v>
      </c>
      <c r="AE46" s="289">
        <v>0.11</v>
      </c>
      <c r="AF46" s="289">
        <v>0.11</v>
      </c>
      <c r="AG46" s="289">
        <v>0.1</v>
      </c>
      <c r="AH46" s="289">
        <v>0.1</v>
      </c>
      <c r="AI46" s="289">
        <v>0.1</v>
      </c>
      <c r="AJ46" s="289">
        <v>0.1</v>
      </c>
      <c r="AK46" s="289">
        <v>0.105</v>
      </c>
      <c r="AL46" s="289">
        <v>0.09</v>
      </c>
      <c r="AM46" s="289">
        <v>0.09</v>
      </c>
      <c r="AN46" s="289">
        <v>0.08</v>
      </c>
      <c r="AO46" s="289">
        <v>0.09</v>
      </c>
      <c r="AP46" s="289">
        <v>8.5000000000000006E-2</v>
      </c>
      <c r="AQ46" s="289">
        <v>0.08</v>
      </c>
      <c r="AR46" s="289">
        <v>0.08</v>
      </c>
      <c r="AS46" s="289">
        <v>7.0000000000000007E-2</v>
      </c>
      <c r="AT46" s="289">
        <v>0.06</v>
      </c>
      <c r="AU46" s="289">
        <v>0.05</v>
      </c>
      <c r="AV46" s="289">
        <v>0.06</v>
      </c>
      <c r="AW46" s="289">
        <v>0.03</v>
      </c>
      <c r="AX46" s="289">
        <v>0.03</v>
      </c>
      <c r="AY46" s="289">
        <v>0.04</v>
      </c>
      <c r="AZ46" s="874">
        <v>0.02</v>
      </c>
      <c r="BA46" s="874">
        <v>0.05</v>
      </c>
      <c r="BB46" s="874">
        <v>0.01</v>
      </c>
      <c r="BC46" s="874">
        <v>0.03</v>
      </c>
      <c r="BD46" s="874">
        <v>0.02</v>
      </c>
      <c r="BE46" s="355">
        <v>0.02</v>
      </c>
      <c r="BF46" s="355">
        <v>0.02</v>
      </c>
      <c r="BG46" s="355">
        <v>0.02</v>
      </c>
      <c r="BH46" s="355">
        <v>0.02</v>
      </c>
      <c r="BI46" s="355">
        <v>0.02</v>
      </c>
      <c r="BJ46" s="355">
        <v>0.02</v>
      </c>
      <c r="BK46" s="355">
        <v>0.03</v>
      </c>
      <c r="BL46" s="355">
        <v>0.03</v>
      </c>
      <c r="BM46" s="355">
        <v>0.03</v>
      </c>
      <c r="BN46" s="355">
        <v>0.03</v>
      </c>
      <c r="BO46" s="355">
        <v>0.03</v>
      </c>
      <c r="BP46" s="355">
        <v>0.03</v>
      </c>
      <c r="BQ46" s="355">
        <v>0.03</v>
      </c>
      <c r="BR46" s="355">
        <v>0.03</v>
      </c>
      <c r="BS46" s="355">
        <v>0.03</v>
      </c>
      <c r="BT46" s="355">
        <v>0.03</v>
      </c>
      <c r="BU46" s="355">
        <v>0.03</v>
      </c>
      <c r="BV46" s="355">
        <v>0.03</v>
      </c>
    </row>
    <row r="47" spans="1:74" ht="11.1" customHeight="1" x14ac:dyDescent="0.2">
      <c r="A47" s="335"/>
      <c r="B47" s="422"/>
      <c r="C47" s="289"/>
      <c r="D47" s="289"/>
      <c r="E47" s="289"/>
      <c r="F47" s="289"/>
      <c r="G47" s="289"/>
      <c r="H47" s="289"/>
      <c r="I47" s="289"/>
      <c r="J47" s="289"/>
      <c r="K47" s="289"/>
      <c r="L47" s="289"/>
      <c r="M47" s="289"/>
      <c r="N47" s="289"/>
      <c r="O47" s="289"/>
      <c r="P47" s="289"/>
      <c r="Q47" s="289"/>
      <c r="R47" s="289"/>
      <c r="S47" s="289"/>
      <c r="T47" s="289"/>
      <c r="U47" s="289"/>
      <c r="V47" s="289"/>
      <c r="W47" s="289"/>
      <c r="X47" s="289"/>
      <c r="Y47" s="289"/>
      <c r="Z47" s="289"/>
      <c r="AA47" s="289"/>
      <c r="AB47" s="289"/>
      <c r="AC47" s="289"/>
      <c r="AD47" s="289"/>
      <c r="AE47" s="289"/>
      <c r="AF47" s="289"/>
      <c r="AG47" s="289"/>
      <c r="AH47" s="289"/>
      <c r="AI47" s="289"/>
      <c r="AJ47" s="289"/>
      <c r="AK47" s="289"/>
      <c r="AL47" s="289"/>
      <c r="AM47" s="289"/>
      <c r="AN47" s="289"/>
      <c r="AO47" s="289"/>
      <c r="AP47" s="289"/>
      <c r="AQ47" s="289"/>
      <c r="AR47" s="289"/>
      <c r="AS47" s="289"/>
      <c r="AT47" s="289"/>
      <c r="AU47" s="289"/>
      <c r="AV47" s="289"/>
      <c r="AW47" s="289"/>
      <c r="AX47" s="289"/>
      <c r="AY47" s="289"/>
      <c r="AZ47" s="874"/>
      <c r="BA47" s="874"/>
      <c r="BB47" s="874"/>
      <c r="BC47" s="874"/>
      <c r="BD47" s="874"/>
      <c r="BE47" s="355"/>
      <c r="BF47" s="355"/>
      <c r="BG47" s="355"/>
      <c r="BH47" s="355"/>
      <c r="BI47" s="355"/>
      <c r="BJ47" s="355"/>
      <c r="BK47" s="355"/>
      <c r="BL47" s="355"/>
      <c r="BM47" s="355"/>
      <c r="BN47" s="355"/>
      <c r="BO47" s="355"/>
      <c r="BP47" s="355"/>
      <c r="BQ47" s="355"/>
      <c r="BR47" s="355"/>
      <c r="BS47" s="355"/>
      <c r="BT47" s="355"/>
      <c r="BU47" s="355"/>
      <c r="BV47" s="355"/>
    </row>
    <row r="48" spans="1:74" ht="11.1" customHeight="1" x14ac:dyDescent="0.2">
      <c r="A48" s="335"/>
      <c r="B48" s="421" t="s">
        <v>829</v>
      </c>
      <c r="C48" s="289"/>
      <c r="D48" s="289"/>
      <c r="E48" s="289"/>
      <c r="F48" s="289"/>
      <c r="G48" s="289"/>
      <c r="H48" s="289"/>
      <c r="I48" s="289"/>
      <c r="J48" s="289"/>
      <c r="K48" s="289"/>
      <c r="L48" s="289"/>
      <c r="M48" s="289"/>
      <c r="N48" s="289"/>
      <c r="O48" s="289"/>
      <c r="P48" s="289"/>
      <c r="Q48" s="289"/>
      <c r="R48" s="289"/>
      <c r="S48" s="289"/>
      <c r="T48" s="289"/>
      <c r="U48" s="289"/>
      <c r="V48" s="289"/>
      <c r="W48" s="289"/>
      <c r="X48" s="289"/>
      <c r="Y48" s="289"/>
      <c r="Z48" s="289"/>
      <c r="AA48" s="289"/>
      <c r="AB48" s="289"/>
      <c r="AC48" s="289"/>
      <c r="AD48" s="289"/>
      <c r="AE48" s="289"/>
      <c r="AF48" s="289"/>
      <c r="AG48" s="289"/>
      <c r="AH48" s="289"/>
      <c r="AI48" s="289"/>
      <c r="AJ48" s="289"/>
      <c r="AK48" s="289"/>
      <c r="AL48" s="289"/>
      <c r="AM48" s="289"/>
      <c r="AN48" s="289"/>
      <c r="AO48" s="289"/>
      <c r="AP48" s="289"/>
      <c r="AQ48" s="289"/>
      <c r="AR48" s="289"/>
      <c r="AS48" s="289"/>
      <c r="AT48" s="289"/>
      <c r="AU48" s="289"/>
      <c r="AV48" s="289"/>
      <c r="AW48" s="289"/>
      <c r="AX48" s="289"/>
      <c r="AY48" s="289"/>
      <c r="AZ48" s="874"/>
      <c r="BA48" s="874"/>
      <c r="BB48" s="874"/>
      <c r="BC48" s="874"/>
      <c r="BD48" s="874"/>
      <c r="BE48" s="355"/>
      <c r="BF48" s="355"/>
      <c r="BG48" s="355"/>
      <c r="BH48" s="355"/>
      <c r="BI48" s="355"/>
      <c r="BJ48" s="355"/>
      <c r="BK48" s="355"/>
      <c r="BL48" s="355"/>
      <c r="BM48" s="355"/>
      <c r="BN48" s="355"/>
      <c r="BO48" s="355"/>
      <c r="BP48" s="355"/>
      <c r="BQ48" s="355"/>
      <c r="BR48" s="355"/>
      <c r="BS48" s="355"/>
      <c r="BT48" s="355"/>
      <c r="BU48" s="355"/>
      <c r="BV48" s="355"/>
    </row>
    <row r="49" spans="1:74" s="272" customFormat="1" ht="11.1" customHeight="1" x14ac:dyDescent="0.2">
      <c r="A49" s="417" t="s">
        <v>881</v>
      </c>
      <c r="B49" s="415" t="s">
        <v>879</v>
      </c>
      <c r="C49" s="106">
        <v>2.0840000000000001</v>
      </c>
      <c r="D49" s="106">
        <v>1.8640000000000001</v>
      </c>
      <c r="E49" s="106">
        <v>1.994</v>
      </c>
      <c r="F49" s="106">
        <v>2.1040000000000001</v>
      </c>
      <c r="G49" s="106">
        <v>2.5640000000000001</v>
      </c>
      <c r="H49" s="106">
        <v>2.5939999999999999</v>
      </c>
      <c r="I49" s="106">
        <v>2.8919999999999999</v>
      </c>
      <c r="J49" s="106">
        <v>2.31</v>
      </c>
      <c r="K49" s="106">
        <v>2.2999999999999998</v>
      </c>
      <c r="L49" s="106">
        <v>2.1419999999999999</v>
      </c>
      <c r="M49" s="106">
        <v>2.1579999999999999</v>
      </c>
      <c r="N49" s="106">
        <v>2.1059999999999999</v>
      </c>
      <c r="O49" s="106">
        <v>2.0099999999999998</v>
      </c>
      <c r="P49" s="106">
        <v>1.8979999999999999</v>
      </c>
      <c r="Q49" s="106">
        <v>1.8754</v>
      </c>
      <c r="R49" s="106">
        <v>2.3730000000000002</v>
      </c>
      <c r="S49" s="106">
        <v>2.0590000000000002</v>
      </c>
      <c r="T49" s="106">
        <v>2.0760000000000001</v>
      </c>
      <c r="U49" s="106">
        <v>2.12</v>
      </c>
      <c r="V49" s="106">
        <v>1.9179999999999999</v>
      </c>
      <c r="W49" s="106">
        <v>1.633</v>
      </c>
      <c r="X49" s="106">
        <v>1.526</v>
      </c>
      <c r="Y49" s="106">
        <v>1.371</v>
      </c>
      <c r="Z49" s="106">
        <v>1.222</v>
      </c>
      <c r="AA49" s="106">
        <v>1.5629999999999999</v>
      </c>
      <c r="AB49" s="106">
        <v>1.41</v>
      </c>
      <c r="AC49" s="106">
        <v>1.274</v>
      </c>
      <c r="AD49" s="106">
        <v>1.3660000000000001</v>
      </c>
      <c r="AE49" s="106">
        <v>1.276</v>
      </c>
      <c r="AF49" s="106">
        <v>1.2969999999999999</v>
      </c>
      <c r="AG49" s="106">
        <v>1.216</v>
      </c>
      <c r="AH49" s="106">
        <v>1.3759999999999999</v>
      </c>
      <c r="AI49" s="106">
        <v>1.798</v>
      </c>
      <c r="AJ49" s="106">
        <v>1.3859999999999999</v>
      </c>
      <c r="AK49" s="106">
        <v>1.1950000000000001</v>
      </c>
      <c r="AL49" s="106">
        <v>1.0189999999999999</v>
      </c>
      <c r="AM49" s="106">
        <v>1.0669999999999999</v>
      </c>
      <c r="AN49" s="106">
        <v>0.92900000000000005</v>
      </c>
      <c r="AO49" s="106">
        <v>1.0740000000000001</v>
      </c>
      <c r="AP49" s="106">
        <v>0.96799999999999997</v>
      </c>
      <c r="AQ49" s="106">
        <v>0.90400000000000003</v>
      </c>
      <c r="AR49" s="106">
        <v>1.1279999999999999</v>
      </c>
      <c r="AS49" s="106">
        <v>1.0509999999999999</v>
      </c>
      <c r="AT49" s="106">
        <v>1.02</v>
      </c>
      <c r="AU49" s="106">
        <v>0.91700000000000004</v>
      </c>
      <c r="AV49" s="106">
        <v>0.87</v>
      </c>
      <c r="AW49" s="106">
        <v>0.93</v>
      </c>
      <c r="AX49" s="106">
        <v>0.89</v>
      </c>
      <c r="AY49" s="106">
        <v>1.0249999999999999</v>
      </c>
      <c r="AZ49" s="887">
        <v>0.93500000000000005</v>
      </c>
      <c r="BA49" s="887">
        <v>8.6159999999999997</v>
      </c>
      <c r="BB49" s="887">
        <v>11.346</v>
      </c>
      <c r="BC49" s="887">
        <v>12.000999999999999</v>
      </c>
      <c r="BD49" s="887">
        <v>9.8710000000000004</v>
      </c>
      <c r="BE49" s="403" t="s">
        <v>1611</v>
      </c>
      <c r="BF49" s="403" t="s">
        <v>1611</v>
      </c>
      <c r="BG49" s="403" t="s">
        <v>1611</v>
      </c>
      <c r="BH49" s="403" t="s">
        <v>1611</v>
      </c>
      <c r="BI49" s="403" t="s">
        <v>1611</v>
      </c>
      <c r="BJ49" s="403" t="s">
        <v>1611</v>
      </c>
      <c r="BK49" s="403" t="s">
        <v>1611</v>
      </c>
      <c r="BL49" s="403" t="s">
        <v>1611</v>
      </c>
      <c r="BM49" s="403" t="s">
        <v>1611</v>
      </c>
      <c r="BN49" s="403" t="s">
        <v>1611</v>
      </c>
      <c r="BO49" s="403" t="s">
        <v>1611</v>
      </c>
      <c r="BP49" s="403" t="s">
        <v>1611</v>
      </c>
      <c r="BQ49" s="403" t="s">
        <v>1611</v>
      </c>
      <c r="BR49" s="403" t="s">
        <v>1611</v>
      </c>
      <c r="BS49" s="403" t="s">
        <v>1611</v>
      </c>
      <c r="BT49" s="403" t="s">
        <v>1611</v>
      </c>
      <c r="BU49" s="403" t="s">
        <v>1611</v>
      </c>
      <c r="BV49" s="403" t="s">
        <v>1611</v>
      </c>
    </row>
    <row r="50" spans="1:74" ht="12" customHeight="1" x14ac:dyDescent="0.2">
      <c r="B50" s="792" t="s">
        <v>826</v>
      </c>
      <c r="C50" s="762"/>
      <c r="D50" s="762"/>
      <c r="E50" s="762"/>
      <c r="F50" s="762"/>
      <c r="G50" s="762"/>
      <c r="H50" s="762"/>
      <c r="I50" s="762"/>
      <c r="J50" s="762"/>
      <c r="K50" s="762"/>
      <c r="L50" s="762"/>
      <c r="M50" s="762"/>
      <c r="N50" s="762"/>
      <c r="O50" s="762"/>
      <c r="P50" s="762"/>
      <c r="Q50" s="762"/>
      <c r="BD50" s="637"/>
      <c r="BE50" s="637"/>
      <c r="BF50" s="637"/>
    </row>
    <row r="51" spans="1:74" ht="12" customHeight="1" x14ac:dyDescent="0.2">
      <c r="B51" s="339" t="s">
        <v>825</v>
      </c>
      <c r="C51" s="339"/>
      <c r="D51" s="339"/>
      <c r="E51" s="339"/>
      <c r="F51" s="339"/>
      <c r="G51" s="339"/>
      <c r="H51" s="339"/>
      <c r="I51" s="339"/>
      <c r="J51" s="339"/>
      <c r="K51" s="339"/>
      <c r="L51" s="339"/>
      <c r="M51" s="339"/>
      <c r="N51" s="339"/>
      <c r="O51" s="339"/>
      <c r="P51" s="339"/>
      <c r="Q51" s="339"/>
      <c r="R51" s="641"/>
      <c r="S51" s="641"/>
      <c r="T51" s="641"/>
      <c r="U51" s="641"/>
      <c r="V51" s="641"/>
      <c r="W51" s="641"/>
      <c r="X51" s="641"/>
      <c r="Y51" s="641"/>
      <c r="Z51" s="641"/>
      <c r="AA51" s="641"/>
      <c r="AB51" s="641"/>
      <c r="AC51" s="641"/>
      <c r="AD51" s="641"/>
      <c r="AE51" s="641"/>
      <c r="AF51" s="641"/>
      <c r="AG51" s="641"/>
      <c r="AH51" s="641"/>
      <c r="AI51" s="641"/>
      <c r="AJ51" s="641"/>
      <c r="AK51" s="641"/>
      <c r="AL51" s="641"/>
      <c r="AM51" s="641"/>
      <c r="AN51" s="641"/>
      <c r="AO51" s="641"/>
      <c r="AP51" s="641"/>
      <c r="AQ51" s="641"/>
      <c r="AR51" s="641"/>
      <c r="AS51" s="641"/>
      <c r="AT51" s="641"/>
      <c r="AU51" s="641"/>
      <c r="AV51" s="641"/>
      <c r="AW51" s="641"/>
      <c r="AX51" s="641"/>
      <c r="BD51" s="637"/>
      <c r="BE51" s="637"/>
      <c r="BF51" s="637"/>
    </row>
    <row r="52" spans="1:74" ht="12" customHeight="1" x14ac:dyDescent="0.2">
      <c r="B52" s="1011" t="s">
        <v>1608</v>
      </c>
      <c r="C52" s="1011"/>
      <c r="D52" s="1011"/>
      <c r="E52" s="1011"/>
      <c r="F52" s="1011"/>
      <c r="G52" s="1011"/>
      <c r="H52" s="1011"/>
      <c r="I52" s="1011"/>
      <c r="J52" s="1011"/>
      <c r="K52" s="1011"/>
      <c r="L52" s="1011"/>
      <c r="M52" s="1011"/>
      <c r="N52" s="1011"/>
      <c r="O52" s="1011"/>
      <c r="P52" s="1011"/>
      <c r="Q52" s="1011"/>
      <c r="R52" s="641"/>
      <c r="S52" s="641"/>
      <c r="T52" s="641"/>
      <c r="U52" s="641"/>
      <c r="V52" s="641"/>
      <c r="W52" s="641"/>
      <c r="X52" s="641"/>
      <c r="Y52" s="641"/>
      <c r="Z52" s="641"/>
      <c r="AA52" s="641"/>
      <c r="AB52" s="641"/>
      <c r="AC52" s="641"/>
      <c r="AD52" s="641"/>
      <c r="AE52" s="641"/>
      <c r="AF52" s="641"/>
      <c r="AG52" s="641"/>
      <c r="AH52" s="641"/>
      <c r="AI52" s="641"/>
      <c r="AJ52" s="641"/>
      <c r="AK52" s="641"/>
      <c r="AL52" s="641"/>
      <c r="AM52" s="641"/>
      <c r="AN52" s="641"/>
      <c r="AO52" s="641"/>
      <c r="AP52" s="641"/>
      <c r="AQ52" s="641"/>
      <c r="AR52" s="641"/>
      <c r="AS52" s="641"/>
      <c r="AT52" s="641"/>
      <c r="AU52" s="641"/>
      <c r="AV52" s="641"/>
      <c r="AW52" s="641"/>
      <c r="AX52" s="641"/>
      <c r="BD52" s="637"/>
      <c r="BE52" s="637"/>
      <c r="BF52" s="637"/>
    </row>
    <row r="53" spans="1:74" ht="12" customHeight="1" x14ac:dyDescent="0.2">
      <c r="B53" s="793" t="s">
        <v>827</v>
      </c>
      <c r="C53" s="794"/>
      <c r="D53" s="794"/>
      <c r="E53" s="794"/>
      <c r="F53" s="794"/>
      <c r="G53" s="794"/>
      <c r="H53" s="794"/>
      <c r="I53" s="794"/>
      <c r="J53" s="794"/>
      <c r="K53" s="794"/>
      <c r="L53" s="794"/>
      <c r="M53" s="794"/>
      <c r="N53" s="794"/>
      <c r="O53" s="794"/>
      <c r="P53" s="794"/>
      <c r="Q53" s="794"/>
      <c r="R53" s="641"/>
      <c r="S53" s="641"/>
      <c r="T53" s="641"/>
      <c r="U53" s="641"/>
      <c r="V53" s="641"/>
      <c r="W53" s="641"/>
      <c r="X53" s="641"/>
      <c r="Y53" s="641"/>
      <c r="Z53" s="641"/>
      <c r="AA53" s="641"/>
      <c r="AB53" s="641"/>
      <c r="AC53" s="641"/>
      <c r="AD53" s="641"/>
      <c r="AE53" s="641"/>
      <c r="AF53" s="641"/>
      <c r="AG53" s="641"/>
      <c r="AH53" s="641"/>
      <c r="AI53" s="641"/>
      <c r="AJ53" s="641"/>
      <c r="AK53" s="641"/>
      <c r="AL53" s="641"/>
      <c r="AM53" s="641"/>
      <c r="AN53" s="641"/>
      <c r="AO53" s="641"/>
      <c r="AP53" s="641"/>
      <c r="AQ53" s="641"/>
      <c r="AR53" s="641"/>
      <c r="AS53" s="641"/>
      <c r="AT53" s="641"/>
      <c r="AU53" s="641"/>
      <c r="AV53" s="641"/>
      <c r="AW53" s="641"/>
      <c r="AX53" s="641"/>
      <c r="BD53" s="637"/>
      <c r="BE53" s="637"/>
      <c r="BF53" s="637"/>
    </row>
    <row r="54" spans="1:74" ht="12" customHeight="1" x14ac:dyDescent="0.2">
      <c r="B54" s="795" t="s">
        <v>808</v>
      </c>
      <c r="C54" s="796"/>
      <c r="D54" s="796"/>
      <c r="E54" s="796"/>
      <c r="F54" s="796"/>
      <c r="G54" s="796"/>
      <c r="H54" s="796"/>
      <c r="I54" s="796"/>
      <c r="J54" s="796"/>
      <c r="K54" s="796"/>
      <c r="L54" s="796"/>
      <c r="M54" s="796"/>
      <c r="N54" s="796"/>
      <c r="O54" s="796"/>
      <c r="P54" s="796"/>
      <c r="Q54" s="796"/>
      <c r="R54" s="641"/>
      <c r="S54" s="641"/>
      <c r="T54" s="641"/>
      <c r="U54" s="641"/>
      <c r="V54" s="641"/>
      <c r="W54" s="641"/>
      <c r="X54" s="641"/>
      <c r="Y54" s="641"/>
      <c r="Z54" s="641"/>
      <c r="AA54" s="641"/>
      <c r="AB54" s="641"/>
      <c r="AC54" s="641"/>
      <c r="AD54" s="641"/>
      <c r="AE54" s="641"/>
      <c r="AF54" s="641"/>
      <c r="AG54" s="641"/>
      <c r="AH54" s="641"/>
      <c r="AI54" s="641"/>
      <c r="AJ54" s="641"/>
      <c r="AK54" s="641"/>
      <c r="AL54" s="641"/>
      <c r="AM54" s="641"/>
      <c r="AN54" s="641"/>
      <c r="AO54" s="641"/>
      <c r="AP54" s="641"/>
      <c r="AQ54" s="641"/>
      <c r="AR54" s="641"/>
      <c r="AS54" s="641"/>
      <c r="AT54" s="641"/>
      <c r="AU54" s="641"/>
      <c r="AV54" s="641"/>
      <c r="AW54" s="641"/>
      <c r="AX54" s="641"/>
    </row>
    <row r="55" spans="1:74" ht="12" customHeight="1" x14ac:dyDescent="0.2">
      <c r="B55" s="797" t="str">
        <f>Dates!$G$2</f>
        <v>EIA completed modeling and analysis for this report on Wednesday, July 1, 2026.</v>
      </c>
      <c r="C55" s="767"/>
      <c r="D55" s="767"/>
      <c r="E55" s="767"/>
      <c r="F55" s="767"/>
      <c r="G55" s="767"/>
      <c r="H55" s="767"/>
      <c r="I55" s="767"/>
      <c r="J55" s="767"/>
      <c r="K55" s="767"/>
      <c r="L55" s="767"/>
      <c r="M55" s="767"/>
      <c r="N55" s="767"/>
      <c r="O55" s="767"/>
      <c r="P55" s="767"/>
      <c r="Q55" s="767"/>
      <c r="R55" s="641"/>
      <c r="S55" s="641"/>
      <c r="T55" s="641"/>
      <c r="U55" s="641"/>
      <c r="V55" s="641"/>
      <c r="W55" s="641"/>
      <c r="X55" s="641"/>
      <c r="Y55" s="641"/>
      <c r="Z55" s="641"/>
      <c r="AA55" s="641"/>
      <c r="AB55" s="641"/>
      <c r="AC55" s="641"/>
      <c r="AD55" s="641"/>
      <c r="AE55" s="641"/>
      <c r="AF55" s="641"/>
      <c r="AG55" s="641"/>
      <c r="AH55" s="641"/>
      <c r="AI55" s="641"/>
      <c r="AJ55" s="641"/>
      <c r="AK55" s="641"/>
      <c r="AL55" s="641"/>
      <c r="AM55" s="641"/>
      <c r="AN55" s="641"/>
      <c r="AO55" s="641"/>
      <c r="AP55" s="641"/>
      <c r="AQ55" s="641"/>
      <c r="AR55" s="641"/>
      <c r="AS55" s="641"/>
      <c r="AT55" s="641"/>
      <c r="AU55" s="641"/>
      <c r="AV55" s="641"/>
      <c r="AW55" s="641"/>
      <c r="AX55" s="641"/>
    </row>
    <row r="56" spans="1:74" ht="12" customHeight="1" x14ac:dyDescent="0.2">
      <c r="B56" s="766" t="s">
        <v>481</v>
      </c>
      <c r="C56" s="767"/>
      <c r="D56" s="767"/>
      <c r="E56" s="767"/>
      <c r="F56" s="767"/>
      <c r="G56" s="767"/>
      <c r="H56" s="767"/>
      <c r="I56" s="767"/>
      <c r="J56" s="767"/>
      <c r="K56" s="767"/>
      <c r="L56" s="767"/>
      <c r="M56" s="767"/>
      <c r="N56" s="767"/>
      <c r="O56" s="767"/>
      <c r="P56" s="767"/>
      <c r="Q56" s="767"/>
      <c r="R56" s="641"/>
      <c r="S56" s="641"/>
      <c r="T56" s="641"/>
      <c r="U56" s="641"/>
      <c r="V56" s="641"/>
      <c r="W56" s="641"/>
      <c r="X56" s="641"/>
      <c r="Y56" s="641"/>
      <c r="Z56" s="641"/>
      <c r="AA56" s="641"/>
      <c r="AB56" s="641"/>
      <c r="AC56" s="641"/>
      <c r="AD56" s="641"/>
      <c r="AE56" s="641"/>
      <c r="AF56" s="641"/>
      <c r="AG56" s="641"/>
      <c r="AH56" s="641"/>
      <c r="AI56" s="641"/>
      <c r="AJ56" s="641"/>
      <c r="AK56" s="641"/>
      <c r="AL56" s="641"/>
      <c r="AM56" s="641"/>
      <c r="AN56" s="641"/>
      <c r="AO56" s="641"/>
      <c r="AP56" s="641"/>
      <c r="AQ56" s="641"/>
      <c r="AR56" s="641"/>
      <c r="AS56" s="641"/>
      <c r="AT56" s="641"/>
      <c r="AU56" s="641"/>
      <c r="AV56" s="641"/>
      <c r="AW56" s="641"/>
      <c r="AX56" s="641"/>
    </row>
    <row r="57" spans="1:74" ht="12" customHeight="1" x14ac:dyDescent="0.2">
      <c r="B57" s="997" t="s">
        <v>1402</v>
      </c>
      <c r="C57" s="984"/>
      <c r="D57" s="984"/>
      <c r="E57" s="984"/>
      <c r="F57" s="984"/>
      <c r="G57" s="984"/>
      <c r="H57" s="984"/>
      <c r="I57" s="984"/>
      <c r="J57" s="984"/>
      <c r="K57" s="984"/>
      <c r="L57" s="984"/>
      <c r="M57" s="984"/>
      <c r="N57" s="984"/>
      <c r="O57" s="984"/>
      <c r="P57" s="984"/>
      <c r="Q57" s="984"/>
      <c r="R57" s="641"/>
      <c r="S57" s="641"/>
      <c r="T57" s="641"/>
      <c r="U57" s="641"/>
      <c r="V57" s="641"/>
      <c r="W57" s="641"/>
      <c r="X57" s="641"/>
      <c r="Y57" s="641"/>
      <c r="Z57" s="641"/>
      <c r="AA57" s="641"/>
      <c r="AB57" s="641"/>
      <c r="AC57" s="641"/>
      <c r="AD57" s="641"/>
      <c r="AE57" s="641"/>
      <c r="AF57" s="641"/>
      <c r="AG57" s="641"/>
      <c r="AH57" s="641"/>
      <c r="AI57" s="641"/>
      <c r="AJ57" s="641"/>
      <c r="AK57" s="641"/>
      <c r="AL57" s="641"/>
      <c r="AM57" s="641"/>
      <c r="AN57" s="641"/>
      <c r="AO57" s="641"/>
      <c r="AP57" s="641"/>
      <c r="AQ57" s="641"/>
      <c r="AR57" s="641"/>
      <c r="AS57" s="641"/>
      <c r="AT57" s="641"/>
      <c r="AU57" s="641"/>
      <c r="AV57" s="641"/>
      <c r="AW57" s="641"/>
      <c r="AX57" s="641"/>
    </row>
    <row r="58" spans="1:74" ht="12" customHeight="1" x14ac:dyDescent="0.2">
      <c r="B58" s="798" t="s">
        <v>489</v>
      </c>
      <c r="C58" s="767"/>
      <c r="D58" s="767"/>
      <c r="E58" s="767"/>
      <c r="F58" s="767"/>
      <c r="G58" s="767"/>
      <c r="H58" s="767"/>
      <c r="I58" s="767"/>
      <c r="J58" s="767"/>
      <c r="K58" s="767"/>
      <c r="L58" s="767"/>
      <c r="M58" s="767"/>
      <c r="N58" s="767"/>
      <c r="O58" s="767"/>
      <c r="P58" s="767"/>
      <c r="Q58" s="767"/>
      <c r="R58" s="641"/>
      <c r="S58" s="641"/>
      <c r="T58" s="641"/>
      <c r="U58" s="641"/>
      <c r="V58" s="641"/>
      <c r="W58" s="641"/>
      <c r="X58" s="641"/>
      <c r="Y58" s="641"/>
      <c r="Z58" s="641"/>
      <c r="AA58" s="641"/>
      <c r="AB58" s="641"/>
      <c r="AC58" s="641"/>
      <c r="AD58" s="641"/>
      <c r="AE58" s="641"/>
      <c r="AF58" s="641"/>
      <c r="AG58" s="641"/>
      <c r="AH58" s="641"/>
      <c r="AI58" s="641"/>
      <c r="AJ58" s="641"/>
      <c r="AK58" s="641"/>
      <c r="AL58" s="641"/>
      <c r="AM58" s="641"/>
      <c r="AN58" s="641"/>
      <c r="AO58" s="641"/>
      <c r="AP58" s="641"/>
      <c r="AQ58" s="641"/>
      <c r="AR58" s="641"/>
      <c r="AS58" s="641"/>
      <c r="AT58" s="641"/>
      <c r="AU58" s="641"/>
      <c r="AV58" s="641"/>
      <c r="AW58" s="641"/>
      <c r="AX58" s="641"/>
    </row>
    <row r="59" spans="1:74" ht="12.6" customHeight="1" x14ac:dyDescent="0.2">
      <c r="B59" s="629" t="s">
        <v>821</v>
      </c>
      <c r="C59" s="767"/>
      <c r="D59" s="767"/>
      <c r="E59" s="767"/>
      <c r="F59" s="767"/>
      <c r="G59" s="767"/>
      <c r="H59" s="767"/>
      <c r="I59" s="767"/>
      <c r="J59" s="767"/>
      <c r="K59" s="767"/>
      <c r="L59" s="767"/>
      <c r="M59" s="767"/>
      <c r="N59" s="767"/>
      <c r="O59" s="767"/>
      <c r="P59" s="767"/>
      <c r="Q59" s="767"/>
      <c r="R59" s="641"/>
      <c r="S59" s="641"/>
      <c r="T59" s="641"/>
      <c r="U59" s="641"/>
      <c r="V59" s="641"/>
      <c r="W59" s="641"/>
      <c r="X59" s="641"/>
      <c r="Y59" s="641"/>
      <c r="Z59" s="641"/>
      <c r="AA59" s="641"/>
      <c r="AB59" s="641"/>
      <c r="AC59" s="641"/>
      <c r="AD59" s="641"/>
      <c r="AE59" s="641"/>
      <c r="AF59" s="641"/>
      <c r="AG59" s="641"/>
      <c r="AH59" s="641"/>
      <c r="AI59" s="641"/>
      <c r="AJ59" s="641"/>
      <c r="AK59" s="641"/>
      <c r="AL59" s="641"/>
      <c r="AM59" s="641"/>
      <c r="AN59" s="641"/>
      <c r="AO59" s="641"/>
      <c r="AP59" s="641"/>
      <c r="AQ59" s="641"/>
      <c r="AR59" s="641"/>
      <c r="AS59" s="641"/>
      <c r="AT59" s="641"/>
      <c r="AU59" s="641"/>
      <c r="AV59" s="641"/>
      <c r="AW59" s="641"/>
      <c r="AX59" s="641"/>
    </row>
    <row r="60" spans="1:74" ht="12.6" customHeight="1" x14ac:dyDescent="0.2">
      <c r="B60" s="799" t="s">
        <v>822</v>
      </c>
      <c r="C60" s="767"/>
      <c r="D60" s="767"/>
      <c r="E60" s="767"/>
      <c r="F60" s="767"/>
      <c r="G60" s="767"/>
      <c r="H60" s="767"/>
      <c r="I60" s="767"/>
      <c r="J60" s="767"/>
      <c r="K60" s="767"/>
      <c r="L60" s="767"/>
      <c r="M60" s="767"/>
      <c r="N60" s="767"/>
      <c r="O60" s="767"/>
      <c r="P60" s="767"/>
      <c r="Q60" s="767"/>
      <c r="R60" s="641"/>
      <c r="S60" s="641"/>
      <c r="T60" s="641"/>
      <c r="U60" s="641"/>
      <c r="V60" s="641"/>
      <c r="W60" s="641"/>
      <c r="X60" s="641"/>
      <c r="Y60" s="641"/>
      <c r="Z60" s="641"/>
      <c r="AA60" s="641"/>
      <c r="AB60" s="641"/>
      <c r="AC60" s="641"/>
      <c r="AD60" s="641"/>
      <c r="AE60" s="641"/>
      <c r="AF60" s="641"/>
      <c r="AG60" s="641"/>
      <c r="AH60" s="641"/>
      <c r="AI60" s="641"/>
      <c r="AJ60" s="641"/>
      <c r="AK60" s="641"/>
      <c r="AL60" s="641"/>
      <c r="AM60" s="641"/>
      <c r="AN60" s="641"/>
      <c r="AO60" s="641"/>
      <c r="AP60" s="641"/>
      <c r="AQ60" s="641"/>
      <c r="AR60" s="641"/>
      <c r="AS60" s="641"/>
      <c r="AT60" s="641"/>
      <c r="AU60" s="641"/>
      <c r="AV60" s="641"/>
      <c r="AW60" s="641"/>
      <c r="AX60" s="641"/>
    </row>
    <row r="61" spans="1:74" ht="12.6" customHeight="1" x14ac:dyDescent="0.2">
      <c r="B61" s="696" t="s">
        <v>823</v>
      </c>
      <c r="C61" s="767"/>
      <c r="D61" s="767"/>
      <c r="E61" s="767"/>
      <c r="F61" s="767"/>
      <c r="G61" s="767"/>
      <c r="H61" s="767"/>
      <c r="I61" s="767"/>
      <c r="J61" s="767"/>
      <c r="K61" s="767"/>
      <c r="L61" s="767"/>
      <c r="M61" s="767"/>
      <c r="N61" s="767"/>
      <c r="O61" s="767"/>
      <c r="P61" s="767"/>
      <c r="Q61" s="767"/>
      <c r="R61" s="641"/>
      <c r="S61" s="641"/>
      <c r="T61" s="641"/>
      <c r="U61" s="641"/>
      <c r="V61" s="641"/>
      <c r="W61" s="641"/>
      <c r="X61" s="641"/>
      <c r="Y61" s="641"/>
      <c r="Z61" s="641"/>
      <c r="AA61" s="641"/>
      <c r="AB61" s="641"/>
      <c r="AC61" s="641"/>
      <c r="AD61" s="641"/>
      <c r="AE61" s="641"/>
      <c r="AF61" s="641"/>
      <c r="AG61" s="641"/>
      <c r="AH61" s="641"/>
      <c r="AI61" s="641"/>
      <c r="AJ61" s="641"/>
      <c r="AK61" s="641"/>
      <c r="AL61" s="641"/>
      <c r="AM61" s="641"/>
      <c r="AN61" s="641"/>
      <c r="AO61" s="641"/>
      <c r="AP61" s="641"/>
      <c r="AQ61" s="641"/>
      <c r="AR61" s="641"/>
      <c r="AS61" s="641"/>
      <c r="AT61" s="641"/>
      <c r="AU61" s="641"/>
      <c r="AV61" s="641"/>
      <c r="AW61" s="641"/>
      <c r="AX61" s="641"/>
    </row>
    <row r="62" spans="1:74" x14ac:dyDescent="0.2">
      <c r="B62" s="641"/>
      <c r="C62" s="641"/>
      <c r="D62" s="641"/>
      <c r="E62" s="641"/>
      <c r="F62" s="641"/>
      <c r="G62" s="641"/>
      <c r="H62" s="641"/>
      <c r="I62" s="641"/>
      <c r="J62" s="641"/>
      <c r="K62" s="641"/>
      <c r="L62" s="641"/>
      <c r="M62" s="641"/>
      <c r="N62" s="641"/>
      <c r="O62" s="641"/>
      <c r="P62" s="641"/>
      <c r="Q62" s="641"/>
      <c r="R62" s="641"/>
      <c r="S62" s="641"/>
      <c r="T62" s="641"/>
      <c r="U62" s="641"/>
      <c r="V62" s="641"/>
      <c r="W62" s="641"/>
      <c r="X62" s="641"/>
      <c r="Y62" s="641"/>
      <c r="Z62" s="641"/>
      <c r="AA62" s="641"/>
      <c r="AB62" s="641"/>
      <c r="AC62" s="641"/>
      <c r="AD62" s="641"/>
      <c r="AE62" s="641"/>
      <c r="AF62" s="641"/>
      <c r="AG62" s="641"/>
      <c r="AH62" s="641"/>
      <c r="AI62" s="641"/>
      <c r="AJ62" s="641"/>
      <c r="AK62" s="641"/>
      <c r="AL62" s="641"/>
      <c r="AM62" s="641"/>
      <c r="AN62" s="641"/>
      <c r="AO62" s="641"/>
      <c r="AP62" s="641"/>
      <c r="AQ62" s="641"/>
      <c r="AR62" s="641"/>
      <c r="AS62" s="641"/>
      <c r="AT62" s="641"/>
      <c r="AU62" s="641"/>
      <c r="AV62" s="641"/>
      <c r="AW62" s="641"/>
      <c r="AX62" s="641"/>
    </row>
    <row r="63" spans="1:74" x14ac:dyDescent="0.2">
      <c r="B63" s="641"/>
      <c r="C63" s="641"/>
      <c r="D63" s="641"/>
      <c r="E63" s="641"/>
      <c r="F63" s="641"/>
      <c r="G63" s="641"/>
      <c r="H63" s="641"/>
      <c r="I63" s="641"/>
      <c r="J63" s="641"/>
      <c r="K63" s="641"/>
      <c r="L63" s="641"/>
      <c r="M63" s="641"/>
      <c r="N63" s="641"/>
      <c r="O63" s="641"/>
      <c r="P63" s="641"/>
      <c r="Q63" s="641"/>
      <c r="R63" s="641"/>
      <c r="S63" s="641"/>
      <c r="T63" s="641"/>
      <c r="U63" s="641"/>
      <c r="V63" s="641"/>
      <c r="W63" s="641"/>
      <c r="X63" s="641"/>
      <c r="Y63" s="641"/>
      <c r="Z63" s="641"/>
      <c r="AA63" s="641"/>
      <c r="AB63" s="641"/>
      <c r="AC63" s="641"/>
      <c r="AD63" s="641"/>
      <c r="AE63" s="641"/>
      <c r="AF63" s="641"/>
      <c r="AG63" s="641"/>
      <c r="AH63" s="641"/>
      <c r="AI63" s="641"/>
      <c r="AJ63" s="641"/>
      <c r="AK63" s="641"/>
      <c r="AL63" s="641"/>
      <c r="AM63" s="641"/>
      <c r="AN63" s="641"/>
      <c r="AO63" s="641"/>
      <c r="AP63" s="641"/>
      <c r="AQ63" s="641"/>
      <c r="AR63" s="641"/>
      <c r="AS63" s="641"/>
      <c r="AT63" s="641"/>
      <c r="AU63" s="641"/>
      <c r="AV63" s="641"/>
      <c r="AW63" s="641"/>
      <c r="AX63" s="641"/>
    </row>
    <row r="64" spans="1:74" x14ac:dyDescent="0.2">
      <c r="B64" s="641"/>
      <c r="C64" s="641"/>
      <c r="D64" s="641"/>
      <c r="E64" s="641"/>
      <c r="F64" s="641"/>
      <c r="G64" s="641"/>
      <c r="H64" s="641"/>
      <c r="I64" s="641"/>
      <c r="J64" s="641"/>
      <c r="K64" s="641"/>
      <c r="L64" s="641"/>
      <c r="M64" s="641"/>
      <c r="N64" s="641"/>
      <c r="O64" s="641"/>
      <c r="P64" s="641"/>
      <c r="Q64" s="641"/>
      <c r="R64" s="641"/>
      <c r="S64" s="641"/>
      <c r="T64" s="641"/>
      <c r="U64" s="641"/>
      <c r="V64" s="641"/>
      <c r="W64" s="641"/>
      <c r="X64" s="641"/>
      <c r="Y64" s="641"/>
      <c r="Z64" s="641"/>
      <c r="AA64" s="641"/>
      <c r="AB64" s="641"/>
      <c r="AC64" s="641"/>
      <c r="AD64" s="641"/>
      <c r="AE64" s="641"/>
      <c r="AF64" s="641"/>
      <c r="AG64" s="641"/>
      <c r="AH64" s="641"/>
      <c r="AI64" s="641"/>
      <c r="AJ64" s="641"/>
      <c r="AK64" s="641"/>
      <c r="AL64" s="641"/>
      <c r="AM64" s="641"/>
      <c r="AN64" s="641"/>
      <c r="AO64" s="641"/>
      <c r="AP64" s="641"/>
      <c r="AQ64" s="641"/>
      <c r="AR64" s="641"/>
      <c r="AS64" s="641"/>
      <c r="AT64" s="641"/>
      <c r="AU64" s="641"/>
      <c r="AV64" s="641"/>
      <c r="AW64" s="641"/>
      <c r="AX64" s="641"/>
    </row>
    <row r="65" spans="2:50" x14ac:dyDescent="0.2">
      <c r="B65" s="641"/>
      <c r="C65" s="641"/>
      <c r="D65" s="641"/>
      <c r="E65" s="641"/>
      <c r="F65" s="641"/>
      <c r="G65" s="641"/>
      <c r="H65" s="641"/>
      <c r="I65" s="641"/>
      <c r="J65" s="641"/>
      <c r="K65" s="641"/>
      <c r="L65" s="641"/>
      <c r="M65" s="641"/>
      <c r="N65" s="641"/>
      <c r="O65" s="641"/>
      <c r="P65" s="641"/>
      <c r="Q65" s="641"/>
      <c r="R65" s="641"/>
      <c r="S65" s="641"/>
      <c r="T65" s="641"/>
      <c r="U65" s="641"/>
      <c r="V65" s="641"/>
      <c r="W65" s="641"/>
      <c r="X65" s="641"/>
      <c r="Y65" s="641"/>
      <c r="Z65" s="641"/>
      <c r="AA65" s="641"/>
      <c r="AB65" s="641"/>
      <c r="AC65" s="641"/>
      <c r="AD65" s="641"/>
      <c r="AE65" s="641"/>
      <c r="AF65" s="641"/>
      <c r="AG65" s="641"/>
      <c r="AH65" s="641"/>
      <c r="AI65" s="641"/>
      <c r="AJ65" s="641"/>
      <c r="AK65" s="641"/>
      <c r="AL65" s="641"/>
      <c r="AM65" s="641"/>
      <c r="AN65" s="641"/>
      <c r="AO65" s="641"/>
      <c r="AP65" s="641"/>
      <c r="AQ65" s="641"/>
      <c r="AR65" s="641"/>
      <c r="AS65" s="641"/>
      <c r="AT65" s="641"/>
      <c r="AU65" s="641"/>
      <c r="AV65" s="641"/>
      <c r="AW65" s="641"/>
      <c r="AX65" s="641"/>
    </row>
  </sheetData>
  <mergeCells count="10">
    <mergeCell ref="A1:A2"/>
    <mergeCell ref="AY3:BJ3"/>
    <mergeCell ref="B57:Q57"/>
    <mergeCell ref="BK3:BV3"/>
    <mergeCell ref="B1:BV1"/>
    <mergeCell ref="C3:N3"/>
    <mergeCell ref="O3:Z3"/>
    <mergeCell ref="AA3:AL3"/>
    <mergeCell ref="AM3:AX3"/>
    <mergeCell ref="B52:Q52"/>
  </mergeCells>
  <phoneticPr fontId="4" type="noConversion"/>
  <hyperlinks>
    <hyperlink ref="A1:A2" location="Contents!A1" display="Table of Contents" xr:uid="{00000000-0004-0000-0700-000000000000}"/>
  </hyperlinks>
  <pageMargins left="0.75" right="0.75" top="1" bottom="1" header="0.5" footer="0.5"/>
  <pageSetup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022611-0203-484C-B7DA-503F110F0A49}">
  <sheetPr>
    <pageSetUpPr fitToPage="1"/>
  </sheetPr>
  <dimension ref="A1:BV41"/>
  <sheetViews>
    <sheetView zoomScaleNormal="100" workbookViewId="0">
      <pane xSplit="2" ySplit="4" topLeftCell="AT5" activePane="bottomRight" state="frozen"/>
      <selection pane="topRight" activeCell="C1" sqref="C1"/>
      <selection pane="bottomLeft" activeCell="A5" sqref="A5"/>
      <selection pane="bottomRight" activeCell="B1" sqref="B1:Q1"/>
    </sheetView>
  </sheetViews>
  <sheetFormatPr defaultColWidth="8.5703125" defaultRowHeight="11.25" x14ac:dyDescent="0.2"/>
  <cols>
    <col min="1" max="1" width="15" style="335" bestFit="1" customWidth="1"/>
    <col min="2" max="2" width="42.5703125" style="336" customWidth="1"/>
    <col min="3" max="50" width="6.5703125" style="336" customWidth="1"/>
    <col min="51" max="61" width="6.5703125" style="339" customWidth="1"/>
    <col min="62" max="74" width="6.5703125" style="336" customWidth="1"/>
    <col min="75" max="16384" width="8.5703125" style="336"/>
  </cols>
  <sheetData>
    <row r="1" spans="1:74" ht="12.75" customHeight="1" x14ac:dyDescent="0.2">
      <c r="B1" s="1028" t="s">
        <v>882</v>
      </c>
      <c r="C1" s="1029"/>
      <c r="D1" s="1029"/>
      <c r="E1" s="1029"/>
      <c r="F1" s="1029"/>
      <c r="G1" s="1029"/>
      <c r="H1" s="1029"/>
      <c r="I1" s="1029"/>
      <c r="J1" s="1029"/>
      <c r="K1" s="1029"/>
      <c r="L1" s="1029"/>
      <c r="M1" s="1029"/>
      <c r="N1" s="1029"/>
      <c r="O1" s="1029"/>
      <c r="P1" s="1029"/>
      <c r="Q1" s="1029"/>
    </row>
    <row r="2" spans="1:74" ht="12.75" x14ac:dyDescent="0.2">
      <c r="B2" s="1030" t="str">
        <f>"U.S. Energy Information Administration  |  Short-Term Energy Outlook - "&amp;Dates!D1</f>
        <v>U.S. Energy Information Administration  |  Short-Term Energy Outlook - July 2026</v>
      </c>
      <c r="C2" s="1031"/>
      <c r="D2" s="1031"/>
      <c r="E2" s="1031"/>
      <c r="F2" s="1031"/>
      <c r="G2" s="1031"/>
      <c r="H2" s="1031"/>
      <c r="I2" s="1031"/>
      <c r="J2" s="1031"/>
      <c r="K2" s="1031"/>
      <c r="L2" s="1031"/>
      <c r="M2" s="1031"/>
      <c r="N2" s="1031"/>
      <c r="O2" s="1031"/>
      <c r="P2" s="1031"/>
      <c r="Q2" s="1031"/>
    </row>
    <row r="3" spans="1:74" ht="12.75" x14ac:dyDescent="0.2">
      <c r="B3" s="193"/>
      <c r="C3" s="976">
        <f>Dates!D3</f>
        <v>2022</v>
      </c>
      <c r="D3" s="977"/>
      <c r="E3" s="977"/>
      <c r="F3" s="977"/>
      <c r="G3" s="977"/>
      <c r="H3" s="977"/>
      <c r="I3" s="977"/>
      <c r="J3" s="977"/>
      <c r="K3" s="977"/>
      <c r="L3" s="977"/>
      <c r="M3" s="977"/>
      <c r="N3" s="978"/>
      <c r="O3" s="976">
        <f>C3+1</f>
        <v>2023</v>
      </c>
      <c r="P3" s="979"/>
      <c r="Q3" s="979"/>
      <c r="R3" s="979"/>
      <c r="S3" s="979"/>
      <c r="T3" s="979"/>
      <c r="U3" s="979"/>
      <c r="V3" s="979"/>
      <c r="W3" s="979"/>
      <c r="X3" s="977"/>
      <c r="Y3" s="977"/>
      <c r="Z3" s="978"/>
      <c r="AA3" s="980">
        <f>O3+1</f>
        <v>2024</v>
      </c>
      <c r="AB3" s="977"/>
      <c r="AC3" s="977"/>
      <c r="AD3" s="977"/>
      <c r="AE3" s="977"/>
      <c r="AF3" s="977"/>
      <c r="AG3" s="977"/>
      <c r="AH3" s="977"/>
      <c r="AI3" s="977"/>
      <c r="AJ3" s="977"/>
      <c r="AK3" s="977"/>
      <c r="AL3" s="978"/>
      <c r="AM3" s="980">
        <f>AA3+1</f>
        <v>2025</v>
      </c>
      <c r="AN3" s="977"/>
      <c r="AO3" s="977"/>
      <c r="AP3" s="977"/>
      <c r="AQ3" s="977"/>
      <c r="AR3" s="977"/>
      <c r="AS3" s="977"/>
      <c r="AT3" s="977"/>
      <c r="AU3" s="977"/>
      <c r="AV3" s="977"/>
      <c r="AW3" s="977"/>
      <c r="AX3" s="978"/>
      <c r="AY3" s="980">
        <f>AM3+1</f>
        <v>2026</v>
      </c>
      <c r="AZ3" s="981"/>
      <c r="BA3" s="981"/>
      <c r="BB3" s="981"/>
      <c r="BC3" s="981"/>
      <c r="BD3" s="981"/>
      <c r="BE3" s="981"/>
      <c r="BF3" s="981"/>
      <c r="BG3" s="981"/>
      <c r="BH3" s="981"/>
      <c r="BI3" s="981"/>
      <c r="BJ3" s="982"/>
      <c r="BK3" s="980">
        <f>AY3+1</f>
        <v>2027</v>
      </c>
      <c r="BL3" s="977"/>
      <c r="BM3" s="977"/>
      <c r="BN3" s="977"/>
      <c r="BO3" s="977"/>
      <c r="BP3" s="977"/>
      <c r="BQ3" s="977"/>
      <c r="BR3" s="977"/>
      <c r="BS3" s="977"/>
      <c r="BT3" s="977"/>
      <c r="BU3" s="977"/>
      <c r="BV3" s="978"/>
    </row>
    <row r="4" spans="1:74" x14ac:dyDescent="0.2">
      <c r="B4" s="337"/>
      <c r="C4" s="12" t="s">
        <v>213</v>
      </c>
      <c r="D4" s="12" t="s">
        <v>214</v>
      </c>
      <c r="E4" s="12" t="s">
        <v>215</v>
      </c>
      <c r="F4" s="12" t="s">
        <v>216</v>
      </c>
      <c r="G4" s="12" t="s">
        <v>217</v>
      </c>
      <c r="H4" s="12" t="s">
        <v>218</v>
      </c>
      <c r="I4" s="12" t="s">
        <v>219</v>
      </c>
      <c r="J4" s="12" t="s">
        <v>220</v>
      </c>
      <c r="K4" s="12" t="s">
        <v>221</v>
      </c>
      <c r="L4" s="12" t="s">
        <v>222</v>
      </c>
      <c r="M4" s="12" t="s">
        <v>223</v>
      </c>
      <c r="N4" s="12" t="s">
        <v>224</v>
      </c>
      <c r="O4" s="12" t="s">
        <v>213</v>
      </c>
      <c r="P4" s="12" t="s">
        <v>214</v>
      </c>
      <c r="Q4" s="12" t="s">
        <v>215</v>
      </c>
      <c r="R4" s="12" t="s">
        <v>216</v>
      </c>
      <c r="S4" s="12" t="s">
        <v>217</v>
      </c>
      <c r="T4" s="12" t="s">
        <v>218</v>
      </c>
      <c r="U4" s="12" t="s">
        <v>219</v>
      </c>
      <c r="V4" s="12" t="s">
        <v>220</v>
      </c>
      <c r="W4" s="12" t="s">
        <v>221</v>
      </c>
      <c r="X4" s="12" t="s">
        <v>222</v>
      </c>
      <c r="Y4" s="12" t="s">
        <v>223</v>
      </c>
      <c r="Z4" s="12" t="s">
        <v>224</v>
      </c>
      <c r="AA4" s="12" t="s">
        <v>213</v>
      </c>
      <c r="AB4" s="12" t="s">
        <v>214</v>
      </c>
      <c r="AC4" s="12" t="s">
        <v>215</v>
      </c>
      <c r="AD4" s="12" t="s">
        <v>216</v>
      </c>
      <c r="AE4" s="12" t="s">
        <v>217</v>
      </c>
      <c r="AF4" s="12" t="s">
        <v>218</v>
      </c>
      <c r="AG4" s="12" t="s">
        <v>219</v>
      </c>
      <c r="AH4" s="12" t="s">
        <v>220</v>
      </c>
      <c r="AI4" s="12" t="s">
        <v>221</v>
      </c>
      <c r="AJ4" s="12" t="s">
        <v>222</v>
      </c>
      <c r="AK4" s="12" t="s">
        <v>223</v>
      </c>
      <c r="AL4" s="12" t="s">
        <v>224</v>
      </c>
      <c r="AM4" s="12" t="s">
        <v>213</v>
      </c>
      <c r="AN4" s="12" t="s">
        <v>214</v>
      </c>
      <c r="AO4" s="12" t="s">
        <v>215</v>
      </c>
      <c r="AP4" s="12" t="s">
        <v>216</v>
      </c>
      <c r="AQ4" s="12" t="s">
        <v>217</v>
      </c>
      <c r="AR4" s="12" t="s">
        <v>218</v>
      </c>
      <c r="AS4" s="12" t="s">
        <v>219</v>
      </c>
      <c r="AT4" s="12" t="s">
        <v>220</v>
      </c>
      <c r="AU4" s="12" t="s">
        <v>221</v>
      </c>
      <c r="AV4" s="12" t="s">
        <v>222</v>
      </c>
      <c r="AW4" s="12" t="s">
        <v>223</v>
      </c>
      <c r="AX4" s="12" t="s">
        <v>224</v>
      </c>
      <c r="AY4" s="630" t="s">
        <v>213</v>
      </c>
      <c r="AZ4" s="630" t="s">
        <v>214</v>
      </c>
      <c r="BA4" s="630" t="s">
        <v>215</v>
      </c>
      <c r="BB4" s="630" t="s">
        <v>216</v>
      </c>
      <c r="BC4" s="630" t="s">
        <v>217</v>
      </c>
      <c r="BD4" s="630" t="s">
        <v>218</v>
      </c>
      <c r="BE4" s="630" t="s">
        <v>219</v>
      </c>
      <c r="BF4" s="630" t="s">
        <v>220</v>
      </c>
      <c r="BG4" s="630" t="s">
        <v>221</v>
      </c>
      <c r="BH4" s="630" t="s">
        <v>222</v>
      </c>
      <c r="BI4" s="630" t="s">
        <v>223</v>
      </c>
      <c r="BJ4" s="12" t="s">
        <v>224</v>
      </c>
      <c r="BK4" s="12" t="s">
        <v>213</v>
      </c>
      <c r="BL4" s="12" t="s">
        <v>214</v>
      </c>
      <c r="BM4" s="12" t="s">
        <v>215</v>
      </c>
      <c r="BN4" s="12" t="s">
        <v>216</v>
      </c>
      <c r="BO4" s="12" t="s">
        <v>217</v>
      </c>
      <c r="BP4" s="12" t="s">
        <v>218</v>
      </c>
      <c r="BQ4" s="12" t="s">
        <v>219</v>
      </c>
      <c r="BR4" s="12" t="s">
        <v>220</v>
      </c>
      <c r="BS4" s="12" t="s">
        <v>221</v>
      </c>
      <c r="BT4" s="12" t="s">
        <v>222</v>
      </c>
      <c r="BU4" s="12" t="s">
        <v>223</v>
      </c>
      <c r="BV4" s="12" t="s">
        <v>224</v>
      </c>
    </row>
    <row r="5" spans="1:74" x14ac:dyDescent="0.2">
      <c r="B5" s="338" t="s">
        <v>891</v>
      </c>
      <c r="C5" s="424"/>
      <c r="D5" s="424"/>
      <c r="E5" s="424"/>
      <c r="F5" s="424"/>
      <c r="G5" s="424"/>
      <c r="H5" s="424"/>
      <c r="I5" s="424"/>
      <c r="J5" s="424"/>
      <c r="K5" s="424"/>
      <c r="L5" s="424"/>
      <c r="M5" s="424"/>
      <c r="N5" s="424"/>
      <c r="O5" s="424"/>
      <c r="P5" s="424"/>
      <c r="Q5" s="424"/>
      <c r="R5" s="339"/>
      <c r="AY5" s="336"/>
      <c r="BA5" s="946"/>
      <c r="BE5" s="423"/>
      <c r="BF5" s="423"/>
      <c r="BG5" s="423"/>
      <c r="BH5" s="423"/>
      <c r="BI5" s="423"/>
      <c r="BJ5" s="423"/>
      <c r="BK5" s="423"/>
      <c r="BL5" s="423"/>
      <c r="BM5" s="423"/>
      <c r="BN5" s="423"/>
      <c r="BO5" s="423"/>
      <c r="BP5" s="423"/>
      <c r="BQ5" s="423"/>
      <c r="BR5" s="423"/>
      <c r="BS5" s="423"/>
      <c r="BT5" s="423"/>
      <c r="BU5" s="423"/>
      <c r="BV5" s="423"/>
    </row>
    <row r="6" spans="1:74" s="425" customFormat="1" x14ac:dyDescent="0.2">
      <c r="A6" s="418" t="s">
        <v>173</v>
      </c>
      <c r="B6" s="412" t="s">
        <v>809</v>
      </c>
      <c r="C6" s="105">
        <v>97.204407423999996</v>
      </c>
      <c r="D6" s="105">
        <v>100.45605451</v>
      </c>
      <c r="E6" s="105">
        <v>99.222004071000001</v>
      </c>
      <c r="F6" s="105">
        <v>97.920641169999996</v>
      </c>
      <c r="G6" s="105">
        <v>99.201077308999999</v>
      </c>
      <c r="H6" s="105">
        <v>101.00595104</v>
      </c>
      <c r="I6" s="105">
        <v>100.2310303</v>
      </c>
      <c r="J6" s="105">
        <v>100.79262566</v>
      </c>
      <c r="K6" s="105">
        <v>101.06850424</v>
      </c>
      <c r="L6" s="105">
        <v>98.840211173</v>
      </c>
      <c r="M6" s="105">
        <v>100.37433489</v>
      </c>
      <c r="N6" s="105">
        <v>100.95198658</v>
      </c>
      <c r="O6" s="105">
        <v>97.930606139999995</v>
      </c>
      <c r="P6" s="105">
        <v>101.55325379</v>
      </c>
      <c r="Q6" s="105">
        <v>101.00860398</v>
      </c>
      <c r="R6" s="105">
        <v>100.02995910999999</v>
      </c>
      <c r="S6" s="105">
        <v>101.44917049999999</v>
      </c>
      <c r="T6" s="105">
        <v>103.14403743</v>
      </c>
      <c r="U6" s="105">
        <v>101.79194041</v>
      </c>
      <c r="V6" s="105">
        <v>102.05528738</v>
      </c>
      <c r="W6" s="105">
        <v>102.01663832</v>
      </c>
      <c r="X6" s="105">
        <v>101.46528791999999</v>
      </c>
      <c r="Y6" s="105">
        <v>102.37069667</v>
      </c>
      <c r="Z6" s="105">
        <v>102.55881407</v>
      </c>
      <c r="AA6" s="105">
        <v>99.741219165000004</v>
      </c>
      <c r="AB6" s="105">
        <v>101.90490412</v>
      </c>
      <c r="AC6" s="105">
        <v>101.32258548</v>
      </c>
      <c r="AD6" s="105">
        <v>102.15395436</v>
      </c>
      <c r="AE6" s="105">
        <v>103.13807822</v>
      </c>
      <c r="AF6" s="105">
        <v>103.80818554</v>
      </c>
      <c r="AG6" s="105">
        <v>103.99153504</v>
      </c>
      <c r="AH6" s="105">
        <v>103.52202978</v>
      </c>
      <c r="AI6" s="105">
        <v>103.39707464999999</v>
      </c>
      <c r="AJ6" s="105">
        <v>103.71816346999999</v>
      </c>
      <c r="AK6" s="105">
        <v>103.34333011</v>
      </c>
      <c r="AL6" s="105">
        <v>103.56513674</v>
      </c>
      <c r="AM6" s="105">
        <v>101.71828508999999</v>
      </c>
      <c r="AN6" s="105">
        <v>103.21027717</v>
      </c>
      <c r="AO6" s="105">
        <v>102.29590854</v>
      </c>
      <c r="AP6" s="105">
        <v>103.27531424</v>
      </c>
      <c r="AQ6" s="105">
        <v>103.19951915999999</v>
      </c>
      <c r="AR6" s="105">
        <v>105.42073947999999</v>
      </c>
      <c r="AS6" s="105">
        <v>105.12107634</v>
      </c>
      <c r="AT6" s="105">
        <v>104.19052221</v>
      </c>
      <c r="AU6" s="105">
        <v>105.54809557</v>
      </c>
      <c r="AV6" s="105">
        <v>104.14607994000001</v>
      </c>
      <c r="AW6" s="105">
        <v>103.93529223</v>
      </c>
      <c r="AX6" s="105">
        <v>105.90900257</v>
      </c>
      <c r="AY6" s="105">
        <v>102.33540653999999</v>
      </c>
      <c r="AZ6" s="886">
        <v>104.2792036</v>
      </c>
      <c r="BA6" s="886">
        <v>101.9819382</v>
      </c>
      <c r="BB6" s="886">
        <v>99.909949928000003</v>
      </c>
      <c r="BC6" s="886">
        <v>99.764325833000001</v>
      </c>
      <c r="BD6" s="886">
        <v>101.40715973</v>
      </c>
      <c r="BE6" s="388">
        <v>101.57384233000001</v>
      </c>
      <c r="BF6" s="388">
        <v>104.38727978999999</v>
      </c>
      <c r="BG6" s="388">
        <v>104.61423906</v>
      </c>
      <c r="BH6" s="388">
        <v>103.53279308</v>
      </c>
      <c r="BI6" s="388">
        <v>104.26784858000001</v>
      </c>
      <c r="BJ6" s="388">
        <v>105.40612247999999</v>
      </c>
      <c r="BK6" s="388">
        <v>102.34011144</v>
      </c>
      <c r="BL6" s="388">
        <v>104.63023242</v>
      </c>
      <c r="BM6" s="388">
        <v>103.32449299</v>
      </c>
      <c r="BN6" s="388">
        <v>104.1977986</v>
      </c>
      <c r="BO6" s="388">
        <v>104.3965623</v>
      </c>
      <c r="BP6" s="388">
        <v>105.89775667000001</v>
      </c>
      <c r="BQ6" s="388">
        <v>105.59081808000001</v>
      </c>
      <c r="BR6" s="388">
        <v>105.47798179999999</v>
      </c>
      <c r="BS6" s="388">
        <v>105.65538591000001</v>
      </c>
      <c r="BT6" s="388">
        <v>104.48707562</v>
      </c>
      <c r="BU6" s="388">
        <v>105.26502152</v>
      </c>
      <c r="BV6" s="388">
        <v>106.46929467</v>
      </c>
    </row>
    <row r="7" spans="1:74" ht="11.1" customHeight="1" x14ac:dyDescent="0.2">
      <c r="A7" s="335" t="s">
        <v>166</v>
      </c>
      <c r="B7" s="404" t="s">
        <v>980</v>
      </c>
      <c r="C7" s="289">
        <v>44.433121399999997</v>
      </c>
      <c r="D7" s="289">
        <v>46.595428472000002</v>
      </c>
      <c r="E7" s="289">
        <v>46.132115628999998</v>
      </c>
      <c r="F7" s="289">
        <v>44.477686988999999</v>
      </c>
      <c r="G7" s="289">
        <v>44.937032160999998</v>
      </c>
      <c r="H7" s="289">
        <v>46.107595271999998</v>
      </c>
      <c r="I7" s="289">
        <v>45.704959893999998</v>
      </c>
      <c r="J7" s="289">
        <v>46.527702281000003</v>
      </c>
      <c r="K7" s="289">
        <v>46.125959846000001</v>
      </c>
      <c r="L7" s="289">
        <v>45.035969766000001</v>
      </c>
      <c r="M7" s="289">
        <v>46.002572123999997</v>
      </c>
      <c r="N7" s="289">
        <v>45.947797592000001</v>
      </c>
      <c r="O7" s="289">
        <v>43.980047839999997</v>
      </c>
      <c r="P7" s="289">
        <v>46.200046428</v>
      </c>
      <c r="Q7" s="289">
        <v>45.862143048</v>
      </c>
      <c r="R7" s="289">
        <v>44.497014886000002</v>
      </c>
      <c r="S7" s="289">
        <v>45.451624699</v>
      </c>
      <c r="T7" s="289">
        <v>46.590597158000001</v>
      </c>
      <c r="U7" s="289">
        <v>45.678179960000001</v>
      </c>
      <c r="V7" s="289">
        <v>46.297816537999999</v>
      </c>
      <c r="W7" s="289">
        <v>45.604635410999997</v>
      </c>
      <c r="X7" s="289">
        <v>46.199643620000003</v>
      </c>
      <c r="Y7" s="289">
        <v>46.350600692</v>
      </c>
      <c r="Z7" s="289">
        <v>45.941006565999999</v>
      </c>
      <c r="AA7" s="289">
        <v>44.550587788000001</v>
      </c>
      <c r="AB7" s="289">
        <v>45.300775332000001</v>
      </c>
      <c r="AC7" s="289">
        <v>44.918188684</v>
      </c>
      <c r="AD7" s="289">
        <v>45.467364715999999</v>
      </c>
      <c r="AE7" s="289">
        <v>46.002422416999998</v>
      </c>
      <c r="AF7" s="289">
        <v>46.124244705999999</v>
      </c>
      <c r="AG7" s="289">
        <v>46.551937963</v>
      </c>
      <c r="AH7" s="289">
        <v>46.786167642999999</v>
      </c>
      <c r="AI7" s="289">
        <v>46.120336401000003</v>
      </c>
      <c r="AJ7" s="289">
        <v>47.24911985</v>
      </c>
      <c r="AK7" s="289">
        <v>46.044435166</v>
      </c>
      <c r="AL7" s="289">
        <v>45.850125970999997</v>
      </c>
      <c r="AM7" s="289">
        <v>45.227848940999998</v>
      </c>
      <c r="AN7" s="289">
        <v>45.812066922</v>
      </c>
      <c r="AO7" s="289">
        <v>45.146220241000002</v>
      </c>
      <c r="AP7" s="289">
        <v>45.679519288000002</v>
      </c>
      <c r="AQ7" s="289">
        <v>44.920393095000001</v>
      </c>
      <c r="AR7" s="289">
        <v>46.474309466000001</v>
      </c>
      <c r="AS7" s="289">
        <v>46.709522239999998</v>
      </c>
      <c r="AT7" s="289">
        <v>46.160185204000001</v>
      </c>
      <c r="AU7" s="289">
        <v>46.734209753999998</v>
      </c>
      <c r="AV7" s="289">
        <v>46.465622764000003</v>
      </c>
      <c r="AW7" s="289">
        <v>45.200382748000003</v>
      </c>
      <c r="AX7" s="289">
        <v>46.540683872999999</v>
      </c>
      <c r="AY7" s="289">
        <v>45.397693476999997</v>
      </c>
      <c r="AZ7" s="874">
        <v>46.445534610999999</v>
      </c>
      <c r="BA7" s="874">
        <v>45.055064614000003</v>
      </c>
      <c r="BB7" s="874">
        <v>45.029955671000003</v>
      </c>
      <c r="BC7" s="874">
        <v>44.413040742</v>
      </c>
      <c r="BD7" s="874">
        <v>45.298372323000002</v>
      </c>
      <c r="BE7" s="355">
        <v>45.774689111999997</v>
      </c>
      <c r="BF7" s="355">
        <v>46.310931918000001</v>
      </c>
      <c r="BG7" s="355">
        <v>45.681608205000003</v>
      </c>
      <c r="BH7" s="355">
        <v>45.860470497000001</v>
      </c>
      <c r="BI7" s="355">
        <v>45.465103737</v>
      </c>
      <c r="BJ7" s="355">
        <v>45.829896245</v>
      </c>
      <c r="BK7" s="355">
        <v>44.889712785999997</v>
      </c>
      <c r="BL7" s="355">
        <v>46.067515075999999</v>
      </c>
      <c r="BM7" s="355">
        <v>45.156867562999999</v>
      </c>
      <c r="BN7" s="355">
        <v>45.149217260999997</v>
      </c>
      <c r="BO7" s="355">
        <v>45.000784406999998</v>
      </c>
      <c r="BP7" s="355">
        <v>45.792258078000003</v>
      </c>
      <c r="BQ7" s="355">
        <v>46.061721945999999</v>
      </c>
      <c r="BR7" s="355">
        <v>46.384418275000002</v>
      </c>
      <c r="BS7" s="355">
        <v>45.708363945000002</v>
      </c>
      <c r="BT7" s="355">
        <v>45.884870137</v>
      </c>
      <c r="BU7" s="355">
        <v>45.521994565999996</v>
      </c>
      <c r="BV7" s="355">
        <v>45.921075961</v>
      </c>
    </row>
    <row r="8" spans="1:74" ht="11.1" customHeight="1" x14ac:dyDescent="0.2">
      <c r="A8" s="335" t="s">
        <v>172</v>
      </c>
      <c r="B8" s="404" t="s">
        <v>933</v>
      </c>
      <c r="C8" s="289">
        <v>52.771286023999998</v>
      </c>
      <c r="D8" s="289">
        <v>53.86062604</v>
      </c>
      <c r="E8" s="289">
        <v>53.089888443</v>
      </c>
      <c r="F8" s="289">
        <v>53.442954180999998</v>
      </c>
      <c r="G8" s="289">
        <v>54.264045148000001</v>
      </c>
      <c r="H8" s="289">
        <v>54.898355766999998</v>
      </c>
      <c r="I8" s="289">
        <v>54.526070410999999</v>
      </c>
      <c r="J8" s="289">
        <v>54.264923375000002</v>
      </c>
      <c r="K8" s="289">
        <v>54.942544394999999</v>
      </c>
      <c r="L8" s="289">
        <v>53.804241408000003</v>
      </c>
      <c r="M8" s="289">
        <v>54.371762763</v>
      </c>
      <c r="N8" s="289">
        <v>55.004188988999999</v>
      </c>
      <c r="O8" s="289">
        <v>53.950558299999997</v>
      </c>
      <c r="P8" s="289">
        <v>55.353207361000003</v>
      </c>
      <c r="Q8" s="289">
        <v>55.146460933999997</v>
      </c>
      <c r="R8" s="289">
        <v>55.532944227000002</v>
      </c>
      <c r="S8" s="289">
        <v>55.997545803000001</v>
      </c>
      <c r="T8" s="289">
        <v>56.553440276000003</v>
      </c>
      <c r="U8" s="289">
        <v>56.113760450999997</v>
      </c>
      <c r="V8" s="289">
        <v>55.757470838000003</v>
      </c>
      <c r="W8" s="289">
        <v>56.412002911999998</v>
      </c>
      <c r="X8" s="289">
        <v>55.265644303999998</v>
      </c>
      <c r="Y8" s="289">
        <v>56.020095974</v>
      </c>
      <c r="Z8" s="289">
        <v>56.617807507000002</v>
      </c>
      <c r="AA8" s="289">
        <v>55.190631375999999</v>
      </c>
      <c r="AB8" s="289">
        <v>56.604128787000001</v>
      </c>
      <c r="AC8" s="289">
        <v>56.404396798999997</v>
      </c>
      <c r="AD8" s="289">
        <v>56.686589644000001</v>
      </c>
      <c r="AE8" s="289">
        <v>57.135655804000002</v>
      </c>
      <c r="AF8" s="289">
        <v>57.683940835999998</v>
      </c>
      <c r="AG8" s="289">
        <v>57.439597081000002</v>
      </c>
      <c r="AH8" s="289">
        <v>56.735862136999998</v>
      </c>
      <c r="AI8" s="289">
        <v>57.276738246999997</v>
      </c>
      <c r="AJ8" s="289">
        <v>56.469043618000001</v>
      </c>
      <c r="AK8" s="289">
        <v>57.298894947000001</v>
      </c>
      <c r="AL8" s="289">
        <v>57.715010767000003</v>
      </c>
      <c r="AM8" s="289">
        <v>56.490436150999997</v>
      </c>
      <c r="AN8" s="289">
        <v>57.398210247000002</v>
      </c>
      <c r="AO8" s="289">
        <v>57.149688298999997</v>
      </c>
      <c r="AP8" s="289">
        <v>57.595794949000002</v>
      </c>
      <c r="AQ8" s="289">
        <v>58.279126069</v>
      </c>
      <c r="AR8" s="289">
        <v>58.946430016999997</v>
      </c>
      <c r="AS8" s="289">
        <v>58.411554099999996</v>
      </c>
      <c r="AT8" s="289">
        <v>58.030337004000003</v>
      </c>
      <c r="AU8" s="289">
        <v>58.813885812000002</v>
      </c>
      <c r="AV8" s="289">
        <v>57.680457173999997</v>
      </c>
      <c r="AW8" s="289">
        <v>58.734909481000003</v>
      </c>
      <c r="AX8" s="289">
        <v>59.368318698000003</v>
      </c>
      <c r="AY8" s="289">
        <v>56.937713064</v>
      </c>
      <c r="AZ8" s="874">
        <v>57.833668992</v>
      </c>
      <c r="BA8" s="874">
        <v>56.926873585999999</v>
      </c>
      <c r="BB8" s="874">
        <v>54.879994257</v>
      </c>
      <c r="BC8" s="874">
        <v>55.351285091000001</v>
      </c>
      <c r="BD8" s="874">
        <v>56.108787409999998</v>
      </c>
      <c r="BE8" s="355">
        <v>55.799153214999997</v>
      </c>
      <c r="BF8" s="355">
        <v>58.076347871999999</v>
      </c>
      <c r="BG8" s="355">
        <v>58.932630850000002</v>
      </c>
      <c r="BH8" s="355">
        <v>57.672322579999999</v>
      </c>
      <c r="BI8" s="355">
        <v>58.802744842999999</v>
      </c>
      <c r="BJ8" s="355">
        <v>59.576226237999997</v>
      </c>
      <c r="BK8" s="355">
        <v>57.450398653999997</v>
      </c>
      <c r="BL8" s="355">
        <v>58.562717343000003</v>
      </c>
      <c r="BM8" s="355">
        <v>58.167625428999997</v>
      </c>
      <c r="BN8" s="355">
        <v>59.048581335000002</v>
      </c>
      <c r="BO8" s="355">
        <v>59.395777891000002</v>
      </c>
      <c r="BP8" s="355">
        <v>60.105498591999996</v>
      </c>
      <c r="BQ8" s="355">
        <v>59.529096129999999</v>
      </c>
      <c r="BR8" s="355">
        <v>59.093563527000001</v>
      </c>
      <c r="BS8" s="355">
        <v>59.947021960999997</v>
      </c>
      <c r="BT8" s="355">
        <v>58.602205480000002</v>
      </c>
      <c r="BU8" s="355">
        <v>59.743026950000001</v>
      </c>
      <c r="BV8" s="355">
        <v>60.548218708</v>
      </c>
    </row>
    <row r="9" spans="1:74" ht="11.1" customHeight="1" x14ac:dyDescent="0.2">
      <c r="B9" s="413"/>
      <c r="AY9" s="336"/>
      <c r="BE9" s="423"/>
      <c r="BF9" s="423"/>
      <c r="BG9" s="423"/>
      <c r="BH9" s="423"/>
      <c r="BI9" s="423"/>
      <c r="BJ9" s="423"/>
      <c r="BK9" s="423"/>
      <c r="BL9" s="423"/>
      <c r="BM9" s="423"/>
      <c r="BN9" s="423"/>
      <c r="BO9" s="423"/>
      <c r="BP9" s="423"/>
      <c r="BQ9" s="423"/>
      <c r="BR9" s="423"/>
      <c r="BS9" s="423"/>
      <c r="BT9" s="423"/>
      <c r="BU9" s="423"/>
      <c r="BV9" s="423"/>
    </row>
    <row r="10" spans="1:74" s="425" customFormat="1" ht="11.1" customHeight="1" x14ac:dyDescent="0.2">
      <c r="A10" s="418" t="s">
        <v>173</v>
      </c>
      <c r="B10" s="412" t="s">
        <v>809</v>
      </c>
      <c r="C10" s="105">
        <v>97.204407423999996</v>
      </c>
      <c r="D10" s="105">
        <v>100.45605451</v>
      </c>
      <c r="E10" s="105">
        <v>99.222004071000001</v>
      </c>
      <c r="F10" s="105">
        <v>97.920641169999996</v>
      </c>
      <c r="G10" s="105">
        <v>99.201077308999999</v>
      </c>
      <c r="H10" s="105">
        <v>101.00595104</v>
      </c>
      <c r="I10" s="105">
        <v>100.2310303</v>
      </c>
      <c r="J10" s="105">
        <v>100.79262566</v>
      </c>
      <c r="K10" s="105">
        <v>101.06850424</v>
      </c>
      <c r="L10" s="105">
        <v>98.840211173</v>
      </c>
      <c r="M10" s="105">
        <v>100.37433489</v>
      </c>
      <c r="N10" s="105">
        <v>100.95198658</v>
      </c>
      <c r="O10" s="105">
        <v>97.930606139999995</v>
      </c>
      <c r="P10" s="105">
        <v>101.55325379</v>
      </c>
      <c r="Q10" s="105">
        <v>101.00860398</v>
      </c>
      <c r="R10" s="105">
        <v>100.02995910999999</v>
      </c>
      <c r="S10" s="105">
        <v>101.44917049999999</v>
      </c>
      <c r="T10" s="105">
        <v>103.14403743</v>
      </c>
      <c r="U10" s="105">
        <v>101.79194041</v>
      </c>
      <c r="V10" s="105">
        <v>102.05528738</v>
      </c>
      <c r="W10" s="105">
        <v>102.01663832</v>
      </c>
      <c r="X10" s="105">
        <v>101.46528791999999</v>
      </c>
      <c r="Y10" s="105">
        <v>102.37069667</v>
      </c>
      <c r="Z10" s="105">
        <v>102.55881407</v>
      </c>
      <c r="AA10" s="105">
        <v>99.741219165000004</v>
      </c>
      <c r="AB10" s="105">
        <v>101.90490412</v>
      </c>
      <c r="AC10" s="105">
        <v>101.32258548</v>
      </c>
      <c r="AD10" s="105">
        <v>102.15395436</v>
      </c>
      <c r="AE10" s="105">
        <v>103.13807822</v>
      </c>
      <c r="AF10" s="105">
        <v>103.80818554</v>
      </c>
      <c r="AG10" s="105">
        <v>103.99153504</v>
      </c>
      <c r="AH10" s="105">
        <v>103.52202978</v>
      </c>
      <c r="AI10" s="105">
        <v>103.39707464999999</v>
      </c>
      <c r="AJ10" s="105">
        <v>103.71816346999999</v>
      </c>
      <c r="AK10" s="105">
        <v>103.34333011</v>
      </c>
      <c r="AL10" s="105">
        <v>103.56513674</v>
      </c>
      <c r="AM10" s="105">
        <v>101.71828508999999</v>
      </c>
      <c r="AN10" s="105">
        <v>103.21027717</v>
      </c>
      <c r="AO10" s="105">
        <v>102.29590854</v>
      </c>
      <c r="AP10" s="105">
        <v>103.27531424</v>
      </c>
      <c r="AQ10" s="105">
        <v>103.19951915999999</v>
      </c>
      <c r="AR10" s="105">
        <v>105.42073947999999</v>
      </c>
      <c r="AS10" s="105">
        <v>105.12107634</v>
      </c>
      <c r="AT10" s="105">
        <v>104.19052221</v>
      </c>
      <c r="AU10" s="105">
        <v>105.54809557</v>
      </c>
      <c r="AV10" s="105">
        <v>104.14607994000001</v>
      </c>
      <c r="AW10" s="105">
        <v>103.93529223</v>
      </c>
      <c r="AX10" s="105">
        <v>105.90900257</v>
      </c>
      <c r="AY10" s="105">
        <v>102.33540653999999</v>
      </c>
      <c r="AZ10" s="886">
        <v>104.2792036</v>
      </c>
      <c r="BA10" s="886">
        <v>101.9819382</v>
      </c>
      <c r="BB10" s="886">
        <v>99.909949928000003</v>
      </c>
      <c r="BC10" s="886">
        <v>99.764325833000001</v>
      </c>
      <c r="BD10" s="886">
        <v>101.40715973</v>
      </c>
      <c r="BE10" s="388">
        <v>101.57384233000001</v>
      </c>
      <c r="BF10" s="388">
        <v>104.38727978999999</v>
      </c>
      <c r="BG10" s="388">
        <v>104.61423906</v>
      </c>
      <c r="BH10" s="388">
        <v>103.53279308</v>
      </c>
      <c r="BI10" s="388">
        <v>104.26784858000001</v>
      </c>
      <c r="BJ10" s="388">
        <v>105.40612247999999</v>
      </c>
      <c r="BK10" s="388">
        <v>102.34011144</v>
      </c>
      <c r="BL10" s="388">
        <v>104.63023242</v>
      </c>
      <c r="BM10" s="388">
        <v>103.32449299</v>
      </c>
      <c r="BN10" s="388">
        <v>104.1977986</v>
      </c>
      <c r="BO10" s="388">
        <v>104.3965623</v>
      </c>
      <c r="BP10" s="388">
        <v>105.89775667000001</v>
      </c>
      <c r="BQ10" s="388">
        <v>105.59081808000001</v>
      </c>
      <c r="BR10" s="388">
        <v>105.47798179999999</v>
      </c>
      <c r="BS10" s="388">
        <v>105.65538591000001</v>
      </c>
      <c r="BT10" s="388">
        <v>104.48707562</v>
      </c>
      <c r="BU10" s="388">
        <v>105.26502152</v>
      </c>
      <c r="BV10" s="388">
        <v>106.46929467</v>
      </c>
    </row>
    <row r="11" spans="1:74" s="425" customFormat="1" ht="11.1" customHeight="1" x14ac:dyDescent="0.2">
      <c r="A11" s="418" t="s">
        <v>300</v>
      </c>
      <c r="B11" s="416" t="s">
        <v>956</v>
      </c>
      <c r="C11" s="105">
        <v>23.609911</v>
      </c>
      <c r="D11" s="105">
        <v>24.401613000000001</v>
      </c>
      <c r="E11" s="105">
        <v>24.595686000000001</v>
      </c>
      <c r="F11" s="105">
        <v>23.893941000000002</v>
      </c>
      <c r="G11" s="105">
        <v>24.065166999999999</v>
      </c>
      <c r="H11" s="105">
        <v>24.883837</v>
      </c>
      <c r="I11" s="105">
        <v>24.380261000000001</v>
      </c>
      <c r="J11" s="105">
        <v>24.569728999999999</v>
      </c>
      <c r="K11" s="105">
        <v>24.411657999999999</v>
      </c>
      <c r="L11" s="105">
        <v>24.305517999999999</v>
      </c>
      <c r="M11" s="105">
        <v>24.615714000000001</v>
      </c>
      <c r="N11" s="105">
        <v>23.718209000000002</v>
      </c>
      <c r="O11" s="105">
        <v>23.468283</v>
      </c>
      <c r="P11" s="105">
        <v>24.179124000000002</v>
      </c>
      <c r="Q11" s="105">
        <v>24.377092999999999</v>
      </c>
      <c r="R11" s="105">
        <v>24.052714999999999</v>
      </c>
      <c r="S11" s="105">
        <v>24.464742999999999</v>
      </c>
      <c r="T11" s="105">
        <v>25.330186000000001</v>
      </c>
      <c r="U11" s="105">
        <v>24.598889</v>
      </c>
      <c r="V11" s="105">
        <v>25.258272000000002</v>
      </c>
      <c r="W11" s="105">
        <v>24.361882999999999</v>
      </c>
      <c r="X11" s="105">
        <v>25.023444000000001</v>
      </c>
      <c r="Y11" s="105">
        <v>25.005279999999999</v>
      </c>
      <c r="Z11" s="105">
        <v>24.748882999999999</v>
      </c>
      <c r="AA11" s="105">
        <v>23.970279000000001</v>
      </c>
      <c r="AB11" s="105">
        <v>24.253878</v>
      </c>
      <c r="AC11" s="105">
        <v>24.147687999999999</v>
      </c>
      <c r="AD11" s="105">
        <v>24.213678999999999</v>
      </c>
      <c r="AE11" s="105">
        <v>25.201733999999998</v>
      </c>
      <c r="AF11" s="105">
        <v>24.986177000000001</v>
      </c>
      <c r="AG11" s="105">
        <v>25.112378</v>
      </c>
      <c r="AH11" s="105">
        <v>25.394348999999998</v>
      </c>
      <c r="AI11" s="105">
        <v>24.657995</v>
      </c>
      <c r="AJ11" s="105">
        <v>25.501472</v>
      </c>
      <c r="AK11" s="105">
        <v>24.734103000000001</v>
      </c>
      <c r="AL11" s="105">
        <v>24.813545999999999</v>
      </c>
      <c r="AM11" s="105">
        <v>24.957464999999999</v>
      </c>
      <c r="AN11" s="105">
        <v>24.495833999999999</v>
      </c>
      <c r="AO11" s="105">
        <v>24.148306000000002</v>
      </c>
      <c r="AP11" s="105">
        <v>24.371852000000001</v>
      </c>
      <c r="AQ11" s="105">
        <v>24.532074000000001</v>
      </c>
      <c r="AR11" s="105">
        <v>25.266936999999999</v>
      </c>
      <c r="AS11" s="105">
        <v>25.392613000000001</v>
      </c>
      <c r="AT11" s="105">
        <v>25.557967999999999</v>
      </c>
      <c r="AU11" s="105">
        <v>25.273014</v>
      </c>
      <c r="AV11" s="105">
        <v>25.184643999999999</v>
      </c>
      <c r="AW11" s="105">
        <v>24.666253999999999</v>
      </c>
      <c r="AX11" s="105">
        <v>25.212204</v>
      </c>
      <c r="AY11" s="105">
        <v>24.993023000000001</v>
      </c>
      <c r="AZ11" s="886">
        <v>25.428977</v>
      </c>
      <c r="BA11" s="886">
        <v>24.777242000000001</v>
      </c>
      <c r="BB11" s="886">
        <v>25.025153761999999</v>
      </c>
      <c r="BC11" s="886">
        <v>24.586040914000002</v>
      </c>
      <c r="BD11" s="886">
        <v>25.087327303999999</v>
      </c>
      <c r="BE11" s="388">
        <v>25.211153679999999</v>
      </c>
      <c r="BF11" s="388">
        <v>25.500472461000001</v>
      </c>
      <c r="BG11" s="388">
        <v>24.879802008999999</v>
      </c>
      <c r="BH11" s="388">
        <v>25.225946132000001</v>
      </c>
      <c r="BI11" s="388">
        <v>24.736362883000002</v>
      </c>
      <c r="BJ11" s="388">
        <v>24.896871768</v>
      </c>
      <c r="BK11" s="388">
        <v>24.797670745000001</v>
      </c>
      <c r="BL11" s="388">
        <v>24.898750848999999</v>
      </c>
      <c r="BM11" s="388">
        <v>24.58375762</v>
      </c>
      <c r="BN11" s="388">
        <v>24.805961101000001</v>
      </c>
      <c r="BO11" s="388">
        <v>24.938934423999999</v>
      </c>
      <c r="BP11" s="388">
        <v>25.385647166999998</v>
      </c>
      <c r="BQ11" s="388">
        <v>25.328038102000001</v>
      </c>
      <c r="BR11" s="388">
        <v>25.618630274000001</v>
      </c>
      <c r="BS11" s="388">
        <v>24.949379544999999</v>
      </c>
      <c r="BT11" s="388">
        <v>25.294807121000002</v>
      </c>
      <c r="BU11" s="388">
        <v>24.844661924</v>
      </c>
      <c r="BV11" s="388">
        <v>25.048369127000001</v>
      </c>
    </row>
    <row r="12" spans="1:74" ht="11.1" customHeight="1" x14ac:dyDescent="0.2">
      <c r="A12" s="335" t="s">
        <v>162</v>
      </c>
      <c r="B12" s="406" t="s">
        <v>937</v>
      </c>
      <c r="C12" s="289">
        <v>2.3574999999999999</v>
      </c>
      <c r="D12" s="289">
        <v>2.4460999999999999</v>
      </c>
      <c r="E12" s="289">
        <v>2.214</v>
      </c>
      <c r="F12" s="289">
        <v>2.2357999999999998</v>
      </c>
      <c r="G12" s="289">
        <v>2.2814999999999999</v>
      </c>
      <c r="H12" s="289">
        <v>2.5057999999999998</v>
      </c>
      <c r="I12" s="289">
        <v>2.5061</v>
      </c>
      <c r="J12" s="289">
        <v>2.4134000000000002</v>
      </c>
      <c r="K12" s="289">
        <v>2.4085999999999999</v>
      </c>
      <c r="L12" s="289">
        <v>2.4249999999999998</v>
      </c>
      <c r="M12" s="289">
        <v>2.5041000000000002</v>
      </c>
      <c r="N12" s="289">
        <v>2.5255000000000001</v>
      </c>
      <c r="O12" s="289">
        <v>2.2873000000000001</v>
      </c>
      <c r="P12" s="289">
        <v>2.383</v>
      </c>
      <c r="Q12" s="289">
        <v>2.3365</v>
      </c>
      <c r="R12" s="289">
        <v>2.2742</v>
      </c>
      <c r="S12" s="289">
        <v>2.3081999999999998</v>
      </c>
      <c r="T12" s="289">
        <v>2.6846999999999999</v>
      </c>
      <c r="U12" s="289">
        <v>2.6899000000000002</v>
      </c>
      <c r="V12" s="289">
        <v>2.5979999999999999</v>
      </c>
      <c r="W12" s="289">
        <v>2.3571</v>
      </c>
      <c r="X12" s="289">
        <v>2.5699000000000001</v>
      </c>
      <c r="Y12" s="289">
        <v>2.3953000000000002</v>
      </c>
      <c r="Z12" s="289">
        <v>2.4590999999999998</v>
      </c>
      <c r="AA12" s="289">
        <v>2.4144999999999999</v>
      </c>
      <c r="AB12" s="289">
        <v>2.4302000000000001</v>
      </c>
      <c r="AC12" s="289">
        <v>2.2686999999999999</v>
      </c>
      <c r="AD12" s="289">
        <v>2.2002000000000002</v>
      </c>
      <c r="AE12" s="289">
        <v>2.4098999999999999</v>
      </c>
      <c r="AF12" s="289">
        <v>2.5335999999999999</v>
      </c>
      <c r="AG12" s="289">
        <v>2.5678000000000001</v>
      </c>
      <c r="AH12" s="289">
        <v>2.5148000000000001</v>
      </c>
      <c r="AI12" s="289">
        <v>2.4893999999999998</v>
      </c>
      <c r="AJ12" s="289">
        <v>2.4817999999999998</v>
      </c>
      <c r="AK12" s="289">
        <v>2.5505</v>
      </c>
      <c r="AL12" s="289">
        <v>2.4207000000000001</v>
      </c>
      <c r="AM12" s="289">
        <v>2.456</v>
      </c>
      <c r="AN12" s="289">
        <v>2.4199000000000002</v>
      </c>
      <c r="AO12" s="289">
        <v>2.4125000000000001</v>
      </c>
      <c r="AP12" s="289">
        <v>2.3037000000000001</v>
      </c>
      <c r="AQ12" s="289">
        <v>2.3374999999999999</v>
      </c>
      <c r="AR12" s="289">
        <v>2.3445</v>
      </c>
      <c r="AS12" s="289">
        <v>2.5003000000000002</v>
      </c>
      <c r="AT12" s="289">
        <v>2.5164</v>
      </c>
      <c r="AU12" s="289">
        <v>2.7235</v>
      </c>
      <c r="AV12" s="289">
        <v>2.5461</v>
      </c>
      <c r="AW12" s="289">
        <v>2.6116000000000001</v>
      </c>
      <c r="AX12" s="289">
        <v>2.5434000000000001</v>
      </c>
      <c r="AY12" s="289">
        <v>2.5489999999999999</v>
      </c>
      <c r="AZ12" s="874">
        <v>2.42</v>
      </c>
      <c r="BA12" s="874">
        <v>2.4775</v>
      </c>
      <c r="BB12" s="874">
        <v>2.3641796390000001</v>
      </c>
      <c r="BC12" s="874">
        <v>2.4190162062999998</v>
      </c>
      <c r="BD12" s="874">
        <v>2.5019882580999999</v>
      </c>
      <c r="BE12" s="355">
        <v>2.5472719276000002</v>
      </c>
      <c r="BF12" s="355">
        <v>2.5501818691999998</v>
      </c>
      <c r="BG12" s="355">
        <v>2.5142500966000001</v>
      </c>
      <c r="BH12" s="355">
        <v>2.5109391086000001</v>
      </c>
      <c r="BI12" s="355">
        <v>2.5084734389999999</v>
      </c>
      <c r="BJ12" s="355">
        <v>2.4694668351</v>
      </c>
      <c r="BK12" s="355">
        <v>2.4469012073999998</v>
      </c>
      <c r="BL12" s="355">
        <v>2.4840378343</v>
      </c>
      <c r="BM12" s="355">
        <v>2.3655774617000001</v>
      </c>
      <c r="BN12" s="355">
        <v>2.3075843129</v>
      </c>
      <c r="BO12" s="355">
        <v>2.4125764627000001</v>
      </c>
      <c r="BP12" s="355">
        <v>2.5056864896</v>
      </c>
      <c r="BQ12" s="355">
        <v>2.5510373622000002</v>
      </c>
      <c r="BR12" s="355">
        <v>2.5539516224000001</v>
      </c>
      <c r="BS12" s="355">
        <v>2.5179665252999999</v>
      </c>
      <c r="BT12" s="355">
        <v>2.5146506236000001</v>
      </c>
      <c r="BU12" s="355">
        <v>2.5121812948</v>
      </c>
      <c r="BV12" s="355">
        <v>2.4731168031999999</v>
      </c>
    </row>
    <row r="13" spans="1:74" ht="11.1" customHeight="1" x14ac:dyDescent="0.2">
      <c r="A13" s="335" t="s">
        <v>301</v>
      </c>
      <c r="B13" s="406" t="s">
        <v>193</v>
      </c>
      <c r="C13" s="289">
        <v>1.6316999999999999</v>
      </c>
      <c r="D13" s="289">
        <v>1.7575000000000001</v>
      </c>
      <c r="E13" s="289">
        <v>1.8906000000000001</v>
      </c>
      <c r="F13" s="289">
        <v>1.9232</v>
      </c>
      <c r="G13" s="289">
        <v>1.9365000000000001</v>
      </c>
      <c r="H13" s="289">
        <v>1.9372</v>
      </c>
      <c r="I13" s="289">
        <v>1.9410000000000001</v>
      </c>
      <c r="J13" s="289">
        <v>1.8836999999999999</v>
      </c>
      <c r="K13" s="289">
        <v>1.8664000000000001</v>
      </c>
      <c r="L13" s="289">
        <v>1.8663000000000001</v>
      </c>
      <c r="M13" s="289">
        <v>1.8897999999999999</v>
      </c>
      <c r="N13" s="289">
        <v>1.8579000000000001</v>
      </c>
      <c r="O13" s="289">
        <v>1.8199000000000001</v>
      </c>
      <c r="P13" s="289">
        <v>1.847</v>
      </c>
      <c r="Q13" s="289">
        <v>1.8257000000000001</v>
      </c>
      <c r="R13" s="289">
        <v>1.7989999999999999</v>
      </c>
      <c r="S13" s="289">
        <v>1.8254999999999999</v>
      </c>
      <c r="T13" s="289">
        <v>1.8827</v>
      </c>
      <c r="U13" s="289">
        <v>1.8586</v>
      </c>
      <c r="V13" s="289">
        <v>1.8848</v>
      </c>
      <c r="W13" s="289">
        <v>1.8426</v>
      </c>
      <c r="X13" s="289">
        <v>1.8145</v>
      </c>
      <c r="Y13" s="289">
        <v>1.8633999999999999</v>
      </c>
      <c r="Z13" s="289">
        <v>1.8859999999999999</v>
      </c>
      <c r="AA13" s="289">
        <v>1.7588999999999999</v>
      </c>
      <c r="AB13" s="289">
        <v>1.8436999999999999</v>
      </c>
      <c r="AC13" s="289">
        <v>1.86</v>
      </c>
      <c r="AD13" s="289">
        <v>1.8506</v>
      </c>
      <c r="AE13" s="289">
        <v>1.8964000000000001</v>
      </c>
      <c r="AF13" s="289">
        <v>1.9084000000000001</v>
      </c>
      <c r="AG13" s="289">
        <v>1.9438</v>
      </c>
      <c r="AH13" s="289">
        <v>1.887</v>
      </c>
      <c r="AI13" s="289">
        <v>1.8047</v>
      </c>
      <c r="AJ13" s="289">
        <v>1.7626999999999999</v>
      </c>
      <c r="AK13" s="289">
        <v>1.8088</v>
      </c>
      <c r="AL13" s="289">
        <v>1.7702</v>
      </c>
      <c r="AM13" s="289">
        <v>1.7582</v>
      </c>
      <c r="AN13" s="289">
        <v>1.8428</v>
      </c>
      <c r="AO13" s="289">
        <v>1.7783</v>
      </c>
      <c r="AP13" s="289">
        <v>1.8479000000000001</v>
      </c>
      <c r="AQ13" s="289">
        <v>1.8640000000000001</v>
      </c>
      <c r="AR13" s="289">
        <v>1.9076</v>
      </c>
      <c r="AS13" s="289">
        <v>1.9004000000000001</v>
      </c>
      <c r="AT13" s="289">
        <v>1.8385</v>
      </c>
      <c r="AU13" s="289">
        <v>1.8218000000000001</v>
      </c>
      <c r="AV13" s="289">
        <v>1.7845</v>
      </c>
      <c r="AW13" s="289">
        <v>1.8204</v>
      </c>
      <c r="AX13" s="289">
        <v>1.8098000000000001</v>
      </c>
      <c r="AY13" s="289">
        <v>1.7867999999999999</v>
      </c>
      <c r="AZ13" s="874">
        <v>1.8635999999999999</v>
      </c>
      <c r="BA13" s="874">
        <v>1.909</v>
      </c>
      <c r="BB13" s="874">
        <v>1.8451081226999999</v>
      </c>
      <c r="BC13" s="874">
        <v>1.8374401758000001</v>
      </c>
      <c r="BD13" s="874">
        <v>1.8822196123999999</v>
      </c>
      <c r="BE13" s="355">
        <v>1.867036752</v>
      </c>
      <c r="BF13" s="355">
        <v>1.8493355921000001</v>
      </c>
      <c r="BG13" s="355">
        <v>1.7999869122000001</v>
      </c>
      <c r="BH13" s="355">
        <v>1.8006420231</v>
      </c>
      <c r="BI13" s="355">
        <v>1.7819344439</v>
      </c>
      <c r="BJ13" s="355">
        <v>1.7715299331000001</v>
      </c>
      <c r="BK13" s="355">
        <v>1.7219425371999999</v>
      </c>
      <c r="BL13" s="355">
        <v>1.7853360149999999</v>
      </c>
      <c r="BM13" s="355">
        <v>1.7751031585999999</v>
      </c>
      <c r="BN13" s="355">
        <v>1.8005697885</v>
      </c>
      <c r="BO13" s="355">
        <v>1.7929209612999999</v>
      </c>
      <c r="BP13" s="355">
        <v>1.8276136773</v>
      </c>
      <c r="BQ13" s="355">
        <v>1.8224437401</v>
      </c>
      <c r="BR13" s="355">
        <v>1.7948116514000001</v>
      </c>
      <c r="BS13" s="355">
        <v>1.7455860195999999</v>
      </c>
      <c r="BT13" s="355">
        <v>1.7462394970999999</v>
      </c>
      <c r="BU13" s="355">
        <v>1.7375536297</v>
      </c>
      <c r="BV13" s="355">
        <v>1.7670753241999999</v>
      </c>
    </row>
    <row r="14" spans="1:74" ht="11.1" customHeight="1" x14ac:dyDescent="0.2">
      <c r="A14" s="335" t="s">
        <v>160</v>
      </c>
      <c r="B14" s="406" t="s">
        <v>194</v>
      </c>
      <c r="C14" s="289">
        <v>19.613111</v>
      </c>
      <c r="D14" s="289">
        <v>20.190412999999999</v>
      </c>
      <c r="E14" s="289">
        <v>20.483485999999999</v>
      </c>
      <c r="F14" s="289">
        <v>19.727340999999999</v>
      </c>
      <c r="G14" s="289">
        <v>19.839566999999999</v>
      </c>
      <c r="H14" s="289">
        <v>20.433236999999998</v>
      </c>
      <c r="I14" s="289">
        <v>19.925560999999998</v>
      </c>
      <c r="J14" s="289">
        <v>20.265028999999998</v>
      </c>
      <c r="K14" s="289">
        <v>20.129058000000001</v>
      </c>
      <c r="L14" s="289">
        <v>20.006618</v>
      </c>
      <c r="M14" s="289">
        <v>20.214213999999998</v>
      </c>
      <c r="N14" s="289">
        <v>19.327209</v>
      </c>
      <c r="O14" s="289">
        <v>19.353483000000001</v>
      </c>
      <c r="P14" s="289">
        <v>19.941524000000001</v>
      </c>
      <c r="Q14" s="289">
        <v>20.207293</v>
      </c>
      <c r="R14" s="289">
        <v>19.971914999999999</v>
      </c>
      <c r="S14" s="289">
        <v>20.323443000000001</v>
      </c>
      <c r="T14" s="289">
        <v>20.755185999999998</v>
      </c>
      <c r="U14" s="289">
        <v>20.042788999999999</v>
      </c>
      <c r="V14" s="289">
        <v>20.767872000000001</v>
      </c>
      <c r="W14" s="289">
        <v>20.154582999999999</v>
      </c>
      <c r="X14" s="289">
        <v>20.631443999999998</v>
      </c>
      <c r="Y14" s="289">
        <v>20.738980000000002</v>
      </c>
      <c r="Z14" s="289">
        <v>20.396183000000001</v>
      </c>
      <c r="AA14" s="289">
        <v>19.789279000000001</v>
      </c>
      <c r="AB14" s="289">
        <v>19.972377999999999</v>
      </c>
      <c r="AC14" s="289">
        <v>20.011388</v>
      </c>
      <c r="AD14" s="289">
        <v>20.155279</v>
      </c>
      <c r="AE14" s="289">
        <v>20.887834000000002</v>
      </c>
      <c r="AF14" s="289">
        <v>20.536577000000001</v>
      </c>
      <c r="AG14" s="289">
        <v>20.593178000000002</v>
      </c>
      <c r="AH14" s="289">
        <v>20.984949</v>
      </c>
      <c r="AI14" s="289">
        <v>20.356294999999999</v>
      </c>
      <c r="AJ14" s="289">
        <v>21.249372000000001</v>
      </c>
      <c r="AK14" s="289">
        <v>20.367203</v>
      </c>
      <c r="AL14" s="289">
        <v>20.615046</v>
      </c>
      <c r="AM14" s="289">
        <v>20.735623</v>
      </c>
      <c r="AN14" s="289">
        <v>20.225491999999999</v>
      </c>
      <c r="AO14" s="289">
        <v>19.949864000000002</v>
      </c>
      <c r="AP14" s="289">
        <v>20.212610000000002</v>
      </c>
      <c r="AQ14" s="289">
        <v>20.322932000000002</v>
      </c>
      <c r="AR14" s="289">
        <v>21.007194999999999</v>
      </c>
      <c r="AS14" s="289">
        <v>20.984271</v>
      </c>
      <c r="AT14" s="289">
        <v>21.195426000000001</v>
      </c>
      <c r="AU14" s="289">
        <v>20.720071999999998</v>
      </c>
      <c r="AV14" s="289">
        <v>20.846402000000001</v>
      </c>
      <c r="AW14" s="289">
        <v>20.226611999999999</v>
      </c>
      <c r="AX14" s="289">
        <v>20.851362000000002</v>
      </c>
      <c r="AY14" s="289">
        <v>20.649557999999999</v>
      </c>
      <c r="AZ14" s="874">
        <v>21.137712000000001</v>
      </c>
      <c r="BA14" s="874">
        <v>20.383077</v>
      </c>
      <c r="BB14" s="874">
        <v>20.808201</v>
      </c>
      <c r="BC14" s="874">
        <v>20.321919531999999</v>
      </c>
      <c r="BD14" s="874">
        <v>20.695454432999998</v>
      </c>
      <c r="BE14" s="355">
        <v>20.789180000000002</v>
      </c>
      <c r="BF14" s="355">
        <v>21.09329</v>
      </c>
      <c r="BG14" s="355">
        <v>20.5579</v>
      </c>
      <c r="BH14" s="355">
        <v>20.906700000000001</v>
      </c>
      <c r="BI14" s="355">
        <v>20.438289999999999</v>
      </c>
      <c r="BJ14" s="355">
        <v>20.648209999999999</v>
      </c>
      <c r="BK14" s="355">
        <v>20.621120000000001</v>
      </c>
      <c r="BL14" s="355">
        <v>20.621670000000002</v>
      </c>
      <c r="BM14" s="355">
        <v>20.435369999999999</v>
      </c>
      <c r="BN14" s="355">
        <v>20.690100000000001</v>
      </c>
      <c r="BO14" s="355">
        <v>20.725729999999999</v>
      </c>
      <c r="BP14" s="355">
        <v>21.044640000000001</v>
      </c>
      <c r="BQ14" s="355">
        <v>20.946850000000001</v>
      </c>
      <c r="BR14" s="355">
        <v>21.262160000000002</v>
      </c>
      <c r="BS14" s="355">
        <v>20.67812</v>
      </c>
      <c r="BT14" s="355">
        <v>21.026209999999999</v>
      </c>
      <c r="BU14" s="355">
        <v>20.587219999999999</v>
      </c>
      <c r="BV14" s="355">
        <v>20.800470000000001</v>
      </c>
    </row>
    <row r="15" spans="1:74" ht="11.1" customHeight="1" x14ac:dyDescent="0.2">
      <c r="B15" s="406"/>
      <c r="C15" s="289"/>
      <c r="D15" s="289"/>
      <c r="E15" s="289"/>
      <c r="F15" s="289"/>
      <c r="G15" s="289"/>
      <c r="H15" s="289"/>
      <c r="I15" s="289"/>
      <c r="J15" s="289"/>
      <c r="K15" s="289"/>
      <c r="L15" s="289"/>
      <c r="M15" s="289"/>
      <c r="N15" s="289"/>
      <c r="O15" s="289"/>
      <c r="P15" s="289"/>
      <c r="Q15" s="289"/>
      <c r="R15" s="289"/>
      <c r="S15" s="289"/>
      <c r="T15" s="289"/>
      <c r="U15" s="289"/>
      <c r="V15" s="289"/>
      <c r="W15" s="289"/>
      <c r="X15" s="289"/>
      <c r="Y15" s="289"/>
      <c r="Z15" s="289"/>
      <c r="AA15" s="289"/>
      <c r="AB15" s="289"/>
      <c r="AC15" s="289"/>
      <c r="AD15" s="289"/>
      <c r="AE15" s="289"/>
      <c r="AF15" s="289"/>
      <c r="AG15" s="289"/>
      <c r="AH15" s="289"/>
      <c r="AI15" s="289"/>
      <c r="AJ15" s="289"/>
      <c r="AK15" s="289"/>
      <c r="AL15" s="289"/>
      <c r="AM15" s="289"/>
      <c r="AN15" s="289"/>
      <c r="AO15" s="289"/>
      <c r="AP15" s="289"/>
      <c r="AQ15" s="289"/>
      <c r="AR15" s="289"/>
      <c r="AS15" s="289"/>
      <c r="AT15" s="289"/>
      <c r="AU15" s="289"/>
      <c r="AV15" s="289"/>
      <c r="AW15" s="289"/>
      <c r="AX15" s="289"/>
      <c r="AY15" s="289"/>
      <c r="AZ15" s="874"/>
      <c r="BA15" s="874"/>
      <c r="BB15" s="874"/>
      <c r="BC15" s="874"/>
      <c r="BD15" s="874"/>
      <c r="BE15" s="355"/>
      <c r="BF15" s="355"/>
      <c r="BG15" s="355"/>
      <c r="BH15" s="355"/>
      <c r="BI15" s="355"/>
      <c r="BJ15" s="355"/>
      <c r="BK15" s="355"/>
      <c r="BL15" s="355"/>
      <c r="BM15" s="355"/>
      <c r="BN15" s="355"/>
      <c r="BO15" s="355"/>
      <c r="BP15" s="355"/>
      <c r="BQ15" s="355"/>
      <c r="BR15" s="355"/>
      <c r="BS15" s="355"/>
      <c r="BT15" s="355"/>
      <c r="BU15" s="355"/>
      <c r="BV15" s="355"/>
    </row>
    <row r="16" spans="1:74" s="425" customFormat="1" ht="11.1" customHeight="1" x14ac:dyDescent="0.2">
      <c r="A16" s="418" t="s">
        <v>302</v>
      </c>
      <c r="B16" s="416" t="s">
        <v>957</v>
      </c>
      <c r="C16" s="105">
        <v>6.2745919679000002</v>
      </c>
      <c r="D16" s="105">
        <v>6.5883063391999999</v>
      </c>
      <c r="E16" s="105">
        <v>6.6346335248999999</v>
      </c>
      <c r="F16" s="105">
        <v>6.7026012547000002</v>
      </c>
      <c r="G16" s="105">
        <v>6.5645456543999998</v>
      </c>
      <c r="H16" s="105">
        <v>6.7360751954999998</v>
      </c>
      <c r="I16" s="105">
        <v>6.7429983807999996</v>
      </c>
      <c r="J16" s="105">
        <v>6.7864205596999998</v>
      </c>
      <c r="K16" s="105">
        <v>6.8400244965999999</v>
      </c>
      <c r="L16" s="105">
        <v>6.7651609456999999</v>
      </c>
      <c r="M16" s="105">
        <v>6.6895895393</v>
      </c>
      <c r="N16" s="105">
        <v>6.7818142429000003</v>
      </c>
      <c r="O16" s="105">
        <v>6.3864198011999997</v>
      </c>
      <c r="P16" s="105">
        <v>6.7093619986000004</v>
      </c>
      <c r="Q16" s="105">
        <v>6.7601617126000004</v>
      </c>
      <c r="R16" s="105">
        <v>6.8042919568000002</v>
      </c>
      <c r="S16" s="105">
        <v>6.6802805696999998</v>
      </c>
      <c r="T16" s="105">
        <v>6.8590811800000004</v>
      </c>
      <c r="U16" s="105">
        <v>6.8782305793000003</v>
      </c>
      <c r="V16" s="105">
        <v>6.9057949553000002</v>
      </c>
      <c r="W16" s="105">
        <v>6.9694439949999998</v>
      </c>
      <c r="X16" s="105">
        <v>6.8920421345999996</v>
      </c>
      <c r="Y16" s="105">
        <v>6.8183227763999996</v>
      </c>
      <c r="Z16" s="105">
        <v>6.9098346571000002</v>
      </c>
      <c r="AA16" s="105">
        <v>6.4496462876000002</v>
      </c>
      <c r="AB16" s="105">
        <v>6.7871786788000001</v>
      </c>
      <c r="AC16" s="105">
        <v>6.8055902017000003</v>
      </c>
      <c r="AD16" s="105">
        <v>6.8972549848</v>
      </c>
      <c r="AE16" s="105">
        <v>6.7631660150000004</v>
      </c>
      <c r="AF16" s="105">
        <v>6.9440520206</v>
      </c>
      <c r="AG16" s="105">
        <v>6.9489588612000004</v>
      </c>
      <c r="AH16" s="105">
        <v>7.0017157006000001</v>
      </c>
      <c r="AI16" s="105">
        <v>7.0714173942</v>
      </c>
      <c r="AJ16" s="105">
        <v>6.9831527255000001</v>
      </c>
      <c r="AK16" s="105">
        <v>6.9019983692000002</v>
      </c>
      <c r="AL16" s="105">
        <v>6.9900276260999998</v>
      </c>
      <c r="AM16" s="105">
        <v>6.6127365251999999</v>
      </c>
      <c r="AN16" s="105">
        <v>6.9021334412000002</v>
      </c>
      <c r="AO16" s="105">
        <v>6.9250120810000002</v>
      </c>
      <c r="AP16" s="105">
        <v>6.9991094671000003</v>
      </c>
      <c r="AQ16" s="105">
        <v>6.8663221556999998</v>
      </c>
      <c r="AR16" s="105">
        <v>7.0290214279000001</v>
      </c>
      <c r="AS16" s="105">
        <v>7.0312008437999998</v>
      </c>
      <c r="AT16" s="105">
        <v>7.0920875777000001</v>
      </c>
      <c r="AU16" s="105">
        <v>7.1535716936</v>
      </c>
      <c r="AV16" s="105">
        <v>7.0897405806</v>
      </c>
      <c r="AW16" s="105">
        <v>6.9785479990999999</v>
      </c>
      <c r="AX16" s="105">
        <v>7.0272842070000001</v>
      </c>
      <c r="AY16" s="105">
        <v>6.6941410614999999</v>
      </c>
      <c r="AZ16" s="886">
        <v>6.9915473411000004</v>
      </c>
      <c r="BA16" s="886">
        <v>7.008515772</v>
      </c>
      <c r="BB16" s="886">
        <v>7.0692540623999998</v>
      </c>
      <c r="BC16" s="886">
        <v>6.9451043956999996</v>
      </c>
      <c r="BD16" s="886">
        <v>7.1141609491000004</v>
      </c>
      <c r="BE16" s="388">
        <v>7.1473033425999999</v>
      </c>
      <c r="BF16" s="388">
        <v>7.1837099561000004</v>
      </c>
      <c r="BG16" s="388">
        <v>7.2400375446999998</v>
      </c>
      <c r="BH16" s="388">
        <v>7.1846555362000002</v>
      </c>
      <c r="BI16" s="388">
        <v>7.0849429531999997</v>
      </c>
      <c r="BJ16" s="388">
        <v>7.1707211539999998</v>
      </c>
      <c r="BK16" s="388">
        <v>6.8271061978000001</v>
      </c>
      <c r="BL16" s="388">
        <v>7.1209901436000003</v>
      </c>
      <c r="BM16" s="388">
        <v>7.1380224441999998</v>
      </c>
      <c r="BN16" s="388">
        <v>7.2214783602999999</v>
      </c>
      <c r="BO16" s="388">
        <v>7.0949237891000001</v>
      </c>
      <c r="BP16" s="388">
        <v>7.2671748139999996</v>
      </c>
      <c r="BQ16" s="388">
        <v>7.2790311186999999</v>
      </c>
      <c r="BR16" s="388">
        <v>7.315657528</v>
      </c>
      <c r="BS16" s="388">
        <v>7.3623544380999997</v>
      </c>
      <c r="BT16" s="388">
        <v>7.3038415093999998</v>
      </c>
      <c r="BU16" s="388">
        <v>7.2033980409999998</v>
      </c>
      <c r="BV16" s="388">
        <v>7.3216656156999997</v>
      </c>
    </row>
    <row r="17" spans="1:74" ht="11.1" customHeight="1" x14ac:dyDescent="0.2">
      <c r="A17" s="335" t="s">
        <v>303</v>
      </c>
      <c r="B17" s="406" t="s">
        <v>946</v>
      </c>
      <c r="C17" s="289">
        <v>2.8356057433999999</v>
      </c>
      <c r="D17" s="289">
        <v>3.0321168594999999</v>
      </c>
      <c r="E17" s="289">
        <v>3.0857054173999998</v>
      </c>
      <c r="F17" s="289">
        <v>3.0595999176999999</v>
      </c>
      <c r="G17" s="289">
        <v>3.0003825111000002</v>
      </c>
      <c r="H17" s="289">
        <v>3.1033160907999999</v>
      </c>
      <c r="I17" s="289">
        <v>3.0847747846</v>
      </c>
      <c r="J17" s="289">
        <v>3.1514449036999999</v>
      </c>
      <c r="K17" s="289">
        <v>3.2031958661000002</v>
      </c>
      <c r="L17" s="289">
        <v>3.2093108652</v>
      </c>
      <c r="M17" s="289">
        <v>3.1019068610999998</v>
      </c>
      <c r="N17" s="289">
        <v>3.1339908025000001</v>
      </c>
      <c r="O17" s="289">
        <v>2.9062315002000001</v>
      </c>
      <c r="P17" s="289">
        <v>3.1076370719000002</v>
      </c>
      <c r="Q17" s="289">
        <v>3.1625603471999999</v>
      </c>
      <c r="R17" s="289">
        <v>3.1358046440999998</v>
      </c>
      <c r="S17" s="289">
        <v>3.0751123236</v>
      </c>
      <c r="T17" s="289">
        <v>3.1806096454000001</v>
      </c>
      <c r="U17" s="289">
        <v>3.1616065353999998</v>
      </c>
      <c r="V17" s="289">
        <v>3.2299371911999999</v>
      </c>
      <c r="W17" s="289">
        <v>3.2829771024999999</v>
      </c>
      <c r="X17" s="289">
        <v>3.2892444063999999</v>
      </c>
      <c r="Y17" s="289">
        <v>3.1791653164999998</v>
      </c>
      <c r="Z17" s="289">
        <v>3.2120483648999998</v>
      </c>
      <c r="AA17" s="289">
        <v>3.0059168130999998</v>
      </c>
      <c r="AB17" s="289">
        <v>3.2142307049999999</v>
      </c>
      <c r="AC17" s="289">
        <v>3.2710378783</v>
      </c>
      <c r="AD17" s="289">
        <v>3.2433644401000001</v>
      </c>
      <c r="AE17" s="289">
        <v>3.1805903402000002</v>
      </c>
      <c r="AF17" s="289">
        <v>3.2897062772000001</v>
      </c>
      <c r="AG17" s="289">
        <v>3.2700513502000002</v>
      </c>
      <c r="AH17" s="289">
        <v>3.3407257846</v>
      </c>
      <c r="AI17" s="289">
        <v>3.3955849935</v>
      </c>
      <c r="AJ17" s="289">
        <v>3.4020672692999998</v>
      </c>
      <c r="AK17" s="289">
        <v>3.2882124070000001</v>
      </c>
      <c r="AL17" s="289">
        <v>3.3222233617999999</v>
      </c>
      <c r="AM17" s="289">
        <v>3.1322197760999999</v>
      </c>
      <c r="AN17" s="289">
        <v>3.3154525186999999</v>
      </c>
      <c r="AO17" s="289">
        <v>3.3492132584999998</v>
      </c>
      <c r="AP17" s="289">
        <v>3.3412641984000002</v>
      </c>
      <c r="AQ17" s="289">
        <v>3.2799664868999998</v>
      </c>
      <c r="AR17" s="289">
        <v>3.3665787024</v>
      </c>
      <c r="AS17" s="289">
        <v>3.3541047051000001</v>
      </c>
      <c r="AT17" s="289">
        <v>3.4334078446</v>
      </c>
      <c r="AU17" s="289">
        <v>3.4818481133999999</v>
      </c>
      <c r="AV17" s="289">
        <v>3.4920368297</v>
      </c>
      <c r="AW17" s="289">
        <v>3.3682801864999998</v>
      </c>
      <c r="AX17" s="289">
        <v>3.3916833797999999</v>
      </c>
      <c r="AY17" s="289">
        <v>3.1456304884000001</v>
      </c>
      <c r="AZ17" s="874">
        <v>3.3308177352000001</v>
      </c>
      <c r="BA17" s="874">
        <v>3.3649385933999998</v>
      </c>
      <c r="BB17" s="874">
        <v>3.3269047424</v>
      </c>
      <c r="BC17" s="874">
        <v>3.2649531815000001</v>
      </c>
      <c r="BD17" s="874">
        <v>3.3524892708</v>
      </c>
      <c r="BE17" s="355">
        <v>3.3598822160999999</v>
      </c>
      <c r="BF17" s="355">
        <v>3.440031265</v>
      </c>
      <c r="BG17" s="355">
        <v>3.4989882357000002</v>
      </c>
      <c r="BH17" s="355">
        <v>3.5092856329000002</v>
      </c>
      <c r="BI17" s="355">
        <v>3.3842089041999999</v>
      </c>
      <c r="BJ17" s="355">
        <v>3.4078617344</v>
      </c>
      <c r="BK17" s="355">
        <v>3.1737215600000002</v>
      </c>
      <c r="BL17" s="355">
        <v>3.3623070951999998</v>
      </c>
      <c r="BM17" s="355">
        <v>3.3970540901000001</v>
      </c>
      <c r="BN17" s="355">
        <v>3.3888728134999999</v>
      </c>
      <c r="BO17" s="355">
        <v>3.3257844072</v>
      </c>
      <c r="BP17" s="355">
        <v>3.4149268321999999</v>
      </c>
      <c r="BQ17" s="355">
        <v>3.4020884310000001</v>
      </c>
      <c r="BR17" s="355">
        <v>3.4837082593000002</v>
      </c>
      <c r="BS17" s="355">
        <v>3.5335636176</v>
      </c>
      <c r="BT17" s="355">
        <v>3.5440499775999998</v>
      </c>
      <c r="BU17" s="355">
        <v>3.4166780218000001</v>
      </c>
      <c r="BV17" s="355">
        <v>3.4707648944999998</v>
      </c>
    </row>
    <row r="18" spans="1:74" ht="11.1" customHeight="1" x14ac:dyDescent="0.2">
      <c r="B18" s="406"/>
      <c r="C18" s="289"/>
      <c r="D18" s="289"/>
      <c r="E18" s="289"/>
      <c r="F18" s="289"/>
      <c r="G18" s="289"/>
      <c r="H18" s="289"/>
      <c r="I18" s="289"/>
      <c r="J18" s="289"/>
      <c r="K18" s="289"/>
      <c r="L18" s="289"/>
      <c r="M18" s="289"/>
      <c r="N18" s="289"/>
      <c r="O18" s="289"/>
      <c r="P18" s="289"/>
      <c r="Q18" s="289"/>
      <c r="R18" s="289"/>
      <c r="S18" s="289"/>
      <c r="T18" s="289"/>
      <c r="U18" s="289"/>
      <c r="V18" s="289"/>
      <c r="W18" s="289"/>
      <c r="X18" s="289"/>
      <c r="Y18" s="289"/>
      <c r="Z18" s="289"/>
      <c r="AA18" s="289"/>
      <c r="AB18" s="289"/>
      <c r="AC18" s="289"/>
      <c r="AD18" s="289"/>
      <c r="AE18" s="289"/>
      <c r="AF18" s="289"/>
      <c r="AG18" s="289"/>
      <c r="AH18" s="289"/>
      <c r="AI18" s="289"/>
      <c r="AJ18" s="289"/>
      <c r="AK18" s="289"/>
      <c r="AL18" s="289"/>
      <c r="AM18" s="289"/>
      <c r="AN18" s="289"/>
      <c r="AO18" s="289"/>
      <c r="AP18" s="289"/>
      <c r="AQ18" s="289"/>
      <c r="AR18" s="289"/>
      <c r="AS18" s="289"/>
      <c r="AT18" s="289"/>
      <c r="AU18" s="289"/>
      <c r="AV18" s="289"/>
      <c r="AW18" s="289"/>
      <c r="AX18" s="289"/>
      <c r="AY18" s="289"/>
      <c r="AZ18" s="874"/>
      <c r="BA18" s="874"/>
      <c r="BB18" s="874"/>
      <c r="BC18" s="874"/>
      <c r="BD18" s="874"/>
      <c r="BE18" s="355"/>
      <c r="BF18" s="355"/>
      <c r="BG18" s="355"/>
      <c r="BH18" s="355"/>
      <c r="BI18" s="355"/>
      <c r="BJ18" s="355"/>
      <c r="BK18" s="355"/>
      <c r="BL18" s="355"/>
      <c r="BM18" s="355"/>
      <c r="BN18" s="355"/>
      <c r="BO18" s="355"/>
      <c r="BP18" s="355"/>
      <c r="BQ18" s="355"/>
      <c r="BR18" s="355"/>
      <c r="BS18" s="355"/>
      <c r="BT18" s="355"/>
      <c r="BU18" s="355"/>
      <c r="BV18" s="355"/>
    </row>
    <row r="19" spans="1:74" s="425" customFormat="1" ht="11.1" customHeight="1" x14ac:dyDescent="0.2">
      <c r="A19" s="418" t="s">
        <v>304</v>
      </c>
      <c r="B19" s="416" t="s">
        <v>958</v>
      </c>
      <c r="C19" s="105">
        <v>13.191329136</v>
      </c>
      <c r="D19" s="105">
        <v>14.561980004</v>
      </c>
      <c r="E19" s="105">
        <v>14.316505217</v>
      </c>
      <c r="F19" s="105">
        <v>14.052113828</v>
      </c>
      <c r="G19" s="105">
        <v>14.244709178000001</v>
      </c>
      <c r="H19" s="105">
        <v>14.654779507000001</v>
      </c>
      <c r="I19" s="105">
        <v>14.642452083</v>
      </c>
      <c r="J19" s="105">
        <v>14.93113556</v>
      </c>
      <c r="K19" s="105">
        <v>15.042867553000001</v>
      </c>
      <c r="L19" s="105">
        <v>14.098296564</v>
      </c>
      <c r="M19" s="105">
        <v>14.272238904</v>
      </c>
      <c r="N19" s="105">
        <v>14.251996975999999</v>
      </c>
      <c r="O19" s="105">
        <v>13.127578753</v>
      </c>
      <c r="P19" s="105">
        <v>14.370803301</v>
      </c>
      <c r="Q19" s="105">
        <v>14.144722380999999</v>
      </c>
      <c r="R19" s="105">
        <v>13.846737211000001</v>
      </c>
      <c r="S19" s="105">
        <v>14.466707863</v>
      </c>
      <c r="T19" s="105">
        <v>14.729607398000001</v>
      </c>
      <c r="U19" s="105">
        <v>14.431820785999999</v>
      </c>
      <c r="V19" s="105">
        <v>14.374526669</v>
      </c>
      <c r="W19" s="105">
        <v>14.617008558</v>
      </c>
      <c r="X19" s="105">
        <v>14.580144586999999</v>
      </c>
      <c r="Y19" s="105">
        <v>14.196562789</v>
      </c>
      <c r="Z19" s="105">
        <v>13.767106346</v>
      </c>
      <c r="AA19" s="105">
        <v>13.283341991</v>
      </c>
      <c r="AB19" s="105">
        <v>13.72581244</v>
      </c>
      <c r="AC19" s="105">
        <v>13.673085817</v>
      </c>
      <c r="AD19" s="105">
        <v>14.448394952999999</v>
      </c>
      <c r="AE19" s="105">
        <v>14.210334293000001</v>
      </c>
      <c r="AF19" s="105">
        <v>14.511908050000001</v>
      </c>
      <c r="AG19" s="105">
        <v>15.021177027</v>
      </c>
      <c r="AH19" s="105">
        <v>14.651276964999999</v>
      </c>
      <c r="AI19" s="105">
        <v>14.783659825999999</v>
      </c>
      <c r="AJ19" s="105">
        <v>14.938590297999999</v>
      </c>
      <c r="AK19" s="105">
        <v>14.235778722999999</v>
      </c>
      <c r="AL19" s="105">
        <v>13.709206676000001</v>
      </c>
      <c r="AM19" s="105">
        <v>13.229963633000001</v>
      </c>
      <c r="AN19" s="105">
        <v>14.067660154</v>
      </c>
      <c r="AO19" s="105">
        <v>14.056512969</v>
      </c>
      <c r="AP19" s="105">
        <v>14.521340713000001</v>
      </c>
      <c r="AQ19" s="105">
        <v>14.132764140000001</v>
      </c>
      <c r="AR19" s="105">
        <v>14.771235280999999</v>
      </c>
      <c r="AS19" s="105">
        <v>14.690768179000001</v>
      </c>
      <c r="AT19" s="105">
        <v>14.125745404</v>
      </c>
      <c r="AU19" s="105">
        <v>14.761917475000001</v>
      </c>
      <c r="AV19" s="105">
        <v>14.670067417</v>
      </c>
      <c r="AW19" s="105">
        <v>13.798366542</v>
      </c>
      <c r="AX19" s="105">
        <v>14.104233625000001</v>
      </c>
      <c r="AY19" s="105">
        <v>13.258179347</v>
      </c>
      <c r="AZ19" s="886">
        <v>13.996254056</v>
      </c>
      <c r="BA19" s="886">
        <v>13.810963072</v>
      </c>
      <c r="BB19" s="886">
        <v>14.02569158</v>
      </c>
      <c r="BC19" s="886">
        <v>13.922132711</v>
      </c>
      <c r="BD19" s="886">
        <v>14.288714195000001</v>
      </c>
      <c r="BE19" s="388">
        <v>14.522066598</v>
      </c>
      <c r="BF19" s="388">
        <v>14.398196877</v>
      </c>
      <c r="BG19" s="388">
        <v>14.563163892</v>
      </c>
      <c r="BH19" s="388">
        <v>14.386091701</v>
      </c>
      <c r="BI19" s="388">
        <v>14.000648469</v>
      </c>
      <c r="BJ19" s="388">
        <v>13.781928793000001</v>
      </c>
      <c r="BK19" s="388">
        <v>13.169577540000001</v>
      </c>
      <c r="BL19" s="388">
        <v>13.993230404</v>
      </c>
      <c r="BM19" s="388">
        <v>13.825826262</v>
      </c>
      <c r="BN19" s="388">
        <v>14.01783962</v>
      </c>
      <c r="BO19" s="388">
        <v>13.913828951999999</v>
      </c>
      <c r="BP19" s="388">
        <v>14.282012371</v>
      </c>
      <c r="BQ19" s="388">
        <v>14.516384803999999</v>
      </c>
      <c r="BR19" s="388">
        <v>14.391973762999999</v>
      </c>
      <c r="BS19" s="388">
        <v>14.557661691</v>
      </c>
      <c r="BT19" s="388">
        <v>14.379816363</v>
      </c>
      <c r="BU19" s="388">
        <v>13.99268839</v>
      </c>
      <c r="BV19" s="388">
        <v>13.773011841000001</v>
      </c>
    </row>
    <row r="20" spans="1:74" s="425" customFormat="1" ht="11.1" customHeight="1" x14ac:dyDescent="0.2">
      <c r="A20" s="418"/>
      <c r="B20" s="416"/>
      <c r="C20" s="105"/>
      <c r="D20" s="105"/>
      <c r="E20" s="105"/>
      <c r="F20" s="105"/>
      <c r="G20" s="105"/>
      <c r="H20" s="105"/>
      <c r="I20" s="105"/>
      <c r="J20" s="105"/>
      <c r="K20" s="105"/>
      <c r="L20" s="105"/>
      <c r="M20" s="105"/>
      <c r="N20" s="105"/>
      <c r="O20" s="105"/>
      <c r="P20" s="105"/>
      <c r="Q20" s="105"/>
      <c r="R20" s="105"/>
      <c r="S20" s="105"/>
      <c r="T20" s="105"/>
      <c r="U20" s="105"/>
      <c r="V20" s="105"/>
      <c r="W20" s="105"/>
      <c r="X20" s="105"/>
      <c r="Y20" s="105"/>
      <c r="Z20" s="105"/>
      <c r="AA20" s="105"/>
      <c r="AB20" s="105"/>
      <c r="AC20" s="105"/>
      <c r="AD20" s="105"/>
      <c r="AE20" s="105"/>
      <c r="AF20" s="105"/>
      <c r="AG20" s="105"/>
      <c r="AH20" s="105"/>
      <c r="AI20" s="105"/>
      <c r="AJ20" s="105"/>
      <c r="AK20" s="105"/>
      <c r="AL20" s="105"/>
      <c r="AM20" s="105"/>
      <c r="AN20" s="105"/>
      <c r="AO20" s="105"/>
      <c r="AP20" s="105"/>
      <c r="AQ20" s="105"/>
      <c r="AR20" s="105"/>
      <c r="AS20" s="105"/>
      <c r="AT20" s="105"/>
      <c r="AU20" s="105"/>
      <c r="AV20" s="105"/>
      <c r="AW20" s="105"/>
      <c r="AX20" s="105"/>
      <c r="AY20" s="105"/>
      <c r="AZ20" s="886"/>
      <c r="BA20" s="886"/>
      <c r="BB20" s="886"/>
      <c r="BC20" s="886"/>
      <c r="BD20" s="886"/>
      <c r="BE20" s="388"/>
      <c r="BF20" s="388"/>
      <c r="BG20" s="388"/>
      <c r="BH20" s="388"/>
      <c r="BI20" s="388"/>
      <c r="BJ20" s="388"/>
      <c r="BK20" s="388"/>
      <c r="BL20" s="388"/>
      <c r="BM20" s="388"/>
      <c r="BN20" s="388"/>
      <c r="BO20" s="388"/>
      <c r="BP20" s="388"/>
      <c r="BQ20" s="388"/>
      <c r="BR20" s="388"/>
      <c r="BS20" s="388"/>
      <c r="BT20" s="388"/>
      <c r="BU20" s="388"/>
      <c r="BV20" s="388"/>
    </row>
    <row r="21" spans="1:74" s="425" customFormat="1" ht="11.1" customHeight="1" x14ac:dyDescent="0.2">
      <c r="A21" s="418" t="s">
        <v>305</v>
      </c>
      <c r="B21" s="416" t="s">
        <v>959</v>
      </c>
      <c r="C21" s="105">
        <v>4.6294934751000003</v>
      </c>
      <c r="D21" s="105">
        <v>4.8720871672000001</v>
      </c>
      <c r="E21" s="105">
        <v>4.7601247992999998</v>
      </c>
      <c r="F21" s="105">
        <v>4.6847681787999997</v>
      </c>
      <c r="G21" s="105">
        <v>4.8256909567999999</v>
      </c>
      <c r="H21" s="105">
        <v>5.0313657193000001</v>
      </c>
      <c r="I21" s="105">
        <v>5.0974607170999997</v>
      </c>
      <c r="J21" s="105">
        <v>5.2203538343</v>
      </c>
      <c r="K21" s="105">
        <v>5.1246987342999999</v>
      </c>
      <c r="L21" s="105">
        <v>4.9428701678999998</v>
      </c>
      <c r="M21" s="105">
        <v>5.0119429690999997</v>
      </c>
      <c r="N21" s="105">
        <v>5.0579025421999999</v>
      </c>
      <c r="O21" s="105">
        <v>4.6713690243999997</v>
      </c>
      <c r="P21" s="105">
        <v>4.9136174262000001</v>
      </c>
      <c r="Q21" s="105">
        <v>4.8018201350999998</v>
      </c>
      <c r="R21" s="105">
        <v>4.7268675686000003</v>
      </c>
      <c r="S21" s="105">
        <v>4.8675893537999997</v>
      </c>
      <c r="T21" s="105">
        <v>5.0729725100999996</v>
      </c>
      <c r="U21" s="105">
        <v>5.1390572812000004</v>
      </c>
      <c r="V21" s="105">
        <v>5.2617776723</v>
      </c>
      <c r="W21" s="105">
        <v>5.1662610631000003</v>
      </c>
      <c r="X21" s="105">
        <v>4.9850542205000004</v>
      </c>
      <c r="Y21" s="105">
        <v>5.0540294464000004</v>
      </c>
      <c r="Z21" s="105">
        <v>5.0999224552999998</v>
      </c>
      <c r="AA21" s="105">
        <v>4.7565699812000002</v>
      </c>
      <c r="AB21" s="105">
        <v>5.0041976296000001</v>
      </c>
      <c r="AC21" s="105">
        <v>4.8899108351000002</v>
      </c>
      <c r="AD21" s="105">
        <v>4.8134975315000004</v>
      </c>
      <c r="AE21" s="105">
        <v>4.9573437414999999</v>
      </c>
      <c r="AF21" s="105">
        <v>5.1672859246999998</v>
      </c>
      <c r="AG21" s="105">
        <v>5.2349261630999999</v>
      </c>
      <c r="AH21" s="105">
        <v>5.3603687153999999</v>
      </c>
      <c r="AI21" s="105">
        <v>5.2627272343999998</v>
      </c>
      <c r="AJ21" s="105">
        <v>5.0776974942999997</v>
      </c>
      <c r="AK21" s="105">
        <v>5.1482026043999998</v>
      </c>
      <c r="AL21" s="105">
        <v>5.1951207312000003</v>
      </c>
      <c r="AM21" s="105">
        <v>4.7355565639000003</v>
      </c>
      <c r="AN21" s="105">
        <v>5.0015837573999997</v>
      </c>
      <c r="AO21" s="105">
        <v>4.8634841552000001</v>
      </c>
      <c r="AP21" s="105">
        <v>4.8358726236000003</v>
      </c>
      <c r="AQ21" s="105">
        <v>5.0012117970999999</v>
      </c>
      <c r="AR21" s="105">
        <v>5.2164379425999998</v>
      </c>
      <c r="AS21" s="105">
        <v>5.2964814367999997</v>
      </c>
      <c r="AT21" s="105">
        <v>5.4153731689000004</v>
      </c>
      <c r="AU21" s="105">
        <v>5.3007102241000004</v>
      </c>
      <c r="AV21" s="105">
        <v>5.1859921874000001</v>
      </c>
      <c r="AW21" s="105">
        <v>5.2296474337000003</v>
      </c>
      <c r="AX21" s="105">
        <v>5.2581927094000003</v>
      </c>
      <c r="AY21" s="105">
        <v>4.7300793829999996</v>
      </c>
      <c r="AZ21" s="886">
        <v>4.9986129882999997</v>
      </c>
      <c r="BA21" s="886">
        <v>4.8592011308999998</v>
      </c>
      <c r="BB21" s="886">
        <v>4.7253040397000001</v>
      </c>
      <c r="BC21" s="886">
        <v>4.8872222227000002</v>
      </c>
      <c r="BD21" s="886">
        <v>5.0974975854000002</v>
      </c>
      <c r="BE21" s="388">
        <v>5.1762969710000002</v>
      </c>
      <c r="BF21" s="388">
        <v>5.4163231439999997</v>
      </c>
      <c r="BG21" s="388">
        <v>5.3005629349000003</v>
      </c>
      <c r="BH21" s="388">
        <v>5.1847020587000001</v>
      </c>
      <c r="BI21" s="388">
        <v>5.2287860628000002</v>
      </c>
      <c r="BJ21" s="388">
        <v>5.2576274786999999</v>
      </c>
      <c r="BK21" s="388">
        <v>4.6510542467000002</v>
      </c>
      <c r="BL21" s="388">
        <v>4.9230252985999998</v>
      </c>
      <c r="BM21" s="388">
        <v>4.7818111780999999</v>
      </c>
      <c r="BN21" s="388">
        <v>4.7535166175999999</v>
      </c>
      <c r="BO21" s="388">
        <v>4.9226052291000002</v>
      </c>
      <c r="BP21" s="388">
        <v>5.1426959353999999</v>
      </c>
      <c r="BQ21" s="388">
        <v>5.2245323986000001</v>
      </c>
      <c r="BR21" s="388">
        <v>5.3461176936000001</v>
      </c>
      <c r="BS21" s="388">
        <v>5.2288487367999998</v>
      </c>
      <c r="BT21" s="388">
        <v>5.1114062623000001</v>
      </c>
      <c r="BU21" s="388">
        <v>5.1560822989000004</v>
      </c>
      <c r="BV21" s="388">
        <v>5.1853361044000001</v>
      </c>
    </row>
    <row r="22" spans="1:74" ht="11.1" customHeight="1" x14ac:dyDescent="0.2">
      <c r="A22" s="335" t="s">
        <v>306</v>
      </c>
      <c r="B22" s="406" t="s">
        <v>203</v>
      </c>
      <c r="C22" s="289">
        <v>3.4249712735000002</v>
      </c>
      <c r="D22" s="289">
        <v>3.6675441387999999</v>
      </c>
      <c r="E22" s="289">
        <v>3.5552468843999998</v>
      </c>
      <c r="F22" s="289">
        <v>3.4722590343999999</v>
      </c>
      <c r="G22" s="289">
        <v>3.6131591705999999</v>
      </c>
      <c r="H22" s="289">
        <v>3.8187299229999998</v>
      </c>
      <c r="I22" s="289">
        <v>3.8826167027</v>
      </c>
      <c r="J22" s="289">
        <v>4.0053489125999997</v>
      </c>
      <c r="K22" s="289">
        <v>3.9095214251999999</v>
      </c>
      <c r="L22" s="289">
        <v>3.7193064792000001</v>
      </c>
      <c r="M22" s="289">
        <v>3.7882897549000001</v>
      </c>
      <c r="N22" s="289">
        <v>3.8344234798999999</v>
      </c>
      <c r="O22" s="289">
        <v>3.4200975057999998</v>
      </c>
      <c r="P22" s="289">
        <v>3.6623251875</v>
      </c>
      <c r="Q22" s="289">
        <v>3.5501877333</v>
      </c>
      <c r="R22" s="289">
        <v>3.4673179756999999</v>
      </c>
      <c r="S22" s="289">
        <v>3.6080176096000001</v>
      </c>
      <c r="T22" s="289">
        <v>3.8132958329000002</v>
      </c>
      <c r="U22" s="289">
        <v>3.8770917010999999</v>
      </c>
      <c r="V22" s="289">
        <v>3.9996492619000001</v>
      </c>
      <c r="W22" s="289">
        <v>3.9039581379000001</v>
      </c>
      <c r="X22" s="289">
        <v>3.7140138696</v>
      </c>
      <c r="Y22" s="289">
        <v>3.7828989813999998</v>
      </c>
      <c r="Z22" s="289">
        <v>3.8289670576999999</v>
      </c>
      <c r="AA22" s="289">
        <v>3.4960547154000001</v>
      </c>
      <c r="AB22" s="289">
        <v>3.7436620504000002</v>
      </c>
      <c r="AC22" s="289">
        <v>3.6290341268000001</v>
      </c>
      <c r="AD22" s="289">
        <v>3.5443239084</v>
      </c>
      <c r="AE22" s="289">
        <v>3.6881483514000002</v>
      </c>
      <c r="AF22" s="289">
        <v>3.8979856146</v>
      </c>
      <c r="AG22" s="289">
        <v>3.96319833</v>
      </c>
      <c r="AH22" s="289">
        <v>4.0884777811999999</v>
      </c>
      <c r="AI22" s="289">
        <v>3.9906614455999998</v>
      </c>
      <c r="AJ22" s="289">
        <v>3.7964986905</v>
      </c>
      <c r="AK22" s="289">
        <v>3.8669136769999999</v>
      </c>
      <c r="AL22" s="289">
        <v>3.9140048828</v>
      </c>
      <c r="AM22" s="289">
        <v>3.5191853618</v>
      </c>
      <c r="AN22" s="289">
        <v>3.7447534808</v>
      </c>
      <c r="AO22" s="289">
        <v>3.6131244252000001</v>
      </c>
      <c r="AP22" s="289">
        <v>3.5565319356999998</v>
      </c>
      <c r="AQ22" s="289">
        <v>3.7244613683000001</v>
      </c>
      <c r="AR22" s="289">
        <v>3.9349394246</v>
      </c>
      <c r="AS22" s="289">
        <v>4.0050949201000003</v>
      </c>
      <c r="AT22" s="289">
        <v>4.1245568098999996</v>
      </c>
      <c r="AU22" s="289">
        <v>4.0052005785000002</v>
      </c>
      <c r="AV22" s="289">
        <v>3.8269719026</v>
      </c>
      <c r="AW22" s="289">
        <v>3.8867757333999999</v>
      </c>
      <c r="AX22" s="289">
        <v>3.9464880591</v>
      </c>
      <c r="AY22" s="289">
        <v>3.5030379349</v>
      </c>
      <c r="AZ22" s="874">
        <v>3.7307575507999999</v>
      </c>
      <c r="BA22" s="874">
        <v>3.5978730009</v>
      </c>
      <c r="BB22" s="874">
        <v>3.4347407251000002</v>
      </c>
      <c r="BC22" s="874">
        <v>3.5992718896000002</v>
      </c>
      <c r="BD22" s="874">
        <v>3.8047575119000001</v>
      </c>
      <c r="BE22" s="355">
        <v>3.8735821593000002</v>
      </c>
      <c r="BF22" s="355">
        <v>4.1141834915000004</v>
      </c>
      <c r="BG22" s="355">
        <v>3.9936888255</v>
      </c>
      <c r="BH22" s="355">
        <v>3.8137601821999998</v>
      </c>
      <c r="BI22" s="355">
        <v>3.8741344294000002</v>
      </c>
      <c r="BJ22" s="355">
        <v>3.9344162987</v>
      </c>
      <c r="BK22" s="355">
        <v>3.4595603585000001</v>
      </c>
      <c r="BL22" s="355">
        <v>3.6902367024</v>
      </c>
      <c r="BM22" s="355">
        <v>3.5556267697999999</v>
      </c>
      <c r="BN22" s="355">
        <v>3.4977526845</v>
      </c>
      <c r="BO22" s="355">
        <v>3.6694850537999999</v>
      </c>
      <c r="BP22" s="355">
        <v>3.8847296048</v>
      </c>
      <c r="BQ22" s="355">
        <v>3.9564738445000001</v>
      </c>
      <c r="BR22" s="355">
        <v>4.0786410732</v>
      </c>
      <c r="BS22" s="355">
        <v>3.9565818956999999</v>
      </c>
      <c r="BT22" s="355">
        <v>3.7743170459000002</v>
      </c>
      <c r="BU22" s="355">
        <v>3.8354751967</v>
      </c>
      <c r="BV22" s="355">
        <v>3.8965397701</v>
      </c>
    </row>
    <row r="23" spans="1:74" ht="11.1" customHeight="1" x14ac:dyDescent="0.2">
      <c r="B23" s="406"/>
      <c r="C23" s="289"/>
      <c r="D23" s="289"/>
      <c r="E23" s="289"/>
      <c r="F23" s="289"/>
      <c r="G23" s="289"/>
      <c r="H23" s="289"/>
      <c r="I23" s="289"/>
      <c r="J23" s="289"/>
      <c r="K23" s="289"/>
      <c r="L23" s="289"/>
      <c r="M23" s="289"/>
      <c r="N23" s="289"/>
      <c r="O23" s="289"/>
      <c r="P23" s="289"/>
      <c r="Q23" s="289"/>
      <c r="R23" s="289"/>
      <c r="S23" s="289"/>
      <c r="T23" s="289"/>
      <c r="U23" s="289"/>
      <c r="V23" s="289"/>
      <c r="W23" s="289"/>
      <c r="X23" s="289"/>
      <c r="Y23" s="289"/>
      <c r="Z23" s="289"/>
      <c r="AA23" s="289"/>
      <c r="AB23" s="289"/>
      <c r="AC23" s="289"/>
      <c r="AD23" s="289"/>
      <c r="AE23" s="289"/>
      <c r="AF23" s="289"/>
      <c r="AG23" s="289"/>
      <c r="AH23" s="289"/>
      <c r="AI23" s="289"/>
      <c r="AJ23" s="289"/>
      <c r="AK23" s="289"/>
      <c r="AL23" s="289"/>
      <c r="AM23" s="289"/>
      <c r="AN23" s="289"/>
      <c r="AO23" s="289"/>
      <c r="AP23" s="289"/>
      <c r="AQ23" s="289"/>
      <c r="AR23" s="289"/>
      <c r="AS23" s="289"/>
      <c r="AT23" s="289"/>
      <c r="AU23" s="289"/>
      <c r="AV23" s="289"/>
      <c r="AW23" s="289"/>
      <c r="AX23" s="289"/>
      <c r="AY23" s="289"/>
      <c r="AZ23" s="874"/>
      <c r="BA23" s="874"/>
      <c r="BB23" s="874"/>
      <c r="BC23" s="874"/>
      <c r="BD23" s="874"/>
      <c r="BE23" s="355"/>
      <c r="BF23" s="355"/>
      <c r="BG23" s="355"/>
      <c r="BH23" s="355"/>
      <c r="BI23" s="355"/>
      <c r="BJ23" s="355"/>
      <c r="BK23" s="355"/>
      <c r="BL23" s="355"/>
      <c r="BM23" s="355"/>
      <c r="BN23" s="355"/>
      <c r="BO23" s="355"/>
      <c r="BP23" s="355"/>
      <c r="BQ23" s="355"/>
      <c r="BR23" s="355"/>
      <c r="BS23" s="355"/>
      <c r="BT23" s="355"/>
      <c r="BU23" s="355"/>
      <c r="BV23" s="355"/>
    </row>
    <row r="24" spans="1:74" s="425" customFormat="1" ht="11.1" customHeight="1" x14ac:dyDescent="0.2">
      <c r="A24" s="418" t="s">
        <v>307</v>
      </c>
      <c r="B24" s="416" t="s">
        <v>960</v>
      </c>
      <c r="C24" s="105">
        <v>8.6913097885999999</v>
      </c>
      <c r="D24" s="105">
        <v>8.6498643680999994</v>
      </c>
      <c r="E24" s="105">
        <v>8.6660030551999991</v>
      </c>
      <c r="F24" s="105">
        <v>8.7588929613000008</v>
      </c>
      <c r="G24" s="105">
        <v>9.3675436656999995</v>
      </c>
      <c r="H24" s="105">
        <v>9.7847020645999994</v>
      </c>
      <c r="I24" s="105">
        <v>9.6790869346000008</v>
      </c>
      <c r="J24" s="105">
        <v>9.7750548068000001</v>
      </c>
      <c r="K24" s="105">
        <v>9.5435943024000007</v>
      </c>
      <c r="L24" s="105">
        <v>9.3432497501</v>
      </c>
      <c r="M24" s="105">
        <v>8.9360373131999999</v>
      </c>
      <c r="N24" s="105">
        <v>8.8894842071000006</v>
      </c>
      <c r="O24" s="105">
        <v>8.8357138057999993</v>
      </c>
      <c r="P24" s="105">
        <v>8.7784034886000004</v>
      </c>
      <c r="Q24" s="105">
        <v>8.7929710453999999</v>
      </c>
      <c r="R24" s="105">
        <v>8.8658116669999991</v>
      </c>
      <c r="S24" s="105">
        <v>9.4803873760999995</v>
      </c>
      <c r="T24" s="105">
        <v>9.9099824016000007</v>
      </c>
      <c r="U24" s="105">
        <v>9.8109159746000003</v>
      </c>
      <c r="V24" s="105">
        <v>9.9063491605999996</v>
      </c>
      <c r="W24" s="105">
        <v>9.6474426150999992</v>
      </c>
      <c r="X24" s="105">
        <v>9.4424620998000002</v>
      </c>
      <c r="Y24" s="105">
        <v>9.0100444436</v>
      </c>
      <c r="Z24" s="105">
        <v>8.9682221022000004</v>
      </c>
      <c r="AA24" s="105">
        <v>8.8650507582000007</v>
      </c>
      <c r="AB24" s="105">
        <v>8.8235276410000001</v>
      </c>
      <c r="AC24" s="105">
        <v>8.8320943644999996</v>
      </c>
      <c r="AD24" s="105">
        <v>8.9152400180000004</v>
      </c>
      <c r="AE24" s="105">
        <v>9.5358248324999995</v>
      </c>
      <c r="AF24" s="105">
        <v>9.9607497679999994</v>
      </c>
      <c r="AG24" s="105">
        <v>9.8746982925999998</v>
      </c>
      <c r="AH24" s="105">
        <v>9.9457264058000003</v>
      </c>
      <c r="AI24" s="105">
        <v>9.7234375574000005</v>
      </c>
      <c r="AJ24" s="105">
        <v>9.5153301252000002</v>
      </c>
      <c r="AK24" s="105">
        <v>9.0825316746000002</v>
      </c>
      <c r="AL24" s="105">
        <v>9.0577834635999999</v>
      </c>
      <c r="AM24" s="105">
        <v>9.0318443318000003</v>
      </c>
      <c r="AN24" s="105">
        <v>8.9822483479000006</v>
      </c>
      <c r="AO24" s="105">
        <v>9.0186609026000006</v>
      </c>
      <c r="AP24" s="105">
        <v>9.0876447480000007</v>
      </c>
      <c r="AQ24" s="105">
        <v>9.7009596547000001</v>
      </c>
      <c r="AR24" s="105">
        <v>10.184354567</v>
      </c>
      <c r="AS24" s="105">
        <v>10.173409541</v>
      </c>
      <c r="AT24" s="105">
        <v>10.24565518</v>
      </c>
      <c r="AU24" s="105">
        <v>9.9799429619000009</v>
      </c>
      <c r="AV24" s="105">
        <v>9.640163845</v>
      </c>
      <c r="AW24" s="105">
        <v>9.2203311178000007</v>
      </c>
      <c r="AX24" s="105">
        <v>9.2118488025000005</v>
      </c>
      <c r="AY24" s="105">
        <v>8.4285043057000006</v>
      </c>
      <c r="AZ24" s="886">
        <v>8.4126021666999993</v>
      </c>
      <c r="BA24" s="886">
        <v>8.2121709173999999</v>
      </c>
      <c r="BB24" s="886">
        <v>7.7321139374000003</v>
      </c>
      <c r="BC24" s="886">
        <v>8.4009495912999999</v>
      </c>
      <c r="BD24" s="886">
        <v>8.8613049902000007</v>
      </c>
      <c r="BE24" s="388">
        <v>8.8577139195000001</v>
      </c>
      <c r="BF24" s="388">
        <v>9.5078857060999997</v>
      </c>
      <c r="BG24" s="388">
        <v>9.2453615798000008</v>
      </c>
      <c r="BH24" s="388">
        <v>9.0224955206999997</v>
      </c>
      <c r="BI24" s="388">
        <v>8.6031037705000006</v>
      </c>
      <c r="BJ24" s="388">
        <v>8.5831792274000005</v>
      </c>
      <c r="BK24" s="388">
        <v>8.8649047722999992</v>
      </c>
      <c r="BL24" s="388">
        <v>8.8180809194999998</v>
      </c>
      <c r="BM24" s="388">
        <v>8.8556811386999996</v>
      </c>
      <c r="BN24" s="388">
        <v>8.9241565318999996</v>
      </c>
      <c r="BO24" s="388">
        <v>9.5702282634000007</v>
      </c>
      <c r="BP24" s="388">
        <v>10.047629253</v>
      </c>
      <c r="BQ24" s="388">
        <v>9.9304182451000003</v>
      </c>
      <c r="BR24" s="388">
        <v>10.011505089</v>
      </c>
      <c r="BS24" s="388">
        <v>9.7318424371999992</v>
      </c>
      <c r="BT24" s="388">
        <v>9.5039602486000003</v>
      </c>
      <c r="BU24" s="388">
        <v>9.0633354256000001</v>
      </c>
      <c r="BV24" s="388">
        <v>9.0463416755000008</v>
      </c>
    </row>
    <row r="25" spans="1:74" s="425" customFormat="1" ht="11.1" customHeight="1" x14ac:dyDescent="0.2">
      <c r="A25" s="418"/>
      <c r="B25" s="416"/>
      <c r="C25" s="105"/>
      <c r="D25" s="105"/>
      <c r="E25" s="105"/>
      <c r="F25" s="105"/>
      <c r="G25" s="105"/>
      <c r="H25" s="105"/>
      <c r="I25" s="105"/>
      <c r="J25" s="105"/>
      <c r="K25" s="105"/>
      <c r="L25" s="105"/>
      <c r="M25" s="105"/>
      <c r="N25" s="105"/>
      <c r="O25" s="105"/>
      <c r="P25" s="105"/>
      <c r="Q25" s="105"/>
      <c r="R25" s="105"/>
      <c r="S25" s="105"/>
      <c r="T25" s="105"/>
      <c r="U25" s="105"/>
      <c r="V25" s="105"/>
      <c r="W25" s="105"/>
      <c r="X25" s="105"/>
      <c r="Y25" s="105"/>
      <c r="Z25" s="105"/>
      <c r="AA25" s="105"/>
      <c r="AB25" s="105"/>
      <c r="AC25" s="105"/>
      <c r="AD25" s="105"/>
      <c r="AE25" s="105"/>
      <c r="AF25" s="105"/>
      <c r="AG25" s="105"/>
      <c r="AH25" s="105"/>
      <c r="AI25" s="105"/>
      <c r="AJ25" s="105"/>
      <c r="AK25" s="105"/>
      <c r="AL25" s="105"/>
      <c r="AM25" s="105"/>
      <c r="AN25" s="105"/>
      <c r="AO25" s="105"/>
      <c r="AP25" s="105"/>
      <c r="AQ25" s="105"/>
      <c r="AR25" s="105"/>
      <c r="AS25" s="105"/>
      <c r="AT25" s="105"/>
      <c r="AU25" s="105"/>
      <c r="AV25" s="105"/>
      <c r="AW25" s="105"/>
      <c r="AX25" s="105"/>
      <c r="AY25" s="105"/>
      <c r="AZ25" s="886"/>
      <c r="BA25" s="886"/>
      <c r="BB25" s="886"/>
      <c r="BC25" s="886"/>
      <c r="BD25" s="886"/>
      <c r="BE25" s="388"/>
      <c r="BF25" s="388"/>
      <c r="BG25" s="388"/>
      <c r="BH25" s="388"/>
      <c r="BI25" s="388"/>
      <c r="BJ25" s="388"/>
      <c r="BK25" s="388"/>
      <c r="BL25" s="388"/>
      <c r="BM25" s="388"/>
      <c r="BN25" s="388"/>
      <c r="BO25" s="388"/>
      <c r="BP25" s="388"/>
      <c r="BQ25" s="388"/>
      <c r="BR25" s="388"/>
      <c r="BS25" s="388"/>
      <c r="BT25" s="388"/>
      <c r="BU25" s="388"/>
      <c r="BV25" s="388"/>
    </row>
    <row r="26" spans="1:74" s="425" customFormat="1" ht="11.1" customHeight="1" x14ac:dyDescent="0.2">
      <c r="A26" s="418" t="s">
        <v>310</v>
      </c>
      <c r="B26" s="416" t="s">
        <v>961</v>
      </c>
      <c r="C26" s="105">
        <v>4.4797480953999997</v>
      </c>
      <c r="D26" s="105">
        <v>4.4757637722999997</v>
      </c>
      <c r="E26" s="105">
        <v>4.4770914685000003</v>
      </c>
      <c r="F26" s="105">
        <v>4.4753568677000004</v>
      </c>
      <c r="G26" s="105">
        <v>4.4826642373999999</v>
      </c>
      <c r="H26" s="105">
        <v>4.4925360769999996</v>
      </c>
      <c r="I26" s="105">
        <v>4.4237565745999996</v>
      </c>
      <c r="J26" s="105">
        <v>4.4393539549999996</v>
      </c>
      <c r="K26" s="105">
        <v>4.4309861969000002</v>
      </c>
      <c r="L26" s="105">
        <v>4.4777654641</v>
      </c>
      <c r="M26" s="105">
        <v>4.5005123686999999</v>
      </c>
      <c r="N26" s="105">
        <v>4.5162611426000003</v>
      </c>
      <c r="O26" s="105">
        <v>4.5654299992</v>
      </c>
      <c r="P26" s="105">
        <v>4.5612927294999999</v>
      </c>
      <c r="Q26" s="105">
        <v>4.5626766049</v>
      </c>
      <c r="R26" s="105">
        <v>4.5610779744999999</v>
      </c>
      <c r="S26" s="105">
        <v>4.5686450970000001</v>
      </c>
      <c r="T26" s="105">
        <v>4.5788185281000002</v>
      </c>
      <c r="U26" s="105">
        <v>4.5070962212000003</v>
      </c>
      <c r="V26" s="105">
        <v>4.5232377540000002</v>
      </c>
      <c r="W26" s="105">
        <v>4.5145777433000003</v>
      </c>
      <c r="X26" s="105">
        <v>4.5635151712999997</v>
      </c>
      <c r="Y26" s="105">
        <v>4.5870178101999999</v>
      </c>
      <c r="Z26" s="105">
        <v>4.6032392134000002</v>
      </c>
      <c r="AA26" s="105">
        <v>4.6784156983000003</v>
      </c>
      <c r="AB26" s="105">
        <v>4.6741830609999999</v>
      </c>
      <c r="AC26" s="105">
        <v>4.6755989322999998</v>
      </c>
      <c r="AD26" s="105">
        <v>4.6739837575000003</v>
      </c>
      <c r="AE26" s="105">
        <v>4.6817277354</v>
      </c>
      <c r="AF26" s="105">
        <v>4.6921431073999997</v>
      </c>
      <c r="AG26" s="105">
        <v>4.6186314284999996</v>
      </c>
      <c r="AH26" s="105">
        <v>4.6351509155999997</v>
      </c>
      <c r="AI26" s="105">
        <v>4.6262885652000003</v>
      </c>
      <c r="AJ26" s="105">
        <v>4.6764661508999996</v>
      </c>
      <c r="AK26" s="105">
        <v>4.7005221866999998</v>
      </c>
      <c r="AL26" s="105">
        <v>4.7171299709000003</v>
      </c>
      <c r="AM26" s="105">
        <v>4.8377444329000001</v>
      </c>
      <c r="AN26" s="105">
        <v>4.8286598761999997</v>
      </c>
      <c r="AO26" s="105">
        <v>4.8569715449000004</v>
      </c>
      <c r="AP26" s="105">
        <v>4.8536796877999997</v>
      </c>
      <c r="AQ26" s="105">
        <v>4.8217538931000004</v>
      </c>
      <c r="AR26" s="105">
        <v>4.8235565263</v>
      </c>
      <c r="AS26" s="105">
        <v>4.7022665864000004</v>
      </c>
      <c r="AT26" s="105">
        <v>4.7200975007999997</v>
      </c>
      <c r="AU26" s="105">
        <v>4.7248464621000004</v>
      </c>
      <c r="AV26" s="105">
        <v>4.7973416278999998</v>
      </c>
      <c r="AW26" s="105">
        <v>4.8852365205000003</v>
      </c>
      <c r="AX26" s="105">
        <v>4.8992013412000004</v>
      </c>
      <c r="AY26" s="105">
        <v>4.9865489409999997</v>
      </c>
      <c r="AZ26" s="886">
        <v>4.9772220078</v>
      </c>
      <c r="BA26" s="886">
        <v>5.0062890334999999</v>
      </c>
      <c r="BB26" s="886">
        <v>4.7519093494</v>
      </c>
      <c r="BC26" s="886">
        <v>4.7211317726999997</v>
      </c>
      <c r="BD26" s="886">
        <v>4.7229825001999997</v>
      </c>
      <c r="BE26" s="388">
        <v>4.6044565374999999</v>
      </c>
      <c r="BF26" s="388">
        <v>4.8657631818000002</v>
      </c>
      <c r="BG26" s="388">
        <v>4.8706388457000003</v>
      </c>
      <c r="BH26" s="388">
        <v>4.9450681868000004</v>
      </c>
      <c r="BI26" s="388">
        <v>5.0353081202999999</v>
      </c>
      <c r="BJ26" s="388">
        <v>5.0496455232999997</v>
      </c>
      <c r="BK26" s="388">
        <v>5.1150297642</v>
      </c>
      <c r="BL26" s="388">
        <v>5.1054610635</v>
      </c>
      <c r="BM26" s="388">
        <v>5.135281548</v>
      </c>
      <c r="BN26" s="388">
        <v>5.1318142577000003</v>
      </c>
      <c r="BO26" s="388">
        <v>5.0981870394</v>
      </c>
      <c r="BP26" s="388">
        <v>5.1000857404</v>
      </c>
      <c r="BQ26" s="388">
        <v>4.9723318870000002</v>
      </c>
      <c r="BR26" s="388">
        <v>4.9911130655999996</v>
      </c>
      <c r="BS26" s="388">
        <v>4.9961151137000002</v>
      </c>
      <c r="BT26" s="388">
        <v>5.0724737696000002</v>
      </c>
      <c r="BU26" s="388">
        <v>5.1650528509999996</v>
      </c>
      <c r="BV26" s="388">
        <v>5.1797618998999999</v>
      </c>
    </row>
    <row r="27" spans="1:74" s="425" customFormat="1" ht="11.1" customHeight="1" x14ac:dyDescent="0.2">
      <c r="A27" s="418"/>
      <c r="B27" s="416"/>
      <c r="C27" s="105"/>
      <c r="D27" s="105"/>
      <c r="E27" s="105"/>
      <c r="F27" s="105"/>
      <c r="G27" s="105"/>
      <c r="H27" s="105"/>
      <c r="I27" s="105"/>
      <c r="J27" s="105"/>
      <c r="K27" s="105"/>
      <c r="L27" s="105"/>
      <c r="M27" s="105"/>
      <c r="N27" s="105"/>
      <c r="O27" s="105"/>
      <c r="P27" s="105"/>
      <c r="Q27" s="105"/>
      <c r="R27" s="105"/>
      <c r="S27" s="105"/>
      <c r="T27" s="105"/>
      <c r="U27" s="105"/>
      <c r="V27" s="105"/>
      <c r="W27" s="105"/>
      <c r="X27" s="105"/>
      <c r="Y27" s="105"/>
      <c r="Z27" s="105"/>
      <c r="AA27" s="105"/>
      <c r="AB27" s="105"/>
      <c r="AC27" s="105"/>
      <c r="AD27" s="105"/>
      <c r="AE27" s="105"/>
      <c r="AF27" s="105"/>
      <c r="AG27" s="105"/>
      <c r="AH27" s="105"/>
      <c r="AI27" s="105"/>
      <c r="AJ27" s="105"/>
      <c r="AK27" s="105"/>
      <c r="AL27" s="105"/>
      <c r="AM27" s="105"/>
      <c r="AN27" s="105"/>
      <c r="AO27" s="105"/>
      <c r="AP27" s="105"/>
      <c r="AQ27" s="105"/>
      <c r="AR27" s="105"/>
      <c r="AS27" s="105"/>
      <c r="AT27" s="105"/>
      <c r="AU27" s="105"/>
      <c r="AV27" s="105"/>
      <c r="AW27" s="105"/>
      <c r="AX27" s="105"/>
      <c r="AY27" s="105"/>
      <c r="AZ27" s="886"/>
      <c r="BA27" s="886"/>
      <c r="BB27" s="886"/>
      <c r="BC27" s="886"/>
      <c r="BD27" s="886"/>
      <c r="BE27" s="388"/>
      <c r="BF27" s="388"/>
      <c r="BG27" s="388"/>
      <c r="BH27" s="388"/>
      <c r="BI27" s="388"/>
      <c r="BJ27" s="388"/>
      <c r="BK27" s="388"/>
      <c r="BL27" s="388"/>
      <c r="BM27" s="388"/>
      <c r="BN27" s="388"/>
      <c r="BO27" s="388"/>
      <c r="BP27" s="388"/>
      <c r="BQ27" s="388"/>
      <c r="BR27" s="388"/>
      <c r="BS27" s="388"/>
      <c r="BT27" s="388"/>
      <c r="BU27" s="388"/>
      <c r="BV27" s="388"/>
    </row>
    <row r="28" spans="1:74" s="425" customFormat="1" ht="11.1" customHeight="1" x14ac:dyDescent="0.2">
      <c r="A28" s="418" t="s">
        <v>308</v>
      </c>
      <c r="B28" s="416" t="s">
        <v>962</v>
      </c>
      <c r="C28" s="105">
        <v>36.328023961</v>
      </c>
      <c r="D28" s="105">
        <v>36.906439861000003</v>
      </c>
      <c r="E28" s="105">
        <v>35.771960006999997</v>
      </c>
      <c r="F28" s="105">
        <v>35.352967079000003</v>
      </c>
      <c r="G28" s="105">
        <v>35.650756616999999</v>
      </c>
      <c r="H28" s="105">
        <v>35.422655474999999</v>
      </c>
      <c r="I28" s="105">
        <v>35.265014614000002</v>
      </c>
      <c r="J28" s="105">
        <v>35.07057794</v>
      </c>
      <c r="K28" s="105">
        <v>35.674674957000001</v>
      </c>
      <c r="L28" s="105">
        <v>34.907350282000003</v>
      </c>
      <c r="M28" s="105">
        <v>36.348299793000002</v>
      </c>
      <c r="N28" s="105">
        <v>37.736318470000001</v>
      </c>
      <c r="O28" s="105">
        <v>36.875811755999997</v>
      </c>
      <c r="P28" s="105">
        <v>38.040650845999998</v>
      </c>
      <c r="Q28" s="105">
        <v>37.569159102999997</v>
      </c>
      <c r="R28" s="105">
        <v>37.172457735000002</v>
      </c>
      <c r="S28" s="105">
        <v>36.920817243000002</v>
      </c>
      <c r="T28" s="105">
        <v>36.663389416000001</v>
      </c>
      <c r="U28" s="105">
        <v>36.425930569000002</v>
      </c>
      <c r="V28" s="105">
        <v>35.825329164999999</v>
      </c>
      <c r="W28" s="105">
        <v>36.740021347999999</v>
      </c>
      <c r="X28" s="105">
        <v>35.978625710999999</v>
      </c>
      <c r="Y28" s="105">
        <v>37.699439400999999</v>
      </c>
      <c r="Z28" s="105">
        <v>38.4616063</v>
      </c>
      <c r="AA28" s="105">
        <v>37.737915448000003</v>
      </c>
      <c r="AB28" s="105">
        <v>38.636126668000003</v>
      </c>
      <c r="AC28" s="105">
        <v>38.298617331999999</v>
      </c>
      <c r="AD28" s="105">
        <v>38.191904115</v>
      </c>
      <c r="AE28" s="105">
        <v>37.787947602999999</v>
      </c>
      <c r="AF28" s="105">
        <v>37.545869670999998</v>
      </c>
      <c r="AG28" s="105">
        <v>37.180765272000002</v>
      </c>
      <c r="AH28" s="105">
        <v>36.533442078</v>
      </c>
      <c r="AI28" s="105">
        <v>37.271549071999999</v>
      </c>
      <c r="AJ28" s="105">
        <v>37.025454674000002</v>
      </c>
      <c r="AK28" s="105">
        <v>38.540193555000002</v>
      </c>
      <c r="AL28" s="105">
        <v>39.082322269999999</v>
      </c>
      <c r="AM28" s="105">
        <v>38.312974605000001</v>
      </c>
      <c r="AN28" s="105">
        <v>38.932157592999999</v>
      </c>
      <c r="AO28" s="105">
        <v>38.426960887</v>
      </c>
      <c r="AP28" s="105">
        <v>38.605814997000003</v>
      </c>
      <c r="AQ28" s="105">
        <v>38.144433522999996</v>
      </c>
      <c r="AR28" s="105">
        <v>38.129196737999997</v>
      </c>
      <c r="AS28" s="105">
        <v>37.834336751999999</v>
      </c>
      <c r="AT28" s="105">
        <v>37.033595376000001</v>
      </c>
      <c r="AU28" s="105">
        <v>38.354092749000003</v>
      </c>
      <c r="AV28" s="105">
        <v>37.578130279</v>
      </c>
      <c r="AW28" s="105">
        <v>39.156908614999999</v>
      </c>
      <c r="AX28" s="105">
        <v>40.196037885000003</v>
      </c>
      <c r="AY28" s="105">
        <v>39.244930502999999</v>
      </c>
      <c r="AZ28" s="886">
        <v>39.473988042999999</v>
      </c>
      <c r="BA28" s="886">
        <v>38.307556274</v>
      </c>
      <c r="BB28" s="886">
        <v>36.580523198000002</v>
      </c>
      <c r="BC28" s="886">
        <v>36.301744225</v>
      </c>
      <c r="BD28" s="886">
        <v>36.235172210000002</v>
      </c>
      <c r="BE28" s="388">
        <v>36.054851280000001</v>
      </c>
      <c r="BF28" s="388">
        <v>37.514928464</v>
      </c>
      <c r="BG28" s="388">
        <v>38.514672249999997</v>
      </c>
      <c r="BH28" s="388">
        <v>37.583833941999998</v>
      </c>
      <c r="BI28" s="388">
        <v>39.578696321000002</v>
      </c>
      <c r="BJ28" s="388">
        <v>40.666148538999998</v>
      </c>
      <c r="BK28" s="388">
        <v>38.914768174000002</v>
      </c>
      <c r="BL28" s="388">
        <v>39.770693741000002</v>
      </c>
      <c r="BM28" s="388">
        <v>39.004112800000001</v>
      </c>
      <c r="BN28" s="388">
        <v>39.343032106999999</v>
      </c>
      <c r="BO28" s="388">
        <v>38.857854601</v>
      </c>
      <c r="BP28" s="388">
        <v>38.672511389999997</v>
      </c>
      <c r="BQ28" s="388">
        <v>38.340081519999998</v>
      </c>
      <c r="BR28" s="388">
        <v>37.802984389000002</v>
      </c>
      <c r="BS28" s="388">
        <v>38.829183944</v>
      </c>
      <c r="BT28" s="388">
        <v>37.820770345</v>
      </c>
      <c r="BU28" s="388">
        <v>39.839802585000001</v>
      </c>
      <c r="BV28" s="388">
        <v>40.914808405000002</v>
      </c>
    </row>
    <row r="29" spans="1:74" ht="11.1" customHeight="1" x14ac:dyDescent="0.2">
      <c r="A29" s="335" t="s">
        <v>169</v>
      </c>
      <c r="B29" s="406" t="s">
        <v>941</v>
      </c>
      <c r="C29" s="289">
        <v>15.302720865</v>
      </c>
      <c r="D29" s="289">
        <v>15.492012724</v>
      </c>
      <c r="E29" s="289">
        <v>14.829719266</v>
      </c>
      <c r="F29" s="289">
        <v>15.127987415</v>
      </c>
      <c r="G29" s="289">
        <v>15.260764574</v>
      </c>
      <c r="H29" s="289">
        <v>15.165953587000001</v>
      </c>
      <c r="I29" s="289">
        <v>15.154021526999999</v>
      </c>
      <c r="J29" s="289">
        <v>14.760077641000001</v>
      </c>
      <c r="K29" s="289">
        <v>15.621466825000001</v>
      </c>
      <c r="L29" s="289">
        <v>14.684071284</v>
      </c>
      <c r="M29" s="289">
        <v>15.462394242</v>
      </c>
      <c r="N29" s="289">
        <v>15.95424038</v>
      </c>
      <c r="O29" s="289">
        <v>15.635659455000001</v>
      </c>
      <c r="P29" s="289">
        <v>16.109900117999999</v>
      </c>
      <c r="Q29" s="289">
        <v>16.013076874999999</v>
      </c>
      <c r="R29" s="289">
        <v>16.347110477000001</v>
      </c>
      <c r="S29" s="289">
        <v>16.112441275999998</v>
      </c>
      <c r="T29" s="289">
        <v>15.931467948</v>
      </c>
      <c r="U29" s="289">
        <v>15.869482065</v>
      </c>
      <c r="V29" s="289">
        <v>15.383658114999999</v>
      </c>
      <c r="W29" s="289">
        <v>16.219844950999999</v>
      </c>
      <c r="X29" s="289">
        <v>15.270416314</v>
      </c>
      <c r="Y29" s="289">
        <v>16.230045240999999</v>
      </c>
      <c r="Z29" s="289">
        <v>16.684967132000001</v>
      </c>
      <c r="AA29" s="289">
        <v>16.016943026</v>
      </c>
      <c r="AB29" s="289">
        <v>16.502748291</v>
      </c>
      <c r="AC29" s="289">
        <v>16.403563963</v>
      </c>
      <c r="AD29" s="289">
        <v>16.745743144999999</v>
      </c>
      <c r="AE29" s="289">
        <v>16.505351416</v>
      </c>
      <c r="AF29" s="289">
        <v>16.31996496</v>
      </c>
      <c r="AG29" s="289">
        <v>16.256467520000001</v>
      </c>
      <c r="AH29" s="289">
        <v>15.758796503999999</v>
      </c>
      <c r="AI29" s="289">
        <v>16.615374184</v>
      </c>
      <c r="AJ29" s="289">
        <v>15.642793244</v>
      </c>
      <c r="AK29" s="289">
        <v>16.625823214</v>
      </c>
      <c r="AL29" s="289">
        <v>17.091838609</v>
      </c>
      <c r="AM29" s="289">
        <v>16.235188234999999</v>
      </c>
      <c r="AN29" s="289">
        <v>16.635403153999999</v>
      </c>
      <c r="AO29" s="289">
        <v>16.384396072000001</v>
      </c>
      <c r="AP29" s="289">
        <v>16.747745567999999</v>
      </c>
      <c r="AQ29" s="289">
        <v>16.626587264000001</v>
      </c>
      <c r="AR29" s="289">
        <v>16.646159314999998</v>
      </c>
      <c r="AS29" s="289">
        <v>16.406354834999998</v>
      </c>
      <c r="AT29" s="289">
        <v>15.924281098</v>
      </c>
      <c r="AU29" s="289">
        <v>16.989508864000001</v>
      </c>
      <c r="AV29" s="289">
        <v>15.851697155</v>
      </c>
      <c r="AW29" s="289">
        <v>17.004083485999999</v>
      </c>
      <c r="AX29" s="289">
        <v>17.545446953999999</v>
      </c>
      <c r="AY29" s="289">
        <v>16.647375319999998</v>
      </c>
      <c r="AZ29" s="874">
        <v>16.934093784000002</v>
      </c>
      <c r="BA29" s="874">
        <v>16.494940133</v>
      </c>
      <c r="BB29" s="874">
        <v>16.200149576000001</v>
      </c>
      <c r="BC29" s="874">
        <v>15.761520279999999</v>
      </c>
      <c r="BD29" s="874">
        <v>15.838707038000001</v>
      </c>
      <c r="BE29" s="355">
        <v>15.701402517</v>
      </c>
      <c r="BF29" s="355">
        <v>15.969678094000001</v>
      </c>
      <c r="BG29" s="355">
        <v>17.124091043</v>
      </c>
      <c r="BH29" s="355">
        <v>15.869133037999999</v>
      </c>
      <c r="BI29" s="355">
        <v>17.071566970999999</v>
      </c>
      <c r="BJ29" s="355">
        <v>17.714514208000001</v>
      </c>
      <c r="BK29" s="355">
        <v>16.521729645000001</v>
      </c>
      <c r="BL29" s="355">
        <v>16.814835685999999</v>
      </c>
      <c r="BM29" s="355">
        <v>16.447680730999998</v>
      </c>
      <c r="BN29" s="355">
        <v>17.162467316000001</v>
      </c>
      <c r="BO29" s="355">
        <v>16.690553740999999</v>
      </c>
      <c r="BP29" s="355">
        <v>16.763326413000001</v>
      </c>
      <c r="BQ29" s="355">
        <v>16.605584262000001</v>
      </c>
      <c r="BR29" s="355">
        <v>16.035434731999999</v>
      </c>
      <c r="BS29" s="355">
        <v>17.215565946000002</v>
      </c>
      <c r="BT29" s="355">
        <v>15.901981364999999</v>
      </c>
      <c r="BU29" s="355">
        <v>17.120980601999999</v>
      </c>
      <c r="BV29" s="355">
        <v>17.778251559000001</v>
      </c>
    </row>
    <row r="30" spans="1:74" ht="11.1" customHeight="1" x14ac:dyDescent="0.2">
      <c r="A30" s="335" t="s">
        <v>309</v>
      </c>
      <c r="B30" s="406" t="s">
        <v>954</v>
      </c>
      <c r="C30" s="289">
        <v>4.9393917900000002</v>
      </c>
      <c r="D30" s="289">
        <v>5.3206849032000001</v>
      </c>
      <c r="E30" s="289">
        <v>5.2921055030000002</v>
      </c>
      <c r="F30" s="289">
        <v>5.2214396152999996</v>
      </c>
      <c r="G30" s="289">
        <v>5.2981753629000004</v>
      </c>
      <c r="H30" s="289">
        <v>5.2129321480000002</v>
      </c>
      <c r="I30" s="289">
        <v>4.9436014358999998</v>
      </c>
      <c r="J30" s="289">
        <v>4.8336482235</v>
      </c>
      <c r="K30" s="289">
        <v>4.9159115466000003</v>
      </c>
      <c r="L30" s="289">
        <v>5.0455997133999997</v>
      </c>
      <c r="M30" s="289">
        <v>5.2566994541999996</v>
      </c>
      <c r="N30" s="289">
        <v>5.3163760288999997</v>
      </c>
      <c r="O30" s="289">
        <v>5.1824484086</v>
      </c>
      <c r="P30" s="289">
        <v>5.5825041182000001</v>
      </c>
      <c r="Q30" s="289">
        <v>5.5525183885000002</v>
      </c>
      <c r="R30" s="289">
        <v>5.4783751877000002</v>
      </c>
      <c r="S30" s="289">
        <v>5.5588869329000001</v>
      </c>
      <c r="T30" s="289">
        <v>5.4694490866000001</v>
      </c>
      <c r="U30" s="289">
        <v>5.1868652018999999</v>
      </c>
      <c r="V30" s="289">
        <v>5.0715014334999999</v>
      </c>
      <c r="W30" s="289">
        <v>5.1578127540000001</v>
      </c>
      <c r="X30" s="289">
        <v>5.2938825906</v>
      </c>
      <c r="Y30" s="289">
        <v>5.5153700858999999</v>
      </c>
      <c r="Z30" s="289">
        <v>5.5779832136999996</v>
      </c>
      <c r="AA30" s="289">
        <v>5.5023717209000003</v>
      </c>
      <c r="AB30" s="289">
        <v>5.8921586446000003</v>
      </c>
      <c r="AC30" s="289">
        <v>5.8709597998999996</v>
      </c>
      <c r="AD30" s="289">
        <v>5.6875228621999998</v>
      </c>
      <c r="AE30" s="289">
        <v>5.7507066934999997</v>
      </c>
      <c r="AF30" s="289">
        <v>5.6472784466999997</v>
      </c>
      <c r="AG30" s="289">
        <v>5.5645867972999996</v>
      </c>
      <c r="AH30" s="289">
        <v>5.1053567267000002</v>
      </c>
      <c r="AI30" s="289">
        <v>5.0611187102999997</v>
      </c>
      <c r="AJ30" s="289">
        <v>5.5630114584000001</v>
      </c>
      <c r="AK30" s="289">
        <v>5.8436797801000004</v>
      </c>
      <c r="AL30" s="289">
        <v>5.7107553620999996</v>
      </c>
      <c r="AM30" s="289">
        <v>5.6926710887</v>
      </c>
      <c r="AN30" s="289">
        <v>5.7278989564999998</v>
      </c>
      <c r="AO30" s="289">
        <v>5.7494273239</v>
      </c>
      <c r="AP30" s="289">
        <v>5.7085764124000002</v>
      </c>
      <c r="AQ30" s="289">
        <v>5.8975150067</v>
      </c>
      <c r="AR30" s="289">
        <v>5.6881443914999998</v>
      </c>
      <c r="AS30" s="289">
        <v>5.4502315378999997</v>
      </c>
      <c r="AT30" s="289">
        <v>5.3253475259999998</v>
      </c>
      <c r="AU30" s="289">
        <v>5.3650383963000001</v>
      </c>
      <c r="AV30" s="289">
        <v>5.6561554924999999</v>
      </c>
      <c r="AW30" s="289">
        <v>5.8889130310000004</v>
      </c>
      <c r="AX30" s="289">
        <v>5.9091848366999997</v>
      </c>
      <c r="AY30" s="289">
        <v>5.8176219694000002</v>
      </c>
      <c r="AZ30" s="874">
        <v>5.9500380574999996</v>
      </c>
      <c r="BA30" s="874">
        <v>5.8481631591000003</v>
      </c>
      <c r="BB30" s="874">
        <v>5.6524424549000001</v>
      </c>
      <c r="BC30" s="874">
        <v>5.8264562063999996</v>
      </c>
      <c r="BD30" s="874">
        <v>5.6701891741999999</v>
      </c>
      <c r="BE30" s="355">
        <v>5.4798002021999999</v>
      </c>
      <c r="BF30" s="355">
        <v>5.5658750380999997</v>
      </c>
      <c r="BG30" s="355">
        <v>5.5509757634000003</v>
      </c>
      <c r="BH30" s="355">
        <v>5.8005920557000001</v>
      </c>
      <c r="BI30" s="355">
        <v>6.0446547507000004</v>
      </c>
      <c r="BJ30" s="355">
        <v>6.0659111685999996</v>
      </c>
      <c r="BK30" s="355">
        <v>5.8136844925000002</v>
      </c>
      <c r="BL30" s="355">
        <v>6.1504564427000004</v>
      </c>
      <c r="BM30" s="355">
        <v>6.1386006755000002</v>
      </c>
      <c r="BN30" s="355">
        <v>6.1258258076000001</v>
      </c>
      <c r="BO30" s="355">
        <v>6.3039620763000004</v>
      </c>
      <c r="BP30" s="355">
        <v>6.1140348940000004</v>
      </c>
      <c r="BQ30" s="355">
        <v>5.8453967726</v>
      </c>
      <c r="BR30" s="355">
        <v>5.7585098051000001</v>
      </c>
      <c r="BS30" s="355">
        <v>5.7428987079000002</v>
      </c>
      <c r="BT30" s="355">
        <v>6.0139628239</v>
      </c>
      <c r="BU30" s="355">
        <v>6.2696857723999999</v>
      </c>
      <c r="BV30" s="355">
        <v>6.2719577295000004</v>
      </c>
    </row>
    <row r="31" spans="1:74" ht="11.1" customHeight="1" x14ac:dyDescent="0.2">
      <c r="A31" s="335" t="s">
        <v>164</v>
      </c>
      <c r="B31" s="406" t="s">
        <v>939</v>
      </c>
      <c r="C31" s="329">
        <v>3.7709999999999999</v>
      </c>
      <c r="D31" s="329">
        <v>3.8090999999999999</v>
      </c>
      <c r="E31" s="329">
        <v>3.4796999999999998</v>
      </c>
      <c r="F31" s="329">
        <v>2.9710999999999999</v>
      </c>
      <c r="G31" s="329">
        <v>2.9194</v>
      </c>
      <c r="H31" s="329">
        <v>3.0842999999999998</v>
      </c>
      <c r="I31" s="329">
        <v>3.0636999999999999</v>
      </c>
      <c r="J31" s="329">
        <v>3.2801999999999998</v>
      </c>
      <c r="K31" s="329">
        <v>3.1183999999999998</v>
      </c>
      <c r="L31" s="329">
        <v>3.1932</v>
      </c>
      <c r="M31" s="329">
        <v>3.4176000000000002</v>
      </c>
      <c r="N31" s="329">
        <v>3.9664999999999999</v>
      </c>
      <c r="O31" s="329">
        <v>3.7176</v>
      </c>
      <c r="P31" s="329">
        <v>3.8746</v>
      </c>
      <c r="Q31" s="329">
        <v>3.4718</v>
      </c>
      <c r="R31" s="329">
        <v>3.1440999999999999</v>
      </c>
      <c r="S31" s="329">
        <v>2.9523000000000001</v>
      </c>
      <c r="T31" s="329">
        <v>3.0402999999999998</v>
      </c>
      <c r="U31" s="329">
        <v>3.0221</v>
      </c>
      <c r="V31" s="329">
        <v>3.0800999999999998</v>
      </c>
      <c r="W31" s="329">
        <v>3.0510000000000002</v>
      </c>
      <c r="X31" s="329">
        <v>3.0369000000000002</v>
      </c>
      <c r="Y31" s="329">
        <v>3.3893</v>
      </c>
      <c r="Z31" s="329">
        <v>3.6996000000000002</v>
      </c>
      <c r="AA31" s="329">
        <v>3.4416000000000002</v>
      </c>
      <c r="AB31" s="329">
        <v>3.5148000000000001</v>
      </c>
      <c r="AC31" s="329">
        <v>3.3511000000000002</v>
      </c>
      <c r="AD31" s="329">
        <v>3.0954999999999999</v>
      </c>
      <c r="AE31" s="329">
        <v>2.8754</v>
      </c>
      <c r="AF31" s="329">
        <v>2.8786</v>
      </c>
      <c r="AG31" s="329">
        <v>2.8611</v>
      </c>
      <c r="AH31" s="329">
        <v>2.9569999999999999</v>
      </c>
      <c r="AI31" s="329">
        <v>2.9098000000000002</v>
      </c>
      <c r="AJ31" s="329">
        <v>2.9548000000000001</v>
      </c>
      <c r="AK31" s="329">
        <v>3.2989000000000002</v>
      </c>
      <c r="AL31" s="329">
        <v>3.5568</v>
      </c>
      <c r="AM31" s="329">
        <v>3.3774000000000002</v>
      </c>
      <c r="AN31" s="329">
        <v>3.4581</v>
      </c>
      <c r="AO31" s="329">
        <v>3.2111000000000001</v>
      </c>
      <c r="AP31" s="329">
        <v>3.0531000000000001</v>
      </c>
      <c r="AQ31" s="329">
        <v>2.7181000000000002</v>
      </c>
      <c r="AR31" s="329">
        <v>2.8574999999999999</v>
      </c>
      <c r="AS31" s="329">
        <v>2.8277999999999999</v>
      </c>
      <c r="AT31" s="329">
        <v>2.8759000000000001</v>
      </c>
      <c r="AU31" s="329">
        <v>2.9365000000000001</v>
      </c>
      <c r="AV31" s="329">
        <v>2.9384999999999999</v>
      </c>
      <c r="AW31" s="329">
        <v>3.1215999999999999</v>
      </c>
      <c r="AX31" s="329">
        <v>3.5089999999999999</v>
      </c>
      <c r="AY31" s="329">
        <v>3.3714</v>
      </c>
      <c r="AZ31" s="888">
        <v>3.3534999999999999</v>
      </c>
      <c r="BA31" s="888">
        <v>3.1000999999999999</v>
      </c>
      <c r="BB31" s="888">
        <v>2.7604358822999999</v>
      </c>
      <c r="BC31" s="888">
        <v>2.5882278308000002</v>
      </c>
      <c r="BD31" s="888">
        <v>2.5937347834</v>
      </c>
      <c r="BE31" s="400">
        <v>2.6983060990999999</v>
      </c>
      <c r="BF31" s="400">
        <v>2.8485433911000002</v>
      </c>
      <c r="BG31" s="400">
        <v>2.7783630829999999</v>
      </c>
      <c r="BH31" s="400">
        <v>2.8025230963999999</v>
      </c>
      <c r="BI31" s="400">
        <v>3.0825608695</v>
      </c>
      <c r="BJ31" s="400">
        <v>3.4331799806999999</v>
      </c>
      <c r="BK31" s="400">
        <v>3.2531343133999999</v>
      </c>
      <c r="BL31" s="400">
        <v>3.4315180416</v>
      </c>
      <c r="BM31" s="400">
        <v>3.1313949894999999</v>
      </c>
      <c r="BN31" s="400">
        <v>2.8172374669</v>
      </c>
      <c r="BO31" s="400">
        <v>2.6148931472000001</v>
      </c>
      <c r="BP31" s="400">
        <v>2.6105055637999999</v>
      </c>
      <c r="BQ31" s="400">
        <v>2.7067631448</v>
      </c>
      <c r="BR31" s="400">
        <v>2.7714456689999998</v>
      </c>
      <c r="BS31" s="400">
        <v>2.7029126819</v>
      </c>
      <c r="BT31" s="400">
        <v>2.7265055946999999</v>
      </c>
      <c r="BU31" s="400">
        <v>2.999970126</v>
      </c>
      <c r="BV31" s="400">
        <v>3.3423592611999999</v>
      </c>
    </row>
    <row r="32" spans="1:74" ht="28.35" customHeight="1" x14ac:dyDescent="0.2">
      <c r="B32" s="1034" t="s">
        <v>883</v>
      </c>
      <c r="C32" s="1035"/>
      <c r="D32" s="1035"/>
      <c r="E32" s="1035"/>
      <c r="F32" s="1035"/>
      <c r="G32" s="1035"/>
      <c r="H32" s="1035"/>
      <c r="I32" s="1035"/>
      <c r="J32" s="1035"/>
      <c r="K32" s="1035"/>
      <c r="L32" s="1035"/>
      <c r="M32" s="1035"/>
      <c r="N32" s="1035"/>
      <c r="O32" s="1035"/>
      <c r="P32" s="1035"/>
      <c r="Q32" s="1035"/>
    </row>
    <row r="33" spans="2:17" ht="34.5" customHeight="1" x14ac:dyDescent="0.2">
      <c r="B33" s="1035" t="s">
        <v>884</v>
      </c>
      <c r="C33" s="1035"/>
      <c r="D33" s="1035"/>
      <c r="E33" s="1035"/>
      <c r="F33" s="1035"/>
      <c r="G33" s="1035"/>
      <c r="H33" s="1035"/>
      <c r="I33" s="1035"/>
      <c r="J33" s="1035"/>
      <c r="K33" s="1035"/>
      <c r="L33" s="1035"/>
      <c r="M33" s="1035"/>
      <c r="N33" s="1035"/>
      <c r="O33" s="1035"/>
      <c r="P33" s="1035"/>
      <c r="Q33" s="1035"/>
    </row>
    <row r="34" spans="2:17" ht="12" customHeight="1" x14ac:dyDescent="0.2">
      <c r="B34" s="773" t="s">
        <v>808</v>
      </c>
      <c r="C34" s="788"/>
      <c r="D34" s="788"/>
      <c r="E34" s="788"/>
      <c r="F34" s="788"/>
      <c r="G34" s="788"/>
      <c r="H34" s="788"/>
      <c r="I34" s="788"/>
      <c r="J34" s="788"/>
      <c r="K34" s="788"/>
      <c r="L34" s="788"/>
      <c r="M34" s="788"/>
      <c r="N34" s="788"/>
      <c r="O34" s="788"/>
      <c r="P34" s="788"/>
      <c r="Q34" s="788"/>
    </row>
    <row r="35" spans="2:17" ht="12" customHeight="1" x14ac:dyDescent="0.2">
      <c r="B35" s="988" t="str">
        <f>Dates!$G$2</f>
        <v>EIA completed modeling and analysis for this report on Wednesday, July 1, 2026.</v>
      </c>
      <c r="C35" s="975"/>
      <c r="D35" s="975"/>
      <c r="E35" s="975"/>
      <c r="F35" s="975"/>
      <c r="G35" s="975"/>
      <c r="H35" s="975"/>
      <c r="I35" s="975"/>
      <c r="J35" s="975"/>
      <c r="K35" s="975"/>
      <c r="L35" s="975"/>
      <c r="M35" s="975"/>
      <c r="N35" s="975"/>
      <c r="O35" s="975"/>
      <c r="P35" s="975"/>
      <c r="Q35" s="975"/>
    </row>
    <row r="36" spans="2:17" ht="12" customHeight="1" x14ac:dyDescent="0.2">
      <c r="B36" s="1021" t="s">
        <v>481</v>
      </c>
      <c r="C36" s="1022"/>
      <c r="D36" s="1022"/>
      <c r="E36" s="1022"/>
      <c r="F36" s="1022"/>
      <c r="G36" s="1022"/>
      <c r="H36" s="1022"/>
      <c r="I36" s="1022"/>
      <c r="J36" s="1022"/>
      <c r="K36" s="1022"/>
      <c r="L36" s="1022"/>
      <c r="M36" s="1022"/>
      <c r="N36" s="1022"/>
      <c r="O36" s="1022"/>
      <c r="P36" s="1022"/>
      <c r="Q36" s="1022"/>
    </row>
    <row r="37" spans="2:17" ht="12" customHeight="1" x14ac:dyDescent="0.2">
      <c r="B37" s="997" t="s">
        <v>1402</v>
      </c>
      <c r="C37" s="984"/>
      <c r="D37" s="984"/>
      <c r="E37" s="984"/>
      <c r="F37" s="984"/>
      <c r="G37" s="984"/>
      <c r="H37" s="984"/>
      <c r="I37" s="984"/>
      <c r="J37" s="984"/>
      <c r="K37" s="984"/>
      <c r="L37" s="984"/>
      <c r="M37" s="984"/>
      <c r="N37" s="984"/>
      <c r="O37" s="984"/>
      <c r="P37" s="984"/>
      <c r="Q37" s="984"/>
    </row>
    <row r="38" spans="2:17" ht="12" customHeight="1" x14ac:dyDescent="0.2">
      <c r="B38" s="992" t="s">
        <v>489</v>
      </c>
      <c r="C38" s="1013"/>
      <c r="D38" s="1013"/>
      <c r="E38" s="1013"/>
      <c r="F38" s="1013"/>
      <c r="G38" s="1013"/>
      <c r="H38" s="1013"/>
      <c r="I38" s="1013"/>
      <c r="J38" s="1013"/>
      <c r="K38" s="1013"/>
      <c r="L38" s="1013"/>
      <c r="M38" s="1013"/>
      <c r="N38" s="1013"/>
      <c r="O38" s="1013"/>
      <c r="P38" s="1013"/>
      <c r="Q38" s="1013"/>
    </row>
    <row r="39" spans="2:17" ht="12" customHeight="1" x14ac:dyDescent="0.2">
      <c r="B39" s="790" t="s">
        <v>821</v>
      </c>
      <c r="C39" s="791"/>
      <c r="D39" s="791"/>
      <c r="E39" s="791"/>
      <c r="F39" s="791"/>
      <c r="G39" s="791"/>
      <c r="H39" s="791"/>
      <c r="I39" s="791"/>
      <c r="J39" s="791"/>
      <c r="K39" s="791"/>
      <c r="L39" s="791"/>
      <c r="M39" s="791"/>
      <c r="N39" s="791"/>
      <c r="O39" s="791"/>
      <c r="P39" s="791"/>
      <c r="Q39" s="789"/>
    </row>
    <row r="40" spans="2:17" ht="12.75" x14ac:dyDescent="0.2">
      <c r="B40" s="1032" t="s">
        <v>822</v>
      </c>
      <c r="C40" s="1033"/>
      <c r="D40" s="1033"/>
      <c r="E40" s="1033"/>
      <c r="F40" s="1033"/>
      <c r="G40" s="1033"/>
      <c r="H40" s="1033"/>
      <c r="I40" s="1033"/>
      <c r="J40" s="1033"/>
      <c r="K40" s="1033"/>
      <c r="L40" s="1033"/>
      <c r="M40" s="1033"/>
      <c r="N40" s="1033"/>
      <c r="O40" s="1033"/>
      <c r="P40" s="1033"/>
      <c r="Q40" s="1033"/>
    </row>
    <row r="41" spans="2:17" ht="12.75" x14ac:dyDescent="0.2">
      <c r="B41" s="999" t="s">
        <v>823</v>
      </c>
      <c r="C41" s="1033"/>
      <c r="D41" s="1033"/>
      <c r="E41" s="1033"/>
      <c r="F41" s="1033"/>
      <c r="G41" s="1033"/>
      <c r="H41" s="1033"/>
      <c r="I41" s="1033"/>
      <c r="J41" s="1033"/>
      <c r="K41" s="1033"/>
      <c r="L41" s="1033"/>
      <c r="M41" s="1033"/>
      <c r="N41" s="1033"/>
      <c r="O41" s="1033"/>
      <c r="P41" s="1033"/>
      <c r="Q41" s="1033"/>
    </row>
  </sheetData>
  <mergeCells count="16">
    <mergeCell ref="AA3:AL3"/>
    <mergeCell ref="AM3:AX3"/>
    <mergeCell ref="AY3:BJ3"/>
    <mergeCell ref="BK3:BV3"/>
    <mergeCell ref="B37:Q37"/>
    <mergeCell ref="B1:Q1"/>
    <mergeCell ref="B2:Q2"/>
    <mergeCell ref="B38:Q38"/>
    <mergeCell ref="B40:Q40"/>
    <mergeCell ref="B41:Q41"/>
    <mergeCell ref="C3:N3"/>
    <mergeCell ref="O3:Z3"/>
    <mergeCell ref="B32:Q32"/>
    <mergeCell ref="B33:Q33"/>
    <mergeCell ref="B35:Q35"/>
    <mergeCell ref="B36:Q36"/>
  </mergeCells>
  <pageMargins left="0.25" right="0.25" top="0.25" bottom="0.25" header="0.5" footer="0.5"/>
  <pageSetup scale="19"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Dates</vt:lpstr>
      <vt:lpstr>Contents</vt:lpstr>
      <vt:lpstr>1tab</vt:lpstr>
      <vt:lpstr>2tab</vt:lpstr>
      <vt:lpstr>3atab</vt:lpstr>
      <vt:lpstr>3btab</vt:lpstr>
      <vt:lpstr>3ctab</vt:lpstr>
      <vt:lpstr>3dtab</vt:lpstr>
      <vt:lpstr>3etab</vt:lpstr>
      <vt:lpstr>4atab</vt:lpstr>
      <vt:lpstr>4btab</vt:lpstr>
      <vt:lpstr>4ctab</vt:lpstr>
      <vt:lpstr>4dtab</vt:lpstr>
      <vt:lpstr>5atab</vt:lpstr>
      <vt:lpstr>5btab</vt:lpstr>
      <vt:lpstr>6tab</vt:lpstr>
      <vt:lpstr>7atab</vt:lpstr>
      <vt:lpstr>7btab</vt:lpstr>
      <vt:lpstr>7ctab</vt:lpstr>
      <vt:lpstr>7d(1)tab</vt:lpstr>
      <vt:lpstr>7d(2)tab</vt:lpstr>
      <vt:lpstr>7etab</vt:lpstr>
      <vt:lpstr>8tab</vt:lpstr>
      <vt:lpstr>9atab</vt:lpstr>
      <vt:lpstr>9btab</vt:lpstr>
      <vt:lpstr>9ctab</vt:lpstr>
      <vt:lpstr>10atab</vt:lpstr>
      <vt:lpstr>10btab</vt:lpstr>
      <vt:lpstr>'10atab'!Print_Area</vt:lpstr>
      <vt:lpstr>'10btab'!Print_Area</vt:lpstr>
      <vt:lpstr>'1tab'!Print_Area</vt:lpstr>
      <vt:lpstr>'2tab'!Print_Area</vt:lpstr>
      <vt:lpstr>'3atab'!Print_Area</vt:lpstr>
      <vt:lpstr>'3btab'!Print_Area</vt:lpstr>
      <vt:lpstr>'3ctab'!Print_Area</vt:lpstr>
      <vt:lpstr>'3dtab'!Print_Area</vt:lpstr>
      <vt:lpstr>'3etab'!Print_Area</vt:lpstr>
      <vt:lpstr>'4atab'!Print_Area</vt:lpstr>
      <vt:lpstr>'4btab'!Print_Area</vt:lpstr>
      <vt:lpstr>'4ctab'!Print_Area</vt:lpstr>
      <vt:lpstr>'4dtab'!Print_Area</vt:lpstr>
      <vt:lpstr>'5atab'!Print_Area</vt:lpstr>
      <vt:lpstr>'5btab'!Print_Area</vt:lpstr>
      <vt:lpstr>'6tab'!Print_Area</vt:lpstr>
      <vt:lpstr>'7atab'!Print_Area</vt:lpstr>
      <vt:lpstr>'7btab'!Print_Area</vt:lpstr>
      <vt:lpstr>'7ctab'!Print_Area</vt:lpstr>
      <vt:lpstr>'7d(1)tab'!Print_Area</vt:lpstr>
      <vt:lpstr>'7d(2)tab'!Print_Area</vt:lpstr>
      <vt:lpstr>'7etab'!Print_Area</vt:lpstr>
      <vt:lpstr>'8tab'!Print_Area</vt:lpstr>
      <vt:lpstr>'9atab'!Print_Area</vt:lpstr>
      <vt:lpstr>'9btab'!Print_Area</vt:lpstr>
      <vt:lpstr>'9ctab'!Print_Area</vt:lpstr>
      <vt:lpstr>Contents!Print_Area</vt:lpstr>
    </vt:vector>
  </TitlesOfParts>
  <Company>DOE/EIA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Hess, Timothy</dc:creator>
  <cp:lastModifiedBy>Mayfield, Alex</cp:lastModifiedBy>
  <cp:lastPrinted>2023-03-01T21:02:34Z</cp:lastPrinted>
  <dcterms:created xsi:type="dcterms:W3CDTF">2006-10-10T12:45:59Z</dcterms:created>
  <dcterms:modified xsi:type="dcterms:W3CDTF">2026-07-30T13:00:44Z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{4A4165F2-3EA0-4F3F-8873-8BA0E2B8BCA9}</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ies>
</file>