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Energy Surcharge\2022\06-Jun\"/>
    </mc:Choice>
  </mc:AlternateContent>
  <bookViews>
    <workbookView xWindow="0" yWindow="0" windowWidth="23952" windowHeight="10280" tabRatio="824" activeTab="12"/>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62913"/>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G11" i="33" s="1"/>
  <c r="AA13" i="33"/>
  <c r="AB11" i="33"/>
  <c r="AM11" i="33"/>
  <c r="F13" i="33"/>
  <c r="P13" i="33"/>
  <c r="Q11" i="33"/>
  <c r="AB13" i="33" l="1"/>
  <c r="AC11" i="33"/>
  <c r="AY11" i="33"/>
  <c r="AN11" i="33"/>
  <c r="AM13" i="33"/>
  <c r="R11" i="33"/>
  <c r="G13" i="33"/>
  <c r="Q13" i="33"/>
  <c r="H11" i="33"/>
  <c r="AC13" i="33" l="1"/>
  <c r="AD11" i="33"/>
  <c r="AO11" i="33"/>
  <c r="BK11" i="33"/>
  <c r="BL11" i="33" s="1"/>
  <c r="AY13" i="33"/>
  <c r="AZ11" i="33"/>
  <c r="BA11" i="33" s="1"/>
  <c r="AN13" i="33"/>
  <c r="S11" i="33"/>
  <c r="R13" i="33"/>
  <c r="H13" i="33"/>
  <c r="AO13" i="33"/>
  <c r="AD13" i="33"/>
  <c r="I11" i="33"/>
  <c r="AE11" i="33"/>
  <c r="AP11" i="33"/>
  <c r="AZ13" i="33" l="1"/>
  <c r="BK13" i="33"/>
  <c r="T11" i="33"/>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<sst xmlns="http://schemas.openxmlformats.org/spreadsheetml/2006/main" count="3857" uniqueCount="1408">
  <si>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</si>
  <si>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</si>
  <si>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</si>
  <si>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</si>
  <si>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</si>
  <si>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</si>
  <si>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</si>
  <si>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</si>
  <si>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</si>
  <si>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</si>
  <si>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</si>
  <si>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</si>
  <si>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</si>
  <si>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</si>
  <si>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</si>
  <si>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</si>
  <si>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</si>
  <si>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</si>
  <si>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</si>
  <si>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</si>
  <si>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</si>
  <si>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</si>
  <si>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</si>
  <si>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</si>
  <si>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</si>
  <si>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</si>
  <si>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</si>
  <si>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</si>
  <si>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</si>
  <si>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</si>
  <si>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</si>
  <si>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</si>
  <si>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</si>
  <si>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</si>
  <si>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</si>
  <si>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</si>
  <si>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</si>
  <si>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</si>
  <si>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</si>
  <si>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</si>
  <si>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</si>
  <si>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</si>
  <si>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</si>
  <si>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</si>
  <si>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</si>
  <si>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</si>
  <si>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</si>
  <si>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</si>
  <si>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</si>
  <si>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</si>
  <si>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</si>
  <si>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</si>
  <si>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</si>
  <si>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</si>
  <si>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</si>
  <si>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</si>
  <si>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</si>
  <si>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</si>
  <si>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</si>
  <si>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</si>
  <si>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</si>
  <si>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</si>
  <si>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</si>
  <si>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</si>
  <si>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</si>
  <si>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</si>
  <si>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</si>
  <si>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</si>
  <si>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</si>
  <si>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</si>
  <si>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</si>
  <si>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</si>
  <si>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</si>
  <si>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</si>
  <si>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</si>
  <si>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</si>
  <si>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</si>
  <si>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</si>
  <si>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</si>
  <si>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</si>
  <si>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</si>
  <si>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</si>
  <si>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</si>
  <si>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</si>
  <si>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</si>
  <si>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</si>
  <si>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</si>
  <si>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</si>
  <si>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</si>
  <si>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</si>
  <si>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</si>
  <si>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</si>
  <si>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</si>
  <si>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</si>
  <si>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</si>
  <si>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</si>
  <si>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</si>
  <si>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</si>
  <si>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</si>
  <si>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</si>
  <si>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</si>
  <si>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</si>
  <si>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</si>
  <si>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</si>
  <si>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</si>
  <si>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</si>
  <si>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</si>
  <si>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</si>
  <si>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</si>
  <si>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</si>
  <si>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</si>
  <si>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</si>
  <si>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</si>
  <si>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</si>
  <si>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</si>
  <si>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</si>
  <si>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</si>
  <si>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</si>
  <si>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</si>
  <si>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</si>
  <si>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</si>
  <si>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</si>
  <si>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</si>
  <si>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</si>
  <si>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</si>
  <si>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</si>
  <si>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</si>
  <si>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</si>
  <si>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</si>
  <si>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</si>
  <si>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</si>
  <si>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</si>
  <si>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</si>
  <si>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</si>
  <si>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</si>
  <si>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</si>
  <si>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</si>
  <si>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</si>
  <si>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</si>
  <si>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</si>
  <si>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</si>
  <si>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</si>
  <si>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</si>
  <si>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</si>
  <si>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</si>
  <si>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</si>
  <si>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</si>
  <si>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</si>
  <si>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</si>
  <si>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</si>
  <si>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</si>
  <si>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</si>
  <si>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</si>
  <si>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</si>
  <si>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</si>
  <si>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</si>
  <si>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</si>
  <si>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</si>
  <si>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</si>
  <si>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</si>
  <si>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</si>
  <si>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</si>
  <si>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</si>
  <si>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</si>
  <si>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</si>
  <si>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</si>
  <si>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</si>
  <si>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</si>
  <si>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</si>
  <si>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</si>
  <si>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</si>
  <si>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</si>
  <si>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</si>
  <si>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</si>
  <si>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</si>
  <si>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</si>
  <si>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</si>
  <si>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</si>
  <si>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</si>
  <si>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</si>
  <si>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</si>
  <si>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</si>
  <si>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</si>
  <si>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</si>
  <si>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</si>
  <si>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</si>
  <si>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</si>
  <si>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</si>
  <si>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</si>
  <si>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</si>
  <si>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</si>
  <si>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</si>
  <si>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</si>
  <si>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</si>
  <si>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</si>
  <si>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</si>
  <si>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</si>
  <si>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</si>
  <si>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</si>
  <si>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</si>
  <si>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</si>
  <si>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</si>
  <si>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</si>
  <si>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</si>
  <si>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</si>
  <si>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</si>
  <si>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</si>
  <si>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</si>
  <si>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</si>
  <si>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</si>
  <si>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</si>
  <si>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</si>
  <si>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</si>
  <si>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</si>
  <si>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</si>
  <si>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</si>
  <si>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</si>
  <si>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</si>
  <si>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</si>
  <si>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</si>
  <si>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</si>
  <si>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</si>
  <si>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</si>
  <si>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</si>
  <si>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</si>
  <si>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</si>
  <si>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</si>
  <si>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</si>
  <si>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</si>
  <si>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</si>
  <si>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</si>
  <si>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</si>
  <si>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</si>
  <si>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</si>
  <si>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</si>
  <si>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</si>
  <si>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</si>
  <si>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</si>
  <si>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</si>
  <si>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</si>
  <si>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</si>
  <si>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</si>
  <si>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</si>
  <si>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</si>
  <si>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</si>
  <si>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</si>
  <si>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</si>
  <si>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</si>
  <si>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</si>
  <si>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</si>
  <si>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</si>
  <si>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</si>
  <si>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</si>
  <si>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</si>
  <si>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</si>
  <si>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</si>
  <si>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</si>
  <si>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</si>
  <si>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</si>
  <si>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</si>
  <si>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</si>
  <si>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</si>
  <si>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</si>
  <si>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</si>
  <si>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</si>
  <si>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</si>
  <si>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</si>
  <si>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</si>
  <si>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</si>
  <si>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</si>
  <si>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</si>
  <si>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</si>
  <si>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</si>
  <si>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</si>
  <si>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</si>
  <si>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</si>
  <si>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</si>
  <si>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</si>
  <si>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</si>
  <si>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</si>
  <si>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</si>
  <si>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</si>
  <si>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</si>
  <si>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</si>
  <si>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</si>
  <si>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</si>
  <si>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</si>
  <si>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</si>
  <si>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</si>
  <si>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</si>
  <si>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</si>
  <si>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</si>
  <si>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</si>
  <si>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</si>
  <si>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</si>
  <si>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</si>
  <si>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</si>
  <si>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</si>
  <si>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</si>
  <si>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</si>
  <si>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</si>
  <si>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</si>
  <si>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</si>
  <si>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</si>
  <si>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</si>
  <si>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</si>
  <si>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</si>
  <si>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</si>
  <si>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</si>
  <si>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</si>
  <si>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</si>
  <si>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</si>
  <si>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</si>
  <si>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</si>
  <si>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</si>
  <si>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</si>
  <si>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</si>
  <si>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</si>
  <si>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</si>
  <si>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</si>
  <si>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</si>
  <si>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</si>
  <si>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</si>
  <si>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</si>
  <si>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</si>
  <si>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</si>
  <si>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</si>
  <si>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</si>
  <si>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</si>
  <si>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</si>
  <si>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</si>
  <si>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</si>
  <si>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</si>
  <si>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</si>
  <si>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</si>
  <si>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</si>
  <si>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</si>
  <si>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</si>
  <si>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</si>
  <si>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</si>
  <si>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</si>
  <si>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</si>
  <si>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</si>
  <si>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</si>
  <si>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</si>
  <si>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</si>
  <si>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</si>
  <si>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</si>
  <si>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</si>
  <si>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</si>
  <si>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</si>
  <si>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</si>
  <si>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</si>
  <si>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</si>
  <si>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</si>
  <si>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</si>
  <si>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</si>
  <si>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</si>
  <si>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</si>
  <si>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</si>
  <si>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</si>
  <si>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</si>
  <si>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</si>
  <si>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</si>
  <si>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</si>
  <si>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</si>
  <si>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</si>
  <si>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</si>
  <si>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</si>
  <si>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</si>
  <si>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</si>
  <si>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</si>
  <si>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</si>
  <si>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</si>
  <si>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</si>
  <si>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</si>
  <si>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</si>
  <si>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</si>
  <si>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</si>
  <si>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</si>
  <si>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</si>
  <si>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</si>
  <si>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</si>
  <si>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</si>
  <si>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</si>
  <si>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</si>
  <si>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</si>
  <si>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</si>
  <si>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</si>
  <si>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</si>
  <si>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</si>
  <si>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</si>
  <si>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</si>
  <si>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</si>
  <si>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</si>
  <si>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</si>
  <si>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</si>
  <si>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</si>
  <si>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</si>
  <si>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</si>
  <si>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</si>
  <si>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</si>
  <si>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</si>
  <si>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</si>
  <si>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</si>
  <si>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</si>
  <si>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</si>
  <si>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</si>
  <si>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</si>
  <si>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</si>
  <si>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</si>
  <si>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</si>
  <si>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</si>
  <si>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</si>
  <si>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</si>
  <si>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</si>
  <si>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</si>
  <si>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</si>
  <si>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</si>
  <si>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</si>
  <si>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</si>
  <si>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</si>
  <si>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</si>
  <si>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</si>
  <si>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</si>
  <si>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</si>
  <si>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</si>
  <si>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</si>
  <si>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</si>
  <si>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</si>
  <si>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</si>
  <si>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</si>
  <si>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</si>
  <si>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</si>
  <si>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</si>
  <si>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</si>
  <si>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</si>
  <si>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</si>
  <si>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</si>
  <si>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</si>
  <si>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</si>
  <si>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</si>
  <si>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</si>
  <si>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</si>
  <si>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</si>
  <si>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</si>
  <si>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</si>
  <si>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</si>
  <si>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</si>
  <si>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</si>
  <si>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</si>
  <si>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</si>
  <si>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</si>
  <si>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</si>
  <si>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</si>
  <si>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</si>
  <si>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</si>
  <si>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</si>
  <si>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</si>
  <si>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</si>
  <si>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</si>
  <si>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</si>
  <si>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</si>
  <si>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</si>
  <si>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</si>
  <si>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</si>
  <si>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</si>
  <si>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</si>
  <si>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</si>
  <si>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</si>
  <si>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</si>
  <si>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</si>
  <si>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</si>
  <si>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</si>
  <si>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</si>
  <si>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</si>
  <si>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</si>
  <si>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</si>
  <si>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</si>
  <si>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</si>
  <si>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</si>
  <si>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</si>
  <si>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</si>
  <si>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</si>
  <si>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</si>
  <si>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</si>
  <si>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</si>
  <si>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</si>
  <si>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</si>
  <si>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</si>
  <si>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</si>
  <si>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</si>
  <si>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</si>
  <si>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</si>
  <si>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</si>
  <si>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</si>
  <si>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</si>
  <si>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</si>
  <si>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</si>
  <si>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</si>
  <si>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</si>
  <si>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</si>
  <si>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</si>
  <si>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</si>
  <si>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</si>
  <si>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</si>
  <si>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</si>
  <si>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</si>
  <si>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</si>
  <si>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</si>
  <si>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</si>
  <si>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</si>
  <si>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</si>
  <si>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</si>
  <si>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</si>
  <si>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</si>
  <si>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</si>
  <si>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</si>
  <si>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</si>
  <si>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</si>
  <si>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</si>
  <si>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</si>
  <si>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</si>
  <si>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</si>
  <si>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</si>
  <si>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</si>
  <si>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</si>
  <si>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</si>
  <si>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</si>
  <si>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</si>
  <si>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</si>
  <si>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</si>
  <si>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</si>
  <si>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</si>
  <si>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</si>
  <si>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</si>
  <si>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</si>
  <si>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</si>
  <si>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</si>
  <si>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</si>
  <si>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</si>
  <si>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</si>
  <si>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</si>
  <si>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</si>
  <si>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</si>
  <si>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</si>
  <si>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</si>
  <si>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</si>
  <si>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</si>
  <si>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</si>
  <si>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</si>
  <si>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</si>
  <si>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</si>
  <si>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</si>
  <si>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</si>
  <si>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</si>
  <si>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</si>
  <si>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</si>
  <si>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</si>
  <si>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</si>
  <si>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</si>
  <si>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</si>
  <si>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</si>
  <si>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</si>
  <si>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</si>
  <si>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</si>
  <si>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</si>
  <si>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</si>
  <si>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</si>
  <si>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</si>
  <si>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</si>
  <si>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</si>
  <si>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</si>
  <si>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</si>
  <si>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</si>
  <si>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</si>
  <si>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</si>
  <si>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</si>
  <si>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</si>
  <si>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</si>
  <si>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</si>
  <si>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</si>
  <si>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</si>
  <si>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</si>
  <si>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</si>
  <si>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</si>
  <si>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</si>
  <si>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</si>
  <si>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</si>
  <si>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</si>
  <si>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</si>
  <si>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</si>
  <si>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</si>
  <si>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</si>
  <si>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</si>
  <si>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</si>
  <si>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</si>
  <si>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</si>
  <si>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</si>
  <si>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</si>
  <si>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</si>
  <si>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</si>
  <si>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</si>
  <si>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</si>
  <si>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</si>
  <si>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</si>
  <si>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</si>
  <si>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</si>
  <si>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</si>
  <si>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</si>
  <si>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</si>
  <si>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</si>
  <si>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</si>
  <si>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</si>
  <si>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</si>
  <si>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</si>
  <si>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</si>
  <si>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</si>
  <si>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</si>
  <si>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</si>
  <si>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</si>
  <si>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</si>
  <si>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</si>
  <si>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</si>
  <si>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</si>
  <si>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</si>
  <si>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</si>
  <si>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</si>
  <si>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</si>
  <si>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</si>
  <si>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</si>
  <si>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</si>
  <si>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</si>
  <si>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</si>
  <si>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</si>
  <si>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</si>
  <si>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</si>
  <si>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</si>
  <si>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</si>
  <si>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</si>
  <si>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</si>
  <si>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</si>
  <si>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</si>
  <si>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</si>
  <si>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</si>
  <si>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</si>
  <si>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</si>
  <si>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</si>
  <si>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</si>
  <si>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</si>
  <si>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</si>
  <si>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</si>
  <si>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</si>
  <si>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</si>
  <si>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</si>
  <si>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</si>
  <si>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</si>
  <si>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</si>
  <si>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</si>
  <si>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</si>
  <si>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</si>
  <si>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</si>
  <si>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</si>
  <si>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</si>
  <si>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</si>
  <si>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</si>
  <si>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</si>
  <si>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</si>
  <si>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</si>
  <si>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</si>
  <si>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</si>
  <si>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</si>
  <si>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</si>
  <si>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</si>
  <si>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</si>
  <si>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</si>
  <si>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</si>
  <si>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</si>
  <si>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</si>
  <si>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</si>
  <si>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</si>
  <si>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</si>
  <si>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</si>
  <si>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</si>
  <si>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</si>
  <si>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</si>
  <si>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</si>
  <si>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</si>
  <si>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</si>
  <si>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</si>
  <si>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</si>
  <si>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</si>
  <si>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</si>
  <si>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</si>
  <si>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</si>
  <si>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</si>
  <si>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</si>
  <si>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</si>
  <si>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</si>
  <si>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</si>
  <si>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</si>
  <si>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</si>
  <si>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</si>
  <si>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</si>
  <si>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</si>
  <si>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</si>
  <si>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</si>
  <si>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</si>
  <si>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</si>
  <si>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</si>
  <si>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</si>
  <si>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</si>
  <si>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</si>
  <si>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</si>
  <si>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</si>
  <si>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</si>
  <si>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</si>
  <si>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</si>
  <si>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</si>
  <si>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</si>
  <si>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</si>
  <si>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</si>
  <si>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</si>
  <si>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</si>
  <si>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</si>
  <si>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</si>
  <si>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</si>
  <si>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</si>
  <si>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</si>
  <si>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</si>
  <si>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</si>
  <si>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</si>
  <si>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</si>
  <si>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</si>
  <si>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</si>
  <si>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</si>
  <si>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</si>
  <si>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</si>
  <si>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</si>
  <si>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</si>
  <si>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</si>
  <si>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</si>
  <si>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</si>
  <si>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</si>
  <si>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</si>
  <si>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</si>
  <si>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</si>
  <si>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</si>
  <si>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</si>
  <si>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</si>
  <si>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</si>
  <si>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</si>
  <si>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</si>
  <si>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</si>
  <si>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</si>
  <si>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</si>
  <si>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</si>
  <si>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</si>
  <si>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</si>
  <si>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</si>
  <si>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</si>
  <si>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</si>
  <si>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</si>
  <si>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</si>
  <si>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</si>
  <si>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</si>
  <si>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</si>
  <si>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</si>
  <si>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</si>
  <si>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</si>
  <si>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</si>
  <si>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</si>
  <si>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</si>
  <si>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</si>
  <si>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</si>
  <si>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</si>
  <si>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</si>
  <si>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</si>
  <si>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</si>
  <si>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</si>
  <si>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</si>
  <si>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</si>
  <si>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</si>
  <si>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</si>
  <si>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</si>
  <si>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</si>
  <si>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</si>
  <si>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</si>
  <si>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</si>
  <si>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</si>
  <si>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</si>
  <si>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</si>
  <si>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</si>
  <si>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</si>
  <si>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</si>
  <si>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</si>
  <si>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</si>
  <si>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</si>
  <si>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</si>
  <si>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</si>
  <si>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</si>
  <si>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</si>
  <si>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</si>
  <si>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</si>
  <si>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</si>
  <si>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</si>
  <si>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</si>
  <si>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</si>
  <si>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</si>
  <si>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</si>
  <si>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</si>
  <si>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</si>
  <si>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</si>
  <si>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</si>
  <si>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</si>
  <si>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</si>
  <si>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</si>
  <si>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</si>
  <si>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</si>
  <si>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</si>
  <si>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</si>
  <si>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</si>
  <si>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</si>
  <si>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</si>
  <si>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</si>
  <si>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</si>
  <si>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</si>
  <si>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</si>
  <si>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</si>
  <si>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</si>
  <si>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</si>
  <si>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</si>
  <si>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</si>
  <si>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</si>
  <si>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</si>
  <si>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</si>
  <si>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</si>
  <si>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</si>
  <si>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</si>
  <si>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</si>
  <si>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</si>
  <si>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</si>
  <si>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</si>
  <si>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</si>
  <si>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</si>
  <si>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</si>
  <si>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</si>
  <si>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</si>
  <si>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</si>
  <si>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</si>
  <si>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</si>
  <si>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</si>
  <si>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</si>
  <si>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</si>
  <si>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</si>
  <si>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</si>
  <si>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</si>
  <si>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</si>
  <si>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</si>
  <si>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</si>
  <si>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</si>
  <si>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</si>
  <si>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</si>
  <si>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</si>
  <si>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</si>
  <si>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</si>
  <si>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</si>
  <si>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</si>
  <si>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</si>
  <si>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</si>
  <si>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</si>
  <si>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</si>
  <si>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</si>
  <si>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</si>
  <si>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</si>
  <si>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</si>
  <si>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</si>
  <si>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</si>
  <si>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</si>
  <si>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</si>
  <si>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</si>
  <si>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</si>
  <si>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</si>
  <si>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</si>
  <si>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</si>
  <si>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</si>
  <si>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</si>
  <si>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</si>
  <si>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</si>
  <si>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</si>
  <si>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</si>
  <si>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</si>
  <si>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</si>
  <si>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</si>
  <si>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</si>
  <si>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</si>
  <si>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</si>
  <si>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</si>
  <si>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</si>
  <si>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</si>
  <si>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</si>
  <si>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</si>
  <si>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</si>
  <si>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</si>
  <si>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</si>
  <si>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</si>
  <si>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</si>
  <si>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</si>
  <si>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</si>
  <si>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</si>
  <si>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</si>
  <si>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</si>
  <si>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</si>
  <si>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</si>
  <si>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</si>
  <si>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</si>
  <si>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</si>
  <si>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</si>
  <si>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</si>
  <si>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</si>
  <si>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</si>
  <si>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</si>
  <si>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</si>
  <si>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</si>
  <si>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</si>
  <si>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</si>
  <si>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</si>
  <si>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</si>
  <si>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</si>
  <si>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</si>
  <si>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</si>
  <si>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</si>
  <si>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</si>
  <si>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</si>
  <si>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</si>
  <si>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</si>
  <si>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</si>
  <si>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</si>
  <si>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</si>
  <si>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</si>
  <si>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</si>
  <si>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</si>
  <si>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</si>
  <si>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</si>
  <si>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</si>
  <si>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</si>
  <si>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</si>
  <si>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</si>
  <si>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</si>
  <si>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</si>
  <si>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</si>
  <si>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</si>
  <si>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</si>
  <si>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</si>
  <si>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</si>
  <si>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</si>
  <si>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</si>
  <si>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</si>
  <si>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</si>
  <si>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</si>
  <si>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</si>
  <si>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</si>
  <si>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</si>
  <si>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</si>
  <si>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</si>
  <si>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</si>
  <si>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</si>
  <si>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</si>
  <si>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</si>
  <si>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</si>
  <si>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</si>
  <si>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</si>
  <si>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</si>
  <si>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</si>
  <si>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</si>
  <si>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</si>
  <si>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</si>
  <si>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</si>
  <si>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</si>
  <si>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</si>
  <si>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</si>
  <si>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</si>
  <si>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</si>
  <si>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</si>
  <si>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</si>
  <si>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</si>
  <si>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</si>
  <si>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</si>
  <si>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</si>
  <si>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</si>
  <si>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</si>
  <si>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</si>
  <si>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</si>
  <si>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</si>
  <si>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</si>
  <si>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</si>
  <si>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</si>
  <si>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</si>
  <si>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</si>
  <si>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</si>
  <si>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</si>
  <si>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</si>
  <si>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</si>
  <si>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</si>
  <si>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</si>
  <si>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</si>
  <si>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</si>
  <si>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</si>
  <si>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</si>
  <si>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</si>
  <si>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</si>
  <si>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</si>
  <si>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</si>
  <si>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</si>
  <si>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</si>
  <si>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</si>
  <si>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</si>
  <si>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</si>
  <si>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</si>
  <si>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</si>
  <si>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</si>
  <si>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</si>
  <si>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</si>
  <si>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</si>
  <si>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</si>
  <si>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</si>
  <si>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</si>
  <si>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</si>
  <si>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</si>
  <si>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</si>
  <si>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</si>
  <si>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</si>
  <si>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</si>
  <si>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</si>
  <si>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</si>
  <si>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</si>
  <si>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</si>
  <si>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</si>
  <si>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</si>
  <si>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</si>
  <si>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</si>
  <si>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</si>
  <si>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</si>
  <si>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</si>
  <si>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</si>
  <si>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</si>
  <si>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</si>
  <si>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</si>
  <si>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</si>
  <si>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</si>
  <si>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</si>
  <si>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</si>
  <si>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</si>
  <si>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</si>
  <si>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</si>
  <si>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</si>
  <si>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</si>
  <si>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</si>
  <si>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</si>
  <si>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</si>
  <si>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</si>
  <si>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</si>
  <si>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</si>
  <si>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</si>
  <si>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</si>
  <si>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</si>
  <si>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</si>
  <si>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</si>
  <si>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</si>
  <si>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</si>
  <si>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</si>
  <si>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</si>
  <si>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</si>
  <si>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</si>
  <si>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</si>
  <si>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</si>
  <si>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</si>
  <si>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</si>
  <si>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</si>
  <si>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</si>
  <si>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</si>
  <si>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</si>
  <si>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</si>
  <si>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</si>
  <si>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</si>
  <si>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</si>
  <si>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</si>
  <si>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</si>
  <si>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</si>
  <si>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</si>
  <si>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</si>
  <si>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</si>
  <si>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</si>
  <si>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</si>
  <si>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</si>
  <si>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</si>
  <si>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</si>
  <si>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</si>
  <si>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</si>
  <si>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</si>
  <si>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</si>
  <si>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</si>
  <si>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</si>
  <si>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</si>
  <si>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</si>
  <si>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</si>
  <si>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</si>
  <si>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</si>
  <si>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</si>
  <si>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</si>
  <si>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</si>
  <si>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</si>
  <si>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</si>
  <si>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</si>
  <si>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</si>
  <si>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</si>
  <si>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</si>
  <si>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</si>
  <si>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</si>
  <si>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</si>
  <si>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</si>
  <si>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</si>
  <si>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</si>
  <si>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</si>
  <si>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</si>
  <si>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</si>
  <si>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</si>
  <si>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</si>
  <si>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</si>
  <si>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</si>
  <si>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</si>
  <si>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</si>
  <si>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</si>
  <si>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</si>
  <si>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</si>
  <si>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</si>
  <si>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</si>
  <si>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</si>
  <si>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</si>
  <si>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</si>
  <si>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</si>
  <si>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</si>
  <si>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</si>
  <si>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</si>
  <si>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</si>
  <si>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</si>
  <si>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</si>
  <si>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</si>
  <si>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</si>
  <si>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</si>
  <si>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</si>
  <si>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</si>
  <si>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</si>
  <si>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</si>
  <si>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</si>
  <si>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</si>
  <si>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</si>
  <si>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</si>
  <si>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</si>
  <si>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</si>
  <si>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</si>
  <si>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</si>
  <si>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</si>
  <si>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</si>
  <si>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</si>
  <si>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</si>
  <si>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</si>
  <si>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</si>
  <si>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</si>
  <si>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</si>
  <si>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</si>
  <si>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</si>
  <si>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</si>
  <si>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</si>
  <si>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</si>
  <si>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</si>
  <si>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</si>
  <si>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</si>
  <si>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</si>
  <si>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</si>
  <si>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</si>
  <si>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</si>
  <si>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</si>
  <si>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</si>
  <si>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</si>
  <si>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</si>
  <si>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</si>
  <si>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</si>
  <si>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</si>
  <si>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</si>
  <si>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</si>
  <si>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</si>
  <si>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</si>
  <si>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</si>
  <si>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</si>
  <si>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</si>
  <si>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</si>
  <si>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</si>
  <si>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</si>
  <si>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</si>
  <si>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</si>
  <si>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</si>
  <si>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</si>
  <si>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</si>
  <si>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</si>
  <si>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</si>
  <si>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</si>
  <si>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</si>
  <si>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</si>
  <si>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</si>
  <si>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</si>
  <si>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</si>
  <si>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</si>
  <si>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</si>
  <si>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</si>
  <si>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</si>
  <si>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</si>
  <si>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</si>
  <si>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</si>
  <si>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</si>
  <si>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</si>
  <si>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</si>
  <si>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</si>
  <si>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</si>
  <si>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</si>
  <si>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</si>
  <si>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</si>
  <si>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</si>
  <si>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</si>
  <si>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</si>
  <si>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</si>
  <si>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</si>
  <si>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</si>
  <si>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</si>
  <si>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</si>
  <si>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</si>
  <si>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</si>
  <si>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</si>
  <si>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</si>
  <si>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</si>
  <si>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</si>
  <si>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</si>
  <si>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</si>
  <si>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</si>
  <si>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</si>
  <si>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</si>
  <si>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</si>
  <si>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</si>
  <si>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</si>
  <si>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</si>
  <si>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</si>
  <si>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</si>
  <si>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</si>
  <si>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</si>
  <si>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</si>
  <si>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</si>
  <si>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</si>
  <si>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</si>
  <si>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</si>
  <si>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</si>
  <si>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</si>
  <si>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</si>
  <si>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</si>
  <si>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</si>
  <si>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</si>
  <si>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</si>
  <si>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</si>
  <si>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</si>
  <si>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</si>
  <si>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</si>
  <si>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</si>
  <si>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</si>
  <si>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</si>
  <si>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</si>
  <si>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</si>
  <si>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</si>
  <si>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</si>
  <si>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</si>
  <si>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</si>
  <si>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</si>
  <si>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</si>
  <si>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</si>
  <si>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</si>
  <si>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</si>
  <si>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</si>
  <si>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</si>
  <si>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</si>
  <si>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</si>
  <si>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</si>
  <si>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</si>
  <si>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</si>
  <si>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</si>
  <si>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</si>
  <si>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</si>
  <si>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</si>
  <si>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</si>
  <si>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</si>
  <si>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</si>
  <si>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</si>
  <si>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</si>
  <si>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</si>
  <si>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</si>
  <si>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</si>
  <si>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</si>
  <si>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</si>
  <si>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</si>
  <si>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</si>
  <si>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</si>
  <si>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</si>
  <si>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</si>
  <si>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</si>
  <si>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</si>
  <si>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</si>
  <si>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</si>
  <si>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</si>
  <si>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</si>
  <si>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</si>
  <si>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</si>
  <si>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</si>
  <si>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</si>
  <si>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</si>
  <si>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</si>
  <si>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</si>
  <si>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</si>
  <si>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</si>
  <si>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</si>
  <si>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</si>
  <si>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</si>
  <si>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</si>
  <si>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</si>
  <si>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</si>
  <si>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</si>
  <si>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</si>
  <si>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</si>
  <si>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</si>
  <si>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</si>
  <si>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</si>
  <si>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</si>
  <si>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</si>
  <si>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</si>
  <si>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</si>
  <si>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</si>
  <si>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</si>
  <si>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</si>
  <si>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</si>
  <si>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</si>
  <si>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</si>
  <si>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</si>
  <si>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</si>
  <si>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</si>
  <si>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</si>
  <si>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</si>
  <si>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</si>
  <si>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</si>
  <si>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</si>
  <si>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</si>
  <si>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</si>
  <si>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</si>
  <si>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</si>
  <si>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</si>
  <si>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</si>
  <si>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</si>
  <si>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</si>
  <si>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</si>
  <si>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</si>
  <si>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</si>
  <si>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</si>
  <si>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</si>
  <si>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</si>
  <si>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</si>
  <si>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</si>
  <si>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</si>
  <si>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</si>
  <si>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</si>
  <si>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</si>
  <si>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</si>
  <si>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</si>
  <si>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</si>
  <si>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</si>
  <si>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</si>
  <si>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</si>
  <si>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</si>
  <si>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</si>
  <si>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</si>
  <si>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</si>
  <si>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</si>
  <si>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</si>
  <si>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</si>
  <si>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</si>
  <si>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</si>
  <si>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</si>
  <si>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</si>
  <si>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</si>
  <si>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</si>
  <si>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</si>
  <si>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</si>
  <si>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</si>
  <si>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</si>
  <si>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</si>
  <si>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</si>
  <si>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</si>
  <si>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</si>
  <si>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</si>
  <si>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</si>
  <si>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June 2022</t>
  </si>
  <si>
    <t>Thursday June 2, 2022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</si>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</sst>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23" fillId="8" borderId="4" xfId="19" applyFont="1" applyFill="1" applyBorder="1" applyAlignment="1" applyProtection="1">
      <alignment horizontal="center"/>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xf numFmtId="2" fontId="23" fillId="8" borderId="0" xfId="23" applyNumberFormat="1" applyFont="1" applyFill="1" applyAlignment="1" applyProtection="1">
      <alignment horizontal="right"/>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6" sqref="F6"/>
    </sheetView>
  </sheetViews>
  <sheetFormatPr defaultRowHeight="12.85" x14ac:dyDescent="0.2"/>
  <cols>
    <col min="1" max="1" width="6.5" customWidth="1"/>
    <col min="2" max="2" width="14" customWidth="1"/>
    <col min="3" max="3" width="10.875" customWidth="1"/>
  </cols>
  <sheetData>
    <row r="1" spans="1:74" x14ac:dyDescent="0.2">
      <c r="A1" s="259" t="s">
        <v>223</v>
      </c>
      <c r="B1" s="260"/>
      <c r="C1" s="260"/>
      <c r="D1" s="710" t="s">
        <v>1404</v>
      </c>
      <c r="E1" s="711"/>
      <c r="F1" s="711"/>
      <c r="G1" s="260"/>
      <c r="H1" s="260"/>
      <c r="I1" s="260"/>
      <c r="J1" s="260"/>
      <c r="K1" s="260"/>
      <c r="L1" s="260"/>
      <c r="M1" s="260"/>
      <c r="N1" s="260"/>
      <c r="O1" s="260"/>
      <c r="P1" s="260"/>
    </row>
    <row r="2" spans="1:74" x14ac:dyDescent="0.2">
      <c r="A2" s="707" t="s">
        <v>1352</v>
      </c>
      <c r="D2" s="712" t="s">
        <v>1405</v>
      </c>
      <c r="E2" s="713"/>
      <c r="F2" s="713"/>
      <c r="G2" s="709" t="str">
        <f>"EIA completed modeling and analysis for this report on "&amp;Dates!D2&amp;"."</f>
        <v>EIA completed modeling and analysis for this report on Thursday June 2, 2022.</v>
      </c>
      <c r="H2" s="709"/>
      <c r="I2" s="709"/>
      <c r="J2" s="709"/>
      <c r="K2" s="709"/>
      <c r="L2" s="709"/>
      <c r="M2" s="709"/>
    </row>
    <row r="3" spans="1:74" x14ac:dyDescent="0.2">
      <c r="A3" t="s">
        <v>102</v>
      </c>
      <c r="D3" s="644">
        <f>YEAR(D1)-4</f>
        <v>2018</v>
      </c>
      <c r="G3" s="708"/>
      <c r="H3" s="12"/>
      <c r="I3" s="12"/>
      <c r="J3" s="12"/>
      <c r="K3" s="12"/>
      <c r="L3" s="12"/>
      <c r="M3" s="12"/>
    </row>
    <row r="4" spans="1:74" x14ac:dyDescent="0.2">
      <c r="D4" s="257"/>
    </row>
    <row r="5" spans="1:74" x14ac:dyDescent="0.2">
      <c r="A5" t="s">
        <v>1024</v>
      </c>
      <c r="D5" s="257">
        <f>+D3*100+1</f>
        <v>201801</v>
      </c>
    </row>
    <row r="7" spans="1:74" x14ac:dyDescent="0.2">
      <c r="A7" t="s">
        <v>1026</v>
      </c>
      <c r="D7" s="643">
        <f>IF(MONTH(D1)&gt;1,100*YEAR(D1)+MONTH(D1)-1,100*(YEAR(D1)-1)+12)</f>
        <v>202205</v>
      </c>
    </row>
    <row r="10" spans="1:74" s="271" customFormat="1" x14ac:dyDescent="0.2">
      <c r="A10" s="271" t="s">
        <v>224</v>
      </c>
    </row>
    <row r="11" spans="1:74" s="12" customFormat="1" ht="10.7"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7"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12" style="153" customWidth="1"/>
    <col min="2" max="2" width="32.5" style="153" customWidth="1"/>
    <col min="3" max="3" width="7.5" style="153" customWidth="1"/>
    <col min="4" max="50" width="6.5" style="153" customWidth="1"/>
    <col min="51" max="55" width="6.5" style="365" customWidth="1"/>
    <col min="56" max="58" width="6.5" style="585" customWidth="1"/>
    <col min="59" max="59" width="6.5" style="365" customWidth="1"/>
    <col min="60" max="60" width="6.5" style="669" customWidth="1"/>
    <col min="61" max="62" width="6.5" style="365" customWidth="1"/>
    <col min="63" max="74" width="6.5" style="153" customWidth="1"/>
    <col min="75" max="75" width="9.5" style="153"/>
    <col min="76" max="77" width="11.5" style="153" bestFit="1" customWidth="1"/>
    <col min="78" max="16384" width="9.5" style="153"/>
  </cols>
  <sheetData>
    <row r="1" spans="1:74" ht="13.4" customHeight="1" x14ac:dyDescent="0.2">
      <c r="A1" s="735" t="s">
        <v>792</v>
      </c>
      <c r="B1" s="792" t="s">
        <v>974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81"/>
    </row>
    <row r="2" spans="1:74"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2.2351429999999999</v>
      </c>
      <c r="BA7" s="208">
        <v>2.5068389999999998</v>
      </c>
      <c r="BB7" s="208">
        <v>2.3967847099999999</v>
      </c>
      <c r="BC7" s="208">
        <v>2.3946138660999998</v>
      </c>
      <c r="BD7" s="324">
        <v>2.4323939999999999</v>
      </c>
      <c r="BE7" s="324">
        <v>2.4118849999999998</v>
      </c>
      <c r="BF7" s="324">
        <v>2.4668290000000002</v>
      </c>
      <c r="BG7" s="324">
        <v>2.4519799999999998</v>
      </c>
      <c r="BH7" s="324">
        <v>2.5025979999999999</v>
      </c>
      <c r="BI7" s="324">
        <v>2.5875339999999998</v>
      </c>
      <c r="BJ7" s="324">
        <v>2.514005</v>
      </c>
      <c r="BK7" s="324">
        <v>2.510389</v>
      </c>
      <c r="BL7" s="324">
        <v>2.55342</v>
      </c>
      <c r="BM7" s="324">
        <v>2.588228</v>
      </c>
      <c r="BN7" s="324">
        <v>2.601432</v>
      </c>
      <c r="BO7" s="324">
        <v>2.6308159999999998</v>
      </c>
      <c r="BP7" s="324">
        <v>2.545493</v>
      </c>
      <c r="BQ7" s="324">
        <v>2.5120580000000001</v>
      </c>
      <c r="BR7" s="324">
        <v>2.578503</v>
      </c>
      <c r="BS7" s="324">
        <v>2.5794769999999998</v>
      </c>
      <c r="BT7" s="324">
        <v>2.6142759999999998</v>
      </c>
      <c r="BU7" s="324">
        <v>2.6406019999999999</v>
      </c>
      <c r="BV7" s="324">
        <v>2.5649679999999999</v>
      </c>
    </row>
    <row r="8" spans="1:74" x14ac:dyDescent="0.2">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1.75275</v>
      </c>
      <c r="BA8" s="208">
        <v>1.8310649999999999</v>
      </c>
      <c r="BB8" s="208">
        <v>1.7872887524000001</v>
      </c>
      <c r="BC8" s="208">
        <v>1.8033318362999999</v>
      </c>
      <c r="BD8" s="324">
        <v>1.811707</v>
      </c>
      <c r="BE8" s="324">
        <v>1.8209409999999999</v>
      </c>
      <c r="BF8" s="324">
        <v>1.8537349999999999</v>
      </c>
      <c r="BG8" s="324">
        <v>1.866393</v>
      </c>
      <c r="BH8" s="324">
        <v>1.891756</v>
      </c>
      <c r="BI8" s="324">
        <v>1.91212</v>
      </c>
      <c r="BJ8" s="324">
        <v>1.923152</v>
      </c>
      <c r="BK8" s="324">
        <v>1.9287970000000001</v>
      </c>
      <c r="BL8" s="324">
        <v>1.9378120000000001</v>
      </c>
      <c r="BM8" s="324">
        <v>1.93882</v>
      </c>
      <c r="BN8" s="324">
        <v>1.9359409999999999</v>
      </c>
      <c r="BO8" s="324">
        <v>1.9417500000000001</v>
      </c>
      <c r="BP8" s="324">
        <v>1.949438</v>
      </c>
      <c r="BQ8" s="324">
        <v>1.956054</v>
      </c>
      <c r="BR8" s="324">
        <v>1.9627889999999999</v>
      </c>
      <c r="BS8" s="324">
        <v>1.975949</v>
      </c>
      <c r="BT8" s="324">
        <v>2.003034</v>
      </c>
      <c r="BU8" s="324">
        <v>2.0082650000000002</v>
      </c>
      <c r="BV8" s="324">
        <v>2.0113759999999998</v>
      </c>
    </row>
    <row r="9" spans="1:74" x14ac:dyDescent="0.2">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0.89267799999999997</v>
      </c>
      <c r="AN9" s="208">
        <v>0.75721499999999997</v>
      </c>
      <c r="AO9" s="208">
        <v>0.88803299999999996</v>
      </c>
      <c r="AP9" s="208">
        <v>0.91433299999999995</v>
      </c>
      <c r="AQ9" s="208">
        <v>0.92577500000000001</v>
      </c>
      <c r="AR9" s="208">
        <v>0.92156700000000003</v>
      </c>
      <c r="AS9" s="208">
        <v>0.91971099999999995</v>
      </c>
      <c r="AT9" s="208">
        <v>0.93964599999999998</v>
      </c>
      <c r="AU9" s="208">
        <v>0.93846700000000005</v>
      </c>
      <c r="AV9" s="208">
        <v>0.96180699999999997</v>
      </c>
      <c r="AW9" s="208">
        <v>0.96256699999999995</v>
      </c>
      <c r="AX9" s="208">
        <v>0.95932200000000001</v>
      </c>
      <c r="AY9" s="208">
        <v>0.90716200000000002</v>
      </c>
      <c r="AZ9" s="208">
        <v>0.91235699999999997</v>
      </c>
      <c r="BA9" s="208">
        <v>0.95812900000000001</v>
      </c>
      <c r="BB9" s="208">
        <v>0.94243967619000002</v>
      </c>
      <c r="BC9" s="208">
        <v>0.94021933361999999</v>
      </c>
      <c r="BD9" s="324">
        <v>0.96390710000000002</v>
      </c>
      <c r="BE9" s="324">
        <v>0.96771410000000002</v>
      </c>
      <c r="BF9" s="324">
        <v>0.98608609999999997</v>
      </c>
      <c r="BG9" s="324">
        <v>0.99521660000000001</v>
      </c>
      <c r="BH9" s="324">
        <v>1.0046759999999999</v>
      </c>
      <c r="BI9" s="324">
        <v>1.0129490000000001</v>
      </c>
      <c r="BJ9" s="324">
        <v>1.014456</v>
      </c>
      <c r="BK9" s="324">
        <v>1.015863</v>
      </c>
      <c r="BL9" s="324">
        <v>1.0181469999999999</v>
      </c>
      <c r="BM9" s="324">
        <v>1.0224839999999999</v>
      </c>
      <c r="BN9" s="324">
        <v>1.0347360000000001</v>
      </c>
      <c r="BO9" s="324">
        <v>1.036378</v>
      </c>
      <c r="BP9" s="324">
        <v>1.0483199999999999</v>
      </c>
      <c r="BQ9" s="324">
        <v>1.050808</v>
      </c>
      <c r="BR9" s="324">
        <v>1.0610470000000001</v>
      </c>
      <c r="BS9" s="324">
        <v>1.07043</v>
      </c>
      <c r="BT9" s="324">
        <v>1.080757</v>
      </c>
      <c r="BU9" s="324">
        <v>1.081404</v>
      </c>
      <c r="BV9" s="324">
        <v>1.088919</v>
      </c>
    </row>
    <row r="10" spans="1:74" x14ac:dyDescent="0.2">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0.55364500000000005</v>
      </c>
      <c r="AN10" s="208">
        <v>0.47021400000000002</v>
      </c>
      <c r="AO10" s="208">
        <v>0.55451600000000001</v>
      </c>
      <c r="AP10" s="208">
        <v>0.58409999999999995</v>
      </c>
      <c r="AQ10" s="208">
        <v>0.60761200000000004</v>
      </c>
      <c r="AR10" s="208">
        <v>0.63109999999999999</v>
      </c>
      <c r="AS10" s="208">
        <v>0.63745099999999999</v>
      </c>
      <c r="AT10" s="208">
        <v>0.65735399999999999</v>
      </c>
      <c r="AU10" s="208">
        <v>0.65493299999999999</v>
      </c>
      <c r="AV10" s="208">
        <v>0.65132199999999996</v>
      </c>
      <c r="AW10" s="208">
        <v>0.63406600000000002</v>
      </c>
      <c r="AX10" s="208">
        <v>0.62412900000000004</v>
      </c>
      <c r="AY10" s="208">
        <v>0.57580600000000004</v>
      </c>
      <c r="AZ10" s="208">
        <v>0.57442899999999997</v>
      </c>
      <c r="BA10" s="208">
        <v>0.61277400000000004</v>
      </c>
      <c r="BB10" s="208">
        <v>0.60919728333000001</v>
      </c>
      <c r="BC10" s="208">
        <v>0.62108653225999999</v>
      </c>
      <c r="BD10" s="324">
        <v>0.64045099999999999</v>
      </c>
      <c r="BE10" s="324">
        <v>0.65177569999999996</v>
      </c>
      <c r="BF10" s="324">
        <v>0.65692260000000002</v>
      </c>
      <c r="BG10" s="324">
        <v>0.66069060000000002</v>
      </c>
      <c r="BH10" s="324">
        <v>0.65253000000000005</v>
      </c>
      <c r="BI10" s="324">
        <v>0.64205489999999998</v>
      </c>
      <c r="BJ10" s="324">
        <v>0.62913839999999999</v>
      </c>
      <c r="BK10" s="324">
        <v>0.62310580000000004</v>
      </c>
      <c r="BL10" s="324">
        <v>0.62607990000000002</v>
      </c>
      <c r="BM10" s="324">
        <v>0.63970439999999995</v>
      </c>
      <c r="BN10" s="324">
        <v>0.64703809999999995</v>
      </c>
      <c r="BO10" s="324">
        <v>0.66236010000000001</v>
      </c>
      <c r="BP10" s="324">
        <v>0.68045250000000002</v>
      </c>
      <c r="BQ10" s="324">
        <v>0.69180059999999999</v>
      </c>
      <c r="BR10" s="324">
        <v>0.69007719999999995</v>
      </c>
      <c r="BS10" s="324">
        <v>0.69425539999999997</v>
      </c>
      <c r="BT10" s="324">
        <v>0.68696860000000004</v>
      </c>
      <c r="BU10" s="324">
        <v>0.67239409999999999</v>
      </c>
      <c r="BV10" s="324">
        <v>0.65755129999999995</v>
      </c>
    </row>
    <row r="11" spans="1:74" x14ac:dyDescent="0.2">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4.999E-3</v>
      </c>
      <c r="AN12" s="208">
        <v>2.6059999999999998E-3</v>
      </c>
      <c r="AO12" s="208">
        <v>3.999E-3</v>
      </c>
      <c r="AP12" s="208">
        <v>3.3E-3</v>
      </c>
      <c r="AQ12" s="208">
        <v>6.7089999999999997E-3</v>
      </c>
      <c r="AR12" s="208">
        <v>4.9329999999999999E-3</v>
      </c>
      <c r="AS12" s="208">
        <v>3.0309999999999998E-3</v>
      </c>
      <c r="AT12" s="208">
        <v>4.6449999999999998E-3</v>
      </c>
      <c r="AU12" s="208">
        <v>6.1659999999999996E-3</v>
      </c>
      <c r="AV12" s="208">
        <v>2.967E-3</v>
      </c>
      <c r="AW12" s="208">
        <v>8.5000000000000006E-3</v>
      </c>
      <c r="AX12" s="208">
        <v>6.6119999999999998E-3</v>
      </c>
      <c r="AY12" s="208">
        <v>9.6439999999999998E-3</v>
      </c>
      <c r="AZ12" s="208">
        <v>7.1780000000000004E-3</v>
      </c>
      <c r="BA12" s="208">
        <v>5.581E-3</v>
      </c>
      <c r="BB12" s="208">
        <v>6.0033899999999999E-3</v>
      </c>
      <c r="BC12" s="208">
        <v>5.9340499999999997E-3</v>
      </c>
      <c r="BD12" s="324">
        <v>4.3848300000000002E-3</v>
      </c>
      <c r="BE12" s="324">
        <v>5.0132700000000002E-3</v>
      </c>
      <c r="BF12" s="324">
        <v>6.4393499999999999E-3</v>
      </c>
      <c r="BG12" s="324">
        <v>5.0281099999999997E-3</v>
      </c>
      <c r="BH12" s="324">
        <v>5.4494000000000001E-3</v>
      </c>
      <c r="BI12" s="324">
        <v>5.2291500000000001E-3</v>
      </c>
      <c r="BJ12" s="324">
        <v>5.18973E-3</v>
      </c>
      <c r="BK12" s="324">
        <v>4.7325600000000002E-3</v>
      </c>
      <c r="BL12" s="324">
        <v>4.4235200000000002E-3</v>
      </c>
      <c r="BM12" s="324">
        <v>5.3816999999999997E-3</v>
      </c>
      <c r="BN12" s="324">
        <v>5.8090499999999996E-3</v>
      </c>
      <c r="BO12" s="324">
        <v>5.8603700000000002E-3</v>
      </c>
      <c r="BP12" s="324">
        <v>4.3708200000000001E-3</v>
      </c>
      <c r="BQ12" s="324">
        <v>5.0183099999999998E-3</v>
      </c>
      <c r="BR12" s="324">
        <v>6.3243300000000004E-3</v>
      </c>
      <c r="BS12" s="324">
        <v>5.0383600000000004E-3</v>
      </c>
      <c r="BT12" s="324">
        <v>5.38865E-3</v>
      </c>
      <c r="BU12" s="324">
        <v>5.26627E-3</v>
      </c>
      <c r="BV12" s="324">
        <v>4.8429700000000003E-3</v>
      </c>
    </row>
    <row r="13" spans="1:74" x14ac:dyDescent="0.2">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0.27074100000000001</v>
      </c>
      <c r="AP13" s="208">
        <v>0.28010000000000002</v>
      </c>
      <c r="AQ13" s="208">
        <v>0.301064</v>
      </c>
      <c r="AR13" s="208">
        <v>0.30146600000000001</v>
      </c>
      <c r="AS13" s="208">
        <v>0.28899999999999998</v>
      </c>
      <c r="AT13" s="208">
        <v>0.28812900000000002</v>
      </c>
      <c r="AU13" s="208">
        <v>0.259766</v>
      </c>
      <c r="AV13" s="208">
        <v>0.27651599999999998</v>
      </c>
      <c r="AW13" s="208">
        <v>0.28726600000000002</v>
      </c>
      <c r="AX13" s="208">
        <v>0.29448299999999999</v>
      </c>
      <c r="AY13" s="208">
        <v>0.268451</v>
      </c>
      <c r="AZ13" s="208">
        <v>0.26864300000000002</v>
      </c>
      <c r="BA13" s="208">
        <v>0.28435500000000002</v>
      </c>
      <c r="BB13" s="208">
        <v>0.28469359999999999</v>
      </c>
      <c r="BC13" s="208">
        <v>0.2779084</v>
      </c>
      <c r="BD13" s="324">
        <v>0.31770700000000002</v>
      </c>
      <c r="BE13" s="324">
        <v>0.30847619999999998</v>
      </c>
      <c r="BF13" s="324">
        <v>0.30581009999999997</v>
      </c>
      <c r="BG13" s="324">
        <v>0.29550599999999999</v>
      </c>
      <c r="BH13" s="324">
        <v>0.27876960000000001</v>
      </c>
      <c r="BI13" s="324">
        <v>0.30166130000000002</v>
      </c>
      <c r="BJ13" s="324">
        <v>0.3132625</v>
      </c>
      <c r="BK13" s="324">
        <v>0.29389860000000001</v>
      </c>
      <c r="BL13" s="324">
        <v>0.28532780000000002</v>
      </c>
      <c r="BM13" s="324">
        <v>0.29266740000000002</v>
      </c>
      <c r="BN13" s="324">
        <v>0.27284659999999999</v>
      </c>
      <c r="BO13" s="324">
        <v>0.26451089999999999</v>
      </c>
      <c r="BP13" s="324">
        <v>0.3077666</v>
      </c>
      <c r="BQ13" s="324">
        <v>0.29763040000000002</v>
      </c>
      <c r="BR13" s="324">
        <v>0.29308659999999997</v>
      </c>
      <c r="BS13" s="324">
        <v>0.2825857</v>
      </c>
      <c r="BT13" s="324">
        <v>0.26494879999999998</v>
      </c>
      <c r="BU13" s="324">
        <v>0.2858716</v>
      </c>
      <c r="BV13" s="324">
        <v>0.29587279999999999</v>
      </c>
    </row>
    <row r="14" spans="1:74" x14ac:dyDescent="0.2">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0.29609600000000003</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0.26896700000000001</v>
      </c>
      <c r="AW14" s="208">
        <v>0.30080000000000001</v>
      </c>
      <c r="AX14" s="208">
        <v>0.304645</v>
      </c>
      <c r="AY14" s="208">
        <v>0.27854800000000002</v>
      </c>
      <c r="AZ14" s="208">
        <v>0.27917900000000001</v>
      </c>
      <c r="BA14" s="208">
        <v>0.27422600000000003</v>
      </c>
      <c r="BB14" s="208">
        <v>0.2803986</v>
      </c>
      <c r="BC14" s="208">
        <v>0.28649370000000002</v>
      </c>
      <c r="BD14" s="324">
        <v>0.28638069999999999</v>
      </c>
      <c r="BE14" s="324">
        <v>0.28339340000000002</v>
      </c>
      <c r="BF14" s="324">
        <v>0.2867169</v>
      </c>
      <c r="BG14" s="324">
        <v>0.27389380000000002</v>
      </c>
      <c r="BH14" s="324">
        <v>0.27240900000000001</v>
      </c>
      <c r="BI14" s="324">
        <v>0.27573690000000001</v>
      </c>
      <c r="BJ14" s="324">
        <v>0.29917549999999998</v>
      </c>
      <c r="BK14" s="324">
        <v>0.28323989999999999</v>
      </c>
      <c r="BL14" s="324">
        <v>0.27057360000000003</v>
      </c>
      <c r="BM14" s="324">
        <v>0.27761520000000001</v>
      </c>
      <c r="BN14" s="324">
        <v>0.28248879999999998</v>
      </c>
      <c r="BO14" s="324">
        <v>0.28889559999999997</v>
      </c>
      <c r="BP14" s="324">
        <v>0.28808539999999999</v>
      </c>
      <c r="BQ14" s="324">
        <v>0.28622839999999999</v>
      </c>
      <c r="BR14" s="324">
        <v>0.28518280000000001</v>
      </c>
      <c r="BS14" s="324">
        <v>0.27578049999999998</v>
      </c>
      <c r="BT14" s="324">
        <v>0.27323330000000001</v>
      </c>
      <c r="BU14" s="324">
        <v>0.27459800000000001</v>
      </c>
      <c r="BV14" s="324">
        <v>0.28905419999999998</v>
      </c>
    </row>
    <row r="15" spans="1:74" x14ac:dyDescent="0.2">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-0.192966</v>
      </c>
      <c r="AN15" s="208">
        <v>-0.12385599999999999</v>
      </c>
      <c r="AO15" s="208">
        <v>5.2002E-2</v>
      </c>
      <c r="AP15" s="208">
        <v>0.19616600000000001</v>
      </c>
      <c r="AQ15" s="208">
        <v>0.26793600000000001</v>
      </c>
      <c r="AR15" s="208">
        <v>0.26810099999999998</v>
      </c>
      <c r="AS15" s="208">
        <v>0.25948500000000002</v>
      </c>
      <c r="AT15" s="208">
        <v>0.216806</v>
      </c>
      <c r="AU15" s="208">
        <v>6.2067999999999998E-2</v>
      </c>
      <c r="AV15" s="208">
        <v>-6.5418000000000004E-2</v>
      </c>
      <c r="AW15" s="208">
        <v>-0.21129999999999999</v>
      </c>
      <c r="AX15" s="208">
        <v>-0.21728900000000001</v>
      </c>
      <c r="AY15" s="208">
        <v>-0.17716000000000001</v>
      </c>
      <c r="AZ15" s="208">
        <v>-9.9750000000000005E-2</v>
      </c>
      <c r="BA15" s="208">
        <v>6.7547999999999997E-2</v>
      </c>
      <c r="BB15" s="208">
        <v>0.2369214</v>
      </c>
      <c r="BC15" s="208">
        <v>0.27943499999999999</v>
      </c>
      <c r="BD15" s="324">
        <v>0.27517910000000001</v>
      </c>
      <c r="BE15" s="324">
        <v>0.27527600000000002</v>
      </c>
      <c r="BF15" s="324">
        <v>0.2476623</v>
      </c>
      <c r="BG15" s="324">
        <v>5.0470399999999999E-2</v>
      </c>
      <c r="BH15" s="324">
        <v>-9.3772800000000003E-2</v>
      </c>
      <c r="BI15" s="324">
        <v>-0.2378866</v>
      </c>
      <c r="BJ15" s="324">
        <v>-0.24755170000000001</v>
      </c>
      <c r="BK15" s="324">
        <v>-0.20126830000000001</v>
      </c>
      <c r="BL15" s="324">
        <v>-0.1231993</v>
      </c>
      <c r="BM15" s="324">
        <v>8.0002000000000004E-2</v>
      </c>
      <c r="BN15" s="324">
        <v>0.23457220000000001</v>
      </c>
      <c r="BO15" s="324">
        <v>0.2801226</v>
      </c>
      <c r="BP15" s="324">
        <v>0.27741769999999999</v>
      </c>
      <c r="BQ15" s="324">
        <v>0.27530860000000001</v>
      </c>
      <c r="BR15" s="324">
        <v>0.24992829999999999</v>
      </c>
      <c r="BS15" s="324">
        <v>5.1206300000000003E-2</v>
      </c>
      <c r="BT15" s="324">
        <v>-9.3046400000000001E-2</v>
      </c>
      <c r="BU15" s="324">
        <v>-0.23930589999999999</v>
      </c>
      <c r="BV15" s="324">
        <v>-0.25064799999999998</v>
      </c>
    </row>
    <row r="16" spans="1:74" x14ac:dyDescent="0.2">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-1.8034999999999999E-2</v>
      </c>
      <c r="AO17" s="208">
        <v>-2.0580000000000001E-2</v>
      </c>
      <c r="AP17" s="208">
        <v>-2.0840999999999998E-2</v>
      </c>
      <c r="AQ17" s="208">
        <v>-2.2585999999999998E-2</v>
      </c>
      <c r="AR17" s="208">
        <v>-2.3736E-2</v>
      </c>
      <c r="AS17" s="208">
        <v>-2.3307999999999999E-2</v>
      </c>
      <c r="AT17" s="208">
        <v>-2.1700000000000001E-2</v>
      </c>
      <c r="AU17" s="208">
        <v>-2.1634E-2</v>
      </c>
      <c r="AV17" s="208">
        <v>-2.2270000000000002E-2</v>
      </c>
      <c r="AW17" s="208">
        <v>-2.3401999999999999E-2</v>
      </c>
      <c r="AX17" s="208">
        <v>-2.3396E-2</v>
      </c>
      <c r="AY17" s="208">
        <v>-2.2343999999999999E-2</v>
      </c>
      <c r="AZ17" s="208">
        <v>-2.1153000000000002E-2</v>
      </c>
      <c r="BA17" s="208">
        <v>-2.2384999999999999E-2</v>
      </c>
      <c r="BB17" s="208">
        <v>-1.9178000000000001E-2</v>
      </c>
      <c r="BC17" s="208">
        <v>-1.9730600000000001E-2</v>
      </c>
      <c r="BD17" s="324">
        <v>-1.9764299999999999E-2</v>
      </c>
      <c r="BE17" s="324">
        <v>-2.00088E-2</v>
      </c>
      <c r="BF17" s="324">
        <v>-1.99638E-2</v>
      </c>
      <c r="BG17" s="324">
        <v>-1.97237E-2</v>
      </c>
      <c r="BH17" s="324">
        <v>-1.9762600000000002E-2</v>
      </c>
      <c r="BI17" s="324">
        <v>-2.05031E-2</v>
      </c>
      <c r="BJ17" s="324">
        <v>-2.0403399999999999E-2</v>
      </c>
      <c r="BK17" s="324">
        <v>-1.9654600000000001E-2</v>
      </c>
      <c r="BL17" s="324">
        <v>-1.9666200000000002E-2</v>
      </c>
      <c r="BM17" s="324">
        <v>-1.9635099999999999E-2</v>
      </c>
      <c r="BN17" s="324">
        <v>-1.9381200000000001E-2</v>
      </c>
      <c r="BO17" s="324">
        <v>-1.9989E-2</v>
      </c>
      <c r="BP17" s="324">
        <v>-2.02221E-2</v>
      </c>
      <c r="BQ17" s="324">
        <v>-1.98675E-2</v>
      </c>
      <c r="BR17" s="324">
        <v>-1.9800499999999999E-2</v>
      </c>
      <c r="BS17" s="324">
        <v>-1.9607599999999999E-2</v>
      </c>
      <c r="BT17" s="324">
        <v>-1.9706700000000001E-2</v>
      </c>
      <c r="BU17" s="324">
        <v>-2.0535600000000001E-2</v>
      </c>
      <c r="BV17" s="324">
        <v>-2.0577600000000001E-2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-0.33432499999999998</v>
      </c>
      <c r="AT20" s="208">
        <v>-0.51706200000000002</v>
      </c>
      <c r="AU20" s="208">
        <v>-0.36277900000000002</v>
      </c>
      <c r="AV20" s="208">
        <v>-0.50733899999999998</v>
      </c>
      <c r="AW20" s="208">
        <v>-0.47655799999999998</v>
      </c>
      <c r="AX20" s="208">
        <v>-0.43065199999999998</v>
      </c>
      <c r="AY20" s="208">
        <v>-0.50758300000000001</v>
      </c>
      <c r="AZ20" s="208">
        <v>-0.46747899999999998</v>
      </c>
      <c r="BA20" s="208">
        <v>-0.52847100000000002</v>
      </c>
      <c r="BB20" s="208">
        <v>-0.42254000000000003</v>
      </c>
      <c r="BC20" s="208">
        <v>-0.3690524</v>
      </c>
      <c r="BD20" s="324">
        <v>-0.3916577</v>
      </c>
      <c r="BE20" s="324">
        <v>-0.37765460000000001</v>
      </c>
      <c r="BF20" s="324">
        <v>-0.40195700000000001</v>
      </c>
      <c r="BG20" s="324">
        <v>-0.41102</v>
      </c>
      <c r="BH20" s="324">
        <v>-0.40813850000000002</v>
      </c>
      <c r="BI20" s="324">
        <v>-0.44737490000000002</v>
      </c>
      <c r="BJ20" s="324">
        <v>-0.46273560000000002</v>
      </c>
      <c r="BK20" s="324">
        <v>-0.47602129999999998</v>
      </c>
      <c r="BL20" s="324">
        <v>-0.46094439999999998</v>
      </c>
      <c r="BM20" s="324">
        <v>-0.45179649999999999</v>
      </c>
      <c r="BN20" s="324">
        <v>-0.44600820000000002</v>
      </c>
      <c r="BO20" s="324">
        <v>-0.47085690000000002</v>
      </c>
      <c r="BP20" s="324">
        <v>-0.46463680000000002</v>
      </c>
      <c r="BQ20" s="324">
        <v>-0.4534029</v>
      </c>
      <c r="BR20" s="324">
        <v>-0.4697732</v>
      </c>
      <c r="BS20" s="324">
        <v>-0.45909240000000001</v>
      </c>
      <c r="BT20" s="324">
        <v>-0.46112189999999997</v>
      </c>
      <c r="BU20" s="324">
        <v>-0.45912199999999997</v>
      </c>
      <c r="BV20" s="324">
        <v>-0.46536509999999998</v>
      </c>
    </row>
    <row r="21" spans="1:74" x14ac:dyDescent="0.2">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-1.2856270000000001</v>
      </c>
      <c r="AN21" s="208">
        <v>-1.024092</v>
      </c>
      <c r="AO21" s="208">
        <v>-1.0007200000000001</v>
      </c>
      <c r="AP21" s="208">
        <v>-1.269058</v>
      </c>
      <c r="AQ21" s="208">
        <v>-1.1588259999999999</v>
      </c>
      <c r="AR21" s="208">
        <v>-1.2512639999999999</v>
      </c>
      <c r="AS21" s="208">
        <v>-1.2423070000000001</v>
      </c>
      <c r="AT21" s="208">
        <v>-1.156668</v>
      </c>
      <c r="AU21" s="208">
        <v>-1.169055</v>
      </c>
      <c r="AV21" s="208">
        <v>-1.1488309999999999</v>
      </c>
      <c r="AW21" s="208">
        <v>-1.256877</v>
      </c>
      <c r="AX21" s="208">
        <v>-1.1956009999999999</v>
      </c>
      <c r="AY21" s="208">
        <v>-1.163861</v>
      </c>
      <c r="AZ21" s="208">
        <v>-1.047396</v>
      </c>
      <c r="BA21" s="208">
        <v>-1.3138069999999999</v>
      </c>
      <c r="BB21" s="208">
        <v>-1.3111666666999999</v>
      </c>
      <c r="BC21" s="208">
        <v>-1.2714824194000001</v>
      </c>
      <c r="BD21" s="324">
        <v>-1.2646869999999999</v>
      </c>
      <c r="BE21" s="324">
        <v>-1.3011569999999999</v>
      </c>
      <c r="BF21" s="324">
        <v>-1.2210479999999999</v>
      </c>
      <c r="BG21" s="324">
        <v>-1.3142849999999999</v>
      </c>
      <c r="BH21" s="324">
        <v>-1.354071</v>
      </c>
      <c r="BI21" s="324">
        <v>-1.3430120000000001</v>
      </c>
      <c r="BJ21" s="324">
        <v>-1.34232</v>
      </c>
      <c r="BK21" s="324">
        <v>-1.319445</v>
      </c>
      <c r="BL21" s="324">
        <v>-1.2975300000000001</v>
      </c>
      <c r="BM21" s="324">
        <v>-1.2255769999999999</v>
      </c>
      <c r="BN21" s="324">
        <v>-1.330295</v>
      </c>
      <c r="BO21" s="324">
        <v>-1.341709</v>
      </c>
      <c r="BP21" s="324">
        <v>-1.3804780000000001</v>
      </c>
      <c r="BQ21" s="324">
        <v>-1.4028959999999999</v>
      </c>
      <c r="BR21" s="324">
        <v>-1.363739</v>
      </c>
      <c r="BS21" s="324">
        <v>-1.3416360000000001</v>
      </c>
      <c r="BT21" s="324">
        <v>-1.405003</v>
      </c>
      <c r="BU21" s="324">
        <v>-1.401589</v>
      </c>
      <c r="BV21" s="324">
        <v>-1.3901349999999999</v>
      </c>
    </row>
    <row r="22" spans="1:74" x14ac:dyDescent="0.2">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-0.332455</v>
      </c>
      <c r="AN22" s="208">
        <v>-0.31145899999999999</v>
      </c>
      <c r="AO22" s="208">
        <v>-0.39510400000000001</v>
      </c>
      <c r="AP22" s="208">
        <v>-0.44107000000000002</v>
      </c>
      <c r="AQ22" s="208">
        <v>-0.42255500000000001</v>
      </c>
      <c r="AR22" s="208">
        <v>-0.34901799999999999</v>
      </c>
      <c r="AS22" s="208">
        <v>-0.431427</v>
      </c>
      <c r="AT22" s="208">
        <v>-0.41569299999999998</v>
      </c>
      <c r="AU22" s="208">
        <v>-0.29991899999999999</v>
      </c>
      <c r="AV22" s="208">
        <v>-0.398339</v>
      </c>
      <c r="AW22" s="208">
        <v>-0.32626699999999997</v>
      </c>
      <c r="AX22" s="208">
        <v>-0.29204400000000003</v>
      </c>
      <c r="AY22" s="208">
        <v>-0.20279</v>
      </c>
      <c r="AZ22" s="208">
        <v>-0.317776</v>
      </c>
      <c r="BA22" s="208">
        <v>-0.32987100000000003</v>
      </c>
      <c r="BB22" s="208">
        <v>-0.35149209999999997</v>
      </c>
      <c r="BC22" s="208">
        <v>-0.44034309999999999</v>
      </c>
      <c r="BD22" s="324">
        <v>-0.43118679999999998</v>
      </c>
      <c r="BE22" s="324">
        <v>-0.43953100000000001</v>
      </c>
      <c r="BF22" s="324">
        <v>-0.42997269999999999</v>
      </c>
      <c r="BG22" s="324">
        <v>-0.44310110000000003</v>
      </c>
      <c r="BH22" s="324">
        <v>-0.40871030000000003</v>
      </c>
      <c r="BI22" s="324">
        <v>-0.42250529999999997</v>
      </c>
      <c r="BJ22" s="324">
        <v>-0.40305970000000002</v>
      </c>
      <c r="BK22" s="324">
        <v>-0.38203320000000002</v>
      </c>
      <c r="BL22" s="324">
        <v>-0.42510009999999998</v>
      </c>
      <c r="BM22" s="324">
        <v>-0.47937800000000003</v>
      </c>
      <c r="BN22" s="324">
        <v>-0.50574479999999999</v>
      </c>
      <c r="BO22" s="324">
        <v>-0.51057450000000004</v>
      </c>
      <c r="BP22" s="324">
        <v>-0.52892159999999999</v>
      </c>
      <c r="BQ22" s="324">
        <v>-0.53028010000000003</v>
      </c>
      <c r="BR22" s="324">
        <v>-0.52204689999999998</v>
      </c>
      <c r="BS22" s="324">
        <v>-0.53024870000000002</v>
      </c>
      <c r="BT22" s="324">
        <v>-0.49721199999999999</v>
      </c>
      <c r="BU22" s="324">
        <v>-0.4956779</v>
      </c>
      <c r="BV22" s="324">
        <v>-0.47697790000000001</v>
      </c>
    </row>
    <row r="23" spans="1:74" x14ac:dyDescent="0.2">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-0.18283099999999999</v>
      </c>
      <c r="AN23" s="208">
        <v>-0.27188899999999999</v>
      </c>
      <c r="AO23" s="208">
        <v>-0.21704300000000001</v>
      </c>
      <c r="AP23" s="208">
        <v>-0.21269199999999999</v>
      </c>
      <c r="AQ23" s="208">
        <v>-0.210814</v>
      </c>
      <c r="AR23" s="208">
        <v>-0.19833899999999999</v>
      </c>
      <c r="AS23" s="208">
        <v>-0.17002200000000001</v>
      </c>
      <c r="AT23" s="208">
        <v>-0.169568</v>
      </c>
      <c r="AU23" s="208">
        <v>-0.19476599999999999</v>
      </c>
      <c r="AV23" s="208">
        <v>-0.15921099999999999</v>
      </c>
      <c r="AW23" s="208">
        <v>-0.18712300000000001</v>
      </c>
      <c r="AX23" s="208">
        <v>-0.19608</v>
      </c>
      <c r="AY23" s="208">
        <v>-0.189223</v>
      </c>
      <c r="AZ23" s="208">
        <v>-0.175238</v>
      </c>
      <c r="BA23" s="208">
        <v>-0.15733</v>
      </c>
      <c r="BB23" s="208">
        <v>-0.1782367</v>
      </c>
      <c r="BC23" s="208">
        <v>-0.1627989</v>
      </c>
      <c r="BD23" s="324">
        <v>-0.17051549999999999</v>
      </c>
      <c r="BE23" s="324">
        <v>-0.17577909999999999</v>
      </c>
      <c r="BF23" s="324">
        <v>-0.17595169999999999</v>
      </c>
      <c r="BG23" s="324">
        <v>-0.17937800000000001</v>
      </c>
      <c r="BH23" s="324">
        <v>-0.1698981</v>
      </c>
      <c r="BI23" s="324">
        <v>-0.17020660000000001</v>
      </c>
      <c r="BJ23" s="324">
        <v>-0.16699539999999999</v>
      </c>
      <c r="BK23" s="324">
        <v>-0.2109442</v>
      </c>
      <c r="BL23" s="324">
        <v>-0.23956250000000001</v>
      </c>
      <c r="BM23" s="324">
        <v>-0.2290045</v>
      </c>
      <c r="BN23" s="324">
        <v>-0.23755580000000001</v>
      </c>
      <c r="BO23" s="324">
        <v>-0.24383949999999999</v>
      </c>
      <c r="BP23" s="324">
        <v>-0.24584039999999999</v>
      </c>
      <c r="BQ23" s="324">
        <v>-0.25695170000000001</v>
      </c>
      <c r="BR23" s="324">
        <v>-0.25173259999999997</v>
      </c>
      <c r="BS23" s="324">
        <v>-0.2568838</v>
      </c>
      <c r="BT23" s="324">
        <v>-0.24938170000000001</v>
      </c>
      <c r="BU23" s="324">
        <v>-0.2473032</v>
      </c>
      <c r="BV23" s="324">
        <v>-0.2453853</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0.45383899999999999</v>
      </c>
      <c r="AN26" s="208">
        <v>0.36521399999999998</v>
      </c>
      <c r="AO26" s="208">
        <v>0.34628999999999999</v>
      </c>
      <c r="AP26" s="208">
        <v>0.29106700000000002</v>
      </c>
      <c r="AQ26" s="208">
        <v>0.29109699999999999</v>
      </c>
      <c r="AR26" s="208">
        <v>0.28246700000000002</v>
      </c>
      <c r="AS26" s="208">
        <v>0.28535500000000003</v>
      </c>
      <c r="AT26" s="208">
        <v>0.29206399999999999</v>
      </c>
      <c r="AU26" s="208">
        <v>0.35959999999999998</v>
      </c>
      <c r="AV26" s="208">
        <v>0.45777499999999999</v>
      </c>
      <c r="AW26" s="208">
        <v>0.52580000000000005</v>
      </c>
      <c r="AX26" s="208">
        <v>0.57403300000000002</v>
      </c>
      <c r="AY26" s="208">
        <v>0.50009700000000001</v>
      </c>
      <c r="AZ26" s="208">
        <v>0.454071</v>
      </c>
      <c r="BA26" s="208">
        <v>0.37709599999999999</v>
      </c>
      <c r="BB26" s="208">
        <v>0.30378519999999998</v>
      </c>
      <c r="BC26" s="208">
        <v>0.30008499999999999</v>
      </c>
      <c r="BD26" s="324">
        <v>0.28072750000000002</v>
      </c>
      <c r="BE26" s="324">
        <v>0.26399040000000001</v>
      </c>
      <c r="BF26" s="324">
        <v>0.30398839999999999</v>
      </c>
      <c r="BG26" s="324">
        <v>0.39989930000000001</v>
      </c>
      <c r="BH26" s="324">
        <v>0.45754109999999998</v>
      </c>
      <c r="BI26" s="324">
        <v>0.52163389999999998</v>
      </c>
      <c r="BJ26" s="324">
        <v>0.52498400000000001</v>
      </c>
      <c r="BK26" s="324">
        <v>0.50476480000000001</v>
      </c>
      <c r="BL26" s="324">
        <v>0.41616219999999998</v>
      </c>
      <c r="BM26" s="324">
        <v>0.35285179999999999</v>
      </c>
      <c r="BN26" s="324">
        <v>0.32111479999999998</v>
      </c>
      <c r="BO26" s="324">
        <v>0.27793970000000001</v>
      </c>
      <c r="BP26" s="324">
        <v>0.27374290000000001</v>
      </c>
      <c r="BQ26" s="324">
        <v>0.26388859999999997</v>
      </c>
      <c r="BR26" s="324">
        <v>0.29691830000000002</v>
      </c>
      <c r="BS26" s="324">
        <v>0.39760319999999999</v>
      </c>
      <c r="BT26" s="324">
        <v>0.45527479999999998</v>
      </c>
      <c r="BU26" s="324">
        <v>0.52606249999999999</v>
      </c>
      <c r="BV26" s="324">
        <v>0.53464460000000003</v>
      </c>
    </row>
    <row r="27" spans="1:74" x14ac:dyDescent="0.2">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0.13383800000000001</v>
      </c>
      <c r="AN27" s="208">
        <v>0.11332100000000001</v>
      </c>
      <c r="AO27" s="208">
        <v>0.16819300000000001</v>
      </c>
      <c r="AP27" s="208">
        <v>0.15976599999999999</v>
      </c>
      <c r="AQ27" s="208">
        <v>0.13916100000000001</v>
      </c>
      <c r="AR27" s="208">
        <v>0.131166</v>
      </c>
      <c r="AS27" s="208">
        <v>0.14622499999999999</v>
      </c>
      <c r="AT27" s="208">
        <v>0.14064499999999999</v>
      </c>
      <c r="AU27" s="208">
        <v>0.1792</v>
      </c>
      <c r="AV27" s="208">
        <v>0.22522500000000001</v>
      </c>
      <c r="AW27" s="208">
        <v>0.23669999999999999</v>
      </c>
      <c r="AX27" s="208">
        <v>0.22222500000000001</v>
      </c>
      <c r="AY27" s="208">
        <v>0.20396700000000001</v>
      </c>
      <c r="AZ27" s="208">
        <v>0.187643</v>
      </c>
      <c r="BA27" s="208">
        <v>0.203065</v>
      </c>
      <c r="BB27" s="208">
        <v>0.1869162</v>
      </c>
      <c r="BC27" s="208">
        <v>0.1801065</v>
      </c>
      <c r="BD27" s="324">
        <v>0.1826142</v>
      </c>
      <c r="BE27" s="324">
        <v>0.17737159999999999</v>
      </c>
      <c r="BF27" s="324">
        <v>0.18369479999999999</v>
      </c>
      <c r="BG27" s="324">
        <v>0.19671250000000001</v>
      </c>
      <c r="BH27" s="324">
        <v>0.19278980000000001</v>
      </c>
      <c r="BI27" s="324">
        <v>0.1817319</v>
      </c>
      <c r="BJ27" s="324">
        <v>0.17952589999999999</v>
      </c>
      <c r="BK27" s="324">
        <v>0.16202340000000001</v>
      </c>
      <c r="BL27" s="324">
        <v>0.17117109999999999</v>
      </c>
      <c r="BM27" s="324">
        <v>0.18441689999999999</v>
      </c>
      <c r="BN27" s="324">
        <v>0.17696329999999999</v>
      </c>
      <c r="BO27" s="324">
        <v>0.18482999999999999</v>
      </c>
      <c r="BP27" s="324">
        <v>0.18598100000000001</v>
      </c>
      <c r="BQ27" s="324">
        <v>0.17920659999999999</v>
      </c>
      <c r="BR27" s="324">
        <v>0.1862673</v>
      </c>
      <c r="BS27" s="324">
        <v>0.1984226</v>
      </c>
      <c r="BT27" s="324">
        <v>0.1940769</v>
      </c>
      <c r="BU27" s="324">
        <v>0.18119099999999999</v>
      </c>
      <c r="BV27" s="324">
        <v>0.17684830000000001</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1.8654850000000001</v>
      </c>
      <c r="AN30" s="208">
        <v>1.2109000000000001</v>
      </c>
      <c r="AO30" s="208">
        <v>1.5066489999999999</v>
      </c>
      <c r="AP30" s="208">
        <v>1.7469589999999999</v>
      </c>
      <c r="AQ30" s="208">
        <v>1.897559</v>
      </c>
      <c r="AR30" s="208">
        <v>1.854579</v>
      </c>
      <c r="AS30" s="208">
        <v>1.79277</v>
      </c>
      <c r="AT30" s="208">
        <v>1.797453</v>
      </c>
      <c r="AU30" s="208">
        <v>1.801987</v>
      </c>
      <c r="AV30" s="208">
        <v>1.730596</v>
      </c>
      <c r="AW30" s="208">
        <v>1.8538079999999999</v>
      </c>
      <c r="AX30" s="208">
        <v>2.1163150000000002</v>
      </c>
      <c r="AY30" s="208">
        <v>2.0068999999999999</v>
      </c>
      <c r="AZ30" s="208">
        <v>1.972664</v>
      </c>
      <c r="BA30" s="208">
        <v>1.963819</v>
      </c>
      <c r="BB30" s="208">
        <v>2.004921</v>
      </c>
      <c r="BC30" s="208">
        <v>2.0165510000000002</v>
      </c>
      <c r="BD30" s="324">
        <v>2.0422910000000001</v>
      </c>
      <c r="BE30" s="324">
        <v>2.0593300000000001</v>
      </c>
      <c r="BF30" s="324">
        <v>2.0371329999999999</v>
      </c>
      <c r="BG30" s="324">
        <v>1.9890600000000001</v>
      </c>
      <c r="BH30" s="324">
        <v>2.054335</v>
      </c>
      <c r="BI30" s="324">
        <v>2.092571</v>
      </c>
      <c r="BJ30" s="324">
        <v>2.0896080000000001</v>
      </c>
      <c r="BK30" s="324">
        <v>2.070738</v>
      </c>
      <c r="BL30" s="324">
        <v>2.0905499999999999</v>
      </c>
      <c r="BM30" s="324">
        <v>2.097512</v>
      </c>
      <c r="BN30" s="324">
        <v>2.0837379999999999</v>
      </c>
      <c r="BO30" s="324">
        <v>2.097369</v>
      </c>
      <c r="BP30" s="324">
        <v>2.0913170000000001</v>
      </c>
      <c r="BQ30" s="324">
        <v>2.1038939999999999</v>
      </c>
      <c r="BR30" s="324">
        <v>2.112088</v>
      </c>
      <c r="BS30" s="324">
        <v>2.0975160000000002</v>
      </c>
      <c r="BT30" s="324">
        <v>2.1058819999999998</v>
      </c>
      <c r="BU30" s="324">
        <v>2.152984</v>
      </c>
      <c r="BV30" s="324">
        <v>2.151348</v>
      </c>
    </row>
    <row r="31" spans="1:74" x14ac:dyDescent="0.2">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1.3610690000000001</v>
      </c>
      <c r="BA31" s="208">
        <v>0.81338600000000005</v>
      </c>
      <c r="BB31" s="208">
        <v>0.66422323333</v>
      </c>
      <c r="BC31" s="208">
        <v>0.49404584516</v>
      </c>
      <c r="BD31" s="324">
        <v>0.48292049999999997</v>
      </c>
      <c r="BE31" s="324">
        <v>0.4877997</v>
      </c>
      <c r="BF31" s="324">
        <v>0.59418760000000004</v>
      </c>
      <c r="BG31" s="324">
        <v>0.66592459999999998</v>
      </c>
      <c r="BH31" s="324">
        <v>0.81110570000000004</v>
      </c>
      <c r="BI31" s="324">
        <v>1.104115</v>
      </c>
      <c r="BJ31" s="324">
        <v>1.1805559999999999</v>
      </c>
      <c r="BK31" s="324">
        <v>1.3041069999999999</v>
      </c>
      <c r="BL31" s="324">
        <v>1.214717</v>
      </c>
      <c r="BM31" s="324">
        <v>1.0718080000000001</v>
      </c>
      <c r="BN31" s="324">
        <v>0.74610299999999996</v>
      </c>
      <c r="BO31" s="324">
        <v>0.59959320000000005</v>
      </c>
      <c r="BP31" s="324">
        <v>0.55029019999999995</v>
      </c>
      <c r="BQ31" s="324">
        <v>0.52463340000000003</v>
      </c>
      <c r="BR31" s="324">
        <v>0.60612969999999999</v>
      </c>
      <c r="BS31" s="324">
        <v>0.75940750000000001</v>
      </c>
      <c r="BT31" s="324">
        <v>0.83858460000000001</v>
      </c>
      <c r="BU31" s="324">
        <v>1.0014689999999999</v>
      </c>
      <c r="BV31" s="324">
        <v>1.2405409999999999</v>
      </c>
    </row>
    <row r="32" spans="1:74" x14ac:dyDescent="0.2">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0.29410700000000001</v>
      </c>
      <c r="BA32" s="208">
        <v>0.29493599999999998</v>
      </c>
      <c r="BB32" s="208">
        <v>0.29421009999999997</v>
      </c>
      <c r="BC32" s="208">
        <v>0.2973403</v>
      </c>
      <c r="BD32" s="324">
        <v>0.3015989</v>
      </c>
      <c r="BE32" s="324">
        <v>0.29422120000000002</v>
      </c>
      <c r="BF32" s="324">
        <v>0.2974734</v>
      </c>
      <c r="BG32" s="324">
        <v>0.2922749</v>
      </c>
      <c r="BH32" s="324">
        <v>0.27850940000000002</v>
      </c>
      <c r="BI32" s="324">
        <v>0.29162729999999998</v>
      </c>
      <c r="BJ32" s="324">
        <v>0.31893250000000001</v>
      </c>
      <c r="BK32" s="324">
        <v>0.30837900000000001</v>
      </c>
      <c r="BL32" s="324">
        <v>0.2879911</v>
      </c>
      <c r="BM32" s="324">
        <v>0.29765839999999999</v>
      </c>
      <c r="BN32" s="324">
        <v>0.29747180000000001</v>
      </c>
      <c r="BO32" s="324">
        <v>0.30131019999999997</v>
      </c>
      <c r="BP32" s="324">
        <v>0.3049886</v>
      </c>
      <c r="BQ32" s="324">
        <v>0.2984637</v>
      </c>
      <c r="BR32" s="324">
        <v>0.29730509999999999</v>
      </c>
      <c r="BS32" s="324">
        <v>0.29515720000000001</v>
      </c>
      <c r="BT32" s="324">
        <v>0.28036610000000001</v>
      </c>
      <c r="BU32" s="324">
        <v>0.29150999999999999</v>
      </c>
      <c r="BV32" s="324">
        <v>0.3097628</v>
      </c>
    </row>
    <row r="33" spans="1:77" x14ac:dyDescent="0.2">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0.252224</v>
      </c>
      <c r="AN33" s="208">
        <v>0.16050700000000001</v>
      </c>
      <c r="AO33" s="208">
        <v>0.24280099999999999</v>
      </c>
      <c r="AP33" s="208">
        <v>0.185864</v>
      </c>
      <c r="AQ33" s="208">
        <v>0.33634900000000001</v>
      </c>
      <c r="AR33" s="208">
        <v>0.34264899999999998</v>
      </c>
      <c r="AS33" s="208">
        <v>0.236543</v>
      </c>
      <c r="AT33" s="208">
        <v>0.27163100000000001</v>
      </c>
      <c r="AU33" s="208">
        <v>0.238983</v>
      </c>
      <c r="AV33" s="208">
        <v>0.15059700000000001</v>
      </c>
      <c r="AW33" s="208">
        <v>0.23996600000000001</v>
      </c>
      <c r="AX33" s="208">
        <v>0.24337700000000001</v>
      </c>
      <c r="AY33" s="208">
        <v>0.28879100000000002</v>
      </c>
      <c r="AZ33" s="208">
        <v>0.12690100000000001</v>
      </c>
      <c r="BA33" s="208">
        <v>0.26841999999999999</v>
      </c>
      <c r="BB33" s="208">
        <v>0.1970383</v>
      </c>
      <c r="BC33" s="208">
        <v>0.24466779999999999</v>
      </c>
      <c r="BD33" s="324">
        <v>0.24222830000000001</v>
      </c>
      <c r="BE33" s="324">
        <v>0.2577197</v>
      </c>
      <c r="BF33" s="324">
        <v>0.22565740000000001</v>
      </c>
      <c r="BG33" s="324">
        <v>0.18234439999999999</v>
      </c>
      <c r="BH33" s="324">
        <v>0.23333870000000001</v>
      </c>
      <c r="BI33" s="324">
        <v>0.22008159999999999</v>
      </c>
      <c r="BJ33" s="324">
        <v>0.21163080000000001</v>
      </c>
      <c r="BK33" s="324">
        <v>0.17922080000000001</v>
      </c>
      <c r="BL33" s="324">
        <v>0.20529049999999999</v>
      </c>
      <c r="BM33" s="324">
        <v>0.2015438</v>
      </c>
      <c r="BN33" s="324">
        <v>0.21825149999999999</v>
      </c>
      <c r="BO33" s="324">
        <v>0.2355362</v>
      </c>
      <c r="BP33" s="324">
        <v>0.23694009999999999</v>
      </c>
      <c r="BQ33" s="324">
        <v>0.25018170000000001</v>
      </c>
      <c r="BR33" s="324">
        <v>0.2167145</v>
      </c>
      <c r="BS33" s="324">
        <v>0.17305119999999999</v>
      </c>
      <c r="BT33" s="324">
        <v>0.2235375</v>
      </c>
      <c r="BU33" s="324">
        <v>0.21027019999999999</v>
      </c>
      <c r="BV33" s="324">
        <v>0.2010111</v>
      </c>
    </row>
    <row r="34" spans="1:77" x14ac:dyDescent="0.2">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0.359265</v>
      </c>
      <c r="AN34" s="208">
        <v>0.19361100000000001</v>
      </c>
      <c r="AO34" s="208">
        <v>0.21687899999999999</v>
      </c>
      <c r="AP34" s="208">
        <v>0.24607799999999999</v>
      </c>
      <c r="AQ34" s="208">
        <v>0.20064399999999999</v>
      </c>
      <c r="AR34" s="208">
        <v>0.27477000000000001</v>
      </c>
      <c r="AS34" s="208">
        <v>0.277221</v>
      </c>
      <c r="AT34" s="208">
        <v>0.334204</v>
      </c>
      <c r="AU34" s="208">
        <v>0.27380399999999999</v>
      </c>
      <c r="AV34" s="208">
        <v>0.214473</v>
      </c>
      <c r="AW34" s="208">
        <v>0.23660900000000001</v>
      </c>
      <c r="AX34" s="208">
        <v>0.21580199999999999</v>
      </c>
      <c r="AY34" s="208">
        <v>0.16797799999999999</v>
      </c>
      <c r="AZ34" s="208">
        <v>0.246915</v>
      </c>
      <c r="BA34" s="208">
        <v>0.21266199999999999</v>
      </c>
      <c r="BB34" s="208">
        <v>0.22278790000000001</v>
      </c>
      <c r="BC34" s="208">
        <v>0.24387049999999999</v>
      </c>
      <c r="BD34" s="324">
        <v>0.24849679999999999</v>
      </c>
      <c r="BE34" s="324">
        <v>0.2504342</v>
      </c>
      <c r="BF34" s="324">
        <v>0.27118320000000001</v>
      </c>
      <c r="BG34" s="324">
        <v>0.27364260000000001</v>
      </c>
      <c r="BH34" s="324">
        <v>0.28049180000000001</v>
      </c>
      <c r="BI34" s="324">
        <v>0.27435979999999999</v>
      </c>
      <c r="BJ34" s="324">
        <v>0.27194570000000001</v>
      </c>
      <c r="BK34" s="324">
        <v>0.25382749999999998</v>
      </c>
      <c r="BL34" s="324">
        <v>0.23852200000000001</v>
      </c>
      <c r="BM34" s="324">
        <v>0.2252856</v>
      </c>
      <c r="BN34" s="324">
        <v>0.20892069999999999</v>
      </c>
      <c r="BO34" s="324">
        <v>0.1978955</v>
      </c>
      <c r="BP34" s="324">
        <v>0.20858740000000001</v>
      </c>
      <c r="BQ34" s="324">
        <v>0.2069742</v>
      </c>
      <c r="BR34" s="324">
        <v>0.22550600000000001</v>
      </c>
      <c r="BS34" s="324">
        <v>0.2274127</v>
      </c>
      <c r="BT34" s="324">
        <v>0.2334601</v>
      </c>
      <c r="BU34" s="324">
        <v>0.22731209999999999</v>
      </c>
      <c r="BV34" s="324">
        <v>0.2236223</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49.018999999999998</v>
      </c>
      <c r="BA37" s="716">
        <v>49.643000000000001</v>
      </c>
      <c r="BB37" s="716">
        <v>48.902813000000002</v>
      </c>
      <c r="BC37" s="716">
        <v>49.366092999999999</v>
      </c>
      <c r="BD37" s="717">
        <v>49.450980000000001</v>
      </c>
      <c r="BE37" s="717">
        <v>48.828319999999998</v>
      </c>
      <c r="BF37" s="717">
        <v>49.887839999999997</v>
      </c>
      <c r="BG37" s="717">
        <v>51.595689999999998</v>
      </c>
      <c r="BH37" s="717">
        <v>53.008479999999999</v>
      </c>
      <c r="BI37" s="717">
        <v>54.593000000000004</v>
      </c>
      <c r="BJ37" s="717">
        <v>53.565379999999998</v>
      </c>
      <c r="BK37" s="717">
        <v>52.584620000000001</v>
      </c>
      <c r="BL37" s="717">
        <v>52.762410000000003</v>
      </c>
      <c r="BM37" s="717">
        <v>54.135759999999998</v>
      </c>
      <c r="BN37" s="717">
        <v>56.460610000000003</v>
      </c>
      <c r="BO37" s="717">
        <v>58.582560000000001</v>
      </c>
      <c r="BP37" s="717">
        <v>58.39987</v>
      </c>
      <c r="BQ37" s="717">
        <v>57.153030000000001</v>
      </c>
      <c r="BR37" s="717">
        <v>57.244970000000002</v>
      </c>
      <c r="BS37" s="717">
        <v>58.082169999999998</v>
      </c>
      <c r="BT37" s="717">
        <v>59.714640000000003</v>
      </c>
      <c r="BU37" s="717">
        <v>60.727490000000003</v>
      </c>
      <c r="BV37" s="717">
        <v>59.273519999999998</v>
      </c>
    </row>
    <row r="38" spans="1:77" x14ac:dyDescent="0.2">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37.146000000000001</v>
      </c>
      <c r="BA38" s="716">
        <v>36.258000000000003</v>
      </c>
      <c r="BB38" s="716">
        <v>38.668026271000002</v>
      </c>
      <c r="BC38" s="716">
        <v>47.907820696999998</v>
      </c>
      <c r="BD38" s="717">
        <v>58.8307</v>
      </c>
      <c r="BE38" s="717">
        <v>68.812550000000002</v>
      </c>
      <c r="BF38" s="717">
        <v>78.938950000000006</v>
      </c>
      <c r="BG38" s="717">
        <v>83.968410000000006</v>
      </c>
      <c r="BH38" s="717">
        <v>83.811809999999994</v>
      </c>
      <c r="BI38" s="717">
        <v>76.373720000000006</v>
      </c>
      <c r="BJ38" s="717">
        <v>67.000349999999997</v>
      </c>
      <c r="BK38" s="717">
        <v>53.999099999999999</v>
      </c>
      <c r="BL38" s="717">
        <v>45.396250000000002</v>
      </c>
      <c r="BM38" s="717">
        <v>42.690249999999999</v>
      </c>
      <c r="BN38" s="717">
        <v>46.174199999999999</v>
      </c>
      <c r="BO38" s="717">
        <v>53.84066</v>
      </c>
      <c r="BP38" s="717">
        <v>63.102429999999998</v>
      </c>
      <c r="BQ38" s="717">
        <v>72.640780000000007</v>
      </c>
      <c r="BR38" s="717">
        <v>80.959810000000004</v>
      </c>
      <c r="BS38" s="717">
        <v>85.263329999999996</v>
      </c>
      <c r="BT38" s="717">
        <v>85.697149999999993</v>
      </c>
      <c r="BU38" s="717">
        <v>81.991789999999995</v>
      </c>
      <c r="BV38" s="717">
        <v>71.472489999999993</v>
      </c>
    </row>
    <row r="39" spans="1:77" x14ac:dyDescent="0.2">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1.044</v>
      </c>
      <c r="BB39" s="716">
        <v>1.1174023</v>
      </c>
      <c r="BC39" s="716">
        <v>1.3284343999999999</v>
      </c>
      <c r="BD39" s="717">
        <v>1.403203</v>
      </c>
      <c r="BE39" s="717">
        <v>1.639985</v>
      </c>
      <c r="BF39" s="717">
        <v>1.8537300000000001</v>
      </c>
      <c r="BG39" s="717">
        <v>1.7235229999999999</v>
      </c>
      <c r="BH39" s="717">
        <v>1.8568370000000001</v>
      </c>
      <c r="BI39" s="717">
        <v>1.81785</v>
      </c>
      <c r="BJ39" s="717">
        <v>1.6984570000000001</v>
      </c>
      <c r="BK39" s="717">
        <v>1.493838</v>
      </c>
      <c r="BL39" s="717">
        <v>1.5139940000000001</v>
      </c>
      <c r="BM39" s="717">
        <v>1.5558240000000001</v>
      </c>
      <c r="BN39" s="717">
        <v>1.5940810000000001</v>
      </c>
      <c r="BO39" s="717">
        <v>1.756502</v>
      </c>
      <c r="BP39" s="717">
        <v>1.7807200000000001</v>
      </c>
      <c r="BQ39" s="717">
        <v>1.9738709999999999</v>
      </c>
      <c r="BR39" s="717">
        <v>2.1452770000000001</v>
      </c>
      <c r="BS39" s="717">
        <v>1.9852019999999999</v>
      </c>
      <c r="BT39" s="717">
        <v>2.0865140000000002</v>
      </c>
      <c r="BU39" s="717">
        <v>2.016877</v>
      </c>
      <c r="BV39" s="717">
        <v>1.8679859999999999</v>
      </c>
    </row>
    <row r="40" spans="1:77" x14ac:dyDescent="0.2">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34.122</v>
      </c>
      <c r="BA40" s="716">
        <v>35.680999999999997</v>
      </c>
      <c r="BB40" s="716">
        <v>45.492364285999997</v>
      </c>
      <c r="BC40" s="716">
        <v>52.763675728000003</v>
      </c>
      <c r="BD40" s="717">
        <v>61.311979999999998</v>
      </c>
      <c r="BE40" s="717">
        <v>70.046199999999999</v>
      </c>
      <c r="BF40" s="717">
        <v>78.544229999999999</v>
      </c>
      <c r="BG40" s="717">
        <v>79.154499999999999</v>
      </c>
      <c r="BH40" s="717">
        <v>73.305189999999996</v>
      </c>
      <c r="BI40" s="717">
        <v>61.63044</v>
      </c>
      <c r="BJ40" s="717">
        <v>50.074570000000001</v>
      </c>
      <c r="BK40" s="717">
        <v>42.280430000000003</v>
      </c>
      <c r="BL40" s="717">
        <v>38.035490000000003</v>
      </c>
      <c r="BM40" s="717">
        <v>40.165579999999999</v>
      </c>
      <c r="BN40" s="717">
        <v>46.891489999999997</v>
      </c>
      <c r="BO40" s="717">
        <v>55.957439999999998</v>
      </c>
      <c r="BP40" s="717">
        <v>64.541439999999994</v>
      </c>
      <c r="BQ40" s="717">
        <v>73.276179999999997</v>
      </c>
      <c r="BR40" s="717">
        <v>81.810339999999997</v>
      </c>
      <c r="BS40" s="717">
        <v>82.432339999999996</v>
      </c>
      <c r="BT40" s="717">
        <v>76.594620000000006</v>
      </c>
      <c r="BU40" s="717">
        <v>64.897239999999996</v>
      </c>
      <c r="BV40" s="717">
        <v>53.291989999999998</v>
      </c>
    </row>
    <row r="41" spans="1:77" x14ac:dyDescent="0.2">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28.5</v>
      </c>
      <c r="AN41" s="716">
        <v>24.954000000000001</v>
      </c>
      <c r="AO41" s="716">
        <v>22.840398</v>
      </c>
      <c r="AP41" s="716">
        <v>21.182043</v>
      </c>
      <c r="AQ41" s="716">
        <v>22.248661999999999</v>
      </c>
      <c r="AR41" s="716">
        <v>22.341273999999999</v>
      </c>
      <c r="AS41" s="716">
        <v>22.982151000000002</v>
      </c>
      <c r="AT41" s="716">
        <v>22.710522000000001</v>
      </c>
      <c r="AU41" s="716">
        <v>22.276371000000001</v>
      </c>
      <c r="AV41" s="716">
        <v>23.210787</v>
      </c>
      <c r="AW41" s="716">
        <v>21.717766999999998</v>
      </c>
      <c r="AX41" s="716">
        <v>20.683107</v>
      </c>
      <c r="AY41" s="716">
        <v>20.444223999999998</v>
      </c>
      <c r="AZ41" s="716">
        <v>18.861674000000001</v>
      </c>
      <c r="BA41" s="716">
        <v>19.398966000000001</v>
      </c>
      <c r="BB41" s="716">
        <v>19.461354499999999</v>
      </c>
      <c r="BC41" s="716">
        <v>19.913335499999999</v>
      </c>
      <c r="BD41" s="717">
        <v>20.485140000000001</v>
      </c>
      <c r="BE41" s="717">
        <v>21.358779999999999</v>
      </c>
      <c r="BF41" s="717">
        <v>21.548780000000001</v>
      </c>
      <c r="BG41" s="717">
        <v>21.285799999999998</v>
      </c>
      <c r="BH41" s="717">
        <v>20.96302</v>
      </c>
      <c r="BI41" s="717">
        <v>20.820620000000002</v>
      </c>
      <c r="BJ41" s="717">
        <v>20.518930000000001</v>
      </c>
      <c r="BK41" s="717">
        <v>19.795269999999999</v>
      </c>
      <c r="BL41" s="717">
        <v>18.595700000000001</v>
      </c>
      <c r="BM41" s="717">
        <v>18.01793</v>
      </c>
      <c r="BN41" s="717">
        <v>18.144439999999999</v>
      </c>
      <c r="BO41" s="717">
        <v>18.634429999999998</v>
      </c>
      <c r="BP41" s="717">
        <v>19.22908</v>
      </c>
      <c r="BQ41" s="717">
        <v>20.1219</v>
      </c>
      <c r="BR41" s="717">
        <v>20.331790000000002</v>
      </c>
      <c r="BS41" s="717">
        <v>20.089649999999999</v>
      </c>
      <c r="BT41" s="717">
        <v>19.790289999999999</v>
      </c>
      <c r="BU41" s="717">
        <v>19.671849999999999</v>
      </c>
      <c r="BV41" s="717">
        <v>19.3965</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70"/>
      <c r="BE42" s="570"/>
      <c r="BF42" s="570"/>
      <c r="BG42" s="570"/>
      <c r="BH42" s="570"/>
      <c r="BI42" s="570"/>
      <c r="BJ42" s="570"/>
      <c r="BK42" s="570"/>
      <c r="BL42" s="570"/>
      <c r="BM42" s="570"/>
      <c r="BN42" s="570"/>
      <c r="BO42" s="570"/>
      <c r="BP42" s="570"/>
      <c r="BQ42" s="570"/>
      <c r="BR42" s="570"/>
      <c r="BS42" s="570"/>
      <c r="BT42" s="570"/>
      <c r="BU42" s="570"/>
      <c r="BV42" s="570"/>
    </row>
    <row r="43" spans="1:77" ht="11.25" customHeight="1" x14ac:dyDescent="0.2">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25" customHeight="1" x14ac:dyDescent="0.2">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14.525096</v>
      </c>
      <c r="AN44" s="208">
        <v>12.373535</v>
      </c>
      <c r="AO44" s="208">
        <v>14.383032</v>
      </c>
      <c r="AP44" s="208">
        <v>15.160333</v>
      </c>
      <c r="AQ44" s="208">
        <v>15.594903</v>
      </c>
      <c r="AR44" s="208">
        <v>16.190232999999999</v>
      </c>
      <c r="AS44" s="208">
        <v>15.851838000000001</v>
      </c>
      <c r="AT44" s="208">
        <v>15.719419</v>
      </c>
      <c r="AU44" s="208">
        <v>15.227866000000001</v>
      </c>
      <c r="AV44" s="208">
        <v>15.045354</v>
      </c>
      <c r="AW44" s="208">
        <v>15.733599999999999</v>
      </c>
      <c r="AX44" s="208">
        <v>15.757516000000001</v>
      </c>
      <c r="AY44" s="208">
        <v>15.451000000000001</v>
      </c>
      <c r="AZ44" s="208">
        <v>15.376321000000001</v>
      </c>
      <c r="BA44" s="208">
        <v>15.822710000000001</v>
      </c>
      <c r="BB44" s="208">
        <v>15.604066667</v>
      </c>
      <c r="BC44" s="208">
        <v>16.100822580999999</v>
      </c>
      <c r="BD44" s="324">
        <v>16.988990000000001</v>
      </c>
      <c r="BE44" s="324">
        <v>16.62276</v>
      </c>
      <c r="BF44" s="324">
        <v>16.997029999999999</v>
      </c>
      <c r="BG44" s="324">
        <v>16.07798</v>
      </c>
      <c r="BH44" s="324">
        <v>15.354749999999999</v>
      </c>
      <c r="BI44" s="324">
        <v>15.65347</v>
      </c>
      <c r="BJ44" s="324">
        <v>16.538260000000001</v>
      </c>
      <c r="BK44" s="324">
        <v>15.587949999999999</v>
      </c>
      <c r="BL44" s="324">
        <v>14.638870000000001</v>
      </c>
      <c r="BM44" s="324">
        <v>15.63743</v>
      </c>
      <c r="BN44" s="324">
        <v>15.952640000000001</v>
      </c>
      <c r="BO44" s="324">
        <v>16.459430000000001</v>
      </c>
      <c r="BP44" s="324">
        <v>16.962779999999999</v>
      </c>
      <c r="BQ44" s="324">
        <v>16.632190000000001</v>
      </c>
      <c r="BR44" s="324">
        <v>16.7818</v>
      </c>
      <c r="BS44" s="324">
        <v>16.097159999999999</v>
      </c>
      <c r="BT44" s="324">
        <v>15.24108</v>
      </c>
      <c r="BU44" s="324">
        <v>15.72293</v>
      </c>
      <c r="BV44" s="324">
        <v>15.889430000000001</v>
      </c>
      <c r="BX44" s="698"/>
      <c r="BY44" s="698"/>
    </row>
    <row r="45" spans="1:77" ht="11.25" customHeight="1" x14ac:dyDescent="0.2">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0.587677</v>
      </c>
      <c r="AN45" s="208">
        <v>0.47853499999999999</v>
      </c>
      <c r="AO45" s="208">
        <v>0.51448300000000002</v>
      </c>
      <c r="AP45" s="208">
        <v>0.45083299999999998</v>
      </c>
      <c r="AQ45" s="208">
        <v>0.43025799999999997</v>
      </c>
      <c r="AR45" s="208">
        <v>0.41363299999999997</v>
      </c>
      <c r="AS45" s="208">
        <v>0.43158000000000002</v>
      </c>
      <c r="AT45" s="208">
        <v>0.43270900000000001</v>
      </c>
      <c r="AU45" s="208">
        <v>0.53879999999999995</v>
      </c>
      <c r="AV45" s="208">
        <v>0.68300000000000005</v>
      </c>
      <c r="AW45" s="208">
        <v>0.76249999999999996</v>
      </c>
      <c r="AX45" s="208">
        <v>0.79625800000000002</v>
      </c>
      <c r="AY45" s="208">
        <v>0.70406400000000002</v>
      </c>
      <c r="AZ45" s="208">
        <v>0.64171400000000001</v>
      </c>
      <c r="BA45" s="208">
        <v>0.58016100000000004</v>
      </c>
      <c r="BB45" s="208">
        <v>0.49070140000000001</v>
      </c>
      <c r="BC45" s="208">
        <v>0.48019149999999999</v>
      </c>
      <c r="BD45" s="324">
        <v>0.46334180000000003</v>
      </c>
      <c r="BE45" s="324">
        <v>0.44136189999999997</v>
      </c>
      <c r="BF45" s="324">
        <v>0.48768319999999998</v>
      </c>
      <c r="BG45" s="324">
        <v>0.59661169999999997</v>
      </c>
      <c r="BH45" s="324">
        <v>0.65033090000000005</v>
      </c>
      <c r="BI45" s="324">
        <v>0.70336580000000004</v>
      </c>
      <c r="BJ45" s="324">
        <v>0.70450990000000002</v>
      </c>
      <c r="BK45" s="324">
        <v>0.66678809999999999</v>
      </c>
      <c r="BL45" s="324">
        <v>0.58733329999999995</v>
      </c>
      <c r="BM45" s="324">
        <v>0.53726879999999999</v>
      </c>
      <c r="BN45" s="324">
        <v>0.49807810000000002</v>
      </c>
      <c r="BO45" s="324">
        <v>0.4627696</v>
      </c>
      <c r="BP45" s="324">
        <v>0.45972390000000002</v>
      </c>
      <c r="BQ45" s="324">
        <v>0.44309520000000002</v>
      </c>
      <c r="BR45" s="324">
        <v>0.48318559999999999</v>
      </c>
      <c r="BS45" s="324">
        <v>0.59602580000000005</v>
      </c>
      <c r="BT45" s="324">
        <v>0.64935160000000003</v>
      </c>
      <c r="BU45" s="324">
        <v>0.70725349999999998</v>
      </c>
      <c r="BV45" s="324">
        <v>0.71149289999999998</v>
      </c>
      <c r="BX45" s="698"/>
      <c r="BY45" s="698"/>
    </row>
    <row r="46" spans="1:77" ht="11.25" customHeight="1" x14ac:dyDescent="0.2">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1.0235160000000001</v>
      </c>
      <c r="AN46" s="208">
        <v>1.008785</v>
      </c>
      <c r="AO46" s="208">
        <v>1.1134189999999999</v>
      </c>
      <c r="AP46" s="208">
        <v>1.162433</v>
      </c>
      <c r="AQ46" s="208">
        <v>1.183935</v>
      </c>
      <c r="AR46" s="208">
        <v>1.2100660000000001</v>
      </c>
      <c r="AS46" s="208">
        <v>1.2055480000000001</v>
      </c>
      <c r="AT46" s="208">
        <v>1.202032</v>
      </c>
      <c r="AU46" s="208">
        <v>1.1939329999999999</v>
      </c>
      <c r="AV46" s="208">
        <v>1.175225</v>
      </c>
      <c r="AW46" s="208">
        <v>1.1783330000000001</v>
      </c>
      <c r="AX46" s="208">
        <v>1.178903</v>
      </c>
      <c r="AY46" s="208">
        <v>1.0812900000000001</v>
      </c>
      <c r="AZ46" s="208">
        <v>1.128714</v>
      </c>
      <c r="BA46" s="208">
        <v>1.1652899999999999</v>
      </c>
      <c r="BB46" s="208">
        <v>1.1765884</v>
      </c>
      <c r="BC46" s="208">
        <v>1.1970372323</v>
      </c>
      <c r="BD46" s="324">
        <v>1.1687920000000001</v>
      </c>
      <c r="BE46" s="324">
        <v>1.1869749999999999</v>
      </c>
      <c r="BF46" s="324">
        <v>1.172696</v>
      </c>
      <c r="BG46" s="324">
        <v>1.1576010000000001</v>
      </c>
      <c r="BH46" s="324">
        <v>1.153581</v>
      </c>
      <c r="BI46" s="324">
        <v>1.1545270000000001</v>
      </c>
      <c r="BJ46" s="324">
        <v>1.147494</v>
      </c>
      <c r="BK46" s="324">
        <v>1.057817</v>
      </c>
      <c r="BL46" s="324">
        <v>1.1032409999999999</v>
      </c>
      <c r="BM46" s="324">
        <v>1.135062</v>
      </c>
      <c r="BN46" s="324">
        <v>1.1553009999999999</v>
      </c>
      <c r="BO46" s="324">
        <v>1.1741740000000001</v>
      </c>
      <c r="BP46" s="324">
        <v>1.1883159999999999</v>
      </c>
      <c r="BQ46" s="324">
        <v>1.185047</v>
      </c>
      <c r="BR46" s="324">
        <v>1.1749480000000001</v>
      </c>
      <c r="BS46" s="324">
        <v>1.1553720000000001</v>
      </c>
      <c r="BT46" s="324">
        <v>1.1538120000000001</v>
      </c>
      <c r="BU46" s="324">
        <v>1.158579</v>
      </c>
      <c r="BV46" s="324">
        <v>1.154277</v>
      </c>
      <c r="BX46" s="698"/>
      <c r="BY46" s="698"/>
    </row>
    <row r="47" spans="1:77" ht="11.25" customHeight="1" x14ac:dyDescent="0.2">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-8.2903000000000004E-2</v>
      </c>
      <c r="AN47" s="208">
        <v>-0.11607099999999999</v>
      </c>
      <c r="AO47" s="208">
        <v>-3.8095999999999998E-2</v>
      </c>
      <c r="AP47" s="208">
        <v>3.7433000000000001E-2</v>
      </c>
      <c r="AQ47" s="208">
        <v>0.31251600000000002</v>
      </c>
      <c r="AR47" s="208">
        <v>0.31986599999999998</v>
      </c>
      <c r="AS47" s="208">
        <v>0.433645</v>
      </c>
      <c r="AT47" s="208">
        <v>0.41132200000000002</v>
      </c>
      <c r="AU47" s="208">
        <v>7.3599999999999999E-2</v>
      </c>
      <c r="AV47" s="208">
        <v>6.3129000000000005E-2</v>
      </c>
      <c r="AW47" s="208">
        <v>0.194966</v>
      </c>
      <c r="AX47" s="208">
        <v>0.327322</v>
      </c>
      <c r="AY47" s="208">
        <v>-0.105064</v>
      </c>
      <c r="AZ47" s="208">
        <v>-0.18435699999999999</v>
      </c>
      <c r="BA47" s="208">
        <v>-6.8322999999999995E-2</v>
      </c>
      <c r="BB47" s="208">
        <v>0.31434211560000003</v>
      </c>
      <c r="BC47" s="208">
        <v>0.38988812849999999</v>
      </c>
      <c r="BD47" s="324">
        <v>0.3304378</v>
      </c>
      <c r="BE47" s="324">
        <v>0.37689010000000001</v>
      </c>
      <c r="BF47" s="324">
        <v>0.38017849999999997</v>
      </c>
      <c r="BG47" s="324">
        <v>0.30287920000000002</v>
      </c>
      <c r="BH47" s="324">
        <v>0.21289340000000001</v>
      </c>
      <c r="BI47" s="324">
        <v>0.26737610000000001</v>
      </c>
      <c r="BJ47" s="324">
        <v>0.36205609999999999</v>
      </c>
      <c r="BK47" s="324">
        <v>6.9317799999999999E-2</v>
      </c>
      <c r="BL47" s="324">
        <v>4.3359799999999997E-2</v>
      </c>
      <c r="BM47" s="324">
        <v>0.11924609999999999</v>
      </c>
      <c r="BN47" s="324">
        <v>0.18327470000000001</v>
      </c>
      <c r="BO47" s="324">
        <v>0.34934369999999998</v>
      </c>
      <c r="BP47" s="324">
        <v>0.31198140000000002</v>
      </c>
      <c r="BQ47" s="324">
        <v>0.40208159999999998</v>
      </c>
      <c r="BR47" s="324">
        <v>0.41084120000000002</v>
      </c>
      <c r="BS47" s="324">
        <v>0.31903569999999998</v>
      </c>
      <c r="BT47" s="324">
        <v>0.21614</v>
      </c>
      <c r="BU47" s="324">
        <v>0.26931959999999999</v>
      </c>
      <c r="BV47" s="324">
        <v>0.35317460000000001</v>
      </c>
      <c r="BX47" s="698"/>
      <c r="BY47" s="698"/>
    </row>
    <row r="48" spans="1:77" ht="11.25" customHeight="1" x14ac:dyDescent="0.2">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0.11651599999999999</v>
      </c>
      <c r="AN48" s="208">
        <v>1.0418210000000001</v>
      </c>
      <c r="AO48" s="208">
        <v>0.99299999999999999</v>
      </c>
      <c r="AP48" s="208">
        <v>1.0066660000000001</v>
      </c>
      <c r="AQ48" s="208">
        <v>0.921871</v>
      </c>
      <c r="AR48" s="208">
        <v>0.83716599999999997</v>
      </c>
      <c r="AS48" s="208">
        <v>0.873</v>
      </c>
      <c r="AT48" s="208">
        <v>0.80483800000000005</v>
      </c>
      <c r="AU48" s="208">
        <v>0.75466599999999995</v>
      </c>
      <c r="AV48" s="208">
        <v>0.72196700000000003</v>
      </c>
      <c r="AW48" s="208">
        <v>0.18463299999999999</v>
      </c>
      <c r="AX48" s="208">
        <v>-8.158E-2</v>
      </c>
      <c r="AY48" s="208">
        <v>-0.27364500000000003</v>
      </c>
      <c r="AZ48" s="208">
        <v>0.57425000000000004</v>
      </c>
      <c r="BA48" s="208">
        <v>0.71570999999999996</v>
      </c>
      <c r="BB48" s="208">
        <v>0.93253333332999999</v>
      </c>
      <c r="BC48" s="208">
        <v>1.1204315323</v>
      </c>
      <c r="BD48" s="324">
        <v>0.8555661</v>
      </c>
      <c r="BE48" s="324">
        <v>0.69072210000000001</v>
      </c>
      <c r="BF48" s="324">
        <v>0.70717609999999997</v>
      </c>
      <c r="BG48" s="324">
        <v>0.58303700000000003</v>
      </c>
      <c r="BH48" s="324">
        <v>0.77432869999999998</v>
      </c>
      <c r="BI48" s="324">
        <v>0.27912500000000001</v>
      </c>
      <c r="BJ48" s="324">
        <v>-0.1583918</v>
      </c>
      <c r="BK48" s="324">
        <v>0.18117269999999999</v>
      </c>
      <c r="BL48" s="324">
        <v>0.555002</v>
      </c>
      <c r="BM48" s="324">
        <v>0.7101227</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25" customHeight="1" x14ac:dyDescent="0.2">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5.8E-4</v>
      </c>
      <c r="AN49" s="208">
        <v>3.57E-4</v>
      </c>
      <c r="AO49" s="208">
        <v>5.8E-4</v>
      </c>
      <c r="AP49" s="208">
        <v>2.33E-4</v>
      </c>
      <c r="AQ49" s="208">
        <v>5.8E-4</v>
      </c>
      <c r="AR49" s="208">
        <v>4.3300000000000001E-4</v>
      </c>
      <c r="AS49" s="208">
        <v>7.7399999999999995E-4</v>
      </c>
      <c r="AT49" s="208">
        <v>2.5799999999999998E-4</v>
      </c>
      <c r="AU49" s="208">
        <v>3.6600000000000001E-4</v>
      </c>
      <c r="AV49" s="208">
        <v>3.5399999999999999E-4</v>
      </c>
      <c r="AW49" s="208">
        <v>4.66E-4</v>
      </c>
      <c r="AX49" s="208">
        <v>6.4499999999999996E-4</v>
      </c>
      <c r="AY49" s="208">
        <v>-2.6120000000000002E-3</v>
      </c>
      <c r="AZ49" s="208">
        <v>-6.679E-3</v>
      </c>
      <c r="BA49" s="208">
        <v>5.1599999999999997E-4</v>
      </c>
      <c r="BB49" s="208">
        <v>1.3300000000000001E-4</v>
      </c>
      <c r="BC49" s="208">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25" customHeight="1" x14ac:dyDescent="0.2">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16.170482</v>
      </c>
      <c r="AN50" s="208">
        <v>14.786962000000001</v>
      </c>
      <c r="AO50" s="208">
        <v>16.966418000000001</v>
      </c>
      <c r="AP50" s="208">
        <v>17.817931000000002</v>
      </c>
      <c r="AQ50" s="208">
        <v>18.444063</v>
      </c>
      <c r="AR50" s="208">
        <v>18.971397</v>
      </c>
      <c r="AS50" s="208">
        <v>18.796385000000001</v>
      </c>
      <c r="AT50" s="208">
        <v>18.570578000000001</v>
      </c>
      <c r="AU50" s="208">
        <v>17.789231000000001</v>
      </c>
      <c r="AV50" s="208">
        <v>17.689029000000001</v>
      </c>
      <c r="AW50" s="208">
        <v>18.054497999999999</v>
      </c>
      <c r="AX50" s="208">
        <v>17.979064000000001</v>
      </c>
      <c r="AY50" s="208">
        <v>16.855032999999999</v>
      </c>
      <c r="AZ50" s="208">
        <v>17.529962999999999</v>
      </c>
      <c r="BA50" s="208">
        <v>18.216063999999999</v>
      </c>
      <c r="BB50" s="208">
        <v>18.518364915999999</v>
      </c>
      <c r="BC50" s="208">
        <v>19.288547974</v>
      </c>
      <c r="BD50" s="324">
        <v>19.807289999999998</v>
      </c>
      <c r="BE50" s="324">
        <v>19.318770000000001</v>
      </c>
      <c r="BF50" s="324">
        <v>19.744759999999999</v>
      </c>
      <c r="BG50" s="324">
        <v>18.71829</v>
      </c>
      <c r="BH50" s="324">
        <v>18.145869999999999</v>
      </c>
      <c r="BI50" s="324">
        <v>18.05781</v>
      </c>
      <c r="BJ50" s="324">
        <v>18.59376</v>
      </c>
      <c r="BK50" s="324">
        <v>17.562609999999999</v>
      </c>
      <c r="BL50" s="324">
        <v>16.92773</v>
      </c>
      <c r="BM50" s="324">
        <v>18.13936</v>
      </c>
      <c r="BN50" s="324">
        <v>18.596920000000001</v>
      </c>
      <c r="BO50" s="324">
        <v>19.168230000000001</v>
      </c>
      <c r="BP50" s="324">
        <v>19.54862</v>
      </c>
      <c r="BQ50" s="324">
        <v>19.237359999999999</v>
      </c>
      <c r="BR50" s="324">
        <v>19.559909999999999</v>
      </c>
      <c r="BS50" s="324">
        <v>18.641300000000001</v>
      </c>
      <c r="BT50" s="324">
        <v>17.964200000000002</v>
      </c>
      <c r="BU50" s="324">
        <v>18.25911</v>
      </c>
      <c r="BV50" s="324">
        <v>18.575890000000001</v>
      </c>
      <c r="BX50" s="698"/>
      <c r="BY50" s="698"/>
      <c r="BZ50" s="700"/>
      <c r="CA50" s="699"/>
    </row>
    <row r="51" spans="1:79" s="156" customFormat="1" ht="11.25"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324"/>
      <c r="BE51" s="324"/>
      <c r="BF51" s="324"/>
      <c r="BG51" s="324"/>
      <c r="BH51" s="324"/>
      <c r="BI51" s="324"/>
      <c r="BJ51" s="324"/>
      <c r="BK51" s="324"/>
      <c r="BL51" s="324"/>
      <c r="BM51" s="324"/>
      <c r="BN51" s="324"/>
      <c r="BO51" s="324"/>
      <c r="BP51" s="324"/>
      <c r="BQ51" s="324"/>
      <c r="BR51" s="324"/>
      <c r="BS51" s="324"/>
      <c r="BT51" s="324"/>
      <c r="BU51" s="324"/>
      <c r="BV51" s="324"/>
    </row>
    <row r="52" spans="1:79" ht="11.25" customHeight="1" x14ac:dyDescent="0.2">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0.89135200000000003</v>
      </c>
      <c r="AN52" s="208">
        <v>0.76456800000000003</v>
      </c>
      <c r="AO52" s="208">
        <v>0.86360800000000004</v>
      </c>
      <c r="AP52" s="208">
        <v>0.94893099999999997</v>
      </c>
      <c r="AQ52" s="208">
        <v>1.0244139999999999</v>
      </c>
      <c r="AR52" s="208">
        <v>0.92243299999999995</v>
      </c>
      <c r="AS52" s="208">
        <v>0.95986700000000003</v>
      </c>
      <c r="AT52" s="208">
        <v>1.008737</v>
      </c>
      <c r="AU52" s="208">
        <v>0.936666</v>
      </c>
      <c r="AV52" s="208">
        <v>1.013287</v>
      </c>
      <c r="AW52" s="208">
        <v>1.0125949999999999</v>
      </c>
      <c r="AX52" s="208">
        <v>1.0832520000000001</v>
      </c>
      <c r="AY52" s="208">
        <v>0.98418499999999998</v>
      </c>
      <c r="AZ52" s="208">
        <v>0.90092899999999998</v>
      </c>
      <c r="BA52" s="208">
        <v>0.96767999999999998</v>
      </c>
      <c r="BB52" s="208">
        <v>1.0767</v>
      </c>
      <c r="BC52" s="208">
        <v>1.044983</v>
      </c>
      <c r="BD52" s="324">
        <v>1.056006</v>
      </c>
      <c r="BE52" s="324">
        <v>1.0669550000000001</v>
      </c>
      <c r="BF52" s="324">
        <v>1.071056</v>
      </c>
      <c r="BG52" s="324">
        <v>1.045488</v>
      </c>
      <c r="BH52" s="324">
        <v>0.99689740000000004</v>
      </c>
      <c r="BI52" s="324">
        <v>1.0698460000000001</v>
      </c>
      <c r="BJ52" s="324">
        <v>1.078457</v>
      </c>
      <c r="BK52" s="324">
        <v>1.061393</v>
      </c>
      <c r="BL52" s="324">
        <v>1.0059070000000001</v>
      </c>
      <c r="BM52" s="324">
        <v>1.0023869999999999</v>
      </c>
      <c r="BN52" s="324">
        <v>1.018195</v>
      </c>
      <c r="BO52" s="324">
        <v>1.0224599999999999</v>
      </c>
      <c r="BP52" s="324">
        <v>0.9836897</v>
      </c>
      <c r="BQ52" s="324">
        <v>1.01675</v>
      </c>
      <c r="BR52" s="324">
        <v>1.025596</v>
      </c>
      <c r="BS52" s="324">
        <v>0.97522319999999996</v>
      </c>
      <c r="BT52" s="324">
        <v>0.94842400000000004</v>
      </c>
      <c r="BU52" s="324">
        <v>0.99977110000000002</v>
      </c>
      <c r="BV52" s="324">
        <v>1.032319</v>
      </c>
    </row>
    <row r="53" spans="1:79" ht="11.25"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324"/>
      <c r="BE53" s="324"/>
      <c r="BF53" s="324"/>
      <c r="BG53" s="324"/>
      <c r="BH53" s="324"/>
      <c r="BI53" s="324"/>
      <c r="BJ53" s="324"/>
      <c r="BK53" s="324"/>
      <c r="BL53" s="324"/>
      <c r="BM53" s="324"/>
      <c r="BN53" s="324"/>
      <c r="BO53" s="324"/>
      <c r="BP53" s="324"/>
      <c r="BQ53" s="324"/>
      <c r="BR53" s="324"/>
      <c r="BS53" s="324"/>
      <c r="BT53" s="324"/>
      <c r="BU53" s="324"/>
      <c r="BV53" s="324"/>
    </row>
    <row r="54" spans="1:79" ht="11.25" customHeight="1" x14ac:dyDescent="0.2">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324"/>
      <c r="BE54" s="324"/>
      <c r="BF54" s="324"/>
      <c r="BG54" s="324"/>
      <c r="BH54" s="324"/>
      <c r="BI54" s="324"/>
      <c r="BJ54" s="324"/>
      <c r="BK54" s="324"/>
      <c r="BL54" s="324"/>
      <c r="BM54" s="324"/>
      <c r="BN54" s="324"/>
      <c r="BO54" s="324"/>
      <c r="BP54" s="324"/>
      <c r="BQ54" s="324"/>
      <c r="BR54" s="324"/>
      <c r="BS54" s="324"/>
      <c r="BT54" s="324"/>
      <c r="BU54" s="324"/>
      <c r="BV54" s="324"/>
    </row>
    <row r="55" spans="1:79" ht="11.25" customHeight="1" x14ac:dyDescent="0.2">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0.34267799999999998</v>
      </c>
      <c r="AO55" s="208">
        <v>0.59428999999999998</v>
      </c>
      <c r="AP55" s="208">
        <v>0.77866599999999997</v>
      </c>
      <c r="AQ55" s="208">
        <v>0.89974100000000001</v>
      </c>
      <c r="AR55" s="208">
        <v>0.88090000000000002</v>
      </c>
      <c r="AS55" s="208">
        <v>0.84980599999999995</v>
      </c>
      <c r="AT55" s="208">
        <v>0.80548299999999995</v>
      </c>
      <c r="AU55" s="208">
        <v>0.60673299999999997</v>
      </c>
      <c r="AV55" s="208">
        <v>0.48303200000000002</v>
      </c>
      <c r="AW55" s="208">
        <v>0.385266</v>
      </c>
      <c r="AX55" s="208">
        <v>0.38845099999999999</v>
      </c>
      <c r="AY55" s="208">
        <v>0.37948300000000001</v>
      </c>
      <c r="AZ55" s="208">
        <v>0.45524999999999999</v>
      </c>
      <c r="BA55" s="208">
        <v>0.63170999999999999</v>
      </c>
      <c r="BB55" s="208">
        <v>0.80801699000000005</v>
      </c>
      <c r="BC55" s="208">
        <v>0.84977115000000003</v>
      </c>
      <c r="BD55" s="324">
        <v>0.88365170000000004</v>
      </c>
      <c r="BE55" s="324">
        <v>0.87215889999999996</v>
      </c>
      <c r="BF55" s="324">
        <v>0.84662870000000001</v>
      </c>
      <c r="BG55" s="324">
        <v>0.62489830000000002</v>
      </c>
      <c r="BH55" s="324">
        <v>0.46285520000000002</v>
      </c>
      <c r="BI55" s="324">
        <v>0.34474080000000001</v>
      </c>
      <c r="BJ55" s="324">
        <v>0.37007600000000002</v>
      </c>
      <c r="BK55" s="324">
        <v>0.38060270000000002</v>
      </c>
      <c r="BL55" s="324">
        <v>0.4371256</v>
      </c>
      <c r="BM55" s="324">
        <v>0.65566630000000004</v>
      </c>
      <c r="BN55" s="324">
        <v>0.79571670000000005</v>
      </c>
      <c r="BO55" s="324">
        <v>0.83938939999999995</v>
      </c>
      <c r="BP55" s="324">
        <v>0.87764050000000005</v>
      </c>
      <c r="BQ55" s="324">
        <v>0.8641858</v>
      </c>
      <c r="BR55" s="324">
        <v>0.83452210000000004</v>
      </c>
      <c r="BS55" s="324">
        <v>0.61461080000000001</v>
      </c>
      <c r="BT55" s="324">
        <v>0.45052439999999999</v>
      </c>
      <c r="BU55" s="324">
        <v>0.32643</v>
      </c>
      <c r="BV55" s="324">
        <v>0.33912209999999998</v>
      </c>
    </row>
    <row r="56" spans="1:79" ht="11.25" customHeight="1" x14ac:dyDescent="0.2">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8.519774</v>
      </c>
      <c r="AN56" s="208">
        <v>8.3963570000000001</v>
      </c>
      <c r="AO56" s="208">
        <v>9.2834509999999995</v>
      </c>
      <c r="AP56" s="208">
        <v>9.6359999999999992</v>
      </c>
      <c r="AQ56" s="208">
        <v>9.8667090000000002</v>
      </c>
      <c r="AR56" s="208">
        <v>9.9492329999999995</v>
      </c>
      <c r="AS56" s="208">
        <v>9.9333220000000004</v>
      </c>
      <c r="AT56" s="208">
        <v>9.8645479999999992</v>
      </c>
      <c r="AU56" s="208">
        <v>9.6735000000000007</v>
      </c>
      <c r="AV56" s="208">
        <v>9.6965800000000009</v>
      </c>
      <c r="AW56" s="208">
        <v>9.7026660000000007</v>
      </c>
      <c r="AX56" s="208">
        <v>9.6581609999999998</v>
      </c>
      <c r="AY56" s="208">
        <v>8.7561289999999996</v>
      </c>
      <c r="AZ56" s="208">
        <v>9.3859639999999995</v>
      </c>
      <c r="BA56" s="208">
        <v>9.5241939999999996</v>
      </c>
      <c r="BB56" s="208">
        <v>9.6793999999999993</v>
      </c>
      <c r="BC56" s="208">
        <v>9.9223082258000002</v>
      </c>
      <c r="BD56" s="324">
        <v>10.129810000000001</v>
      </c>
      <c r="BE56" s="324">
        <v>9.8393429999999995</v>
      </c>
      <c r="BF56" s="324">
        <v>10.20918</v>
      </c>
      <c r="BG56" s="324">
        <v>9.8955420000000007</v>
      </c>
      <c r="BH56" s="324">
        <v>9.859159</v>
      </c>
      <c r="BI56" s="324">
        <v>9.7144899999999996</v>
      </c>
      <c r="BJ56" s="324">
        <v>9.7893740000000005</v>
      </c>
      <c r="BK56" s="324">
        <v>9.3535799999999991</v>
      </c>
      <c r="BL56" s="324">
        <v>9.1479700000000008</v>
      </c>
      <c r="BM56" s="324">
        <v>9.4327509999999997</v>
      </c>
      <c r="BN56" s="324">
        <v>9.6500620000000001</v>
      </c>
      <c r="BO56" s="324">
        <v>9.9368350000000003</v>
      </c>
      <c r="BP56" s="324">
        <v>10.0143</v>
      </c>
      <c r="BQ56" s="324">
        <v>9.8376599999999996</v>
      </c>
      <c r="BR56" s="324">
        <v>10.09226</v>
      </c>
      <c r="BS56" s="324">
        <v>9.8575730000000004</v>
      </c>
      <c r="BT56" s="324">
        <v>9.8216809999999999</v>
      </c>
      <c r="BU56" s="324">
        <v>9.7877240000000008</v>
      </c>
      <c r="BV56" s="324">
        <v>9.949128</v>
      </c>
    </row>
    <row r="57" spans="1:79" ht="11.25" customHeight="1" x14ac:dyDescent="0.2">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1.2263539999999999</v>
      </c>
      <c r="AN57" s="208">
        <v>0.94935700000000001</v>
      </c>
      <c r="AO57" s="208">
        <v>1.101</v>
      </c>
      <c r="AP57" s="208">
        <v>1.2626329999999999</v>
      </c>
      <c r="AQ57" s="208">
        <v>1.3080639999999999</v>
      </c>
      <c r="AR57" s="208">
        <v>1.3831329999999999</v>
      </c>
      <c r="AS57" s="208">
        <v>1.423387</v>
      </c>
      <c r="AT57" s="208">
        <v>1.4352579999999999</v>
      </c>
      <c r="AU57" s="208">
        <v>1.355666</v>
      </c>
      <c r="AV57" s="208">
        <v>1.321096</v>
      </c>
      <c r="AW57" s="208">
        <v>1.4354659999999999</v>
      </c>
      <c r="AX57" s="208">
        <v>1.5121290000000001</v>
      </c>
      <c r="AY57" s="208">
        <v>1.516548</v>
      </c>
      <c r="AZ57" s="208">
        <v>1.5036430000000001</v>
      </c>
      <c r="BA57" s="208">
        <v>1.4359360000000001</v>
      </c>
      <c r="BB57" s="208">
        <v>1.6718999999999999</v>
      </c>
      <c r="BC57" s="208">
        <v>1.7422187096999999</v>
      </c>
      <c r="BD57" s="324">
        <v>1.747833</v>
      </c>
      <c r="BE57" s="324">
        <v>1.7017519999999999</v>
      </c>
      <c r="BF57" s="324">
        <v>1.639888</v>
      </c>
      <c r="BG57" s="324">
        <v>1.563601</v>
      </c>
      <c r="BH57" s="324">
        <v>1.4972829999999999</v>
      </c>
      <c r="BI57" s="324">
        <v>1.5483229999999999</v>
      </c>
      <c r="BJ57" s="324">
        <v>1.59196</v>
      </c>
      <c r="BK57" s="324">
        <v>1.5358350000000001</v>
      </c>
      <c r="BL57" s="324">
        <v>1.4820199999999999</v>
      </c>
      <c r="BM57" s="324">
        <v>1.5586199999999999</v>
      </c>
      <c r="BN57" s="324">
        <v>1.553912</v>
      </c>
      <c r="BO57" s="324">
        <v>1.5766690000000001</v>
      </c>
      <c r="BP57" s="324">
        <v>1.6357200000000001</v>
      </c>
      <c r="BQ57" s="324">
        <v>1.6569750000000001</v>
      </c>
      <c r="BR57" s="324">
        <v>1.664771</v>
      </c>
      <c r="BS57" s="324">
        <v>1.5824309999999999</v>
      </c>
      <c r="BT57" s="324">
        <v>1.4897940000000001</v>
      </c>
      <c r="BU57" s="324">
        <v>1.532122</v>
      </c>
      <c r="BV57" s="324">
        <v>1.5505359999999999</v>
      </c>
    </row>
    <row r="58" spans="1:79" ht="11.25" customHeight="1" x14ac:dyDescent="0.2">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4.5535480000000002</v>
      </c>
      <c r="AN58" s="208">
        <v>3.7661069999999999</v>
      </c>
      <c r="AO58" s="208">
        <v>4.5060320000000003</v>
      </c>
      <c r="AP58" s="208">
        <v>4.6066659999999997</v>
      </c>
      <c r="AQ58" s="208">
        <v>4.745806</v>
      </c>
      <c r="AR58" s="208">
        <v>4.9539</v>
      </c>
      <c r="AS58" s="208">
        <v>4.8536770000000002</v>
      </c>
      <c r="AT58" s="208">
        <v>4.7507409999999997</v>
      </c>
      <c r="AU58" s="208">
        <v>4.5503999999999998</v>
      </c>
      <c r="AV58" s="208">
        <v>4.721838</v>
      </c>
      <c r="AW58" s="208">
        <v>4.9541659999999998</v>
      </c>
      <c r="AX58" s="208">
        <v>4.922129</v>
      </c>
      <c r="AY58" s="208">
        <v>4.6440320000000002</v>
      </c>
      <c r="AZ58" s="208">
        <v>4.6657500000000001</v>
      </c>
      <c r="BA58" s="208">
        <v>5.0006769999999996</v>
      </c>
      <c r="BB58" s="208">
        <v>4.8520333332999996</v>
      </c>
      <c r="BC58" s="208">
        <v>5.0833680645000001</v>
      </c>
      <c r="BD58" s="324">
        <v>5.226343</v>
      </c>
      <c r="BE58" s="324">
        <v>5.144088</v>
      </c>
      <c r="BF58" s="324">
        <v>5.2305190000000001</v>
      </c>
      <c r="BG58" s="324">
        <v>4.9668869999999998</v>
      </c>
      <c r="BH58" s="324">
        <v>4.7727349999999999</v>
      </c>
      <c r="BI58" s="324">
        <v>4.9148300000000003</v>
      </c>
      <c r="BJ58" s="324">
        <v>5.2336410000000004</v>
      </c>
      <c r="BK58" s="324">
        <v>4.6933889999999998</v>
      </c>
      <c r="BL58" s="324">
        <v>4.3480249999999998</v>
      </c>
      <c r="BM58" s="324">
        <v>4.8380859999999997</v>
      </c>
      <c r="BN58" s="324">
        <v>4.9474489999999998</v>
      </c>
      <c r="BO58" s="324">
        <v>5.090198</v>
      </c>
      <c r="BP58" s="324">
        <v>5.16737</v>
      </c>
      <c r="BQ58" s="324">
        <v>5.102735</v>
      </c>
      <c r="BR58" s="324">
        <v>5.0820689999999997</v>
      </c>
      <c r="BS58" s="324">
        <v>4.8663530000000002</v>
      </c>
      <c r="BT58" s="324">
        <v>4.5931230000000003</v>
      </c>
      <c r="BU58" s="324">
        <v>5.0035559999999997</v>
      </c>
      <c r="BV58" s="324">
        <v>5.1631070000000001</v>
      </c>
      <c r="BX58" s="698"/>
      <c r="BY58" s="698"/>
      <c r="BZ58" s="698"/>
      <c r="CA58" s="699"/>
    </row>
    <row r="59" spans="1:79" ht="11.25" customHeight="1" x14ac:dyDescent="0.2">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0.22719300000000001</v>
      </c>
      <c r="AP59" s="208">
        <v>0.18133299999999999</v>
      </c>
      <c r="AQ59" s="208">
        <v>0.205903</v>
      </c>
      <c r="AR59" s="208">
        <v>0.216366</v>
      </c>
      <c r="AS59" s="208">
        <v>0.23406399999999999</v>
      </c>
      <c r="AT59" s="208">
        <v>0.21916099999999999</v>
      </c>
      <c r="AU59" s="208">
        <v>0.18390000000000001</v>
      </c>
      <c r="AV59" s="208">
        <v>0.22287100000000001</v>
      </c>
      <c r="AW59" s="208">
        <v>0.25119999999999998</v>
      </c>
      <c r="AX59" s="208">
        <v>0.19232199999999999</v>
      </c>
      <c r="AY59" s="208">
        <v>0.26267699999999999</v>
      </c>
      <c r="AZ59" s="208">
        <v>0.21832099999999999</v>
      </c>
      <c r="BA59" s="208">
        <v>0.30058099999999999</v>
      </c>
      <c r="BB59" s="208">
        <v>0.22896666667000001</v>
      </c>
      <c r="BC59" s="208">
        <v>0.26242700000000002</v>
      </c>
      <c r="BD59" s="324">
        <v>0.2615267</v>
      </c>
      <c r="BE59" s="324">
        <v>0.25751800000000002</v>
      </c>
      <c r="BF59" s="324">
        <v>0.27765269999999997</v>
      </c>
      <c r="BG59" s="324">
        <v>0.26530429999999999</v>
      </c>
      <c r="BH59" s="324">
        <v>0.2638065</v>
      </c>
      <c r="BI59" s="324">
        <v>0.1816807</v>
      </c>
      <c r="BJ59" s="324">
        <v>0.2093352</v>
      </c>
      <c r="BK59" s="324">
        <v>0.2902922</v>
      </c>
      <c r="BL59" s="324">
        <v>0.22210379999999999</v>
      </c>
      <c r="BM59" s="324">
        <v>0.27093889999999998</v>
      </c>
      <c r="BN59" s="324">
        <v>0.26418340000000001</v>
      </c>
      <c r="BO59" s="324">
        <v>0.25070730000000002</v>
      </c>
      <c r="BP59" s="324">
        <v>0.2357255</v>
      </c>
      <c r="BQ59" s="324">
        <v>0.26525579999999999</v>
      </c>
      <c r="BR59" s="324">
        <v>0.28027010000000002</v>
      </c>
      <c r="BS59" s="324">
        <v>0.26407920000000001</v>
      </c>
      <c r="BT59" s="324">
        <v>0.26408419999999999</v>
      </c>
      <c r="BU59" s="324">
        <v>0.18273</v>
      </c>
      <c r="BV59" s="324">
        <v>0.2043056</v>
      </c>
    </row>
    <row r="60" spans="1:79" ht="11.25" customHeight="1" x14ac:dyDescent="0.2">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2.2256420000000001</v>
      </c>
      <c r="AN60" s="208">
        <v>1.9095310000000001</v>
      </c>
      <c r="AO60" s="208">
        <v>2.1180599999999998</v>
      </c>
      <c r="AP60" s="208">
        <v>2.3015639999999999</v>
      </c>
      <c r="AQ60" s="208">
        <v>2.4422540000000001</v>
      </c>
      <c r="AR60" s="208">
        <v>2.5102980000000001</v>
      </c>
      <c r="AS60" s="208">
        <v>2.4619960000000001</v>
      </c>
      <c r="AT60" s="208">
        <v>2.504124</v>
      </c>
      <c r="AU60" s="208">
        <v>2.3556979999999998</v>
      </c>
      <c r="AV60" s="208">
        <v>2.2568990000000002</v>
      </c>
      <c r="AW60" s="208">
        <v>2.3383289999999999</v>
      </c>
      <c r="AX60" s="208">
        <v>2.3891239999999998</v>
      </c>
      <c r="AY60" s="208">
        <v>2.2803490000000002</v>
      </c>
      <c r="AZ60" s="208">
        <v>2.2019639999999998</v>
      </c>
      <c r="BA60" s="208">
        <v>2.2906460000000002</v>
      </c>
      <c r="BB60" s="208">
        <v>2.3547479255999999</v>
      </c>
      <c r="BC60" s="208">
        <v>2.4734378236999999</v>
      </c>
      <c r="BD60" s="324">
        <v>2.6141350000000001</v>
      </c>
      <c r="BE60" s="324">
        <v>2.5708630000000001</v>
      </c>
      <c r="BF60" s="324">
        <v>2.6119490000000001</v>
      </c>
      <c r="BG60" s="324">
        <v>2.4475479999999998</v>
      </c>
      <c r="BH60" s="324">
        <v>2.286934</v>
      </c>
      <c r="BI60" s="324">
        <v>2.4235880000000001</v>
      </c>
      <c r="BJ60" s="324">
        <v>2.4778280000000001</v>
      </c>
      <c r="BK60" s="324">
        <v>2.3703080000000001</v>
      </c>
      <c r="BL60" s="324">
        <v>2.2963939999999998</v>
      </c>
      <c r="BM60" s="324">
        <v>2.385688</v>
      </c>
      <c r="BN60" s="324">
        <v>2.4037959999999998</v>
      </c>
      <c r="BO60" s="324">
        <v>2.496893</v>
      </c>
      <c r="BP60" s="324">
        <v>2.6015540000000001</v>
      </c>
      <c r="BQ60" s="324">
        <v>2.5272969999999999</v>
      </c>
      <c r="BR60" s="324">
        <v>2.6316099999999998</v>
      </c>
      <c r="BS60" s="324">
        <v>2.4314710000000002</v>
      </c>
      <c r="BT60" s="324">
        <v>2.293415</v>
      </c>
      <c r="BU60" s="324">
        <v>2.4263140000000001</v>
      </c>
      <c r="BV60" s="324">
        <v>2.402012</v>
      </c>
    </row>
    <row r="61" spans="1:79" ht="11.25" customHeight="1" x14ac:dyDescent="0.2">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17.061834000000001</v>
      </c>
      <c r="AN61" s="208">
        <v>15.55153</v>
      </c>
      <c r="AO61" s="208">
        <v>17.830026</v>
      </c>
      <c r="AP61" s="208">
        <v>18.766862</v>
      </c>
      <c r="AQ61" s="208">
        <v>19.468477</v>
      </c>
      <c r="AR61" s="208">
        <v>19.893830000000001</v>
      </c>
      <c r="AS61" s="208">
        <v>19.756252</v>
      </c>
      <c r="AT61" s="208">
        <v>19.579315000000001</v>
      </c>
      <c r="AU61" s="208">
        <v>18.725897</v>
      </c>
      <c r="AV61" s="208">
        <v>18.702316</v>
      </c>
      <c r="AW61" s="208">
        <v>19.067093</v>
      </c>
      <c r="AX61" s="208">
        <v>19.062315999999999</v>
      </c>
      <c r="AY61" s="208">
        <v>17.839217999999999</v>
      </c>
      <c r="AZ61" s="208">
        <v>18.430892</v>
      </c>
      <c r="BA61" s="208">
        <v>19.183744000000001</v>
      </c>
      <c r="BB61" s="208">
        <v>19.595064915999998</v>
      </c>
      <c r="BC61" s="208">
        <v>20.333530973999999</v>
      </c>
      <c r="BD61" s="324">
        <v>20.863299999999999</v>
      </c>
      <c r="BE61" s="324">
        <v>20.385719999999999</v>
      </c>
      <c r="BF61" s="324">
        <v>20.815819999999999</v>
      </c>
      <c r="BG61" s="324">
        <v>19.763780000000001</v>
      </c>
      <c r="BH61" s="324">
        <v>19.142769999999999</v>
      </c>
      <c r="BI61" s="324">
        <v>19.127649999999999</v>
      </c>
      <c r="BJ61" s="324">
        <v>19.67221</v>
      </c>
      <c r="BK61" s="324">
        <v>18.624009999999998</v>
      </c>
      <c r="BL61" s="324">
        <v>17.93364</v>
      </c>
      <c r="BM61" s="324">
        <v>19.141749999999998</v>
      </c>
      <c r="BN61" s="324">
        <v>19.615120000000001</v>
      </c>
      <c r="BO61" s="324">
        <v>20.19069</v>
      </c>
      <c r="BP61" s="324">
        <v>20.532309999999999</v>
      </c>
      <c r="BQ61" s="324">
        <v>20.254110000000001</v>
      </c>
      <c r="BR61" s="324">
        <v>20.585509999999999</v>
      </c>
      <c r="BS61" s="324">
        <v>19.616520000000001</v>
      </c>
      <c r="BT61" s="324">
        <v>18.91262</v>
      </c>
      <c r="BU61" s="324">
        <v>19.258880000000001</v>
      </c>
      <c r="BV61" s="324">
        <v>19.60821</v>
      </c>
    </row>
    <row r="62" spans="1:79" ht="11.25"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324"/>
      <c r="BE62" s="324"/>
      <c r="BF62" s="324"/>
      <c r="BG62" s="324"/>
      <c r="BH62" s="324"/>
      <c r="BI62" s="324"/>
      <c r="BJ62" s="324"/>
      <c r="BK62" s="324"/>
      <c r="BL62" s="324"/>
      <c r="BM62" s="324"/>
      <c r="BN62" s="324"/>
      <c r="BO62" s="324"/>
      <c r="BP62" s="324"/>
      <c r="BQ62" s="324"/>
      <c r="BR62" s="324"/>
      <c r="BS62" s="324"/>
      <c r="BT62" s="324"/>
      <c r="BU62" s="324"/>
      <c r="BV62" s="324"/>
    </row>
    <row r="63" spans="1:79" ht="11.25" customHeight="1" x14ac:dyDescent="0.2">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14.974966999999999</v>
      </c>
      <c r="AN63" s="208">
        <v>12.8035</v>
      </c>
      <c r="AO63" s="208">
        <v>14.834064</v>
      </c>
      <c r="AP63" s="208">
        <v>15.633366000000001</v>
      </c>
      <c r="AQ63" s="208">
        <v>16.129774000000001</v>
      </c>
      <c r="AR63" s="208">
        <v>16.742899999999999</v>
      </c>
      <c r="AS63" s="208">
        <v>16.481708999999999</v>
      </c>
      <c r="AT63" s="208">
        <v>16.376677000000001</v>
      </c>
      <c r="AU63" s="208">
        <v>15.796766</v>
      </c>
      <c r="AV63" s="208">
        <v>15.580838</v>
      </c>
      <c r="AW63" s="208">
        <v>16.190999999999999</v>
      </c>
      <c r="AX63" s="208">
        <v>16.281935000000001</v>
      </c>
      <c r="AY63" s="208">
        <v>15.918096</v>
      </c>
      <c r="AZ63" s="208">
        <v>15.885536</v>
      </c>
      <c r="BA63" s="208">
        <v>16.378323000000002</v>
      </c>
      <c r="BB63" s="208">
        <v>16.136266667000001</v>
      </c>
      <c r="BC63" s="208">
        <v>16.549704839</v>
      </c>
      <c r="BD63" s="324">
        <v>17.2044</v>
      </c>
      <c r="BE63" s="324">
        <v>16.911560000000001</v>
      </c>
      <c r="BF63" s="324">
        <v>17.23517</v>
      </c>
      <c r="BG63" s="324">
        <v>16.38449</v>
      </c>
      <c r="BH63" s="324">
        <v>15.66865</v>
      </c>
      <c r="BI63" s="324">
        <v>16.011520000000001</v>
      </c>
      <c r="BJ63" s="324">
        <v>16.79946</v>
      </c>
      <c r="BK63" s="324">
        <v>15.95749</v>
      </c>
      <c r="BL63" s="324">
        <v>15.056660000000001</v>
      </c>
      <c r="BM63" s="324">
        <v>15.85252</v>
      </c>
      <c r="BN63" s="324">
        <v>16.218879999999999</v>
      </c>
      <c r="BO63" s="324">
        <v>16.602740000000001</v>
      </c>
      <c r="BP63" s="324">
        <v>17.17943</v>
      </c>
      <c r="BQ63" s="324">
        <v>16.922460000000001</v>
      </c>
      <c r="BR63" s="324">
        <v>17.04898</v>
      </c>
      <c r="BS63" s="324">
        <v>16.40305</v>
      </c>
      <c r="BT63" s="324">
        <v>15.56897</v>
      </c>
      <c r="BU63" s="324">
        <v>16.072839999999999</v>
      </c>
      <c r="BV63" s="324">
        <v>16.227699999999999</v>
      </c>
    </row>
    <row r="64" spans="1:79" ht="11.25" customHeight="1" x14ac:dyDescent="0.2">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17.943809999999999</v>
      </c>
      <c r="BB64" s="208">
        <v>17.943809999999999</v>
      </c>
      <c r="BC64" s="208">
        <v>17.943809999999999</v>
      </c>
      <c r="BD64" s="324">
        <v>17.943809999999999</v>
      </c>
      <c r="BE64" s="324">
        <v>17.943809999999999</v>
      </c>
      <c r="BF64" s="324">
        <v>17.943809999999999</v>
      </c>
      <c r="BG64" s="324">
        <v>17.943809999999999</v>
      </c>
      <c r="BH64" s="324">
        <v>17.943809999999999</v>
      </c>
      <c r="BI64" s="324">
        <v>17.943809999999999</v>
      </c>
      <c r="BJ64" s="324">
        <v>17.943809999999999</v>
      </c>
      <c r="BK64" s="324">
        <v>17.943809999999999</v>
      </c>
      <c r="BL64" s="324">
        <v>17.943809999999999</v>
      </c>
      <c r="BM64" s="324">
        <v>17.943809999999999</v>
      </c>
      <c r="BN64" s="324">
        <v>17.943809999999999</v>
      </c>
      <c r="BO64" s="324">
        <v>17.943809999999999</v>
      </c>
      <c r="BP64" s="324">
        <v>17.943809999999999</v>
      </c>
      <c r="BQ64" s="324">
        <v>17.943809999999999</v>
      </c>
      <c r="BR64" s="324">
        <v>17.943809999999999</v>
      </c>
      <c r="BS64" s="324">
        <v>17.943809999999999</v>
      </c>
      <c r="BT64" s="324">
        <v>17.943809999999999</v>
      </c>
      <c r="BU64" s="324">
        <v>17.943809999999999</v>
      </c>
      <c r="BV64" s="324">
        <v>17.943809999999999</v>
      </c>
    </row>
    <row r="65" spans="1:74" ht="11.25" customHeight="1" x14ac:dyDescent="0.2">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0.82538993215000001</v>
      </c>
      <c r="AN65" s="209">
        <v>0.70778237218999995</v>
      </c>
      <c r="AO65" s="209">
        <v>0.82003272598999999</v>
      </c>
      <c r="AP65" s="209">
        <v>0.86240206976</v>
      </c>
      <c r="AQ65" s="209">
        <v>0.88978601808000002</v>
      </c>
      <c r="AR65" s="209">
        <v>0.92360862105999997</v>
      </c>
      <c r="AS65" s="209">
        <v>0.90911998809000005</v>
      </c>
      <c r="AT65" s="209">
        <v>0.90327168732999996</v>
      </c>
      <c r="AU65" s="209">
        <v>0.87128612716999998</v>
      </c>
      <c r="AV65" s="209">
        <v>0.85929583446000002</v>
      </c>
      <c r="AW65" s="209">
        <v>0.89294676291999997</v>
      </c>
      <c r="AX65" s="209">
        <v>0.91080105166000003</v>
      </c>
      <c r="AY65" s="209">
        <v>0.88725626099999999</v>
      </c>
      <c r="AZ65" s="209">
        <v>0.88544140425999995</v>
      </c>
      <c r="BA65" s="209">
        <v>0.91275615378999997</v>
      </c>
      <c r="BB65" s="209">
        <v>0.89926646941999999</v>
      </c>
      <c r="BC65" s="209">
        <v>0.92230718217999996</v>
      </c>
      <c r="BD65" s="350">
        <v>0.95879300000000001</v>
      </c>
      <c r="BE65" s="350">
        <v>0.94247320000000001</v>
      </c>
      <c r="BF65" s="350">
        <v>0.96050780000000002</v>
      </c>
      <c r="BG65" s="350">
        <v>0.91310009999999997</v>
      </c>
      <c r="BH65" s="350">
        <v>0.87320629999999999</v>
      </c>
      <c r="BI65" s="350">
        <v>0.89231470000000002</v>
      </c>
      <c r="BJ65" s="350">
        <v>0.93622590000000006</v>
      </c>
      <c r="BK65" s="350">
        <v>0.88930319999999996</v>
      </c>
      <c r="BL65" s="350">
        <v>0.83910059999999997</v>
      </c>
      <c r="BM65" s="350">
        <v>0.88345370000000001</v>
      </c>
      <c r="BN65" s="350">
        <v>0.90387039999999996</v>
      </c>
      <c r="BO65" s="350">
        <v>0.9252629</v>
      </c>
      <c r="BP65" s="350">
        <v>0.95740150000000002</v>
      </c>
      <c r="BQ65" s="350">
        <v>0.94308049999999999</v>
      </c>
      <c r="BR65" s="350">
        <v>0.95013179999999997</v>
      </c>
      <c r="BS65" s="350">
        <v>0.914134</v>
      </c>
      <c r="BT65" s="350">
        <v>0.86765150000000002</v>
      </c>
      <c r="BU65" s="350">
        <v>0.89573190000000003</v>
      </c>
      <c r="BV65" s="350">
        <v>0.90436179999999999</v>
      </c>
    </row>
    <row r="66" spans="1:74" s="400" customFormat="1" ht="22.45" customHeight="1" x14ac:dyDescent="0.2">
      <c r="A66" s="399"/>
      <c r="B66" s="788" t="s">
        <v>971</v>
      </c>
      <c r="C66" s="756"/>
      <c r="D66" s="756"/>
      <c r="E66" s="756"/>
      <c r="F66" s="756"/>
      <c r="G66" s="756"/>
      <c r="H66" s="756"/>
      <c r="I66" s="756"/>
      <c r="J66" s="756"/>
      <c r="K66" s="756"/>
      <c r="L66" s="756"/>
      <c r="M66" s="756"/>
      <c r="N66" s="756"/>
      <c r="O66" s="756"/>
      <c r="P66" s="756"/>
      <c r="Q66" s="753"/>
      <c r="AY66" s="481"/>
      <c r="AZ66" s="481"/>
      <c r="BA66" s="481"/>
      <c r="BB66" s="481"/>
      <c r="BC66" s="481"/>
      <c r="BD66" s="481"/>
      <c r="BE66" s="481"/>
      <c r="BF66" s="481"/>
      <c r="BG66" s="481"/>
      <c r="BH66" s="481"/>
      <c r="BI66" s="481"/>
      <c r="BJ66" s="481"/>
    </row>
    <row r="67" spans="1:74" ht="11.95" customHeight="1" x14ac:dyDescent="0.2">
      <c r="A67" s="61"/>
      <c r="B67" s="746" t="s">
        <v>808</v>
      </c>
      <c r="C67" s="738"/>
      <c r="D67" s="738"/>
      <c r="E67" s="738"/>
      <c r="F67" s="738"/>
      <c r="G67" s="738"/>
      <c r="H67" s="738"/>
      <c r="I67" s="738"/>
      <c r="J67" s="738"/>
      <c r="K67" s="738"/>
      <c r="L67" s="738"/>
      <c r="M67" s="738"/>
      <c r="N67" s="738"/>
      <c r="O67" s="738"/>
      <c r="P67" s="738"/>
      <c r="Q67" s="738"/>
      <c r="BD67" s="365"/>
      <c r="BE67" s="365"/>
      <c r="BF67" s="365"/>
      <c r="BH67" s="365"/>
    </row>
    <row r="68" spans="1:74" s="400" customFormat="1" ht="11.95" customHeight="1" x14ac:dyDescent="0.2">
      <c r="A68" s="399"/>
      <c r="B68" s="764" t="str">
        <f>"Notes: "&amp;"EIA completed modeling and analysis for this report on " &amp;Dates!D2&amp;"."</f>
        <v>Notes: EIA completed modeling and analysis for this report on Thursday June 2, 2022.</v>
      </c>
      <c r="C68" s="763"/>
      <c r="D68" s="763"/>
      <c r="E68" s="763"/>
      <c r="F68" s="763"/>
      <c r="G68" s="763"/>
      <c r="H68" s="763"/>
      <c r="I68" s="763"/>
      <c r="J68" s="763"/>
      <c r="K68" s="763"/>
      <c r="L68" s="763"/>
      <c r="M68" s="763"/>
      <c r="N68" s="763"/>
      <c r="O68" s="763"/>
      <c r="P68" s="763"/>
      <c r="Q68" s="763"/>
      <c r="AY68" s="481"/>
      <c r="AZ68" s="481"/>
      <c r="BA68" s="481"/>
      <c r="BB68" s="481"/>
      <c r="BC68" s="481"/>
      <c r="BD68" s="481"/>
      <c r="BE68" s="481"/>
      <c r="BF68" s="481"/>
      <c r="BG68" s="481"/>
      <c r="BH68" s="481"/>
      <c r="BI68" s="481"/>
      <c r="BJ68" s="481"/>
    </row>
    <row r="69" spans="1:74" s="400" customFormat="1" ht="11.95" customHeight="1" x14ac:dyDescent="0.2">
      <c r="A69" s="399"/>
      <c r="B69" s="764" t="s">
        <v>351</v>
      </c>
      <c r="C69" s="763"/>
      <c r="D69" s="763"/>
      <c r="E69" s="763"/>
      <c r="F69" s="763"/>
      <c r="G69" s="763"/>
      <c r="H69" s="763"/>
      <c r="I69" s="763"/>
      <c r="J69" s="763"/>
      <c r="K69" s="763"/>
      <c r="L69" s="763"/>
      <c r="M69" s="763"/>
      <c r="N69" s="763"/>
      <c r="O69" s="763"/>
      <c r="P69" s="763"/>
      <c r="Q69" s="763"/>
      <c r="AY69" s="481"/>
      <c r="AZ69" s="481"/>
      <c r="BA69" s="481"/>
      <c r="BB69" s="481"/>
      <c r="BC69" s="481"/>
      <c r="BD69" s="481"/>
      <c r="BE69" s="481"/>
      <c r="BF69" s="481"/>
      <c r="BG69" s="481"/>
      <c r="BH69" s="481"/>
      <c r="BI69" s="481"/>
      <c r="BJ69" s="481"/>
    </row>
    <row r="70" spans="1:74" s="400" customFormat="1" ht="11.95" customHeight="1" x14ac:dyDescent="0.2">
      <c r="A70" s="399"/>
      <c r="B70" s="757" t="s">
        <v>842</v>
      </c>
      <c r="C70" s="756"/>
      <c r="D70" s="756"/>
      <c r="E70" s="756"/>
      <c r="F70" s="756"/>
      <c r="G70" s="756"/>
      <c r="H70" s="756"/>
      <c r="I70" s="756"/>
      <c r="J70" s="756"/>
      <c r="K70" s="756"/>
      <c r="L70" s="756"/>
      <c r="M70" s="756"/>
      <c r="N70" s="756"/>
      <c r="O70" s="756"/>
      <c r="P70" s="756"/>
      <c r="Q70" s="753"/>
      <c r="AY70" s="481"/>
      <c r="AZ70" s="481"/>
      <c r="BA70" s="481"/>
      <c r="BB70" s="481"/>
      <c r="BC70" s="481"/>
      <c r="BD70" s="481"/>
      <c r="BE70" s="481"/>
      <c r="BF70" s="481"/>
      <c r="BG70" s="481"/>
      <c r="BH70" s="481"/>
      <c r="BI70" s="481"/>
      <c r="BJ70" s="481"/>
    </row>
    <row r="71" spans="1:74" s="400" customFormat="1" ht="11.95" customHeight="1" x14ac:dyDescent="0.2">
      <c r="A71" s="399"/>
      <c r="B71" s="758" t="s">
        <v>844</v>
      </c>
      <c r="C71" s="760"/>
      <c r="D71" s="760"/>
      <c r="E71" s="760"/>
      <c r="F71" s="760"/>
      <c r="G71" s="760"/>
      <c r="H71" s="760"/>
      <c r="I71" s="760"/>
      <c r="J71" s="760"/>
      <c r="K71" s="760"/>
      <c r="L71" s="760"/>
      <c r="M71" s="760"/>
      <c r="N71" s="760"/>
      <c r="O71" s="760"/>
      <c r="P71" s="760"/>
      <c r="Q71" s="753"/>
      <c r="AY71" s="481"/>
      <c r="AZ71" s="481"/>
      <c r="BA71" s="481"/>
      <c r="BB71" s="481"/>
      <c r="BC71" s="481"/>
      <c r="BD71" s="481"/>
      <c r="BE71" s="481"/>
      <c r="BF71" s="481"/>
      <c r="BG71" s="481"/>
      <c r="BH71" s="481"/>
      <c r="BI71" s="481"/>
      <c r="BJ71" s="481"/>
    </row>
    <row r="72" spans="1:74" s="400" customFormat="1" ht="11.95" customHeight="1" x14ac:dyDescent="0.2">
      <c r="A72" s="399"/>
      <c r="B72" s="759" t="s">
        <v>831</v>
      </c>
      <c r="C72" s="760"/>
      <c r="D72" s="760"/>
      <c r="E72" s="760"/>
      <c r="F72" s="760"/>
      <c r="G72" s="760"/>
      <c r="H72" s="760"/>
      <c r="I72" s="760"/>
      <c r="J72" s="760"/>
      <c r="K72" s="760"/>
      <c r="L72" s="760"/>
      <c r="M72" s="760"/>
      <c r="N72" s="760"/>
      <c r="O72" s="760"/>
      <c r="P72" s="760"/>
      <c r="Q72" s="753"/>
      <c r="AY72" s="481"/>
      <c r="AZ72" s="481"/>
      <c r="BA72" s="481"/>
      <c r="BB72" s="481"/>
      <c r="BC72" s="481"/>
      <c r="BD72" s="481"/>
      <c r="BE72" s="481"/>
      <c r="BF72" s="481"/>
      <c r="BG72" s="481"/>
      <c r="BH72" s="481"/>
      <c r="BI72" s="481"/>
      <c r="BJ72" s="481"/>
    </row>
    <row r="73" spans="1:74" s="400" customFormat="1" ht="11.95" customHeight="1" x14ac:dyDescent="0.2">
      <c r="A73" s="393"/>
      <c r="B73" s="765" t="s">
        <v>1362</v>
      </c>
      <c r="C73" s="753"/>
      <c r="D73" s="753"/>
      <c r="E73" s="753"/>
      <c r="F73" s="753"/>
      <c r="G73" s="753"/>
      <c r="H73" s="753"/>
      <c r="I73" s="753"/>
      <c r="J73" s="753"/>
      <c r="K73" s="753"/>
      <c r="L73" s="753"/>
      <c r="M73" s="753"/>
      <c r="N73" s="753"/>
      <c r="O73" s="753"/>
      <c r="P73" s="753"/>
      <c r="Q73" s="753"/>
      <c r="AY73" s="481"/>
      <c r="AZ73" s="481"/>
      <c r="BA73" s="481"/>
      <c r="BB73" s="481"/>
      <c r="BC73" s="481"/>
      <c r="BD73" s="481"/>
      <c r="BE73" s="481"/>
      <c r="BF73" s="481"/>
      <c r="BG73" s="481"/>
      <c r="BH73" s="481"/>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x14ac:dyDescent="0.2">
      <c r="BD83" s="365"/>
      <c r="BE83" s="365"/>
      <c r="BF83" s="365"/>
      <c r="BH83" s="365"/>
      <c r="BK83" s="365"/>
      <c r="BL83" s="365"/>
      <c r="BM83" s="365"/>
      <c r="BN83" s="365"/>
      <c r="BO83" s="365"/>
      <c r="BP83" s="365"/>
      <c r="BQ83" s="365"/>
      <c r="BR83" s="365"/>
      <c r="BS83" s="365"/>
      <c r="BT83" s="365"/>
      <c r="BU83" s="365"/>
      <c r="BV83" s="365"/>
    </row>
    <row r="84" spans="3:74" x14ac:dyDescent="0.2">
      <c r="BD84" s="365"/>
      <c r="BE84" s="365"/>
      <c r="BF84" s="365"/>
      <c r="BH84" s="365"/>
      <c r="BK84" s="365"/>
      <c r="BL84" s="365"/>
      <c r="BM84" s="365"/>
      <c r="BN84" s="365"/>
      <c r="BO84" s="365"/>
      <c r="BP84" s="365"/>
      <c r="BQ84" s="365"/>
      <c r="BR84" s="365"/>
      <c r="BS84" s="365"/>
      <c r="BT84" s="365"/>
      <c r="BU84" s="365"/>
      <c r="BV84" s="365"/>
    </row>
    <row r="85" spans="3:74" x14ac:dyDescent="0.2">
      <c r="BD85" s="365"/>
      <c r="BE85" s="365"/>
      <c r="BF85" s="365"/>
      <c r="BH85" s="365"/>
      <c r="BK85" s="365"/>
      <c r="BL85" s="365"/>
      <c r="BM85" s="365"/>
      <c r="BN85" s="365"/>
      <c r="BO85" s="365"/>
      <c r="BP85" s="365"/>
      <c r="BQ85" s="365"/>
      <c r="BR85" s="365"/>
      <c r="BS85" s="365"/>
      <c r="BT85" s="365"/>
      <c r="BU85" s="365"/>
      <c r="BV85" s="365"/>
    </row>
    <row r="86" spans="3:74" x14ac:dyDescent="0.2">
      <c r="BD86" s="365"/>
      <c r="BE86" s="365"/>
      <c r="BF86" s="365"/>
      <c r="BH86" s="365"/>
      <c r="BK86" s="365"/>
      <c r="BL86" s="365"/>
      <c r="BM86" s="365"/>
      <c r="BN86" s="365"/>
      <c r="BO86" s="365"/>
      <c r="BP86" s="365"/>
      <c r="BQ86" s="365"/>
      <c r="BR86" s="365"/>
      <c r="BS86" s="365"/>
      <c r="BT86" s="365"/>
      <c r="BU86" s="365"/>
      <c r="BV86" s="365"/>
    </row>
    <row r="87" spans="3:74" x14ac:dyDescent="0.2">
      <c r="BD87" s="365"/>
      <c r="BE87" s="365"/>
      <c r="BF87" s="365"/>
      <c r="BH87" s="365"/>
      <c r="BK87" s="365"/>
      <c r="BL87" s="365"/>
      <c r="BM87" s="365"/>
      <c r="BN87" s="365"/>
      <c r="BO87" s="365"/>
      <c r="BP87" s="365"/>
      <c r="BQ87" s="365"/>
      <c r="BR87" s="365"/>
      <c r="BS87" s="365"/>
      <c r="BT87" s="365"/>
      <c r="BU87" s="365"/>
      <c r="BV87" s="365"/>
    </row>
    <row r="88" spans="3:74" x14ac:dyDescent="0.2">
      <c r="BD88" s="365"/>
      <c r="BE88" s="365"/>
      <c r="BF88" s="365"/>
      <c r="BH88" s="365"/>
      <c r="BK88" s="365"/>
      <c r="BL88" s="365"/>
      <c r="BM88" s="365"/>
      <c r="BN88" s="365"/>
      <c r="BO88" s="365"/>
      <c r="BP88" s="365"/>
      <c r="BQ88" s="365"/>
      <c r="BR88" s="365"/>
      <c r="BS88" s="365"/>
      <c r="BT88" s="365"/>
      <c r="BU88" s="365"/>
      <c r="BV88" s="365"/>
    </row>
    <row r="89" spans="3:74" x14ac:dyDescent="0.2">
      <c r="BD89" s="365"/>
      <c r="BE89" s="365"/>
      <c r="BF89" s="365"/>
      <c r="BH89" s="365"/>
      <c r="BK89" s="365"/>
      <c r="BL89" s="365"/>
      <c r="BM89" s="365"/>
      <c r="BN89" s="365"/>
      <c r="BO89" s="365"/>
      <c r="BP89" s="365"/>
      <c r="BQ89" s="365"/>
      <c r="BR89" s="365"/>
      <c r="BS89" s="365"/>
      <c r="BT89" s="365"/>
      <c r="BU89" s="365"/>
      <c r="BV89" s="365"/>
    </row>
    <row r="90" spans="3:74" x14ac:dyDescent="0.2">
      <c r="BD90" s="365"/>
      <c r="BE90" s="365"/>
      <c r="BF90" s="365"/>
      <c r="BH90" s="365"/>
      <c r="BK90" s="365"/>
      <c r="BL90" s="365"/>
      <c r="BM90" s="365"/>
      <c r="BN90" s="365"/>
      <c r="BO90" s="365"/>
      <c r="BP90" s="365"/>
      <c r="BQ90" s="365"/>
      <c r="BR90" s="365"/>
      <c r="BS90" s="365"/>
      <c r="BT90" s="365"/>
      <c r="BU90" s="365"/>
      <c r="BV90" s="365"/>
    </row>
    <row r="91" spans="3:74" x14ac:dyDescent="0.2">
      <c r="BD91" s="365"/>
      <c r="BE91" s="365"/>
      <c r="BF91" s="365"/>
      <c r="BH91" s="365"/>
      <c r="BK91" s="365"/>
      <c r="BL91" s="365"/>
      <c r="BM91" s="365"/>
      <c r="BN91" s="365"/>
      <c r="BO91" s="365"/>
      <c r="BP91" s="365"/>
      <c r="BQ91" s="365"/>
      <c r="BR91" s="365"/>
      <c r="BS91" s="365"/>
      <c r="BT91" s="365"/>
      <c r="BU91" s="365"/>
      <c r="BV91" s="365"/>
    </row>
    <row r="92" spans="3:74" x14ac:dyDescent="0.2">
      <c r="BD92" s="365"/>
      <c r="BE92" s="365"/>
      <c r="BF92" s="365"/>
      <c r="BH92" s="365"/>
      <c r="BK92" s="365"/>
      <c r="BL92" s="365"/>
      <c r="BM92" s="365"/>
      <c r="BN92" s="365"/>
      <c r="BO92" s="365"/>
      <c r="BP92" s="365"/>
      <c r="BQ92" s="365"/>
      <c r="BR92" s="365"/>
      <c r="BS92" s="365"/>
      <c r="BT92" s="365"/>
      <c r="BU92" s="365"/>
      <c r="BV92" s="365"/>
    </row>
    <row r="93" spans="3:74" x14ac:dyDescent="0.2">
      <c r="BD93" s="365"/>
      <c r="BE93" s="365"/>
      <c r="BF93" s="365"/>
      <c r="BH93" s="365"/>
      <c r="BK93" s="365"/>
      <c r="BL93" s="365"/>
      <c r="BM93" s="365"/>
      <c r="BN93" s="365"/>
      <c r="BO93" s="365"/>
      <c r="BP93" s="365"/>
      <c r="BQ93" s="365"/>
      <c r="BR93" s="365"/>
      <c r="BS93" s="365"/>
      <c r="BT93" s="365"/>
      <c r="BU93" s="365"/>
      <c r="BV93" s="365"/>
    </row>
    <row r="94" spans="3:74" x14ac:dyDescent="0.2">
      <c r="BD94" s="365"/>
      <c r="BE94" s="365"/>
      <c r="BF94" s="365"/>
      <c r="BH94" s="365"/>
      <c r="BK94" s="365"/>
      <c r="BL94" s="365"/>
      <c r="BM94" s="365"/>
      <c r="BN94" s="365"/>
      <c r="BO94" s="365"/>
      <c r="BP94" s="365"/>
      <c r="BQ94" s="365"/>
      <c r="BR94" s="365"/>
      <c r="BS94" s="365"/>
      <c r="BT94" s="365"/>
      <c r="BU94" s="365"/>
      <c r="BV94" s="365"/>
    </row>
    <row r="95" spans="3:74" x14ac:dyDescent="0.2">
      <c r="BD95" s="365"/>
      <c r="BE95" s="365"/>
      <c r="BF95" s="365"/>
      <c r="BH95" s="365"/>
      <c r="BK95" s="365"/>
      <c r="BL95" s="365"/>
      <c r="BM95" s="365"/>
      <c r="BN95" s="365"/>
      <c r="BO95" s="365"/>
      <c r="BP95" s="365"/>
      <c r="BQ95" s="365"/>
      <c r="BR95" s="365"/>
      <c r="BS95" s="365"/>
      <c r="BT95" s="365"/>
      <c r="BU95" s="365"/>
      <c r="BV95" s="365"/>
    </row>
    <row r="96" spans="3:74" x14ac:dyDescent="0.2">
      <c r="BD96" s="365"/>
      <c r="BE96" s="365"/>
      <c r="BF96" s="365"/>
      <c r="BH96" s="365"/>
      <c r="BK96" s="365"/>
      <c r="BL96" s="365"/>
      <c r="BM96" s="365"/>
      <c r="BN96" s="365"/>
      <c r="BO96" s="365"/>
      <c r="BP96" s="365"/>
      <c r="BQ96" s="365"/>
      <c r="BR96" s="365"/>
      <c r="BS96" s="365"/>
      <c r="BT96" s="365"/>
      <c r="BU96" s="365"/>
      <c r="BV96" s="365"/>
    </row>
    <row r="97" spans="56:74" x14ac:dyDescent="0.2">
      <c r="BD97" s="365"/>
      <c r="BE97" s="365"/>
      <c r="BF97" s="365"/>
      <c r="BH97" s="365"/>
      <c r="BK97" s="365"/>
      <c r="BL97" s="365"/>
      <c r="BM97" s="365"/>
      <c r="BN97" s="365"/>
      <c r="BO97" s="365"/>
      <c r="BP97" s="365"/>
      <c r="BQ97" s="365"/>
      <c r="BR97" s="365"/>
      <c r="BS97" s="365"/>
      <c r="BT97" s="365"/>
      <c r="BU97" s="365"/>
      <c r="BV97" s="365"/>
    </row>
    <row r="98" spans="56:74" x14ac:dyDescent="0.2">
      <c r="BD98" s="365"/>
      <c r="BE98" s="365"/>
      <c r="BF98" s="365"/>
      <c r="BH98" s="365"/>
      <c r="BK98" s="365"/>
      <c r="BL98" s="365"/>
      <c r="BM98" s="365"/>
      <c r="BN98" s="365"/>
      <c r="BO98" s="365"/>
      <c r="BP98" s="365"/>
      <c r="BQ98" s="365"/>
      <c r="BR98" s="365"/>
      <c r="BS98" s="365"/>
      <c r="BT98" s="365"/>
      <c r="BU98" s="365"/>
      <c r="BV98" s="365"/>
    </row>
    <row r="99" spans="56:74" x14ac:dyDescent="0.2">
      <c r="BD99" s="365"/>
      <c r="BE99" s="365"/>
      <c r="BF99" s="365"/>
      <c r="BH99" s="365"/>
      <c r="BK99" s="365"/>
      <c r="BL99" s="365"/>
      <c r="BM99" s="365"/>
      <c r="BN99" s="365"/>
      <c r="BO99" s="365"/>
      <c r="BP99" s="365"/>
      <c r="BQ99" s="365"/>
      <c r="BR99" s="365"/>
      <c r="BS99" s="365"/>
      <c r="BT99" s="365"/>
      <c r="BU99" s="365"/>
      <c r="BV99" s="365"/>
    </row>
    <row r="100" spans="56:74" x14ac:dyDescent="0.2">
      <c r="BD100" s="365"/>
      <c r="BE100" s="365"/>
      <c r="BF100" s="365"/>
      <c r="BH100" s="365"/>
      <c r="BK100" s="365"/>
      <c r="BL100" s="365"/>
      <c r="BM100" s="365"/>
      <c r="BN100" s="365"/>
      <c r="BO100" s="365"/>
      <c r="BP100" s="365"/>
      <c r="BQ100" s="365"/>
      <c r="BR100" s="365"/>
      <c r="BS100" s="365"/>
      <c r="BT100" s="365"/>
      <c r="BU100" s="365"/>
      <c r="BV100" s="365"/>
    </row>
    <row r="101" spans="56:74" x14ac:dyDescent="0.2">
      <c r="BD101" s="365"/>
      <c r="BE101" s="365"/>
      <c r="BF101" s="365"/>
      <c r="BH101" s="365"/>
      <c r="BK101" s="365"/>
      <c r="BL101" s="365"/>
      <c r="BM101" s="365"/>
      <c r="BN101" s="365"/>
      <c r="BO101" s="365"/>
      <c r="BP101" s="365"/>
      <c r="BQ101" s="365"/>
      <c r="BR101" s="365"/>
      <c r="BS101" s="365"/>
      <c r="BT101" s="365"/>
      <c r="BU101" s="365"/>
      <c r="BV101" s="365"/>
    </row>
    <row r="102" spans="56:74" x14ac:dyDescent="0.2">
      <c r="BD102" s="365"/>
      <c r="BE102" s="365"/>
      <c r="BF102" s="365"/>
      <c r="BH102" s="365"/>
      <c r="BK102" s="365"/>
      <c r="BL102" s="365"/>
      <c r="BM102" s="365"/>
      <c r="BN102" s="365"/>
      <c r="BO102" s="365"/>
      <c r="BP102" s="365"/>
      <c r="BQ102" s="365"/>
      <c r="BR102" s="365"/>
      <c r="BS102" s="365"/>
      <c r="BT102" s="365"/>
      <c r="BU102" s="365"/>
      <c r="BV102" s="365"/>
    </row>
    <row r="103" spans="56:74" x14ac:dyDescent="0.2">
      <c r="BD103" s="365"/>
      <c r="BE103" s="365"/>
      <c r="BF103" s="365"/>
      <c r="BH103" s="365"/>
      <c r="BK103" s="365"/>
      <c r="BL103" s="365"/>
      <c r="BM103" s="365"/>
      <c r="BN103" s="365"/>
      <c r="BO103" s="365"/>
      <c r="BP103" s="365"/>
      <c r="BQ103" s="365"/>
      <c r="BR103" s="365"/>
      <c r="BS103" s="365"/>
      <c r="BT103" s="365"/>
      <c r="BU103" s="365"/>
      <c r="BV103" s="365"/>
    </row>
    <row r="104" spans="56:74" x14ac:dyDescent="0.2">
      <c r="BD104" s="365"/>
      <c r="BE104" s="365"/>
      <c r="BF104" s="365"/>
      <c r="BH104" s="365"/>
      <c r="BK104" s="365"/>
      <c r="BL104" s="365"/>
      <c r="BM104" s="365"/>
      <c r="BN104" s="365"/>
      <c r="BO104" s="365"/>
      <c r="BP104" s="365"/>
      <c r="BQ104" s="365"/>
      <c r="BR104" s="365"/>
      <c r="BS104" s="365"/>
      <c r="BT104" s="365"/>
      <c r="BU104" s="365"/>
      <c r="BV104" s="365"/>
    </row>
    <row r="105" spans="56:74" x14ac:dyDescent="0.2">
      <c r="BD105" s="365"/>
      <c r="BE105" s="365"/>
      <c r="BF105" s="365"/>
      <c r="BH105" s="365"/>
      <c r="BK105" s="365"/>
      <c r="BL105" s="365"/>
      <c r="BM105" s="365"/>
      <c r="BN105" s="365"/>
      <c r="BO105" s="365"/>
      <c r="BP105" s="365"/>
      <c r="BQ105" s="365"/>
      <c r="BR105" s="365"/>
      <c r="BS105" s="365"/>
      <c r="BT105" s="365"/>
      <c r="BU105" s="365"/>
      <c r="BV105" s="365"/>
    </row>
    <row r="106" spans="56:74" x14ac:dyDescent="0.2">
      <c r="BD106" s="365"/>
      <c r="BE106" s="365"/>
      <c r="BF106" s="365"/>
      <c r="BH106" s="365"/>
      <c r="BK106" s="365"/>
      <c r="BL106" s="365"/>
      <c r="BM106" s="365"/>
      <c r="BN106" s="365"/>
      <c r="BO106" s="365"/>
      <c r="BP106" s="365"/>
      <c r="BQ106" s="365"/>
      <c r="BR106" s="365"/>
      <c r="BS106" s="365"/>
      <c r="BT106" s="365"/>
      <c r="BU106" s="365"/>
      <c r="BV106" s="365"/>
    </row>
    <row r="107" spans="56:74" x14ac:dyDescent="0.2">
      <c r="BD107" s="365"/>
      <c r="BE107" s="365"/>
      <c r="BF107" s="365"/>
      <c r="BK107" s="365"/>
      <c r="BL107" s="365"/>
      <c r="BM107" s="365"/>
      <c r="BN107" s="365"/>
      <c r="BO107" s="365"/>
      <c r="BP107" s="365"/>
      <c r="BQ107" s="365"/>
      <c r="BR107" s="365"/>
      <c r="BS107" s="365"/>
      <c r="BT107" s="365"/>
      <c r="BU107" s="365"/>
      <c r="BV107" s="365"/>
    </row>
    <row r="108" spans="56:74" x14ac:dyDescent="0.2">
      <c r="BD108" s="365"/>
      <c r="BE108" s="365"/>
      <c r="BF108" s="365"/>
      <c r="BK108" s="365"/>
      <c r="BL108" s="365"/>
      <c r="BM108" s="365"/>
      <c r="BN108" s="365"/>
      <c r="BO108" s="365"/>
      <c r="BP108" s="365"/>
      <c r="BQ108" s="365"/>
      <c r="BR108" s="365"/>
      <c r="BS108" s="365"/>
      <c r="BT108" s="365"/>
      <c r="BU108" s="365"/>
      <c r="BV108" s="365"/>
    </row>
    <row r="109" spans="56:74" x14ac:dyDescent="0.2">
      <c r="BD109" s="365"/>
      <c r="BE109" s="365"/>
      <c r="BF109" s="365"/>
      <c r="BK109" s="365"/>
      <c r="BL109" s="365"/>
      <c r="BM109" s="365"/>
      <c r="BN109" s="365"/>
      <c r="BO109" s="365"/>
      <c r="BP109" s="365"/>
      <c r="BQ109" s="365"/>
      <c r="BR109" s="365"/>
      <c r="BS109" s="365"/>
      <c r="BT109" s="365"/>
      <c r="BU109" s="365"/>
      <c r="BV109" s="365"/>
    </row>
    <row r="110" spans="56:74" x14ac:dyDescent="0.2">
      <c r="BD110" s="365"/>
      <c r="BE110" s="365"/>
      <c r="BF110" s="365"/>
      <c r="BK110" s="365"/>
      <c r="BL110" s="365"/>
      <c r="BM110" s="365"/>
      <c r="BN110" s="365"/>
      <c r="BO110" s="365"/>
      <c r="BP110" s="365"/>
      <c r="BQ110" s="365"/>
      <c r="BR110" s="365"/>
      <c r="BS110" s="365"/>
      <c r="BT110" s="365"/>
      <c r="BU110" s="365"/>
      <c r="BV110" s="365"/>
    </row>
    <row r="111" spans="56:74" x14ac:dyDescent="0.2">
      <c r="BD111" s="365"/>
      <c r="BE111" s="365"/>
      <c r="BF111" s="365"/>
      <c r="BK111" s="365"/>
      <c r="BL111" s="365"/>
      <c r="BM111" s="365"/>
      <c r="BN111" s="365"/>
      <c r="BO111" s="365"/>
      <c r="BP111" s="365"/>
      <c r="BQ111" s="365"/>
      <c r="BR111" s="365"/>
      <c r="BS111" s="365"/>
      <c r="BT111" s="365"/>
      <c r="BU111" s="365"/>
      <c r="BV111" s="365"/>
    </row>
    <row r="112" spans="56:74" x14ac:dyDescent="0.2">
      <c r="BD112" s="365"/>
      <c r="BE112" s="365"/>
      <c r="BF112" s="365"/>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1.4" x14ac:dyDescent="0.15"/>
  <cols>
    <col min="1" max="1" width="8.5" style="2" customWidth="1"/>
    <col min="2" max="2" width="45.5" style="2" customWidth="1"/>
    <col min="3" max="50" width="6.5" style="2" customWidth="1"/>
    <col min="51" max="55" width="6.5" style="363" customWidth="1"/>
    <col min="56" max="58" width="6.5" style="586" customWidth="1"/>
    <col min="59" max="62" width="6.5" style="363" customWidth="1"/>
    <col min="63" max="74" width="6.5" style="2" customWidth="1"/>
    <col min="75" max="16384" width="9.5" style="2"/>
  </cols>
  <sheetData>
    <row r="1" spans="1:74" ht="15.7" customHeight="1" x14ac:dyDescent="0.2">
      <c r="A1" s="735" t="s">
        <v>792</v>
      </c>
      <c r="B1" s="795" t="s">
        <v>1363</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79"/>
    </row>
    <row r="2" spans="1:74" s="5"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ht="10.7"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25" customHeight="1" x14ac:dyDescent="0.2">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263.89999999999998</v>
      </c>
      <c r="BA6" s="232">
        <v>323.2</v>
      </c>
      <c r="BB6" s="232">
        <v>325.94819999999999</v>
      </c>
      <c r="BC6" s="232">
        <v>385.2355</v>
      </c>
      <c r="BD6" s="305">
        <v>386.41079999999999</v>
      </c>
      <c r="BE6" s="305">
        <v>366.21510000000001</v>
      </c>
      <c r="BF6" s="305">
        <v>345.33420000000001</v>
      </c>
      <c r="BG6" s="305">
        <v>325.89359999999999</v>
      </c>
      <c r="BH6" s="305">
        <v>310.17309999999998</v>
      </c>
      <c r="BI6" s="305">
        <v>297.1617</v>
      </c>
      <c r="BJ6" s="305">
        <v>293.02429999999998</v>
      </c>
      <c r="BK6" s="305">
        <v>283.70479999999998</v>
      </c>
      <c r="BL6" s="305">
        <v>280.33640000000003</v>
      </c>
      <c r="BM6" s="305">
        <v>284.57639999999998</v>
      </c>
      <c r="BN6" s="305">
        <v>290.41480000000001</v>
      </c>
      <c r="BO6" s="305">
        <v>289.6232</v>
      </c>
      <c r="BP6" s="305">
        <v>286.96039999999999</v>
      </c>
      <c r="BQ6" s="305">
        <v>285.41000000000003</v>
      </c>
      <c r="BR6" s="305">
        <v>288.16730000000001</v>
      </c>
      <c r="BS6" s="305">
        <v>281.21390000000002</v>
      </c>
      <c r="BT6" s="305">
        <v>276.17680000000001</v>
      </c>
      <c r="BU6" s="305">
        <v>278.839</v>
      </c>
      <c r="BV6" s="305">
        <v>276.0437</v>
      </c>
    </row>
    <row r="7" spans="1:74" ht="11.25"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358"/>
      <c r="BE7" s="358"/>
      <c r="BF7" s="358"/>
      <c r="BG7" s="358"/>
      <c r="BH7" s="358"/>
      <c r="BI7" s="358"/>
      <c r="BJ7" s="358"/>
      <c r="BK7" s="358"/>
      <c r="BL7" s="358"/>
      <c r="BM7" s="358"/>
      <c r="BN7" s="358"/>
      <c r="BO7" s="358"/>
      <c r="BP7" s="358"/>
      <c r="BQ7" s="358"/>
      <c r="BR7" s="358"/>
      <c r="BS7" s="358"/>
      <c r="BT7" s="358"/>
      <c r="BU7" s="358"/>
      <c r="BV7" s="358"/>
    </row>
    <row r="8" spans="1:74" ht="11.25" customHeight="1" x14ac:dyDescent="0.2">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232">
        <v>436.74</v>
      </c>
      <c r="BD8" s="305">
        <v>452.85039999999998</v>
      </c>
      <c r="BE8" s="305">
        <v>431.8039</v>
      </c>
      <c r="BF8" s="305">
        <v>410.68680000000001</v>
      </c>
      <c r="BG8" s="305">
        <v>401.05270000000002</v>
      </c>
      <c r="BH8" s="305">
        <v>382.60050000000001</v>
      </c>
      <c r="BI8" s="305">
        <v>374.88470000000001</v>
      </c>
      <c r="BJ8" s="305">
        <v>372.88630000000001</v>
      </c>
      <c r="BK8" s="305">
        <v>353.96100000000001</v>
      </c>
      <c r="BL8" s="305">
        <v>350.58589999999998</v>
      </c>
      <c r="BM8" s="305">
        <v>360.26729999999998</v>
      </c>
      <c r="BN8" s="305">
        <v>365.38589999999999</v>
      </c>
      <c r="BO8" s="305">
        <v>366.42570000000001</v>
      </c>
      <c r="BP8" s="305">
        <v>361.11169999999998</v>
      </c>
      <c r="BQ8" s="305">
        <v>359.88490000000002</v>
      </c>
      <c r="BR8" s="305">
        <v>361.69990000000001</v>
      </c>
      <c r="BS8" s="305">
        <v>359.27170000000001</v>
      </c>
      <c r="BT8" s="305">
        <v>354.73110000000003</v>
      </c>
      <c r="BU8" s="305">
        <v>355.9332</v>
      </c>
      <c r="BV8" s="305">
        <v>356.31760000000003</v>
      </c>
    </row>
    <row r="9" spans="1:74" ht="11.25" customHeight="1" x14ac:dyDescent="0.2">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232">
        <v>425.96</v>
      </c>
      <c r="BD9" s="305">
        <v>440.72269999999997</v>
      </c>
      <c r="BE9" s="305">
        <v>426.24680000000001</v>
      </c>
      <c r="BF9" s="305">
        <v>413.05360000000002</v>
      </c>
      <c r="BG9" s="305">
        <v>392.36130000000003</v>
      </c>
      <c r="BH9" s="305">
        <v>376.49110000000002</v>
      </c>
      <c r="BI9" s="305">
        <v>367.23480000000001</v>
      </c>
      <c r="BJ9" s="305">
        <v>364.97519999999997</v>
      </c>
      <c r="BK9" s="305">
        <v>351.10340000000002</v>
      </c>
      <c r="BL9" s="305">
        <v>350.76920000000001</v>
      </c>
      <c r="BM9" s="305">
        <v>346.54520000000002</v>
      </c>
      <c r="BN9" s="305">
        <v>361.0675</v>
      </c>
      <c r="BO9" s="305">
        <v>355.41800000000001</v>
      </c>
      <c r="BP9" s="305">
        <v>355.82139999999998</v>
      </c>
      <c r="BQ9" s="305">
        <v>354.01049999999998</v>
      </c>
      <c r="BR9" s="305">
        <v>359.12150000000003</v>
      </c>
      <c r="BS9" s="305">
        <v>351.79230000000001</v>
      </c>
      <c r="BT9" s="305">
        <v>344.85219999999998</v>
      </c>
      <c r="BU9" s="305">
        <v>347.3134</v>
      </c>
      <c r="BV9" s="305">
        <v>345.09960000000001</v>
      </c>
    </row>
    <row r="10" spans="1:74" ht="11.25" customHeight="1" x14ac:dyDescent="0.2">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232">
        <v>410.04</v>
      </c>
      <c r="BD10" s="305">
        <v>419.22660000000002</v>
      </c>
      <c r="BE10" s="305">
        <v>403.07690000000002</v>
      </c>
      <c r="BF10" s="305">
        <v>392.70339999999999</v>
      </c>
      <c r="BG10" s="305">
        <v>377.03789999999998</v>
      </c>
      <c r="BH10" s="305">
        <v>360.73410000000001</v>
      </c>
      <c r="BI10" s="305">
        <v>347.71839999999997</v>
      </c>
      <c r="BJ10" s="305">
        <v>342.7253</v>
      </c>
      <c r="BK10" s="305">
        <v>332.19209999999998</v>
      </c>
      <c r="BL10" s="305">
        <v>326.69940000000003</v>
      </c>
      <c r="BM10" s="305">
        <v>322.25549999999998</v>
      </c>
      <c r="BN10" s="305">
        <v>334.65690000000001</v>
      </c>
      <c r="BO10" s="305">
        <v>333.54719999999998</v>
      </c>
      <c r="BP10" s="305">
        <v>331.14890000000003</v>
      </c>
      <c r="BQ10" s="305">
        <v>329.61239999999998</v>
      </c>
      <c r="BR10" s="305">
        <v>332.86090000000002</v>
      </c>
      <c r="BS10" s="305">
        <v>326.53440000000001</v>
      </c>
      <c r="BT10" s="305">
        <v>320.97620000000001</v>
      </c>
      <c r="BU10" s="305">
        <v>324.75599999999997</v>
      </c>
      <c r="BV10" s="305">
        <v>323.31560000000002</v>
      </c>
    </row>
    <row r="11" spans="1:74" ht="11.25" customHeight="1" x14ac:dyDescent="0.2">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232">
        <v>429.6</v>
      </c>
      <c r="BD11" s="305">
        <v>432.19229999999999</v>
      </c>
      <c r="BE11" s="305">
        <v>435.1474</v>
      </c>
      <c r="BF11" s="305">
        <v>438.19139999999999</v>
      </c>
      <c r="BG11" s="305">
        <v>430.57839999999999</v>
      </c>
      <c r="BH11" s="305">
        <v>412.10559999999998</v>
      </c>
      <c r="BI11" s="305">
        <v>391.5915</v>
      </c>
      <c r="BJ11" s="305">
        <v>375.71030000000002</v>
      </c>
      <c r="BK11" s="305">
        <v>367.0059</v>
      </c>
      <c r="BL11" s="305">
        <v>361.8725</v>
      </c>
      <c r="BM11" s="305">
        <v>366.7688</v>
      </c>
      <c r="BN11" s="305">
        <v>372.8818</v>
      </c>
      <c r="BO11" s="305">
        <v>379.34519999999998</v>
      </c>
      <c r="BP11" s="305">
        <v>373.25360000000001</v>
      </c>
      <c r="BQ11" s="305">
        <v>371.54039999999998</v>
      </c>
      <c r="BR11" s="305">
        <v>375.32760000000002</v>
      </c>
      <c r="BS11" s="305">
        <v>374.65379999999999</v>
      </c>
      <c r="BT11" s="305">
        <v>367.2978</v>
      </c>
      <c r="BU11" s="305">
        <v>360.71570000000003</v>
      </c>
      <c r="BV11" s="305">
        <v>353.27730000000003</v>
      </c>
    </row>
    <row r="12" spans="1:74" ht="11.25" customHeight="1" x14ac:dyDescent="0.2">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232">
        <v>534.74</v>
      </c>
      <c r="BD12" s="305">
        <v>545.12720000000002</v>
      </c>
      <c r="BE12" s="305">
        <v>525.26750000000004</v>
      </c>
      <c r="BF12" s="305">
        <v>510.70060000000001</v>
      </c>
      <c r="BG12" s="305">
        <v>489.84629999999999</v>
      </c>
      <c r="BH12" s="305">
        <v>480.88650000000001</v>
      </c>
      <c r="BI12" s="305">
        <v>473.73579999999998</v>
      </c>
      <c r="BJ12" s="305">
        <v>465.58240000000001</v>
      </c>
      <c r="BK12" s="305">
        <v>450.76179999999999</v>
      </c>
      <c r="BL12" s="305">
        <v>442.56119999999999</v>
      </c>
      <c r="BM12" s="305">
        <v>439.63279999999997</v>
      </c>
      <c r="BN12" s="305">
        <v>444.42200000000003</v>
      </c>
      <c r="BO12" s="305">
        <v>441.34620000000001</v>
      </c>
      <c r="BP12" s="305">
        <v>438.86149999999998</v>
      </c>
      <c r="BQ12" s="305">
        <v>435.79360000000003</v>
      </c>
      <c r="BR12" s="305">
        <v>435.91120000000001</v>
      </c>
      <c r="BS12" s="305">
        <v>436.36419999999998</v>
      </c>
      <c r="BT12" s="305">
        <v>426.92189999999999</v>
      </c>
      <c r="BU12" s="305">
        <v>424.07049999999998</v>
      </c>
      <c r="BV12" s="305">
        <v>418.8288</v>
      </c>
    </row>
    <row r="13" spans="1:74" ht="11.25" customHeight="1" x14ac:dyDescent="0.2">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232">
        <v>444.36</v>
      </c>
      <c r="BD13" s="305">
        <v>459.14479999999998</v>
      </c>
      <c r="BE13" s="305">
        <v>441.74979999999999</v>
      </c>
      <c r="BF13" s="305">
        <v>426.24829999999997</v>
      </c>
      <c r="BG13" s="305">
        <v>411.05399999999997</v>
      </c>
      <c r="BH13" s="305">
        <v>395.0976</v>
      </c>
      <c r="BI13" s="305">
        <v>385.44659999999999</v>
      </c>
      <c r="BJ13" s="305">
        <v>381.54989999999998</v>
      </c>
      <c r="BK13" s="305">
        <v>366.64260000000002</v>
      </c>
      <c r="BL13" s="305">
        <v>362.96660000000003</v>
      </c>
      <c r="BM13" s="305">
        <v>364.25400000000002</v>
      </c>
      <c r="BN13" s="305">
        <v>373.01510000000002</v>
      </c>
      <c r="BO13" s="305">
        <v>371.291</v>
      </c>
      <c r="BP13" s="305">
        <v>368.60860000000002</v>
      </c>
      <c r="BQ13" s="305">
        <v>366.79719999999998</v>
      </c>
      <c r="BR13" s="305">
        <v>369.1977</v>
      </c>
      <c r="BS13" s="305">
        <v>365.70429999999999</v>
      </c>
      <c r="BT13" s="305">
        <v>359.2312</v>
      </c>
      <c r="BU13" s="305">
        <v>359.95350000000002</v>
      </c>
      <c r="BV13" s="305">
        <v>358.24310000000003</v>
      </c>
    </row>
    <row r="14" spans="1:74" ht="11.25" customHeight="1" x14ac:dyDescent="0.2">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232">
        <v>454.5</v>
      </c>
      <c r="BD14" s="305">
        <v>469.82589999999999</v>
      </c>
      <c r="BE14" s="305">
        <v>453.0994</v>
      </c>
      <c r="BF14" s="305">
        <v>438.00760000000002</v>
      </c>
      <c r="BG14" s="305">
        <v>423.16800000000001</v>
      </c>
      <c r="BH14" s="305">
        <v>407.59969999999998</v>
      </c>
      <c r="BI14" s="305">
        <v>398.24810000000002</v>
      </c>
      <c r="BJ14" s="305">
        <v>394.61279999999999</v>
      </c>
      <c r="BK14" s="305">
        <v>379.68270000000001</v>
      </c>
      <c r="BL14" s="305">
        <v>376.09960000000001</v>
      </c>
      <c r="BM14" s="305">
        <v>377.24560000000002</v>
      </c>
      <c r="BN14" s="305">
        <v>386.09460000000001</v>
      </c>
      <c r="BO14" s="305">
        <v>384.46899999999999</v>
      </c>
      <c r="BP14" s="305">
        <v>381.7285</v>
      </c>
      <c r="BQ14" s="305">
        <v>380.15320000000003</v>
      </c>
      <c r="BR14" s="305">
        <v>382.63369999999998</v>
      </c>
      <c r="BS14" s="305">
        <v>379.24860000000001</v>
      </c>
      <c r="BT14" s="305">
        <v>372.97770000000003</v>
      </c>
      <c r="BU14" s="305">
        <v>373.85039999999998</v>
      </c>
      <c r="BV14" s="305">
        <v>372.29840000000002</v>
      </c>
    </row>
    <row r="15" spans="1:74" ht="11.25"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359"/>
      <c r="BE15" s="359"/>
      <c r="BF15" s="359"/>
      <c r="BG15" s="359"/>
      <c r="BH15" s="359"/>
      <c r="BI15" s="359"/>
      <c r="BJ15" s="359"/>
      <c r="BK15" s="359"/>
      <c r="BL15" s="359"/>
      <c r="BM15" s="359"/>
      <c r="BN15" s="359"/>
      <c r="BO15" s="359"/>
      <c r="BP15" s="359"/>
      <c r="BQ15" s="359"/>
      <c r="BR15" s="359"/>
      <c r="BS15" s="359"/>
      <c r="BT15" s="359"/>
      <c r="BU15" s="359"/>
      <c r="BV15" s="359"/>
    </row>
    <row r="16" spans="1:74" ht="11.25" customHeight="1" x14ac:dyDescent="0.2">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360"/>
      <c r="BE16" s="360"/>
      <c r="BF16" s="360"/>
      <c r="BG16" s="360"/>
      <c r="BH16" s="360"/>
      <c r="BI16" s="360"/>
      <c r="BJ16" s="360"/>
      <c r="BK16" s="360"/>
      <c r="BL16" s="360"/>
      <c r="BM16" s="360"/>
      <c r="BN16" s="360"/>
      <c r="BO16" s="360"/>
      <c r="BP16" s="360"/>
      <c r="BQ16" s="360"/>
      <c r="BR16" s="360"/>
      <c r="BS16" s="360"/>
      <c r="BT16" s="360"/>
      <c r="BU16" s="360"/>
      <c r="BV16" s="360"/>
    </row>
    <row r="17" spans="1:74" ht="11.25" customHeight="1" x14ac:dyDescent="0.2">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361"/>
      <c r="BE17" s="361"/>
      <c r="BF17" s="361"/>
      <c r="BG17" s="361"/>
      <c r="BH17" s="361"/>
      <c r="BI17" s="361"/>
      <c r="BJ17" s="361"/>
      <c r="BK17" s="361"/>
      <c r="BL17" s="361"/>
      <c r="BM17" s="361"/>
      <c r="BN17" s="361"/>
      <c r="BO17" s="361"/>
      <c r="BP17" s="361"/>
      <c r="BQ17" s="361"/>
      <c r="BR17" s="361"/>
      <c r="BS17" s="361"/>
      <c r="BT17" s="361"/>
      <c r="BU17" s="361"/>
      <c r="BV17" s="361"/>
    </row>
    <row r="18" spans="1:74" ht="11.25" customHeight="1" x14ac:dyDescent="0.2">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62.13</v>
      </c>
      <c r="BA18" s="68">
        <v>56.850999999999999</v>
      </c>
      <c r="BB18" s="68">
        <v>52.144142856999999</v>
      </c>
      <c r="BC18" s="68">
        <v>52.691591246999998</v>
      </c>
      <c r="BD18" s="301">
        <v>53.467149999999997</v>
      </c>
      <c r="BE18" s="301">
        <v>52.869779999999999</v>
      </c>
      <c r="BF18" s="301">
        <v>52.190989999999999</v>
      </c>
      <c r="BG18" s="301">
        <v>53.856490000000001</v>
      </c>
      <c r="BH18" s="301">
        <v>51.521299999999997</v>
      </c>
      <c r="BI18" s="301">
        <v>54.690510000000003</v>
      </c>
      <c r="BJ18" s="301">
        <v>58.932209999999998</v>
      </c>
      <c r="BK18" s="301">
        <v>63.881309999999999</v>
      </c>
      <c r="BL18" s="301">
        <v>63.75291</v>
      </c>
      <c r="BM18" s="301">
        <v>59.194310000000002</v>
      </c>
      <c r="BN18" s="301">
        <v>59.761980000000001</v>
      </c>
      <c r="BO18" s="301">
        <v>62.044629999999998</v>
      </c>
      <c r="BP18" s="301">
        <v>60.560420000000001</v>
      </c>
      <c r="BQ18" s="301">
        <v>57.396050000000002</v>
      </c>
      <c r="BR18" s="301">
        <v>55.361060000000002</v>
      </c>
      <c r="BS18" s="301">
        <v>56.545110000000001</v>
      </c>
      <c r="BT18" s="301">
        <v>55.086199999999998</v>
      </c>
      <c r="BU18" s="301">
        <v>57.904269999999997</v>
      </c>
      <c r="BV18" s="301">
        <v>62.780099999999997</v>
      </c>
    </row>
    <row r="19" spans="1:74" ht="11.25" customHeight="1" x14ac:dyDescent="0.2">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55.052</v>
      </c>
      <c r="AN19" s="68">
        <v>52.698</v>
      </c>
      <c r="AO19" s="68">
        <v>50.692438000000003</v>
      </c>
      <c r="AP19" s="68">
        <v>49.180413999999999</v>
      </c>
      <c r="AQ19" s="68">
        <v>47.763827999999997</v>
      </c>
      <c r="AR19" s="68">
        <v>50.647511999999999</v>
      </c>
      <c r="AS19" s="68">
        <v>48.476410000000001</v>
      </c>
      <c r="AT19" s="68">
        <v>46.961306999999998</v>
      </c>
      <c r="AU19" s="68">
        <v>46.887894000000003</v>
      </c>
      <c r="AV19" s="68">
        <v>45.054988999999999</v>
      </c>
      <c r="AW19" s="68">
        <v>46.944713</v>
      </c>
      <c r="AX19" s="68">
        <v>50.878836</v>
      </c>
      <c r="AY19" s="68">
        <v>58.762146000000001</v>
      </c>
      <c r="AZ19" s="68">
        <v>60.749839999999999</v>
      </c>
      <c r="BA19" s="68">
        <v>56.523283999999997</v>
      </c>
      <c r="BB19" s="68">
        <v>50.146142857000001</v>
      </c>
      <c r="BC19" s="68">
        <v>45.003658602000002</v>
      </c>
      <c r="BD19" s="301">
        <v>48.342269999999999</v>
      </c>
      <c r="BE19" s="301">
        <v>49.465130000000002</v>
      </c>
      <c r="BF19" s="301">
        <v>49.01285</v>
      </c>
      <c r="BG19" s="301">
        <v>49.263280000000002</v>
      </c>
      <c r="BH19" s="301">
        <v>47.016919999999999</v>
      </c>
      <c r="BI19" s="301">
        <v>48.764029999999998</v>
      </c>
      <c r="BJ19" s="301">
        <v>50.351799999999997</v>
      </c>
      <c r="BK19" s="301">
        <v>54.288739999999997</v>
      </c>
      <c r="BL19" s="301">
        <v>55.724020000000003</v>
      </c>
      <c r="BM19" s="301">
        <v>52.990929999999999</v>
      </c>
      <c r="BN19" s="301">
        <v>51.870890000000003</v>
      </c>
      <c r="BO19" s="301">
        <v>50.525790000000001</v>
      </c>
      <c r="BP19" s="301">
        <v>50.791710000000002</v>
      </c>
      <c r="BQ19" s="301">
        <v>50.431980000000003</v>
      </c>
      <c r="BR19" s="301">
        <v>49.204920000000001</v>
      </c>
      <c r="BS19" s="301">
        <v>50.479480000000002</v>
      </c>
      <c r="BT19" s="301">
        <v>47.36347</v>
      </c>
      <c r="BU19" s="301">
        <v>47.797440000000002</v>
      </c>
      <c r="BV19" s="301">
        <v>49.736669999999997</v>
      </c>
    </row>
    <row r="20" spans="1:74" ht="11.25" customHeight="1" x14ac:dyDescent="0.2">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89.061000000000007</v>
      </c>
      <c r="BA20" s="68">
        <v>87.085999999999999</v>
      </c>
      <c r="BB20" s="68">
        <v>86.704428570999994</v>
      </c>
      <c r="BC20" s="68">
        <v>86.843694408999994</v>
      </c>
      <c r="BD20" s="301">
        <v>84.306309999999996</v>
      </c>
      <c r="BE20" s="301">
        <v>84.208740000000006</v>
      </c>
      <c r="BF20" s="301">
        <v>80.992559999999997</v>
      </c>
      <c r="BG20" s="301">
        <v>79.723460000000003</v>
      </c>
      <c r="BH20" s="301">
        <v>79.855540000000005</v>
      </c>
      <c r="BI20" s="301">
        <v>82.285820000000001</v>
      </c>
      <c r="BJ20" s="301">
        <v>86.180549999999997</v>
      </c>
      <c r="BK20" s="301">
        <v>86.926439999999999</v>
      </c>
      <c r="BL20" s="301">
        <v>83.946089999999998</v>
      </c>
      <c r="BM20" s="301">
        <v>83.676289999999995</v>
      </c>
      <c r="BN20" s="301">
        <v>85.442660000000004</v>
      </c>
      <c r="BO20" s="301">
        <v>86.84478</v>
      </c>
      <c r="BP20" s="301">
        <v>87.678690000000003</v>
      </c>
      <c r="BQ20" s="301">
        <v>87.720929999999996</v>
      </c>
      <c r="BR20" s="301">
        <v>86.324830000000006</v>
      </c>
      <c r="BS20" s="301">
        <v>83.270229999999998</v>
      </c>
      <c r="BT20" s="301">
        <v>84.302539999999993</v>
      </c>
      <c r="BU20" s="301">
        <v>85.142480000000006</v>
      </c>
      <c r="BV20" s="301">
        <v>87.906509999999997</v>
      </c>
    </row>
    <row r="21" spans="1:74" ht="11.25" customHeight="1" x14ac:dyDescent="0.2">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8.0830000000000002</v>
      </c>
      <c r="BB21" s="68">
        <v>7.9472857143000004</v>
      </c>
      <c r="BC21" s="68">
        <v>6.0346456064999998</v>
      </c>
      <c r="BD21" s="301">
        <v>6.8432529999999998</v>
      </c>
      <c r="BE21" s="301">
        <v>6.7504869999999997</v>
      </c>
      <c r="BF21" s="301">
        <v>6.8914720000000003</v>
      </c>
      <c r="BG21" s="301">
        <v>7.2519210000000003</v>
      </c>
      <c r="BH21" s="301">
        <v>7.5680519999999998</v>
      </c>
      <c r="BI21" s="301">
        <v>8.1829540000000005</v>
      </c>
      <c r="BJ21" s="301">
        <v>8.0991649999999993</v>
      </c>
      <c r="BK21" s="301">
        <v>8.1990339999999993</v>
      </c>
      <c r="BL21" s="301">
        <v>8.1741130000000002</v>
      </c>
      <c r="BM21" s="301">
        <v>7.983155</v>
      </c>
      <c r="BN21" s="301">
        <v>7.7637140000000002</v>
      </c>
      <c r="BO21" s="301">
        <v>7.8708679999999998</v>
      </c>
      <c r="BP21" s="301">
        <v>7.8720359999999996</v>
      </c>
      <c r="BQ21" s="301">
        <v>7.3262020000000003</v>
      </c>
      <c r="BR21" s="301">
        <v>7.2162470000000001</v>
      </c>
      <c r="BS21" s="301">
        <v>7.4956230000000001</v>
      </c>
      <c r="BT21" s="301">
        <v>7.739922</v>
      </c>
      <c r="BU21" s="301">
        <v>8.3612579999999994</v>
      </c>
      <c r="BV21" s="301">
        <v>8.3303539999999998</v>
      </c>
    </row>
    <row r="22" spans="1:74" ht="11.25" customHeight="1" x14ac:dyDescent="0.2">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30.188196000000001</v>
      </c>
      <c r="BA22" s="68">
        <v>29.928737000000002</v>
      </c>
      <c r="BB22" s="68">
        <v>30.601428571</v>
      </c>
      <c r="BC22" s="68">
        <v>29.725879848999998</v>
      </c>
      <c r="BD22" s="301">
        <v>30.354279999999999</v>
      </c>
      <c r="BE22" s="301">
        <v>30.222539999999999</v>
      </c>
      <c r="BF22" s="301">
        <v>29.323930000000001</v>
      </c>
      <c r="BG22" s="301">
        <v>29.832879999999999</v>
      </c>
      <c r="BH22" s="301">
        <v>29.125620000000001</v>
      </c>
      <c r="BI22" s="301">
        <v>31.08606</v>
      </c>
      <c r="BJ22" s="301">
        <v>31.74268</v>
      </c>
      <c r="BK22" s="301">
        <v>33.25365</v>
      </c>
      <c r="BL22" s="301">
        <v>31.797789999999999</v>
      </c>
      <c r="BM22" s="301">
        <v>29.837160000000001</v>
      </c>
      <c r="BN22" s="301">
        <v>29.000299999999999</v>
      </c>
      <c r="BO22" s="301">
        <v>28.30939</v>
      </c>
      <c r="BP22" s="301">
        <v>29.193999999999999</v>
      </c>
      <c r="BQ22" s="301">
        <v>29.352139999999999</v>
      </c>
      <c r="BR22" s="301">
        <v>28.680859999999999</v>
      </c>
      <c r="BS22" s="301">
        <v>29.34863</v>
      </c>
      <c r="BT22" s="301">
        <v>29.539069999999999</v>
      </c>
      <c r="BU22" s="301">
        <v>30.589369999999999</v>
      </c>
      <c r="BV22" s="301">
        <v>32.62377</v>
      </c>
    </row>
    <row r="23" spans="1:74" ht="11.25" customHeight="1" x14ac:dyDescent="0.2">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255.13900000000001</v>
      </c>
      <c r="AN23" s="68">
        <v>241.09299999999999</v>
      </c>
      <c r="AO23" s="68">
        <v>237.64709099999999</v>
      </c>
      <c r="AP23" s="68">
        <v>238.42045100000001</v>
      </c>
      <c r="AQ23" s="68">
        <v>239.85271499999999</v>
      </c>
      <c r="AR23" s="68">
        <v>237.23922099999999</v>
      </c>
      <c r="AS23" s="68">
        <v>230.768698</v>
      </c>
      <c r="AT23" s="68">
        <v>225.694031</v>
      </c>
      <c r="AU23" s="68">
        <v>227.045557</v>
      </c>
      <c r="AV23" s="68">
        <v>216.69439</v>
      </c>
      <c r="AW23" s="68">
        <v>220.606607</v>
      </c>
      <c r="AX23" s="68">
        <v>232.236535</v>
      </c>
      <c r="AY23" s="68">
        <v>251.75343699999999</v>
      </c>
      <c r="AZ23" s="68">
        <v>250.43103600000001</v>
      </c>
      <c r="BA23" s="68">
        <v>238.47202100000001</v>
      </c>
      <c r="BB23" s="68">
        <v>227.54342857</v>
      </c>
      <c r="BC23" s="68">
        <v>220.29946971000001</v>
      </c>
      <c r="BD23" s="301">
        <v>223.3133</v>
      </c>
      <c r="BE23" s="301">
        <v>223.51669999999999</v>
      </c>
      <c r="BF23" s="301">
        <v>218.4118</v>
      </c>
      <c r="BG23" s="301">
        <v>219.928</v>
      </c>
      <c r="BH23" s="301">
        <v>215.0874</v>
      </c>
      <c r="BI23" s="301">
        <v>225.0094</v>
      </c>
      <c r="BJ23" s="301">
        <v>235.3064</v>
      </c>
      <c r="BK23" s="301">
        <v>246.54920000000001</v>
      </c>
      <c r="BL23" s="301">
        <v>243.39490000000001</v>
      </c>
      <c r="BM23" s="301">
        <v>233.68180000000001</v>
      </c>
      <c r="BN23" s="301">
        <v>233.83949999999999</v>
      </c>
      <c r="BO23" s="301">
        <v>235.59549999999999</v>
      </c>
      <c r="BP23" s="301">
        <v>236.09690000000001</v>
      </c>
      <c r="BQ23" s="301">
        <v>232.22730000000001</v>
      </c>
      <c r="BR23" s="301">
        <v>226.78790000000001</v>
      </c>
      <c r="BS23" s="301">
        <v>227.13910000000001</v>
      </c>
      <c r="BT23" s="301">
        <v>224.03120000000001</v>
      </c>
      <c r="BU23" s="301">
        <v>229.79480000000001</v>
      </c>
      <c r="BV23" s="301">
        <v>241.37739999999999</v>
      </c>
    </row>
    <row r="24" spans="1:74" ht="11.25" customHeight="1" x14ac:dyDescent="0.2">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361"/>
      <c r="BE24" s="361"/>
      <c r="BF24" s="361"/>
      <c r="BG24" s="361"/>
      <c r="BH24" s="361"/>
      <c r="BI24" s="361"/>
      <c r="BJ24" s="361"/>
      <c r="BK24" s="361"/>
      <c r="BL24" s="361"/>
      <c r="BM24" s="361"/>
      <c r="BN24" s="361"/>
      <c r="BO24" s="361"/>
      <c r="BP24" s="361"/>
      <c r="BQ24" s="361"/>
      <c r="BR24" s="361"/>
      <c r="BS24" s="361"/>
      <c r="BT24" s="361"/>
      <c r="BU24" s="361"/>
      <c r="BV24" s="361"/>
    </row>
    <row r="25" spans="1:74" ht="11.25" customHeight="1" x14ac:dyDescent="0.2">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22.939</v>
      </c>
      <c r="AN25" s="68">
        <v>20.896000000000001</v>
      </c>
      <c r="AO25" s="68">
        <v>20.259074999999999</v>
      </c>
      <c r="AP25" s="68">
        <v>21.279779000000001</v>
      </c>
      <c r="AQ25" s="68">
        <v>20.360513999999998</v>
      </c>
      <c r="AR25" s="68">
        <v>18.600299</v>
      </c>
      <c r="AS25" s="68">
        <v>17.886856999999999</v>
      </c>
      <c r="AT25" s="68">
        <v>18.165272999999999</v>
      </c>
      <c r="AU25" s="68">
        <v>18.506229999999999</v>
      </c>
      <c r="AV25" s="68">
        <v>18.285882000000001</v>
      </c>
      <c r="AW25" s="68">
        <v>18.044886999999999</v>
      </c>
      <c r="AX25" s="68">
        <v>17.742737999999999</v>
      </c>
      <c r="AY25" s="68">
        <v>18.089321999999999</v>
      </c>
      <c r="AZ25" s="68">
        <v>18.624253</v>
      </c>
      <c r="BA25" s="68">
        <v>17.260479</v>
      </c>
      <c r="BB25" s="68">
        <v>18.696285713999998</v>
      </c>
      <c r="BC25" s="68">
        <v>18.385149698999999</v>
      </c>
      <c r="BD25" s="301">
        <v>19.593969999999999</v>
      </c>
      <c r="BE25" s="301">
        <v>20.408580000000001</v>
      </c>
      <c r="BF25" s="301">
        <v>21.769449999999999</v>
      </c>
      <c r="BG25" s="301">
        <v>22.076779999999999</v>
      </c>
      <c r="BH25" s="301">
        <v>23.135280000000002</v>
      </c>
      <c r="BI25" s="301">
        <v>23.978269999999998</v>
      </c>
      <c r="BJ25" s="301">
        <v>25.37144</v>
      </c>
      <c r="BK25" s="301">
        <v>25.80321</v>
      </c>
      <c r="BL25" s="301">
        <v>24.679819999999999</v>
      </c>
      <c r="BM25" s="301">
        <v>22.078959999999999</v>
      </c>
      <c r="BN25" s="301">
        <v>21.879339999999999</v>
      </c>
      <c r="BO25" s="301">
        <v>22.792480000000001</v>
      </c>
      <c r="BP25" s="301">
        <v>23.314119999999999</v>
      </c>
      <c r="BQ25" s="301">
        <v>23.320930000000001</v>
      </c>
      <c r="BR25" s="301">
        <v>24.31671</v>
      </c>
      <c r="BS25" s="301">
        <v>24.22119</v>
      </c>
      <c r="BT25" s="301">
        <v>25.257809999999999</v>
      </c>
      <c r="BU25" s="301">
        <v>25.4742</v>
      </c>
      <c r="BV25" s="301">
        <v>26.883849999999999</v>
      </c>
    </row>
    <row r="26" spans="1:74" ht="11.25" customHeight="1" x14ac:dyDescent="0.2">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362"/>
      <c r="BE26" s="362"/>
      <c r="BF26" s="362"/>
      <c r="BG26" s="362"/>
      <c r="BH26" s="362"/>
      <c r="BI26" s="362"/>
      <c r="BJ26" s="362"/>
      <c r="BK26" s="362"/>
      <c r="BL26" s="362"/>
      <c r="BM26" s="362"/>
      <c r="BN26" s="362"/>
      <c r="BO26" s="362"/>
      <c r="BP26" s="362"/>
      <c r="BQ26" s="362"/>
      <c r="BR26" s="362"/>
      <c r="BS26" s="362"/>
      <c r="BT26" s="362"/>
      <c r="BU26" s="362"/>
      <c r="BV26" s="362"/>
    </row>
    <row r="27" spans="1:74" ht="11.25" customHeight="1" x14ac:dyDescent="0.2">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232.2</v>
      </c>
      <c r="AN27" s="69">
        <v>220.197</v>
      </c>
      <c r="AO27" s="69">
        <v>217.38801599999999</v>
      </c>
      <c r="AP27" s="69">
        <v>217.140672</v>
      </c>
      <c r="AQ27" s="69">
        <v>219.49220099999999</v>
      </c>
      <c r="AR27" s="69">
        <v>218.63892200000001</v>
      </c>
      <c r="AS27" s="69">
        <v>212.88184100000001</v>
      </c>
      <c r="AT27" s="69">
        <v>207.52875800000001</v>
      </c>
      <c r="AU27" s="69">
        <v>208.53932699999999</v>
      </c>
      <c r="AV27" s="69">
        <v>198.40850800000001</v>
      </c>
      <c r="AW27" s="69">
        <v>202.56172000000001</v>
      </c>
      <c r="AX27" s="69">
        <v>214.493797</v>
      </c>
      <c r="AY27" s="69">
        <v>233.66411500000001</v>
      </c>
      <c r="AZ27" s="69">
        <v>231.806783</v>
      </c>
      <c r="BA27" s="69">
        <v>221.21154200000001</v>
      </c>
      <c r="BB27" s="69">
        <v>208.84814286</v>
      </c>
      <c r="BC27" s="69">
        <v>201.91408967999999</v>
      </c>
      <c r="BD27" s="320">
        <v>203.7193</v>
      </c>
      <c r="BE27" s="320">
        <v>203.10810000000001</v>
      </c>
      <c r="BF27" s="320">
        <v>196.64230000000001</v>
      </c>
      <c r="BG27" s="320">
        <v>197.85120000000001</v>
      </c>
      <c r="BH27" s="320">
        <v>191.9521</v>
      </c>
      <c r="BI27" s="320">
        <v>201.03110000000001</v>
      </c>
      <c r="BJ27" s="320">
        <v>209.935</v>
      </c>
      <c r="BK27" s="320">
        <v>220.74600000000001</v>
      </c>
      <c r="BL27" s="320">
        <v>218.71510000000001</v>
      </c>
      <c r="BM27" s="320">
        <v>211.60290000000001</v>
      </c>
      <c r="BN27" s="320">
        <v>211.96019999999999</v>
      </c>
      <c r="BO27" s="320">
        <v>212.803</v>
      </c>
      <c r="BP27" s="320">
        <v>212.78270000000001</v>
      </c>
      <c r="BQ27" s="320">
        <v>208.90639999999999</v>
      </c>
      <c r="BR27" s="320">
        <v>202.47120000000001</v>
      </c>
      <c r="BS27" s="320">
        <v>202.9179</v>
      </c>
      <c r="BT27" s="320">
        <v>198.77340000000001</v>
      </c>
      <c r="BU27" s="320">
        <v>204.32060000000001</v>
      </c>
      <c r="BV27" s="320">
        <v>214.49350000000001</v>
      </c>
    </row>
    <row r="28" spans="1:74" s="267" customFormat="1" ht="11.95" customHeight="1" x14ac:dyDescent="0.2">
      <c r="A28" s="1"/>
      <c r="B28" s="746" t="s">
        <v>808</v>
      </c>
      <c r="C28" s="738"/>
      <c r="D28" s="738"/>
      <c r="E28" s="738"/>
      <c r="F28" s="738"/>
      <c r="G28" s="738"/>
      <c r="H28" s="738"/>
      <c r="I28" s="738"/>
      <c r="J28" s="738"/>
      <c r="K28" s="738"/>
      <c r="L28" s="738"/>
      <c r="M28" s="738"/>
      <c r="N28" s="738"/>
      <c r="O28" s="738"/>
      <c r="P28" s="738"/>
      <c r="Q28" s="738"/>
      <c r="AY28" s="478"/>
      <c r="AZ28" s="478"/>
      <c r="BA28" s="478"/>
      <c r="BB28" s="478"/>
      <c r="BC28" s="478"/>
      <c r="BD28" s="478"/>
      <c r="BE28" s="478"/>
      <c r="BF28" s="478"/>
      <c r="BG28" s="478"/>
      <c r="BH28" s="478"/>
      <c r="BI28" s="478"/>
      <c r="BJ28" s="478"/>
    </row>
    <row r="29" spans="1:74" s="403" customFormat="1" ht="11.95" customHeight="1" x14ac:dyDescent="0.2">
      <c r="A29" s="402"/>
      <c r="B29" s="764" t="str">
        <f>"Notes: "&amp;"EIA completed modeling and analysis for this report on " &amp;Dates!D2&amp;"."</f>
        <v>Notes: EIA completed modeling and analysis for this report on Thursday June 2, 2022.</v>
      </c>
      <c r="C29" s="763"/>
      <c r="D29" s="763"/>
      <c r="E29" s="763"/>
      <c r="F29" s="763"/>
      <c r="G29" s="763"/>
      <c r="H29" s="763"/>
      <c r="I29" s="763"/>
      <c r="J29" s="763"/>
      <c r="K29" s="763"/>
      <c r="L29" s="763"/>
      <c r="M29" s="763"/>
      <c r="N29" s="763"/>
      <c r="O29" s="763"/>
      <c r="P29" s="763"/>
      <c r="Q29" s="763"/>
      <c r="AY29" s="479"/>
      <c r="AZ29" s="479"/>
      <c r="BA29" s="479"/>
      <c r="BB29" s="479"/>
      <c r="BC29" s="479"/>
      <c r="BD29" s="479"/>
      <c r="BE29" s="479"/>
      <c r="BF29" s="479"/>
      <c r="BG29" s="479"/>
      <c r="BH29" s="479"/>
      <c r="BI29" s="479"/>
      <c r="BJ29" s="479"/>
    </row>
    <row r="30" spans="1:74" s="403" customFormat="1" ht="11.95" customHeight="1" x14ac:dyDescent="0.2">
      <c r="A30" s="402"/>
      <c r="B30" s="764" t="s">
        <v>351</v>
      </c>
      <c r="C30" s="763"/>
      <c r="D30" s="763"/>
      <c r="E30" s="763"/>
      <c r="F30" s="763"/>
      <c r="G30" s="763"/>
      <c r="H30" s="763"/>
      <c r="I30" s="763"/>
      <c r="J30" s="763"/>
      <c r="K30" s="763"/>
      <c r="L30" s="763"/>
      <c r="M30" s="763"/>
      <c r="N30" s="763"/>
      <c r="O30" s="763"/>
      <c r="P30" s="763"/>
      <c r="Q30" s="763"/>
      <c r="AY30" s="479"/>
      <c r="AZ30" s="479"/>
      <c r="BA30" s="479"/>
      <c r="BB30" s="479"/>
      <c r="BC30" s="479"/>
      <c r="BD30" s="479"/>
      <c r="BE30" s="479"/>
      <c r="BF30" s="479"/>
      <c r="BG30" s="479"/>
      <c r="BH30" s="479"/>
      <c r="BI30" s="479"/>
      <c r="BJ30" s="479"/>
    </row>
    <row r="31" spans="1:74" s="267" customFormat="1" ht="11.95" customHeight="1" x14ac:dyDescent="0.2">
      <c r="A31" s="1"/>
      <c r="B31" s="747" t="s">
        <v>127</v>
      </c>
      <c r="C31" s="738"/>
      <c r="D31" s="738"/>
      <c r="E31" s="738"/>
      <c r="F31" s="738"/>
      <c r="G31" s="738"/>
      <c r="H31" s="738"/>
      <c r="I31" s="738"/>
      <c r="J31" s="738"/>
      <c r="K31" s="738"/>
      <c r="L31" s="738"/>
      <c r="M31" s="738"/>
      <c r="N31" s="738"/>
      <c r="O31" s="738"/>
      <c r="P31" s="738"/>
      <c r="Q31" s="738"/>
      <c r="AY31" s="478"/>
      <c r="AZ31" s="478"/>
      <c r="BA31" s="478"/>
      <c r="BB31" s="478"/>
      <c r="BC31" s="478"/>
      <c r="BD31" s="478"/>
      <c r="BE31" s="478"/>
      <c r="BF31" s="478"/>
      <c r="BG31" s="478"/>
      <c r="BH31" s="478"/>
      <c r="BI31" s="478"/>
      <c r="BJ31" s="478"/>
    </row>
    <row r="32" spans="1:74" s="403" customFormat="1" ht="11.95" customHeight="1" x14ac:dyDescent="0.2">
      <c r="A32" s="402"/>
      <c r="B32" s="759" t="s">
        <v>845</v>
      </c>
      <c r="C32" s="753"/>
      <c r="D32" s="753"/>
      <c r="E32" s="753"/>
      <c r="F32" s="753"/>
      <c r="G32" s="753"/>
      <c r="H32" s="753"/>
      <c r="I32" s="753"/>
      <c r="J32" s="753"/>
      <c r="K32" s="753"/>
      <c r="L32" s="753"/>
      <c r="M32" s="753"/>
      <c r="N32" s="753"/>
      <c r="O32" s="753"/>
      <c r="P32" s="753"/>
      <c r="Q32" s="753"/>
      <c r="AY32" s="479"/>
      <c r="AZ32" s="479"/>
      <c r="BA32" s="479"/>
      <c r="BB32" s="479"/>
      <c r="BC32" s="479"/>
      <c r="BD32" s="479"/>
      <c r="BE32" s="479"/>
      <c r="BF32" s="479"/>
      <c r="BG32" s="479"/>
      <c r="BH32" s="479"/>
      <c r="BI32" s="479"/>
      <c r="BJ32" s="479"/>
    </row>
    <row r="33" spans="1:74" s="403" customFormat="1" ht="11.95" customHeight="1" x14ac:dyDescent="0.2">
      <c r="A33" s="402"/>
      <c r="B33" s="794" t="s">
        <v>846</v>
      </c>
      <c r="C33" s="753"/>
      <c r="D33" s="753"/>
      <c r="E33" s="753"/>
      <c r="F33" s="753"/>
      <c r="G33" s="753"/>
      <c r="H33" s="753"/>
      <c r="I33" s="753"/>
      <c r="J33" s="753"/>
      <c r="K33" s="753"/>
      <c r="L33" s="753"/>
      <c r="M33" s="753"/>
      <c r="N33" s="753"/>
      <c r="O33" s="753"/>
      <c r="P33" s="753"/>
      <c r="Q33" s="753"/>
      <c r="AY33" s="479"/>
      <c r="AZ33" s="479"/>
      <c r="BA33" s="479"/>
      <c r="BB33" s="479"/>
      <c r="BC33" s="479"/>
      <c r="BD33" s="479"/>
      <c r="BE33" s="479"/>
      <c r="BF33" s="479"/>
      <c r="BG33" s="479"/>
      <c r="BH33" s="479"/>
      <c r="BI33" s="479"/>
      <c r="BJ33" s="479"/>
    </row>
    <row r="34" spans="1:74" s="403" customFormat="1" ht="11.95" customHeight="1" x14ac:dyDescent="0.2">
      <c r="A34" s="402"/>
      <c r="B34" s="757" t="s">
        <v>848</v>
      </c>
      <c r="C34" s="756"/>
      <c r="D34" s="756"/>
      <c r="E34" s="756"/>
      <c r="F34" s="756"/>
      <c r="G34" s="756"/>
      <c r="H34" s="756"/>
      <c r="I34" s="756"/>
      <c r="J34" s="756"/>
      <c r="K34" s="756"/>
      <c r="L34" s="756"/>
      <c r="M34" s="756"/>
      <c r="N34" s="756"/>
      <c r="O34" s="756"/>
      <c r="P34" s="756"/>
      <c r="Q34" s="753"/>
      <c r="AY34" s="479"/>
      <c r="AZ34" s="479"/>
      <c r="BA34" s="479"/>
      <c r="BB34" s="479"/>
      <c r="BC34" s="479"/>
      <c r="BD34" s="479"/>
      <c r="BE34" s="479"/>
      <c r="BF34" s="479"/>
      <c r="BG34" s="479"/>
      <c r="BH34" s="479"/>
      <c r="BI34" s="479"/>
      <c r="BJ34" s="479"/>
    </row>
    <row r="35" spans="1:74" s="403" customFormat="1" ht="11.95" customHeight="1" x14ac:dyDescent="0.2">
      <c r="A35" s="402"/>
      <c r="B35" s="758" t="s">
        <v>849</v>
      </c>
      <c r="C35" s="760"/>
      <c r="D35" s="760"/>
      <c r="E35" s="760"/>
      <c r="F35" s="760"/>
      <c r="G35" s="760"/>
      <c r="H35" s="760"/>
      <c r="I35" s="760"/>
      <c r="J35" s="760"/>
      <c r="K35" s="760"/>
      <c r="L35" s="760"/>
      <c r="M35" s="760"/>
      <c r="N35" s="760"/>
      <c r="O35" s="760"/>
      <c r="P35" s="760"/>
      <c r="Q35" s="753"/>
      <c r="AY35" s="479"/>
      <c r="AZ35" s="479"/>
      <c r="BA35" s="479"/>
      <c r="BB35" s="479"/>
      <c r="BC35" s="479"/>
      <c r="BD35" s="479"/>
      <c r="BE35" s="479"/>
      <c r="BF35" s="479"/>
      <c r="BG35" s="479"/>
      <c r="BH35" s="479"/>
      <c r="BI35" s="479"/>
      <c r="BJ35" s="479"/>
    </row>
    <row r="36" spans="1:74" s="403" customFormat="1" ht="11.95" customHeight="1" x14ac:dyDescent="0.2">
      <c r="A36" s="402"/>
      <c r="B36" s="759" t="s">
        <v>831</v>
      </c>
      <c r="C36" s="760"/>
      <c r="D36" s="760"/>
      <c r="E36" s="760"/>
      <c r="F36" s="760"/>
      <c r="G36" s="760"/>
      <c r="H36" s="760"/>
      <c r="I36" s="760"/>
      <c r="J36" s="760"/>
      <c r="K36" s="760"/>
      <c r="L36" s="760"/>
      <c r="M36" s="760"/>
      <c r="N36" s="760"/>
      <c r="O36" s="760"/>
      <c r="P36" s="760"/>
      <c r="Q36" s="753"/>
      <c r="AY36" s="479"/>
      <c r="AZ36" s="479"/>
      <c r="BA36" s="479"/>
      <c r="BB36" s="479"/>
      <c r="BC36" s="479"/>
      <c r="BD36" s="479"/>
      <c r="BE36" s="479"/>
      <c r="BF36" s="479"/>
      <c r="BG36" s="479"/>
      <c r="BH36" s="479"/>
      <c r="BI36" s="479"/>
      <c r="BJ36" s="479"/>
    </row>
    <row r="37" spans="1:74" s="404" customFormat="1" ht="11.95" customHeight="1" x14ac:dyDescent="0.2">
      <c r="A37" s="393"/>
      <c r="B37" s="765" t="s">
        <v>1362</v>
      </c>
      <c r="C37" s="753"/>
      <c r="D37" s="753"/>
      <c r="E37" s="753"/>
      <c r="F37" s="753"/>
      <c r="G37" s="753"/>
      <c r="H37" s="753"/>
      <c r="I37" s="753"/>
      <c r="J37" s="753"/>
      <c r="K37" s="753"/>
      <c r="L37" s="753"/>
      <c r="M37" s="753"/>
      <c r="N37" s="753"/>
      <c r="O37" s="753"/>
      <c r="P37" s="753"/>
      <c r="Q37" s="753"/>
      <c r="AY37" s="480"/>
      <c r="AZ37" s="480"/>
      <c r="BA37" s="480"/>
      <c r="BB37" s="480"/>
      <c r="BC37" s="480"/>
      <c r="BD37" s="480"/>
      <c r="BE37" s="480"/>
      <c r="BF37" s="480"/>
      <c r="BG37" s="480"/>
      <c r="BH37" s="480"/>
      <c r="BI37" s="480"/>
      <c r="BJ37" s="480"/>
    </row>
    <row r="38" spans="1:74" x14ac:dyDescent="0.15">
      <c r="BD38" s="363"/>
      <c r="BE38" s="363"/>
      <c r="BF38" s="363"/>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1" sqref="BF1"/>
      <selection pane="topRight" activeCell="BF1" sqref="BF1"/>
      <selection pane="bottomLeft" activeCell="BF1" sqref="BF1"/>
      <selection pane="bottomRight" activeCell="BC4" sqref="BC4"/>
    </sheetView>
  </sheetViews>
  <sheetFormatPr defaultColWidth="9.5" defaultRowHeight="10.7" x14ac:dyDescent="0.2"/>
  <cols>
    <col min="1" max="1" width="14.5" style="72" customWidth="1"/>
    <col min="2" max="2" width="38.875" style="72" customWidth="1"/>
    <col min="3" max="50" width="6.5" style="72" customWidth="1"/>
    <col min="51" max="55" width="6.5" style="357" customWidth="1"/>
    <col min="56" max="58" width="6.5" style="589" customWidth="1"/>
    <col min="59" max="62" width="6.5" style="357" customWidth="1"/>
    <col min="63" max="74" width="6.5" style="72" customWidth="1"/>
    <col min="75" max="16384" width="9.5" style="72"/>
  </cols>
  <sheetData>
    <row r="1" spans="1:74" ht="13.4" customHeight="1" x14ac:dyDescent="0.2">
      <c r="A1" s="735" t="s">
        <v>792</v>
      </c>
      <c r="B1" s="800" t="s">
        <v>234</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78"/>
    </row>
    <row r="2" spans="1:74"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25" customHeight="1" x14ac:dyDescent="0.2">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102.71226271</v>
      </c>
      <c r="AZ6" s="208">
        <v>101.95817486</v>
      </c>
      <c r="BA6" s="208">
        <v>103.55677729</v>
      </c>
      <c r="BB6" s="208">
        <v>103.3905</v>
      </c>
      <c r="BC6" s="208">
        <v>103.8242</v>
      </c>
      <c r="BD6" s="324">
        <v>104.16759999999999</v>
      </c>
      <c r="BE6" s="324">
        <v>104.6138</v>
      </c>
      <c r="BF6" s="324">
        <v>105.4418</v>
      </c>
      <c r="BG6" s="324">
        <v>106.0467</v>
      </c>
      <c r="BH6" s="324">
        <v>106.753</v>
      </c>
      <c r="BI6" s="324">
        <v>107.7423</v>
      </c>
      <c r="BJ6" s="324">
        <v>108.2722</v>
      </c>
      <c r="BK6" s="324">
        <v>108.45229999999999</v>
      </c>
      <c r="BL6" s="324">
        <v>108.75830000000001</v>
      </c>
      <c r="BM6" s="324">
        <v>109.2127</v>
      </c>
      <c r="BN6" s="324">
        <v>109.7847</v>
      </c>
      <c r="BO6" s="324">
        <v>110.306</v>
      </c>
      <c r="BP6" s="324">
        <v>110.7273</v>
      </c>
      <c r="BQ6" s="324">
        <v>111.0812</v>
      </c>
      <c r="BR6" s="324">
        <v>111.3901</v>
      </c>
      <c r="BS6" s="324">
        <v>111.7129</v>
      </c>
      <c r="BT6" s="324">
        <v>111.7226</v>
      </c>
      <c r="BU6" s="324">
        <v>111.8895</v>
      </c>
      <c r="BV6" s="324">
        <v>111.63420000000001</v>
      </c>
    </row>
    <row r="7" spans="1:74" ht="11.25" customHeight="1" x14ac:dyDescent="0.2">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1.0468293871000001</v>
      </c>
      <c r="BB7" s="208">
        <v>0.89419349999999997</v>
      </c>
      <c r="BC7" s="208">
        <v>0.78173170000000003</v>
      </c>
      <c r="BD7" s="324">
        <v>0.70674340000000002</v>
      </c>
      <c r="BE7" s="324">
        <v>0.68354139999999997</v>
      </c>
      <c r="BF7" s="324">
        <v>0.70922050000000003</v>
      </c>
      <c r="BG7" s="324">
        <v>0.80549570000000004</v>
      </c>
      <c r="BH7" s="324">
        <v>0.82881439999999995</v>
      </c>
      <c r="BI7" s="324">
        <v>0.87725750000000002</v>
      </c>
      <c r="BJ7" s="324">
        <v>0.89973219999999998</v>
      </c>
      <c r="BK7" s="324">
        <v>0.92424839999999997</v>
      </c>
      <c r="BL7" s="324">
        <v>0.93799080000000001</v>
      </c>
      <c r="BM7" s="324">
        <v>0.91980280000000003</v>
      </c>
      <c r="BN7" s="324">
        <v>0.85415300000000005</v>
      </c>
      <c r="BO7" s="324">
        <v>0.76418489999999994</v>
      </c>
      <c r="BP7" s="324">
        <v>0.71955789999999997</v>
      </c>
      <c r="BQ7" s="324">
        <v>0.68462429999999996</v>
      </c>
      <c r="BR7" s="324">
        <v>0.72515529999999995</v>
      </c>
      <c r="BS7" s="324">
        <v>0.81904730000000003</v>
      </c>
      <c r="BT7" s="324">
        <v>0.83880350000000004</v>
      </c>
      <c r="BU7" s="324">
        <v>0.91708129999999999</v>
      </c>
      <c r="BV7" s="324">
        <v>0.92644700000000002</v>
      </c>
    </row>
    <row r="8" spans="1:74" ht="11.25" customHeight="1" x14ac:dyDescent="0.2">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2.1005628710000002</v>
      </c>
      <c r="AZ8" s="208">
        <v>1.9849021429</v>
      </c>
      <c r="BA8" s="208">
        <v>2.0399369032000001</v>
      </c>
      <c r="BB8" s="208">
        <v>2.2930000000000001</v>
      </c>
      <c r="BC8" s="208">
        <v>2.2149999999999999</v>
      </c>
      <c r="BD8" s="324">
        <v>2.2320000000000002</v>
      </c>
      <c r="BE8" s="324">
        <v>2.2000000000000002</v>
      </c>
      <c r="BF8" s="324">
        <v>2.1440000000000001</v>
      </c>
      <c r="BG8" s="324">
        <v>2.133</v>
      </c>
      <c r="BH8" s="324">
        <v>2.0019999999999998</v>
      </c>
      <c r="BI8" s="324">
        <v>2.2120000000000002</v>
      </c>
      <c r="BJ8" s="324">
        <v>2.2160000000000002</v>
      </c>
      <c r="BK8" s="324">
        <v>2.198</v>
      </c>
      <c r="BL8" s="324">
        <v>2.1800000000000002</v>
      </c>
      <c r="BM8" s="324">
        <v>2.1629999999999998</v>
      </c>
      <c r="BN8" s="324">
        <v>2.145</v>
      </c>
      <c r="BO8" s="324">
        <v>2.1280000000000001</v>
      </c>
      <c r="BP8" s="324">
        <v>2.08</v>
      </c>
      <c r="BQ8" s="324">
        <v>2.052</v>
      </c>
      <c r="BR8" s="324">
        <v>1.9850000000000001</v>
      </c>
      <c r="BS8" s="324">
        <v>1.9590000000000001</v>
      </c>
      <c r="BT8" s="324">
        <v>1.84</v>
      </c>
      <c r="BU8" s="324">
        <v>2.0059999999999998</v>
      </c>
      <c r="BV8" s="324">
        <v>2.008</v>
      </c>
    </row>
    <row r="9" spans="1:74" ht="11.25" customHeight="1" x14ac:dyDescent="0.2">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99.551551677000006</v>
      </c>
      <c r="AZ9" s="208">
        <v>98.901346071000006</v>
      </c>
      <c r="BA9" s="208">
        <v>100.470011</v>
      </c>
      <c r="BB9" s="208">
        <v>100.2033</v>
      </c>
      <c r="BC9" s="208">
        <v>100.8275</v>
      </c>
      <c r="BD9" s="324">
        <v>101.2289</v>
      </c>
      <c r="BE9" s="324">
        <v>101.7303</v>
      </c>
      <c r="BF9" s="324">
        <v>102.5886</v>
      </c>
      <c r="BG9" s="324">
        <v>103.1082</v>
      </c>
      <c r="BH9" s="324">
        <v>103.9222</v>
      </c>
      <c r="BI9" s="324">
        <v>104.65300000000001</v>
      </c>
      <c r="BJ9" s="324">
        <v>105.15649999999999</v>
      </c>
      <c r="BK9" s="324">
        <v>105.3301</v>
      </c>
      <c r="BL9" s="324">
        <v>105.6403</v>
      </c>
      <c r="BM9" s="324">
        <v>106.12990000000001</v>
      </c>
      <c r="BN9" s="324">
        <v>106.7855</v>
      </c>
      <c r="BO9" s="324">
        <v>107.41379999999999</v>
      </c>
      <c r="BP9" s="324">
        <v>107.9277</v>
      </c>
      <c r="BQ9" s="324">
        <v>108.3446</v>
      </c>
      <c r="BR9" s="324">
        <v>108.6799</v>
      </c>
      <c r="BS9" s="324">
        <v>108.9349</v>
      </c>
      <c r="BT9" s="324">
        <v>109.0438</v>
      </c>
      <c r="BU9" s="324">
        <v>108.96639999999999</v>
      </c>
      <c r="BV9" s="324">
        <v>108.6998</v>
      </c>
    </row>
    <row r="10" spans="1:74" ht="11.25" customHeight="1" x14ac:dyDescent="0.2">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96.997433333000004</v>
      </c>
      <c r="AX10" s="208">
        <v>97.032161290000005</v>
      </c>
      <c r="AY10" s="208">
        <v>94.816193548000001</v>
      </c>
      <c r="AZ10" s="208">
        <v>94.001714285999995</v>
      </c>
      <c r="BA10" s="208">
        <v>94.955451612999994</v>
      </c>
      <c r="BB10" s="208">
        <v>95.189170000000004</v>
      </c>
      <c r="BC10" s="208">
        <v>95.503780000000006</v>
      </c>
      <c r="BD10" s="324">
        <v>95.746650000000002</v>
      </c>
      <c r="BE10" s="324">
        <v>96.234129999999993</v>
      </c>
      <c r="BF10" s="324">
        <v>96.968459999999993</v>
      </c>
      <c r="BG10" s="324">
        <v>97.516909999999996</v>
      </c>
      <c r="BH10" s="324">
        <v>98.180880000000002</v>
      </c>
      <c r="BI10" s="324">
        <v>99.083600000000004</v>
      </c>
      <c r="BJ10" s="324">
        <v>99.570849999999993</v>
      </c>
      <c r="BK10" s="324">
        <v>99.523960000000002</v>
      </c>
      <c r="BL10" s="324">
        <v>99.946849999999998</v>
      </c>
      <c r="BM10" s="324">
        <v>100.34059999999999</v>
      </c>
      <c r="BN10" s="324">
        <v>100.8343</v>
      </c>
      <c r="BO10" s="324">
        <v>101.3424</v>
      </c>
      <c r="BP10" s="324">
        <v>101.7205</v>
      </c>
      <c r="BQ10" s="324">
        <v>102.04179999999999</v>
      </c>
      <c r="BR10" s="324">
        <v>102.33110000000001</v>
      </c>
      <c r="BS10" s="324">
        <v>102.6253</v>
      </c>
      <c r="BT10" s="324">
        <v>102.634</v>
      </c>
      <c r="BU10" s="324">
        <v>102.7882</v>
      </c>
      <c r="BV10" s="324">
        <v>102.5532</v>
      </c>
    </row>
    <row r="11" spans="1:74" ht="11.25" customHeight="1" x14ac:dyDescent="0.2">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8.433583871E-2</v>
      </c>
      <c r="BB11" s="208">
        <v>0.17235723333</v>
      </c>
      <c r="BC11" s="208">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25" customHeight="1" x14ac:dyDescent="0.2">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11.745664935000001</v>
      </c>
      <c r="BB12" s="208">
        <v>11.488503</v>
      </c>
      <c r="BC12" s="208">
        <v>11.646288</v>
      </c>
      <c r="BD12" s="324">
        <v>12.1</v>
      </c>
      <c r="BE12" s="324">
        <v>12.2</v>
      </c>
      <c r="BF12" s="324">
        <v>12.2</v>
      </c>
      <c r="BG12" s="324">
        <v>10.78887089</v>
      </c>
      <c r="BH12" s="324">
        <v>12.247519487</v>
      </c>
      <c r="BI12" s="324">
        <v>12.849007946</v>
      </c>
      <c r="BJ12" s="324">
        <v>13.23535916</v>
      </c>
      <c r="BK12" s="324">
        <v>13.444929904</v>
      </c>
      <c r="BL12" s="324">
        <v>12.994410999999999</v>
      </c>
      <c r="BM12" s="324">
        <v>12.78</v>
      </c>
      <c r="BN12" s="324">
        <v>12.27</v>
      </c>
      <c r="BO12" s="324">
        <v>12.42</v>
      </c>
      <c r="BP12" s="324">
        <v>12.83</v>
      </c>
      <c r="BQ12" s="324">
        <v>12.99</v>
      </c>
      <c r="BR12" s="324">
        <v>12.74</v>
      </c>
      <c r="BS12" s="324">
        <v>10.78887089</v>
      </c>
      <c r="BT12" s="324">
        <v>12.247519487</v>
      </c>
      <c r="BU12" s="324">
        <v>12.849007946</v>
      </c>
      <c r="BV12" s="324">
        <v>13.23535916</v>
      </c>
    </row>
    <row r="13" spans="1:74" ht="11.25" customHeight="1" x14ac:dyDescent="0.2">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8.0212966666999996</v>
      </c>
      <c r="AX13" s="208">
        <v>8.0955897418999996</v>
      </c>
      <c r="AY13" s="208">
        <v>9.3470130000000005</v>
      </c>
      <c r="AZ13" s="208">
        <v>9.1036557856999991</v>
      </c>
      <c r="BA13" s="208">
        <v>8.3223523226000005</v>
      </c>
      <c r="BB13" s="208">
        <v>7.2455949999999998</v>
      </c>
      <c r="BC13" s="208">
        <v>6.6808509999999997</v>
      </c>
      <c r="BD13" s="324">
        <v>6.6229399999999998</v>
      </c>
      <c r="BE13" s="324">
        <v>6.5745329999999997</v>
      </c>
      <c r="BF13" s="324">
        <v>6.381068</v>
      </c>
      <c r="BG13" s="324">
        <v>6.296386</v>
      </c>
      <c r="BH13" s="324">
        <v>6.2796329999999996</v>
      </c>
      <c r="BI13" s="324">
        <v>6.2034830000000003</v>
      </c>
      <c r="BJ13" s="324">
        <v>7.6359500000000002</v>
      </c>
      <c r="BK13" s="324">
        <v>8.3653569999999995</v>
      </c>
      <c r="BL13" s="324">
        <v>7.9621279999999999</v>
      </c>
      <c r="BM13" s="324">
        <v>7.0271039999999996</v>
      </c>
      <c r="BN13" s="324">
        <v>6.6097939999999999</v>
      </c>
      <c r="BO13" s="324">
        <v>6.3615329999999997</v>
      </c>
      <c r="BP13" s="324">
        <v>6.4374380000000002</v>
      </c>
      <c r="BQ13" s="324">
        <v>6.5258950000000002</v>
      </c>
      <c r="BR13" s="324">
        <v>6.2985429999999996</v>
      </c>
      <c r="BS13" s="324">
        <v>6.1429549999999997</v>
      </c>
      <c r="BT13" s="324">
        <v>6.0592940000000004</v>
      </c>
      <c r="BU13" s="324">
        <v>6.2992379999999999</v>
      </c>
      <c r="BV13" s="324">
        <v>7.122986</v>
      </c>
    </row>
    <row r="14" spans="1:74" ht="11.25" customHeight="1" x14ac:dyDescent="0.2">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8.8209003547999991</v>
      </c>
      <c r="BB14" s="208">
        <v>8.1502829999999999</v>
      </c>
      <c r="BC14" s="208">
        <v>8.3878780000000006</v>
      </c>
      <c r="BD14" s="324">
        <v>8.6356249999999992</v>
      </c>
      <c r="BE14" s="324">
        <v>9.2987979999999997</v>
      </c>
      <c r="BF14" s="324">
        <v>9.259347</v>
      </c>
      <c r="BG14" s="324">
        <v>9.1665109999999999</v>
      </c>
      <c r="BH14" s="324">
        <v>9.0987679999999997</v>
      </c>
      <c r="BI14" s="324">
        <v>9.2281250000000004</v>
      </c>
      <c r="BJ14" s="324">
        <v>9.2864710000000006</v>
      </c>
      <c r="BK14" s="324">
        <v>9.1149920000000009</v>
      </c>
      <c r="BL14" s="324">
        <v>9.1416319999999995</v>
      </c>
      <c r="BM14" s="324">
        <v>9.0938689999999998</v>
      </c>
      <c r="BN14" s="324">
        <v>8.9518160000000009</v>
      </c>
      <c r="BO14" s="324">
        <v>9.0252429999999997</v>
      </c>
      <c r="BP14" s="324">
        <v>9.0933840000000004</v>
      </c>
      <c r="BQ14" s="324">
        <v>9.3573269999999997</v>
      </c>
      <c r="BR14" s="324">
        <v>9.3712219999999995</v>
      </c>
      <c r="BS14" s="324">
        <v>9.2661130000000007</v>
      </c>
      <c r="BT14" s="324">
        <v>9.1139670000000006</v>
      </c>
      <c r="BU14" s="324">
        <v>9.2558159999999994</v>
      </c>
      <c r="BV14" s="324">
        <v>9.3422339999999995</v>
      </c>
    </row>
    <row r="15" spans="1:74" ht="11.25" customHeight="1" x14ac:dyDescent="0.2">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0.18487096774</v>
      </c>
      <c r="AZ15" s="208">
        <v>0.18310714285999999</v>
      </c>
      <c r="BA15" s="208">
        <v>0.18790322580999999</v>
      </c>
      <c r="BB15" s="208">
        <v>0.16572890000000001</v>
      </c>
      <c r="BC15" s="208">
        <v>0.16627690000000001</v>
      </c>
      <c r="BD15" s="324">
        <v>0.16669970000000001</v>
      </c>
      <c r="BE15" s="324">
        <v>0.16754839999999999</v>
      </c>
      <c r="BF15" s="324">
        <v>0.1688269</v>
      </c>
      <c r="BG15" s="324">
        <v>0.16978180000000001</v>
      </c>
      <c r="BH15" s="324">
        <v>0.1709378</v>
      </c>
      <c r="BI15" s="324">
        <v>0.17250950000000001</v>
      </c>
      <c r="BJ15" s="324">
        <v>0.17335780000000001</v>
      </c>
      <c r="BK15" s="324">
        <v>0.17327619999999999</v>
      </c>
      <c r="BL15" s="324">
        <v>0.17401249999999999</v>
      </c>
      <c r="BM15" s="324">
        <v>0.1746981</v>
      </c>
      <c r="BN15" s="324">
        <v>0.17555750000000001</v>
      </c>
      <c r="BO15" s="324">
        <v>0.1764423</v>
      </c>
      <c r="BP15" s="324">
        <v>0.1771006</v>
      </c>
      <c r="BQ15" s="324">
        <v>0.17765990000000001</v>
      </c>
      <c r="BR15" s="324">
        <v>0.17816360000000001</v>
      </c>
      <c r="BS15" s="324">
        <v>0.1786758</v>
      </c>
      <c r="BT15" s="324">
        <v>0.17869080000000001</v>
      </c>
      <c r="BU15" s="324">
        <v>0.17895949999999999</v>
      </c>
      <c r="BV15" s="324">
        <v>0.17855019999999999</v>
      </c>
    </row>
    <row r="16" spans="1:74" ht="11.25" customHeight="1" x14ac:dyDescent="0.2">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32.081612903</v>
      </c>
      <c r="AZ16" s="208">
        <v>23.456821429000001</v>
      </c>
      <c r="BA16" s="208">
        <v>5.1948709677</v>
      </c>
      <c r="BB16" s="208">
        <v>-6.5427619047999999</v>
      </c>
      <c r="BC16" s="208">
        <v>-12.438940091999999</v>
      </c>
      <c r="BD16" s="324">
        <v>-9.1214200000000005</v>
      </c>
      <c r="BE16" s="324">
        <v>-4.4865539999999999</v>
      </c>
      <c r="BF16" s="324">
        <v>-6.1463570000000001</v>
      </c>
      <c r="BG16" s="324">
        <v>-13.420500000000001</v>
      </c>
      <c r="BH16" s="324">
        <v>-11.28576</v>
      </c>
      <c r="BI16" s="324">
        <v>1.903824</v>
      </c>
      <c r="BJ16" s="324">
        <v>15.89453</v>
      </c>
      <c r="BK16" s="324">
        <v>23.194690000000001</v>
      </c>
      <c r="BL16" s="324">
        <v>14.494540000000001</v>
      </c>
      <c r="BM16" s="324">
        <v>2.958434</v>
      </c>
      <c r="BN16" s="324">
        <v>-10.107839999999999</v>
      </c>
      <c r="BO16" s="324">
        <v>-16.555129999999998</v>
      </c>
      <c r="BP16" s="324">
        <v>-10.69506</v>
      </c>
      <c r="BQ16" s="324">
        <v>-5.1677289999999996</v>
      </c>
      <c r="BR16" s="324">
        <v>-6.338641</v>
      </c>
      <c r="BS16" s="324">
        <v>-13.912129999999999</v>
      </c>
      <c r="BT16" s="324">
        <v>-10.205780000000001</v>
      </c>
      <c r="BU16" s="324">
        <v>3.1495160000000002</v>
      </c>
      <c r="BV16" s="324">
        <v>16.339179999999999</v>
      </c>
    </row>
    <row r="17" spans="1:74" ht="11.25" customHeight="1" x14ac:dyDescent="0.2">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108.89753939000001</v>
      </c>
      <c r="AO17" s="208">
        <v>82.858068097</v>
      </c>
      <c r="AP17" s="208">
        <v>76.021170267000002</v>
      </c>
      <c r="AQ17" s="208">
        <v>67.699390968000003</v>
      </c>
      <c r="AR17" s="208">
        <v>74.032918167000005</v>
      </c>
      <c r="AS17" s="208">
        <v>77.459627161</v>
      </c>
      <c r="AT17" s="208">
        <v>78.091109129000003</v>
      </c>
      <c r="AU17" s="208">
        <v>70.227014566999998</v>
      </c>
      <c r="AV17" s="208">
        <v>73.877779580999999</v>
      </c>
      <c r="AW17" s="208">
        <v>91.096173433000004</v>
      </c>
      <c r="AX17" s="208">
        <v>95.768597870999997</v>
      </c>
      <c r="AY17" s="208">
        <v>116.95610060999999</v>
      </c>
      <c r="AZ17" s="208">
        <v>107.42113888999999</v>
      </c>
      <c r="BA17" s="208">
        <v>88.179459742000006</v>
      </c>
      <c r="BB17" s="208">
        <v>76.591306994999997</v>
      </c>
      <c r="BC17" s="208">
        <v>70.055026807999994</v>
      </c>
      <c r="BD17" s="324">
        <v>72.867140000000006</v>
      </c>
      <c r="BE17" s="324">
        <v>77.190860000000001</v>
      </c>
      <c r="BF17" s="324">
        <v>76.166269999999997</v>
      </c>
      <c r="BG17" s="324">
        <v>70.695539999999994</v>
      </c>
      <c r="BH17" s="324">
        <v>72.078649999999996</v>
      </c>
      <c r="BI17" s="324">
        <v>85.498890000000003</v>
      </c>
      <c r="BJ17" s="324">
        <v>101.05289999999999</v>
      </c>
      <c r="BK17" s="324">
        <v>109.1474</v>
      </c>
      <c r="BL17" s="324">
        <v>100.7915</v>
      </c>
      <c r="BM17" s="324">
        <v>88.777000000000001</v>
      </c>
      <c r="BN17" s="324">
        <v>76.462310000000002</v>
      </c>
      <c r="BO17" s="324">
        <v>70.057270000000003</v>
      </c>
      <c r="BP17" s="324">
        <v>75.904539999999997</v>
      </c>
      <c r="BQ17" s="324">
        <v>81.430340000000001</v>
      </c>
      <c r="BR17" s="324">
        <v>80.611590000000007</v>
      </c>
      <c r="BS17" s="324">
        <v>75.068179999999998</v>
      </c>
      <c r="BT17" s="324">
        <v>77.383920000000003</v>
      </c>
      <c r="BU17" s="324">
        <v>90.523719999999997</v>
      </c>
      <c r="BV17" s="324">
        <v>103.91630000000001</v>
      </c>
    </row>
    <row r="18" spans="1:74" ht="11.25" customHeight="1" x14ac:dyDescent="0.2">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-0.53291315871</v>
      </c>
      <c r="AN18" s="208">
        <v>-0.26136243285999999</v>
      </c>
      <c r="AO18" s="208">
        <v>1.5187124518999999</v>
      </c>
      <c r="AP18" s="208">
        <v>-1.3148196299999999</v>
      </c>
      <c r="AQ18" s="208">
        <v>-0.16559983871</v>
      </c>
      <c r="AR18" s="208">
        <v>-0.12465029666999999</v>
      </c>
      <c r="AS18" s="208">
        <v>-0.48921931871000002</v>
      </c>
      <c r="AT18" s="208">
        <v>-0.34046319289999999</v>
      </c>
      <c r="AU18" s="208">
        <v>0.13846913332999999</v>
      </c>
      <c r="AV18" s="208">
        <v>-1.6935344805999999</v>
      </c>
      <c r="AW18" s="208">
        <v>-2.4305238632999999</v>
      </c>
      <c r="AX18" s="208">
        <v>0.34917758484</v>
      </c>
      <c r="AY18" s="208">
        <v>-1.3674640925999999</v>
      </c>
      <c r="AZ18" s="208">
        <v>1.142002</v>
      </c>
      <c r="BA18" s="208">
        <v>0.99311122581</v>
      </c>
      <c r="BB18" s="208">
        <v>2.4449489047999999</v>
      </c>
      <c r="BC18" s="208">
        <v>0.54795809217000002</v>
      </c>
      <c r="BD18" s="324">
        <v>0.63326309999999997</v>
      </c>
      <c r="BE18" s="324">
        <v>0.33458080000000001</v>
      </c>
      <c r="BF18" s="324">
        <v>0.4427662</v>
      </c>
      <c r="BG18" s="324">
        <v>0.15132699999999999</v>
      </c>
      <c r="BH18" s="324">
        <v>1.6610609999999999</v>
      </c>
      <c r="BI18" s="324">
        <v>1.2466060000000001</v>
      </c>
      <c r="BJ18" s="324">
        <v>2.2393000000000001</v>
      </c>
      <c r="BK18" s="324">
        <v>1.1804269999999999</v>
      </c>
      <c r="BL18" s="324">
        <v>1.020105</v>
      </c>
      <c r="BM18" s="324">
        <v>0.40186749999999999</v>
      </c>
      <c r="BN18" s="324">
        <v>-2.01844</v>
      </c>
      <c r="BO18" s="324">
        <v>-1.1132770000000001</v>
      </c>
      <c r="BP18" s="324">
        <v>-1.3293809999999999</v>
      </c>
      <c r="BQ18" s="324">
        <v>-1.6076090000000001</v>
      </c>
      <c r="BR18" s="324">
        <v>-1.4996</v>
      </c>
      <c r="BS18" s="324">
        <v>-1.8697250000000001</v>
      </c>
      <c r="BT18" s="324">
        <v>-1.7835840000000001</v>
      </c>
      <c r="BU18" s="324">
        <v>-1.2815859999999999</v>
      </c>
      <c r="BV18" s="324">
        <v>2.2904179999999998</v>
      </c>
    </row>
    <row r="19" spans="1:74" ht="11.25" customHeight="1" x14ac:dyDescent="0.2">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84.376780549000003</v>
      </c>
      <c r="AP19" s="208">
        <v>74.706350637</v>
      </c>
      <c r="AQ19" s="208">
        <v>67.533791128999994</v>
      </c>
      <c r="AR19" s="208">
        <v>73.908267870000003</v>
      </c>
      <c r="AS19" s="208">
        <v>76.970407843000004</v>
      </c>
      <c r="AT19" s="208">
        <v>77.750645935999998</v>
      </c>
      <c r="AU19" s="208">
        <v>70.365483699999999</v>
      </c>
      <c r="AV19" s="208">
        <v>72.184245099999998</v>
      </c>
      <c r="AW19" s="208">
        <v>88.665649569999999</v>
      </c>
      <c r="AX19" s="208">
        <v>96.117775456000004</v>
      </c>
      <c r="AY19" s="208">
        <v>115.58863651999999</v>
      </c>
      <c r="AZ19" s="208">
        <v>108.56314089</v>
      </c>
      <c r="BA19" s="208">
        <v>89.172570968000002</v>
      </c>
      <c r="BB19" s="208">
        <v>79.0362559</v>
      </c>
      <c r="BC19" s="208">
        <v>70.602984899999996</v>
      </c>
      <c r="BD19" s="324">
        <v>73.500410000000002</v>
      </c>
      <c r="BE19" s="324">
        <v>77.525440000000003</v>
      </c>
      <c r="BF19" s="324">
        <v>76.609039999999993</v>
      </c>
      <c r="BG19" s="324">
        <v>70.846860000000007</v>
      </c>
      <c r="BH19" s="324">
        <v>73.739710000000002</v>
      </c>
      <c r="BI19" s="324">
        <v>86.745490000000004</v>
      </c>
      <c r="BJ19" s="324">
        <v>103.29219999999999</v>
      </c>
      <c r="BK19" s="324">
        <v>110.3278</v>
      </c>
      <c r="BL19" s="324">
        <v>101.8116</v>
      </c>
      <c r="BM19" s="324">
        <v>89.178870000000003</v>
      </c>
      <c r="BN19" s="324">
        <v>74.443870000000004</v>
      </c>
      <c r="BO19" s="324">
        <v>68.944000000000003</v>
      </c>
      <c r="BP19" s="324">
        <v>74.575159999999997</v>
      </c>
      <c r="BQ19" s="324">
        <v>79.822730000000007</v>
      </c>
      <c r="BR19" s="324">
        <v>79.111990000000006</v>
      </c>
      <c r="BS19" s="324">
        <v>73.198459999999997</v>
      </c>
      <c r="BT19" s="324">
        <v>75.600340000000003</v>
      </c>
      <c r="BU19" s="324">
        <v>89.242130000000003</v>
      </c>
      <c r="BV19" s="324">
        <v>106.2067</v>
      </c>
    </row>
    <row r="20" spans="1:74" ht="11.25"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row>
    <row r="21" spans="1:74" ht="11.25" customHeight="1" x14ac:dyDescent="0.2">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355"/>
      <c r="BE21" s="355"/>
      <c r="BF21" s="355"/>
      <c r="BG21" s="355"/>
      <c r="BH21" s="355"/>
      <c r="BI21" s="355"/>
      <c r="BJ21" s="355"/>
      <c r="BK21" s="355"/>
      <c r="BL21" s="355"/>
      <c r="BM21" s="355"/>
      <c r="BN21" s="355"/>
      <c r="BO21" s="355"/>
      <c r="BP21" s="355"/>
      <c r="BQ21" s="355"/>
      <c r="BR21" s="355"/>
      <c r="BS21" s="355"/>
      <c r="BT21" s="355"/>
      <c r="BU21" s="355"/>
      <c r="BV21" s="355"/>
    </row>
    <row r="22" spans="1:74" ht="11.25" customHeight="1" x14ac:dyDescent="0.2">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6.9588709677000002</v>
      </c>
      <c r="AR22" s="208">
        <v>4.2663333333000004</v>
      </c>
      <c r="AS22" s="208">
        <v>3.6005806452</v>
      </c>
      <c r="AT22" s="208">
        <v>3.3935806452000001</v>
      </c>
      <c r="AU22" s="208">
        <v>3.8997000000000002</v>
      </c>
      <c r="AV22" s="208">
        <v>6.159516129</v>
      </c>
      <c r="AW22" s="208">
        <v>15.768133333</v>
      </c>
      <c r="AX22" s="208">
        <v>21.408129032000002</v>
      </c>
      <c r="AY22" s="208">
        <v>30.987645161</v>
      </c>
      <c r="AZ22" s="208">
        <v>28.432821429000001</v>
      </c>
      <c r="BA22" s="208">
        <v>19.084806451999999</v>
      </c>
      <c r="BB22" s="208">
        <v>12.93515</v>
      </c>
      <c r="BC22" s="208">
        <v>6.08134</v>
      </c>
      <c r="BD22" s="324">
        <v>4.0198669999999996</v>
      </c>
      <c r="BE22" s="324">
        <v>3.5026839999999999</v>
      </c>
      <c r="BF22" s="324">
        <v>3.104962</v>
      </c>
      <c r="BG22" s="324">
        <v>3.8341880000000002</v>
      </c>
      <c r="BH22" s="324">
        <v>7.4558739999999997</v>
      </c>
      <c r="BI22" s="324">
        <v>16.979669999999999</v>
      </c>
      <c r="BJ22" s="324">
        <v>26.03378</v>
      </c>
      <c r="BK22" s="324">
        <v>28.65531</v>
      </c>
      <c r="BL22" s="324">
        <v>26.0669</v>
      </c>
      <c r="BM22" s="324">
        <v>19.505330000000001</v>
      </c>
      <c r="BN22" s="324">
        <v>11.93052</v>
      </c>
      <c r="BO22" s="324">
        <v>7.383451</v>
      </c>
      <c r="BP22" s="324">
        <v>5.0213650000000003</v>
      </c>
      <c r="BQ22" s="324">
        <v>4.1389180000000003</v>
      </c>
      <c r="BR22" s="324">
        <v>3.665006</v>
      </c>
      <c r="BS22" s="324">
        <v>4.3278689999999997</v>
      </c>
      <c r="BT22" s="324">
        <v>7.4138869999999999</v>
      </c>
      <c r="BU22" s="324">
        <v>16.90241</v>
      </c>
      <c r="BV22" s="324">
        <v>25.91403</v>
      </c>
    </row>
    <row r="23" spans="1:74" ht="11.25" customHeight="1" x14ac:dyDescent="0.2">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11.441903226000001</v>
      </c>
      <c r="AP23" s="208">
        <v>8.1709333333000007</v>
      </c>
      <c r="AQ23" s="208">
        <v>5.8497096773999999</v>
      </c>
      <c r="AR23" s="208">
        <v>4.7345666667000001</v>
      </c>
      <c r="AS23" s="208">
        <v>4.5635806452000001</v>
      </c>
      <c r="AT23" s="208">
        <v>4.5229032258000004</v>
      </c>
      <c r="AU23" s="208">
        <v>4.9571666667000001</v>
      </c>
      <c r="AV23" s="208">
        <v>6.2745806452000004</v>
      </c>
      <c r="AW23" s="208">
        <v>11.122400000000001</v>
      </c>
      <c r="AX23" s="208">
        <v>12.876064516</v>
      </c>
      <c r="AY23" s="208">
        <v>17.830741934999999</v>
      </c>
      <c r="AZ23" s="208">
        <v>16.630464285999999</v>
      </c>
      <c r="BA23" s="208">
        <v>12.495322581</v>
      </c>
      <c r="BB23" s="208">
        <v>8.9444110000000006</v>
      </c>
      <c r="BC23" s="208">
        <v>4.9053630000000004</v>
      </c>
      <c r="BD23" s="324">
        <v>4.528429</v>
      </c>
      <c r="BE23" s="324">
        <v>4.0514919999999996</v>
      </c>
      <c r="BF23" s="324">
        <v>4.4196299999999997</v>
      </c>
      <c r="BG23" s="324">
        <v>4.8479590000000004</v>
      </c>
      <c r="BH23" s="324">
        <v>6.424048</v>
      </c>
      <c r="BI23" s="324">
        <v>10.485099999999999</v>
      </c>
      <c r="BJ23" s="324">
        <v>14.318680000000001</v>
      </c>
      <c r="BK23" s="324">
        <v>17.08278</v>
      </c>
      <c r="BL23" s="324">
        <v>15.55264</v>
      </c>
      <c r="BM23" s="324">
        <v>12.545210000000001</v>
      </c>
      <c r="BN23" s="324">
        <v>8.495241</v>
      </c>
      <c r="BO23" s="324">
        <v>6.1301899999999998</v>
      </c>
      <c r="BP23" s="324">
        <v>5.277298</v>
      </c>
      <c r="BQ23" s="324">
        <v>4.7931710000000001</v>
      </c>
      <c r="BR23" s="324">
        <v>4.9797099999999999</v>
      </c>
      <c r="BS23" s="324">
        <v>5.2594839999999996</v>
      </c>
      <c r="BT23" s="324">
        <v>6.4590560000000004</v>
      </c>
      <c r="BU23" s="324">
        <v>10.5336</v>
      </c>
      <c r="BV23" s="324">
        <v>14.35745</v>
      </c>
    </row>
    <row r="24" spans="1:74" ht="11.25" customHeight="1" x14ac:dyDescent="0.2">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22.397466667</v>
      </c>
      <c r="AQ24" s="208">
        <v>20.988677418999998</v>
      </c>
      <c r="AR24" s="208">
        <v>21.110800000000001</v>
      </c>
      <c r="AS24" s="208">
        <v>21.205677419000001</v>
      </c>
      <c r="AT24" s="208">
        <v>21.355096774</v>
      </c>
      <c r="AU24" s="208">
        <v>20.796600000000002</v>
      </c>
      <c r="AV24" s="208">
        <v>21.60116129</v>
      </c>
      <c r="AW24" s="208">
        <v>24.041699999999999</v>
      </c>
      <c r="AX24" s="208">
        <v>24.681935484</v>
      </c>
      <c r="AY24" s="208">
        <v>26.102677418999999</v>
      </c>
      <c r="AZ24" s="208">
        <v>25.548357143</v>
      </c>
      <c r="BA24" s="208">
        <v>24.063129031999999</v>
      </c>
      <c r="BB24" s="208">
        <v>23.15278</v>
      </c>
      <c r="BC24" s="208">
        <v>21.765599999999999</v>
      </c>
      <c r="BD24" s="324">
        <v>21.125810000000001</v>
      </c>
      <c r="BE24" s="324">
        <v>20.872389999999999</v>
      </c>
      <c r="BF24" s="324">
        <v>20.848980000000001</v>
      </c>
      <c r="BG24" s="324">
        <v>21.023389999999999</v>
      </c>
      <c r="BH24" s="324">
        <v>21.816179999999999</v>
      </c>
      <c r="BI24" s="324">
        <v>23.40401</v>
      </c>
      <c r="BJ24" s="324">
        <v>24.083469999999998</v>
      </c>
      <c r="BK24" s="324">
        <v>24.211780000000001</v>
      </c>
      <c r="BL24" s="324">
        <v>23.596969999999999</v>
      </c>
      <c r="BM24" s="324">
        <v>22.200340000000001</v>
      </c>
      <c r="BN24" s="324">
        <v>21.610330000000001</v>
      </c>
      <c r="BO24" s="324">
        <v>21.104900000000001</v>
      </c>
      <c r="BP24" s="324">
        <v>20.946999999999999</v>
      </c>
      <c r="BQ24" s="324">
        <v>21.188559999999999</v>
      </c>
      <c r="BR24" s="324">
        <v>21.765519999999999</v>
      </c>
      <c r="BS24" s="324">
        <v>22.598210000000002</v>
      </c>
      <c r="BT24" s="324">
        <v>23.649840000000001</v>
      </c>
      <c r="BU24" s="324">
        <v>25.480609999999999</v>
      </c>
      <c r="BV24" s="324">
        <v>26.022829999999999</v>
      </c>
    </row>
    <row r="25" spans="1:74" ht="11.25" customHeight="1" x14ac:dyDescent="0.2">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31.581475229999999</v>
      </c>
      <c r="AZ25" s="208">
        <v>29.135176606999998</v>
      </c>
      <c r="BA25" s="208">
        <v>25.274183871000002</v>
      </c>
      <c r="BB25" s="208">
        <v>26.10596</v>
      </c>
      <c r="BC25" s="208">
        <v>30.220099999999999</v>
      </c>
      <c r="BD25" s="324">
        <v>36.077069999999999</v>
      </c>
      <c r="BE25" s="324">
        <v>41.189529999999998</v>
      </c>
      <c r="BF25" s="324">
        <v>40.317680000000003</v>
      </c>
      <c r="BG25" s="324">
        <v>33.400570000000002</v>
      </c>
      <c r="BH25" s="324">
        <v>30.160820000000001</v>
      </c>
      <c r="BI25" s="324">
        <v>27.496639999999999</v>
      </c>
      <c r="BJ25" s="324">
        <v>29.880849999999999</v>
      </c>
      <c r="BK25" s="324">
        <v>31.151340000000001</v>
      </c>
      <c r="BL25" s="324">
        <v>27.64855</v>
      </c>
      <c r="BM25" s="324">
        <v>26.394089999999998</v>
      </c>
      <c r="BN25" s="324">
        <v>24.354759999999999</v>
      </c>
      <c r="BO25" s="324">
        <v>26.435040000000001</v>
      </c>
      <c r="BP25" s="324">
        <v>35.223210000000002</v>
      </c>
      <c r="BQ25" s="324">
        <v>41.397829999999999</v>
      </c>
      <c r="BR25" s="324">
        <v>40.408520000000003</v>
      </c>
      <c r="BS25" s="324">
        <v>32.91872</v>
      </c>
      <c r="BT25" s="324">
        <v>29.891719999999999</v>
      </c>
      <c r="BU25" s="324">
        <v>27.660170000000001</v>
      </c>
      <c r="BV25" s="324">
        <v>30.675249999999998</v>
      </c>
    </row>
    <row r="26" spans="1:74" ht="11.25" customHeight="1" x14ac:dyDescent="0.2">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5.1202903225999998</v>
      </c>
      <c r="AZ26" s="208">
        <v>5.0827142856999998</v>
      </c>
      <c r="BA26" s="208">
        <v>5.1623870967999999</v>
      </c>
      <c r="BB26" s="208">
        <v>5.1540980000000003</v>
      </c>
      <c r="BC26" s="208">
        <v>5.1757200000000001</v>
      </c>
      <c r="BD26" s="324">
        <v>5.1928409999999996</v>
      </c>
      <c r="BE26" s="324">
        <v>5.2150840000000001</v>
      </c>
      <c r="BF26" s="324">
        <v>5.2563599999999999</v>
      </c>
      <c r="BG26" s="324">
        <v>5.2865130000000002</v>
      </c>
      <c r="BH26" s="324">
        <v>5.3217239999999997</v>
      </c>
      <c r="BI26" s="324">
        <v>5.3710380000000004</v>
      </c>
      <c r="BJ26" s="324">
        <v>5.3974580000000003</v>
      </c>
      <c r="BK26" s="324">
        <v>5.4064370000000004</v>
      </c>
      <c r="BL26" s="324">
        <v>5.4216879999999996</v>
      </c>
      <c r="BM26" s="324">
        <v>5.4443409999999997</v>
      </c>
      <c r="BN26" s="324">
        <v>5.4728529999999997</v>
      </c>
      <c r="BO26" s="324">
        <v>5.4988419999999998</v>
      </c>
      <c r="BP26" s="324">
        <v>5.5198429999999998</v>
      </c>
      <c r="BQ26" s="324">
        <v>5.5374889999999999</v>
      </c>
      <c r="BR26" s="324">
        <v>5.5528839999999997</v>
      </c>
      <c r="BS26" s="324">
        <v>5.5689799999999998</v>
      </c>
      <c r="BT26" s="324">
        <v>5.5694619999999997</v>
      </c>
      <c r="BU26" s="324">
        <v>5.5777809999999999</v>
      </c>
      <c r="BV26" s="324">
        <v>5.5650570000000004</v>
      </c>
    </row>
    <row r="27" spans="1:74" ht="11.25" customHeight="1" x14ac:dyDescent="0.2">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2.7886451612999998</v>
      </c>
      <c r="AP27" s="208">
        <v>2.4690333333000001</v>
      </c>
      <c r="AQ27" s="208">
        <v>2.2319677419000001</v>
      </c>
      <c r="AR27" s="208">
        <v>2.4426666667000001</v>
      </c>
      <c r="AS27" s="208">
        <v>2.5438709677000002</v>
      </c>
      <c r="AT27" s="208">
        <v>2.5696451613</v>
      </c>
      <c r="AU27" s="208">
        <v>2.3255666666999999</v>
      </c>
      <c r="AV27" s="208">
        <v>2.3856774193999999</v>
      </c>
      <c r="AW27" s="208">
        <v>2.9304000000000001</v>
      </c>
      <c r="AX27" s="208">
        <v>3.1766774193999998</v>
      </c>
      <c r="AY27" s="208">
        <v>3.8201935483999998</v>
      </c>
      <c r="AZ27" s="208">
        <v>3.5880000000000001</v>
      </c>
      <c r="BA27" s="208">
        <v>2.9471290322999999</v>
      </c>
      <c r="BB27" s="208">
        <v>2.5982440000000002</v>
      </c>
      <c r="BC27" s="208">
        <v>2.3092489999999999</v>
      </c>
      <c r="BD27" s="324">
        <v>2.4107720000000001</v>
      </c>
      <c r="BE27" s="324">
        <v>2.548648</v>
      </c>
      <c r="BF27" s="324">
        <v>2.5158049999999998</v>
      </c>
      <c r="BG27" s="324">
        <v>2.3086229999999999</v>
      </c>
      <c r="BH27" s="324">
        <v>2.415451</v>
      </c>
      <c r="BI27" s="324">
        <v>2.8634189999999999</v>
      </c>
      <c r="BJ27" s="324">
        <v>3.432299</v>
      </c>
      <c r="BK27" s="324">
        <v>3.6745380000000001</v>
      </c>
      <c r="BL27" s="324">
        <v>3.379235</v>
      </c>
      <c r="BM27" s="324">
        <v>2.943937</v>
      </c>
      <c r="BN27" s="324">
        <v>2.4345530000000002</v>
      </c>
      <c r="BO27" s="324">
        <v>2.2459579999999999</v>
      </c>
      <c r="BP27" s="324">
        <v>2.4408340000000002</v>
      </c>
      <c r="BQ27" s="324">
        <v>2.621156</v>
      </c>
      <c r="BR27" s="324">
        <v>2.594741</v>
      </c>
      <c r="BS27" s="324">
        <v>2.3795809999999999</v>
      </c>
      <c r="BT27" s="324">
        <v>2.470764</v>
      </c>
      <c r="BU27" s="324">
        <v>2.941948</v>
      </c>
      <c r="BV27" s="324">
        <v>3.5265029999999999</v>
      </c>
    </row>
    <row r="28" spans="1:74" ht="11.25" customHeight="1" x14ac:dyDescent="0.2">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0.14561290323000001</v>
      </c>
      <c r="BB28" s="208">
        <v>0.14561289999999999</v>
      </c>
      <c r="BC28" s="208">
        <v>0.14561289999999999</v>
      </c>
      <c r="BD28" s="324">
        <v>0.14561289999999999</v>
      </c>
      <c r="BE28" s="324">
        <v>0.14561289999999999</v>
      </c>
      <c r="BF28" s="324">
        <v>0.14561289999999999</v>
      </c>
      <c r="BG28" s="324">
        <v>0.14561289999999999</v>
      </c>
      <c r="BH28" s="324">
        <v>0.14561289999999999</v>
      </c>
      <c r="BI28" s="324">
        <v>0.14561289999999999</v>
      </c>
      <c r="BJ28" s="324">
        <v>0.14561289999999999</v>
      </c>
      <c r="BK28" s="324">
        <v>0.14561289999999999</v>
      </c>
      <c r="BL28" s="324">
        <v>0.14561289999999999</v>
      </c>
      <c r="BM28" s="324">
        <v>0.14561289999999999</v>
      </c>
      <c r="BN28" s="324">
        <v>0.14561289999999999</v>
      </c>
      <c r="BO28" s="324">
        <v>0.14561289999999999</v>
      </c>
      <c r="BP28" s="324">
        <v>0.14561289999999999</v>
      </c>
      <c r="BQ28" s="324">
        <v>0.14561289999999999</v>
      </c>
      <c r="BR28" s="324">
        <v>0.14561289999999999</v>
      </c>
      <c r="BS28" s="324">
        <v>0.14561289999999999</v>
      </c>
      <c r="BT28" s="324">
        <v>0.14561289999999999</v>
      </c>
      <c r="BU28" s="324">
        <v>0.14561289999999999</v>
      </c>
      <c r="BV28" s="324">
        <v>0.14561289999999999</v>
      </c>
    </row>
    <row r="29" spans="1:74" ht="11.25" customHeight="1" x14ac:dyDescent="0.2">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84.376780549000003</v>
      </c>
      <c r="AP29" s="208">
        <v>74.706350637</v>
      </c>
      <c r="AQ29" s="208">
        <v>67.533791128999994</v>
      </c>
      <c r="AR29" s="208">
        <v>73.908267870000003</v>
      </c>
      <c r="AS29" s="208">
        <v>76.970407843000004</v>
      </c>
      <c r="AT29" s="208">
        <v>77.750645935999998</v>
      </c>
      <c r="AU29" s="208">
        <v>70.365483699999999</v>
      </c>
      <c r="AV29" s="208">
        <v>72.184245099999998</v>
      </c>
      <c r="AW29" s="208">
        <v>88.665649569999999</v>
      </c>
      <c r="AX29" s="208">
        <v>96.117775456000004</v>
      </c>
      <c r="AY29" s="208">
        <v>115.58863651999999</v>
      </c>
      <c r="AZ29" s="208">
        <v>108.56314089</v>
      </c>
      <c r="BA29" s="208">
        <v>89.172570968000002</v>
      </c>
      <c r="BB29" s="208">
        <v>79.0362559</v>
      </c>
      <c r="BC29" s="208">
        <v>70.602984899999996</v>
      </c>
      <c r="BD29" s="324">
        <v>73.500410000000002</v>
      </c>
      <c r="BE29" s="324">
        <v>77.525440000000003</v>
      </c>
      <c r="BF29" s="324">
        <v>76.609039999999993</v>
      </c>
      <c r="BG29" s="324">
        <v>70.846860000000007</v>
      </c>
      <c r="BH29" s="324">
        <v>73.739710000000002</v>
      </c>
      <c r="BI29" s="324">
        <v>86.745490000000004</v>
      </c>
      <c r="BJ29" s="324">
        <v>103.29219999999999</v>
      </c>
      <c r="BK29" s="324">
        <v>110.3278</v>
      </c>
      <c r="BL29" s="324">
        <v>101.8116</v>
      </c>
      <c r="BM29" s="324">
        <v>89.178870000000003</v>
      </c>
      <c r="BN29" s="324">
        <v>74.443870000000004</v>
      </c>
      <c r="BO29" s="324">
        <v>68.944000000000003</v>
      </c>
      <c r="BP29" s="324">
        <v>74.575159999999997</v>
      </c>
      <c r="BQ29" s="324">
        <v>79.822730000000007</v>
      </c>
      <c r="BR29" s="324">
        <v>79.111990000000006</v>
      </c>
      <c r="BS29" s="324">
        <v>73.198459999999997</v>
      </c>
      <c r="BT29" s="324">
        <v>75.600340000000003</v>
      </c>
      <c r="BU29" s="324">
        <v>89.242130000000003</v>
      </c>
      <c r="BV29" s="324">
        <v>106.2067</v>
      </c>
    </row>
    <row r="30" spans="1:74" ht="11.25"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1:74" ht="11.25" customHeight="1" x14ac:dyDescent="0.2">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6"/>
      <c r="BE31" s="356"/>
      <c r="BF31" s="356"/>
      <c r="BG31" s="356"/>
      <c r="BH31" s="356"/>
      <c r="BI31" s="356"/>
      <c r="BJ31" s="356"/>
      <c r="BK31" s="356"/>
      <c r="BL31" s="356"/>
      <c r="BM31" s="356"/>
      <c r="BN31" s="356"/>
      <c r="BO31" s="356"/>
      <c r="BP31" s="356"/>
      <c r="BQ31" s="356"/>
      <c r="BR31" s="356"/>
      <c r="BS31" s="356"/>
      <c r="BT31" s="356"/>
      <c r="BU31" s="356"/>
      <c r="BV31" s="356"/>
    </row>
    <row r="32" spans="1:74" ht="11.25" customHeight="1" x14ac:dyDescent="0.2">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2215.9699999999998</v>
      </c>
      <c r="AZ32" s="251">
        <v>1562.047</v>
      </c>
      <c r="BA32" s="251">
        <v>1401.4939999999999</v>
      </c>
      <c r="BB32" s="251">
        <v>1597.7768570999999</v>
      </c>
      <c r="BC32" s="251">
        <v>1983.384</v>
      </c>
      <c r="BD32" s="340">
        <v>2257.027</v>
      </c>
      <c r="BE32" s="340">
        <v>2396.11</v>
      </c>
      <c r="BF32" s="340">
        <v>2586.6469999999999</v>
      </c>
      <c r="BG32" s="340">
        <v>2989.2620000000002</v>
      </c>
      <c r="BH32" s="340">
        <v>3339.1210000000001</v>
      </c>
      <c r="BI32" s="340">
        <v>3282.0059999999999</v>
      </c>
      <c r="BJ32" s="340">
        <v>2789.2750000000001</v>
      </c>
      <c r="BK32" s="340">
        <v>2070.2399999999998</v>
      </c>
      <c r="BL32" s="340">
        <v>1664.393</v>
      </c>
      <c r="BM32" s="340">
        <v>1572.681</v>
      </c>
      <c r="BN32" s="340">
        <v>1875.9159999999999</v>
      </c>
      <c r="BO32" s="340">
        <v>2389.125</v>
      </c>
      <c r="BP32" s="340">
        <v>2709.9769999999999</v>
      </c>
      <c r="BQ32" s="340">
        <v>2870.1770000000001</v>
      </c>
      <c r="BR32" s="340">
        <v>3066.6750000000002</v>
      </c>
      <c r="BS32" s="340">
        <v>3484.0390000000002</v>
      </c>
      <c r="BT32" s="340">
        <v>3800.4180000000001</v>
      </c>
      <c r="BU32" s="340">
        <v>3705.9319999999998</v>
      </c>
      <c r="BV32" s="340">
        <v>3199.4180000000001</v>
      </c>
    </row>
    <row r="33" spans="1:74" ht="11.25" customHeight="1" x14ac:dyDescent="0.2">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242.15100000000001</v>
      </c>
      <c r="BB33" s="251">
        <v>256</v>
      </c>
      <c r="BC33" s="251">
        <v>374.37142856999998</v>
      </c>
      <c r="BD33" s="340">
        <v>461.55270000000002</v>
      </c>
      <c r="BE33" s="340">
        <v>539.78369999999995</v>
      </c>
      <c r="BF33" s="340">
        <v>626.41420000000005</v>
      </c>
      <c r="BG33" s="340">
        <v>740.23059999999998</v>
      </c>
      <c r="BH33" s="340">
        <v>820.82910000000004</v>
      </c>
      <c r="BI33" s="340">
        <v>777.14769999999999</v>
      </c>
      <c r="BJ33" s="340">
        <v>643.52689999999996</v>
      </c>
      <c r="BK33" s="340">
        <v>448.49090000000001</v>
      </c>
      <c r="BL33" s="340">
        <v>334.88749999999999</v>
      </c>
      <c r="BM33" s="340">
        <v>277.024</v>
      </c>
      <c r="BN33" s="340">
        <v>354.3501</v>
      </c>
      <c r="BO33" s="340">
        <v>505.99599999999998</v>
      </c>
      <c r="BP33" s="340">
        <v>609.21069999999997</v>
      </c>
      <c r="BQ33" s="340">
        <v>682.35400000000004</v>
      </c>
      <c r="BR33" s="340">
        <v>769.05399999999997</v>
      </c>
      <c r="BS33" s="340">
        <v>886.72500000000002</v>
      </c>
      <c r="BT33" s="340">
        <v>945.83159999999998</v>
      </c>
      <c r="BU33" s="340">
        <v>913.29380000000003</v>
      </c>
      <c r="BV33" s="340">
        <v>772.27290000000005</v>
      </c>
    </row>
    <row r="34" spans="1:74" ht="11.25" customHeight="1" x14ac:dyDescent="0.2">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296.10599999999999</v>
      </c>
      <c r="BB34" s="251">
        <v>326.57142857000002</v>
      </c>
      <c r="BC34" s="251">
        <v>436.34285713999998</v>
      </c>
      <c r="BD34" s="340">
        <v>523.3211</v>
      </c>
      <c r="BE34" s="340">
        <v>606.19629999999995</v>
      </c>
      <c r="BF34" s="340">
        <v>707.19280000000003</v>
      </c>
      <c r="BG34" s="340">
        <v>852.59690000000001</v>
      </c>
      <c r="BH34" s="340">
        <v>970.08820000000003</v>
      </c>
      <c r="BI34" s="340">
        <v>943.58619999999996</v>
      </c>
      <c r="BJ34" s="340">
        <v>769.01329999999996</v>
      </c>
      <c r="BK34" s="340">
        <v>547.12070000000006</v>
      </c>
      <c r="BL34" s="340">
        <v>407.34390000000002</v>
      </c>
      <c r="BM34" s="340">
        <v>340.30919999999998</v>
      </c>
      <c r="BN34" s="340">
        <v>406.92579999999998</v>
      </c>
      <c r="BO34" s="340">
        <v>547.48749999999995</v>
      </c>
      <c r="BP34" s="340">
        <v>648.17190000000005</v>
      </c>
      <c r="BQ34" s="340">
        <v>728.53250000000003</v>
      </c>
      <c r="BR34" s="340">
        <v>833.51959999999997</v>
      </c>
      <c r="BS34" s="340">
        <v>980.35149999999999</v>
      </c>
      <c r="BT34" s="340">
        <v>1081.097</v>
      </c>
      <c r="BU34" s="340">
        <v>1033.4690000000001</v>
      </c>
      <c r="BV34" s="340">
        <v>858.69299999999998</v>
      </c>
    </row>
    <row r="35" spans="1:74" ht="11.25" customHeight="1" x14ac:dyDescent="0.2">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587.35799999999995</v>
      </c>
      <c r="BB35" s="251">
        <v>725</v>
      </c>
      <c r="BC35" s="251">
        <v>831.74285713999996</v>
      </c>
      <c r="BD35" s="340">
        <v>865.64340000000004</v>
      </c>
      <c r="BE35" s="340">
        <v>843.7364</v>
      </c>
      <c r="BF35" s="340">
        <v>819.03899999999999</v>
      </c>
      <c r="BG35" s="340">
        <v>915.69820000000004</v>
      </c>
      <c r="BH35" s="340">
        <v>1025.413</v>
      </c>
      <c r="BI35" s="340">
        <v>1048.2829999999999</v>
      </c>
      <c r="BJ35" s="340">
        <v>939.10140000000001</v>
      </c>
      <c r="BK35" s="340">
        <v>737.98230000000001</v>
      </c>
      <c r="BL35" s="340">
        <v>632.18910000000005</v>
      </c>
      <c r="BM35" s="340">
        <v>676.09460000000001</v>
      </c>
      <c r="BN35" s="340">
        <v>807.42759999999998</v>
      </c>
      <c r="BO35" s="340">
        <v>965.21040000000005</v>
      </c>
      <c r="BP35" s="340">
        <v>1021.204</v>
      </c>
      <c r="BQ35" s="340">
        <v>988.7165</v>
      </c>
      <c r="BR35" s="340">
        <v>967.44190000000003</v>
      </c>
      <c r="BS35" s="340">
        <v>1084.241</v>
      </c>
      <c r="BT35" s="340">
        <v>1207.924</v>
      </c>
      <c r="BU35" s="340">
        <v>1211.329</v>
      </c>
      <c r="BV35" s="340">
        <v>1087.7439999999999</v>
      </c>
    </row>
    <row r="36" spans="1:74" ht="11.25" customHeight="1" x14ac:dyDescent="0.2">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127.892</v>
      </c>
      <c r="AZ36" s="251">
        <v>92.852000000000004</v>
      </c>
      <c r="BA36" s="251">
        <v>90.399000000000001</v>
      </c>
      <c r="BB36" s="251">
        <v>92.571428570999998</v>
      </c>
      <c r="BC36" s="251">
        <v>117.22857143</v>
      </c>
      <c r="BD36" s="340">
        <v>146.07929999999999</v>
      </c>
      <c r="BE36" s="340">
        <v>161.82650000000001</v>
      </c>
      <c r="BF36" s="340">
        <v>176.11940000000001</v>
      </c>
      <c r="BG36" s="340">
        <v>198.94550000000001</v>
      </c>
      <c r="BH36" s="340">
        <v>213.20419999999999</v>
      </c>
      <c r="BI36" s="340">
        <v>207.0959</v>
      </c>
      <c r="BJ36" s="340">
        <v>182.8486</v>
      </c>
      <c r="BK36" s="340">
        <v>149.5788</v>
      </c>
      <c r="BL36" s="340">
        <v>122.9712</v>
      </c>
      <c r="BM36" s="340">
        <v>110.6897</v>
      </c>
      <c r="BN36" s="340">
        <v>110.98439999999999</v>
      </c>
      <c r="BO36" s="340">
        <v>128.0839</v>
      </c>
      <c r="BP36" s="340">
        <v>151.3355</v>
      </c>
      <c r="BQ36" s="340">
        <v>172.7482</v>
      </c>
      <c r="BR36" s="340">
        <v>193.52340000000001</v>
      </c>
      <c r="BS36" s="340">
        <v>213.41550000000001</v>
      </c>
      <c r="BT36" s="340">
        <v>225.44909999999999</v>
      </c>
      <c r="BU36" s="340">
        <v>217.5934</v>
      </c>
      <c r="BV36" s="340">
        <v>191.94970000000001</v>
      </c>
    </row>
    <row r="37" spans="1:74" ht="11.25" customHeight="1" x14ac:dyDescent="0.2">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163.19200000000001</v>
      </c>
      <c r="BA37" s="251">
        <v>164.84899999999999</v>
      </c>
      <c r="BB37" s="251">
        <v>177</v>
      </c>
      <c r="BC37" s="251">
        <v>201.51428571</v>
      </c>
      <c r="BD37" s="340">
        <v>238.24610000000001</v>
      </c>
      <c r="BE37" s="340">
        <v>222.38290000000001</v>
      </c>
      <c r="BF37" s="340">
        <v>235.69739999999999</v>
      </c>
      <c r="BG37" s="340">
        <v>259.60669999999999</v>
      </c>
      <c r="BH37" s="340">
        <v>287.40199999999999</v>
      </c>
      <c r="BI37" s="340">
        <v>283.70920000000001</v>
      </c>
      <c r="BJ37" s="340">
        <v>232.6011</v>
      </c>
      <c r="BK37" s="340">
        <v>164.88319999999999</v>
      </c>
      <c r="BL37" s="340">
        <v>144.81700000000001</v>
      </c>
      <c r="BM37" s="340">
        <v>146.37989999999999</v>
      </c>
      <c r="BN37" s="340">
        <v>174.0445</v>
      </c>
      <c r="BO37" s="340">
        <v>220.1634</v>
      </c>
      <c r="BP37" s="340">
        <v>257.87060000000002</v>
      </c>
      <c r="BQ37" s="340">
        <v>275.64159999999998</v>
      </c>
      <c r="BR37" s="340">
        <v>280.95170000000002</v>
      </c>
      <c r="BS37" s="340">
        <v>297.12110000000001</v>
      </c>
      <c r="BT37" s="340">
        <v>317.93180000000001</v>
      </c>
      <c r="BU37" s="340">
        <v>308.06299999999999</v>
      </c>
      <c r="BV37" s="340">
        <v>266.57440000000003</v>
      </c>
    </row>
    <row r="38" spans="1:74" ht="11.25" customHeight="1" x14ac:dyDescent="0.2">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20.631</v>
      </c>
      <c r="BB38" s="247">
        <v>20.634</v>
      </c>
      <c r="BC38" s="247">
        <v>22.184000000000001</v>
      </c>
      <c r="BD38" s="313">
        <v>22.184000000000001</v>
      </c>
      <c r="BE38" s="313">
        <v>22.184000000000001</v>
      </c>
      <c r="BF38" s="313">
        <v>22.184000000000001</v>
      </c>
      <c r="BG38" s="313">
        <v>22.184000000000001</v>
      </c>
      <c r="BH38" s="313">
        <v>22.184000000000001</v>
      </c>
      <c r="BI38" s="313">
        <v>22.184000000000001</v>
      </c>
      <c r="BJ38" s="313">
        <v>22.184000000000001</v>
      </c>
      <c r="BK38" s="313">
        <v>22.184000000000001</v>
      </c>
      <c r="BL38" s="313">
        <v>22.184000000000001</v>
      </c>
      <c r="BM38" s="313">
        <v>22.184000000000001</v>
      </c>
      <c r="BN38" s="313">
        <v>22.184000000000001</v>
      </c>
      <c r="BO38" s="313">
        <v>22.184000000000001</v>
      </c>
      <c r="BP38" s="313">
        <v>22.184000000000001</v>
      </c>
      <c r="BQ38" s="313">
        <v>22.184000000000001</v>
      </c>
      <c r="BR38" s="313">
        <v>22.184000000000001</v>
      </c>
      <c r="BS38" s="313">
        <v>22.184000000000001</v>
      </c>
      <c r="BT38" s="313">
        <v>22.184000000000001</v>
      </c>
      <c r="BU38" s="313">
        <v>22.184000000000001</v>
      </c>
      <c r="BV38" s="313">
        <v>22.184000000000001</v>
      </c>
    </row>
    <row r="39" spans="1:74" s="406" customFormat="1" ht="11.95" customHeight="1" x14ac:dyDescent="0.2">
      <c r="A39" s="405"/>
      <c r="B39" s="789" t="s">
        <v>850</v>
      </c>
      <c r="C39" s="756"/>
      <c r="D39" s="756"/>
      <c r="E39" s="756"/>
      <c r="F39" s="756"/>
      <c r="G39" s="756"/>
      <c r="H39" s="756"/>
      <c r="I39" s="756"/>
      <c r="J39" s="756"/>
      <c r="K39" s="756"/>
      <c r="L39" s="756"/>
      <c r="M39" s="756"/>
      <c r="N39" s="756"/>
      <c r="O39" s="756"/>
      <c r="P39" s="756"/>
      <c r="Q39" s="753"/>
      <c r="AY39" s="474"/>
      <c r="AZ39" s="474"/>
      <c r="BA39" s="474"/>
      <c r="BB39" s="574"/>
      <c r="BC39" s="474"/>
      <c r="BD39" s="474"/>
      <c r="BE39" s="474"/>
      <c r="BF39" s="474"/>
      <c r="BG39" s="474"/>
      <c r="BH39" s="474"/>
      <c r="BI39" s="474"/>
      <c r="BJ39" s="474"/>
    </row>
    <row r="40" spans="1:74" s="406" customFormat="1" ht="11.95" customHeight="1" x14ac:dyDescent="0.2">
      <c r="A40" s="405"/>
      <c r="B40" s="798" t="s">
        <v>851</v>
      </c>
      <c r="C40" s="756"/>
      <c r="D40" s="756"/>
      <c r="E40" s="756"/>
      <c r="F40" s="756"/>
      <c r="G40" s="756"/>
      <c r="H40" s="756"/>
      <c r="I40" s="756"/>
      <c r="J40" s="756"/>
      <c r="K40" s="756"/>
      <c r="L40" s="756"/>
      <c r="M40" s="756"/>
      <c r="N40" s="756"/>
      <c r="O40" s="756"/>
      <c r="P40" s="756"/>
      <c r="Q40" s="753"/>
      <c r="Y40" s="639"/>
      <c r="Z40" s="639"/>
      <c r="AA40" s="639"/>
      <c r="AB40" s="639"/>
      <c r="AY40" s="474"/>
      <c r="AZ40" s="474"/>
      <c r="BA40" s="474"/>
      <c r="BB40" s="474"/>
      <c r="BC40" s="474"/>
      <c r="BD40" s="474"/>
      <c r="BE40" s="474"/>
      <c r="BF40" s="474"/>
      <c r="BG40" s="474"/>
      <c r="BH40" s="474"/>
      <c r="BI40" s="474"/>
      <c r="BJ40" s="474"/>
    </row>
    <row r="41" spans="1:74" s="406" customFormat="1" ht="11.95" customHeight="1" x14ac:dyDescent="0.2">
      <c r="A41" s="405"/>
      <c r="B41" s="798" t="s">
        <v>852</v>
      </c>
      <c r="C41" s="756"/>
      <c r="D41" s="756"/>
      <c r="E41" s="756"/>
      <c r="F41" s="756"/>
      <c r="G41" s="756"/>
      <c r="H41" s="756"/>
      <c r="I41" s="756"/>
      <c r="J41" s="756"/>
      <c r="K41" s="756"/>
      <c r="L41" s="756"/>
      <c r="M41" s="756"/>
      <c r="N41" s="756"/>
      <c r="O41" s="756"/>
      <c r="P41" s="756"/>
      <c r="Q41" s="753"/>
      <c r="AY41" s="474"/>
      <c r="AZ41" s="474"/>
      <c r="BA41" s="474"/>
      <c r="BB41" s="474"/>
      <c r="BC41" s="474"/>
      <c r="BD41" s="474"/>
      <c r="BE41" s="474"/>
      <c r="BF41" s="474"/>
      <c r="BG41" s="474"/>
      <c r="BH41" s="474"/>
      <c r="BI41" s="474"/>
      <c r="BJ41" s="474"/>
    </row>
    <row r="42" spans="1:74" s="406" customFormat="1" ht="11.95" customHeight="1" x14ac:dyDescent="0.2">
      <c r="A42" s="405"/>
      <c r="B42" s="796" t="s">
        <v>1002</v>
      </c>
      <c r="C42" s="753"/>
      <c r="D42" s="753"/>
      <c r="E42" s="753"/>
      <c r="F42" s="753"/>
      <c r="G42" s="753"/>
      <c r="H42" s="753"/>
      <c r="I42" s="753"/>
      <c r="J42" s="753"/>
      <c r="K42" s="753"/>
      <c r="L42" s="753"/>
      <c r="M42" s="753"/>
      <c r="N42" s="753"/>
      <c r="O42" s="753"/>
      <c r="P42" s="753"/>
      <c r="Q42" s="753"/>
      <c r="AY42" s="474"/>
      <c r="AZ42" s="474"/>
      <c r="BA42" s="474"/>
      <c r="BB42" s="474"/>
      <c r="BC42" s="474"/>
      <c r="BD42" s="474"/>
      <c r="BE42" s="474"/>
      <c r="BF42" s="474"/>
      <c r="BG42" s="474"/>
      <c r="BH42" s="474"/>
      <c r="BI42" s="474"/>
      <c r="BJ42" s="474"/>
    </row>
    <row r="43" spans="1:74" s="268" customFormat="1" ht="11.95" customHeight="1" x14ac:dyDescent="0.2">
      <c r="A43" s="76"/>
      <c r="B43" s="746" t="s">
        <v>808</v>
      </c>
      <c r="C43" s="738"/>
      <c r="D43" s="738"/>
      <c r="E43" s="738"/>
      <c r="F43" s="738"/>
      <c r="G43" s="738"/>
      <c r="H43" s="738"/>
      <c r="I43" s="738"/>
      <c r="J43" s="738"/>
      <c r="K43" s="738"/>
      <c r="L43" s="738"/>
      <c r="M43" s="738"/>
      <c r="N43" s="738"/>
      <c r="O43" s="738"/>
      <c r="P43" s="738"/>
      <c r="Q43" s="738"/>
      <c r="AY43" s="473"/>
      <c r="AZ43" s="473"/>
      <c r="BA43" s="473"/>
      <c r="BB43" s="473"/>
      <c r="BC43" s="473"/>
      <c r="BD43" s="473"/>
      <c r="BE43" s="473"/>
      <c r="BF43" s="473"/>
      <c r="BG43" s="473"/>
      <c r="BH43" s="473"/>
      <c r="BI43" s="473"/>
      <c r="BJ43" s="473"/>
    </row>
    <row r="44" spans="1:74" s="406" customFormat="1" ht="11.95" customHeight="1" x14ac:dyDescent="0.2">
      <c r="A44" s="405"/>
      <c r="B44" s="799" t="s">
        <v>856</v>
      </c>
      <c r="C44" s="799"/>
      <c r="D44" s="799"/>
      <c r="E44" s="799"/>
      <c r="F44" s="799"/>
      <c r="G44" s="799"/>
      <c r="H44" s="799"/>
      <c r="I44" s="799"/>
      <c r="J44" s="799"/>
      <c r="K44" s="799"/>
      <c r="L44" s="799"/>
      <c r="M44" s="799"/>
      <c r="N44" s="799"/>
      <c r="O44" s="799"/>
      <c r="P44" s="799"/>
      <c r="Q44" s="753"/>
      <c r="AY44" s="474"/>
      <c r="AZ44" s="474"/>
      <c r="BA44" s="474"/>
      <c r="BB44" s="474"/>
      <c r="BC44" s="474"/>
      <c r="BD44" s="474"/>
      <c r="BE44" s="474"/>
      <c r="BF44" s="474"/>
      <c r="BG44" s="474"/>
      <c r="BH44" s="474"/>
      <c r="BI44" s="474"/>
      <c r="BJ44" s="474"/>
    </row>
    <row r="45" spans="1:74" s="406" customFormat="1" ht="11.95" customHeight="1" x14ac:dyDescent="0.2">
      <c r="A45" s="405"/>
      <c r="B45" s="774" t="str">
        <f>"Notes: "&amp;"EIA completed modeling and analysis for this report on " &amp;Dates!D2&amp;"."</f>
        <v>Notes: EIA completed modeling and analysis for this report on Thursday June 2, 2022.</v>
      </c>
      <c r="C45" s="797"/>
      <c r="D45" s="797"/>
      <c r="E45" s="797"/>
      <c r="F45" s="797"/>
      <c r="G45" s="797"/>
      <c r="H45" s="797"/>
      <c r="I45" s="797"/>
      <c r="J45" s="797"/>
      <c r="K45" s="797"/>
      <c r="L45" s="797"/>
      <c r="M45" s="797"/>
      <c r="N45" s="797"/>
      <c r="O45" s="797"/>
      <c r="P45" s="797"/>
      <c r="Q45" s="775"/>
      <c r="AY45" s="474"/>
      <c r="AZ45" s="474"/>
      <c r="BA45" s="474"/>
      <c r="BB45" s="474"/>
      <c r="BC45" s="474"/>
      <c r="BD45" s="474"/>
      <c r="BE45" s="474"/>
      <c r="BF45" s="474"/>
      <c r="BG45" s="474"/>
      <c r="BH45" s="474"/>
      <c r="BI45" s="474"/>
      <c r="BJ45" s="474"/>
    </row>
    <row r="46" spans="1:74" s="406" customFormat="1" ht="11.95" customHeight="1" x14ac:dyDescent="0.2">
      <c r="A46" s="405"/>
      <c r="B46" s="764" t="s">
        <v>351</v>
      </c>
      <c r="C46" s="763"/>
      <c r="D46" s="763"/>
      <c r="E46" s="763"/>
      <c r="F46" s="763"/>
      <c r="G46" s="763"/>
      <c r="H46" s="763"/>
      <c r="I46" s="763"/>
      <c r="J46" s="763"/>
      <c r="K46" s="763"/>
      <c r="L46" s="763"/>
      <c r="M46" s="763"/>
      <c r="N46" s="763"/>
      <c r="O46" s="763"/>
      <c r="P46" s="763"/>
      <c r="Q46" s="763"/>
      <c r="AY46" s="474"/>
      <c r="AZ46" s="474"/>
      <c r="BA46" s="474"/>
      <c r="BB46" s="474"/>
      <c r="BC46" s="474"/>
      <c r="BD46" s="474"/>
      <c r="BE46" s="474"/>
      <c r="BF46" s="474"/>
      <c r="BG46" s="474"/>
      <c r="BH46" s="474"/>
      <c r="BI46" s="474"/>
      <c r="BJ46" s="474"/>
    </row>
    <row r="47" spans="1:74" s="406" customFormat="1" ht="11.95" customHeight="1" x14ac:dyDescent="0.2">
      <c r="A47" s="405"/>
      <c r="B47" s="757" t="s">
        <v>857</v>
      </c>
      <c r="C47" s="756"/>
      <c r="D47" s="756"/>
      <c r="E47" s="756"/>
      <c r="F47" s="756"/>
      <c r="G47" s="756"/>
      <c r="H47" s="756"/>
      <c r="I47" s="756"/>
      <c r="J47" s="756"/>
      <c r="K47" s="756"/>
      <c r="L47" s="756"/>
      <c r="M47" s="756"/>
      <c r="N47" s="756"/>
      <c r="O47" s="756"/>
      <c r="P47" s="756"/>
      <c r="Q47" s="753"/>
      <c r="AY47" s="474"/>
      <c r="AZ47" s="474"/>
      <c r="BA47" s="474"/>
      <c r="BB47" s="474"/>
      <c r="BC47" s="474"/>
      <c r="BD47" s="474"/>
      <c r="BE47" s="474"/>
      <c r="BF47" s="474"/>
      <c r="BG47" s="474"/>
      <c r="BH47" s="474"/>
      <c r="BI47" s="474"/>
      <c r="BJ47" s="474"/>
    </row>
    <row r="48" spans="1:74" s="406" customFormat="1" ht="11.95" customHeight="1" x14ac:dyDescent="0.2">
      <c r="A48" s="405"/>
      <c r="B48" s="759" t="s">
        <v>831</v>
      </c>
      <c r="C48" s="760"/>
      <c r="D48" s="760"/>
      <c r="E48" s="760"/>
      <c r="F48" s="760"/>
      <c r="G48" s="760"/>
      <c r="H48" s="760"/>
      <c r="I48" s="760"/>
      <c r="J48" s="760"/>
      <c r="K48" s="760"/>
      <c r="L48" s="760"/>
      <c r="M48" s="760"/>
      <c r="N48" s="760"/>
      <c r="O48" s="760"/>
      <c r="P48" s="760"/>
      <c r="Q48" s="753"/>
      <c r="AY48" s="474"/>
      <c r="AZ48" s="474"/>
      <c r="BA48" s="474"/>
      <c r="BB48" s="474"/>
      <c r="BC48" s="474"/>
      <c r="BD48" s="590"/>
      <c r="BE48" s="590"/>
      <c r="BF48" s="590"/>
      <c r="BG48" s="474"/>
      <c r="BH48" s="474"/>
      <c r="BI48" s="474"/>
      <c r="BJ48" s="474"/>
    </row>
    <row r="49" spans="1:74" s="407" customFormat="1" ht="11.95" customHeight="1" x14ac:dyDescent="0.2">
      <c r="A49" s="393"/>
      <c r="B49" s="765" t="s">
        <v>1362</v>
      </c>
      <c r="C49" s="753"/>
      <c r="D49" s="753"/>
      <c r="E49" s="753"/>
      <c r="F49" s="753"/>
      <c r="G49" s="753"/>
      <c r="H49" s="753"/>
      <c r="I49" s="753"/>
      <c r="J49" s="753"/>
      <c r="K49" s="753"/>
      <c r="L49" s="753"/>
      <c r="M49" s="753"/>
      <c r="N49" s="753"/>
      <c r="O49" s="753"/>
      <c r="P49" s="753"/>
      <c r="Q49" s="753"/>
      <c r="AY49" s="475"/>
      <c r="AZ49" s="475"/>
      <c r="BA49" s="475"/>
      <c r="BB49" s="475"/>
      <c r="BC49" s="475"/>
      <c r="BD49" s="591"/>
      <c r="BE49" s="591"/>
      <c r="BF49" s="591"/>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1" customHeight="1" x14ac:dyDescent="0.2"/>
    <row r="178" spans="2:74" ht="9.1"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1"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1"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1"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1"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1"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1"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1"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1"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1" customHeight="1" x14ac:dyDescent="0.2"/>
    <row r="189" spans="2:74" ht="9.1" customHeight="1" x14ac:dyDescent="0.2"/>
    <row r="190" spans="2:74" ht="9.1" customHeight="1" x14ac:dyDescent="0.2"/>
    <row r="191" spans="2:74" ht="9.1" customHeight="1" x14ac:dyDescent="0.2"/>
    <row r="192" spans="2:74" ht="9.1" customHeight="1" x14ac:dyDescent="0.2"/>
    <row r="193" ht="9.1" customHeight="1" x14ac:dyDescent="0.2"/>
    <row r="194" ht="9.1" customHeight="1" x14ac:dyDescent="0.2"/>
    <row r="195" ht="9.1" customHeight="1" x14ac:dyDescent="0.2"/>
    <row r="196" ht="9.1" customHeight="1" x14ac:dyDescent="0.2"/>
    <row r="197" ht="9.1" customHeight="1" x14ac:dyDescent="0.2"/>
    <row r="198" ht="9.1" customHeight="1" x14ac:dyDescent="0.2"/>
    <row r="199" ht="9.1" customHeight="1" x14ac:dyDescent="0.2"/>
    <row r="200" ht="9.1" customHeight="1" x14ac:dyDescent="0.2"/>
    <row r="201" ht="9.1" customHeight="1" x14ac:dyDescent="0.2"/>
    <row r="202" ht="9.1" customHeight="1" x14ac:dyDescent="0.2"/>
    <row r="203" ht="9.1" customHeight="1" x14ac:dyDescent="0.2"/>
    <row r="204" ht="9.1" customHeight="1" x14ac:dyDescent="0.2"/>
    <row r="205" ht="9.1" customHeight="1" x14ac:dyDescent="0.2"/>
    <row r="206" ht="9.1" customHeight="1" x14ac:dyDescent="0.2"/>
    <row r="207" ht="9.1" customHeight="1" x14ac:dyDescent="0.2"/>
    <row r="208" ht="9.1" customHeight="1" x14ac:dyDescent="0.2"/>
    <row r="209" ht="9.1" customHeight="1" x14ac:dyDescent="0.2"/>
    <row r="210" ht="9.1" customHeight="1" x14ac:dyDescent="0.2"/>
    <row r="211" ht="9.1" customHeight="1" x14ac:dyDescent="0.2"/>
    <row r="212" ht="9.1" customHeight="1" x14ac:dyDescent="0.2"/>
    <row r="213" ht="9.1" customHeight="1" x14ac:dyDescent="0.2"/>
    <row r="214" ht="9.1" customHeight="1" x14ac:dyDescent="0.2"/>
    <row r="215" ht="9.1" customHeight="1" x14ac:dyDescent="0.2"/>
    <row r="216" ht="9.1" customHeight="1" x14ac:dyDescent="0.2"/>
    <row r="217" ht="9.1" customHeight="1" x14ac:dyDescent="0.2"/>
    <row r="218" ht="9.1" customHeight="1" x14ac:dyDescent="0.2"/>
    <row r="219" ht="9.1" customHeight="1" x14ac:dyDescent="0.2"/>
    <row r="220" ht="9.1" customHeight="1" x14ac:dyDescent="0.2"/>
    <row r="221" ht="9.1" customHeight="1" x14ac:dyDescent="0.2"/>
    <row r="222" ht="9.1" customHeight="1" x14ac:dyDescent="0.2"/>
    <row r="223" ht="9.1" customHeight="1" x14ac:dyDescent="0.2"/>
    <row r="224" ht="9.1" customHeight="1" x14ac:dyDescent="0.2"/>
    <row r="225" ht="9.1" customHeight="1" x14ac:dyDescent="0.2"/>
    <row r="226" ht="9.1" customHeight="1" x14ac:dyDescent="0.2"/>
    <row r="227" ht="9.1" customHeight="1" x14ac:dyDescent="0.2"/>
    <row r="228" ht="9.1" customHeight="1" x14ac:dyDescent="0.2"/>
    <row r="229" ht="9.1" customHeight="1" x14ac:dyDescent="0.2"/>
    <row r="230" ht="9.1" customHeight="1" x14ac:dyDescent="0.2"/>
    <row r="231" ht="9.1" customHeight="1" x14ac:dyDescent="0.2"/>
    <row r="232" ht="9.1" customHeight="1" x14ac:dyDescent="0.2"/>
    <row r="233" ht="9.1" customHeight="1" x14ac:dyDescent="0.2"/>
    <row r="234" ht="9.1" customHeight="1" x14ac:dyDescent="0.2"/>
    <row r="235" ht="9.1" customHeight="1" x14ac:dyDescent="0.2"/>
    <row r="236" ht="9.1" customHeight="1" x14ac:dyDescent="0.2"/>
    <row r="237" ht="9.1" customHeight="1" x14ac:dyDescent="0.2"/>
    <row r="238" ht="9.1" customHeight="1" x14ac:dyDescent="0.2"/>
    <row r="239" ht="9.1" customHeight="1" x14ac:dyDescent="0.2"/>
    <row r="240" ht="9.1" customHeight="1" x14ac:dyDescent="0.2"/>
    <row r="241" ht="9.1" customHeight="1" x14ac:dyDescent="0.2"/>
    <row r="242" ht="9.1" customHeight="1" x14ac:dyDescent="0.2"/>
    <row r="243" ht="9.1" customHeight="1" x14ac:dyDescent="0.2"/>
    <row r="244" ht="9.1" customHeight="1" x14ac:dyDescent="0.2"/>
    <row r="245" ht="9.1" customHeight="1" x14ac:dyDescent="0.2"/>
    <row r="246" ht="9.1" customHeight="1" x14ac:dyDescent="0.2"/>
    <row r="247" ht="9.1" customHeight="1" x14ac:dyDescent="0.2"/>
    <row r="248" ht="9.1" customHeight="1" x14ac:dyDescent="0.2"/>
    <row r="249" ht="9.1" customHeight="1" x14ac:dyDescent="0.2"/>
    <row r="250" ht="9.1" customHeight="1" x14ac:dyDescent="0.2"/>
    <row r="251" ht="9.1" customHeight="1" x14ac:dyDescent="0.2"/>
    <row r="252" ht="9.1" customHeight="1" x14ac:dyDescent="0.2"/>
    <row r="253" ht="9.1" customHeight="1" x14ac:dyDescent="0.2"/>
    <row r="254" ht="9.1" customHeight="1" x14ac:dyDescent="0.2"/>
    <row r="255" ht="9.1" customHeight="1" x14ac:dyDescent="0.2"/>
    <row r="256" ht="9.1" customHeight="1" x14ac:dyDescent="0.2"/>
    <row r="257" ht="9.1" customHeight="1" x14ac:dyDescent="0.2"/>
    <row r="258" ht="9.1" customHeight="1" x14ac:dyDescent="0.2"/>
    <row r="259" ht="9.1" customHeight="1" x14ac:dyDescent="0.2"/>
    <row r="260" ht="9.1" customHeight="1" x14ac:dyDescent="0.2"/>
    <row r="261" ht="9.1" customHeight="1" x14ac:dyDescent="0.2"/>
    <row r="262" ht="9.1" customHeight="1" x14ac:dyDescent="0.2"/>
    <row r="263" ht="9.1" customHeight="1" x14ac:dyDescent="0.2"/>
    <row r="264" ht="9.1" customHeight="1" x14ac:dyDescent="0.2"/>
    <row r="265" ht="9.1" customHeight="1" x14ac:dyDescent="0.2"/>
    <row r="266" ht="9.1" customHeight="1" x14ac:dyDescent="0.2"/>
    <row r="267" ht="9.1" customHeight="1" x14ac:dyDescent="0.2"/>
    <row r="268" ht="9.1" customHeight="1" x14ac:dyDescent="0.2"/>
    <row r="269" ht="9.1" customHeight="1" x14ac:dyDescent="0.2"/>
    <row r="270" ht="9.1" customHeight="1" x14ac:dyDescent="0.2"/>
    <row r="271" ht="9.1" customHeight="1" x14ac:dyDescent="0.2"/>
    <row r="272" ht="9.1" customHeight="1" x14ac:dyDescent="0.2"/>
    <row r="273" ht="9.1" customHeight="1" x14ac:dyDescent="0.2"/>
    <row r="274" ht="9.1" customHeight="1" x14ac:dyDescent="0.2"/>
    <row r="275" ht="9.1" customHeight="1" x14ac:dyDescent="0.2"/>
    <row r="276" ht="9.1" customHeight="1" x14ac:dyDescent="0.2"/>
    <row r="277" ht="9.1" customHeight="1" x14ac:dyDescent="0.2"/>
    <row r="278" ht="9.1" customHeight="1" x14ac:dyDescent="0.2"/>
    <row r="279" ht="9.1" customHeight="1" x14ac:dyDescent="0.2"/>
    <row r="280" ht="9.1" customHeight="1" x14ac:dyDescent="0.2"/>
    <row r="281" ht="9.1" customHeight="1" x14ac:dyDescent="0.2"/>
    <row r="282" ht="9.1" customHeight="1" x14ac:dyDescent="0.2"/>
    <row r="283" ht="9.1" customHeight="1" x14ac:dyDescent="0.2"/>
    <row r="284" ht="9.1" customHeight="1" x14ac:dyDescent="0.2"/>
    <row r="285" ht="9.1" customHeight="1" x14ac:dyDescent="0.2"/>
    <row r="286" ht="9.1" customHeight="1" x14ac:dyDescent="0.2"/>
    <row r="287" ht="9.1" customHeight="1" x14ac:dyDescent="0.2"/>
    <row r="288" ht="9.1" customHeight="1" x14ac:dyDescent="0.2"/>
    <row r="289" ht="9.1" customHeight="1" x14ac:dyDescent="0.2"/>
    <row r="290" ht="9.1" customHeight="1" x14ac:dyDescent="0.2"/>
    <row r="291" ht="9.1" customHeight="1" x14ac:dyDescent="0.2"/>
    <row r="292" ht="9.1" customHeight="1" x14ac:dyDescent="0.2"/>
    <row r="293" ht="9.1" customHeight="1" x14ac:dyDescent="0.2"/>
    <row r="294" ht="9.1" customHeight="1" x14ac:dyDescent="0.2"/>
    <row r="295" ht="9.1" customHeight="1" x14ac:dyDescent="0.2"/>
    <row r="296" ht="9.1" customHeight="1" x14ac:dyDescent="0.2"/>
    <row r="297" ht="9.1" customHeight="1" x14ac:dyDescent="0.2"/>
    <row r="298" ht="9.1" customHeight="1" x14ac:dyDescent="0.2"/>
    <row r="299" ht="9.1" customHeight="1" x14ac:dyDescent="0.2"/>
    <row r="300" ht="9.1" customHeight="1" x14ac:dyDescent="0.2"/>
    <row r="301" ht="9.1" customHeight="1" x14ac:dyDescent="0.2"/>
    <row r="302" ht="9.1" customHeight="1" x14ac:dyDescent="0.2"/>
    <row r="303" ht="9.1" customHeight="1" x14ac:dyDescent="0.2"/>
    <row r="304" ht="9.1" customHeight="1" x14ac:dyDescent="0.2"/>
    <row r="305" ht="9.1" customHeight="1" x14ac:dyDescent="0.2"/>
    <row r="306" ht="9.1" customHeight="1" x14ac:dyDescent="0.2"/>
    <row r="307" ht="9.1" customHeight="1" x14ac:dyDescent="0.2"/>
    <row r="308" ht="9.1" customHeight="1" x14ac:dyDescent="0.2"/>
    <row r="309" ht="9.1" customHeight="1" x14ac:dyDescent="0.2"/>
    <row r="310" ht="9.1" customHeight="1" x14ac:dyDescent="0.2"/>
    <row r="311" ht="9.1" customHeight="1" x14ac:dyDescent="0.2"/>
    <row r="312" ht="9.1" customHeight="1" x14ac:dyDescent="0.2"/>
    <row r="313" ht="9.1" customHeight="1" x14ac:dyDescent="0.2"/>
    <row r="314" ht="9.1" customHeight="1" x14ac:dyDescent="0.2"/>
    <row r="315" ht="9.1" customHeight="1" x14ac:dyDescent="0.2"/>
    <row r="316" ht="9.1" customHeight="1" x14ac:dyDescent="0.2"/>
    <row r="317" ht="9.1" customHeight="1" x14ac:dyDescent="0.2"/>
    <row r="318" ht="9.1" customHeight="1" x14ac:dyDescent="0.2"/>
    <row r="319" ht="9.1" customHeight="1" x14ac:dyDescent="0.2"/>
    <row r="320" ht="9.1" customHeight="1" x14ac:dyDescent="0.2"/>
    <row r="321" ht="9.1" customHeight="1" x14ac:dyDescent="0.2"/>
    <row r="322" ht="9.1" customHeight="1" x14ac:dyDescent="0.2"/>
    <row r="323" ht="9.1" customHeight="1" x14ac:dyDescent="0.2"/>
    <row r="324" ht="9.1" customHeight="1" x14ac:dyDescent="0.2"/>
    <row r="325" ht="9.1" customHeight="1" x14ac:dyDescent="0.2"/>
    <row r="326" ht="9.1" customHeight="1" x14ac:dyDescent="0.2"/>
    <row r="327" ht="9.1" customHeight="1" x14ac:dyDescent="0.2"/>
    <row r="329" ht="9.1" customHeight="1" x14ac:dyDescent="0.2"/>
    <row r="330" ht="9.1" customHeight="1" x14ac:dyDescent="0.2"/>
    <row r="331" ht="9.1" customHeight="1" x14ac:dyDescent="0.2"/>
    <row r="332" ht="9.1" customHeight="1" x14ac:dyDescent="0.2"/>
    <row r="333" ht="9.1" customHeight="1" x14ac:dyDescent="0.2"/>
    <row r="334" ht="9.1" customHeight="1" x14ac:dyDescent="0.2"/>
    <row r="335" ht="9.1" customHeight="1" x14ac:dyDescent="0.2"/>
    <row r="336" ht="9.1" customHeight="1" x14ac:dyDescent="0.2"/>
    <row r="337" ht="9.1" customHeight="1" x14ac:dyDescent="0.2"/>
    <row r="339" ht="9.1" customHeight="1" x14ac:dyDescent="0.2"/>
    <row r="340" ht="9.1" customHeight="1" x14ac:dyDescent="0.2"/>
    <row r="341" ht="9.1" customHeight="1" x14ac:dyDescent="0.2"/>
    <row r="342" ht="9.1" customHeight="1" x14ac:dyDescent="0.2"/>
    <row r="343" ht="9.1"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X5" activePane="bottomRight" state="frozen"/>
      <selection activeCell="BF63" sqref="BF63"/>
      <selection pane="topRight" activeCell="BF63" sqref="BF63"/>
      <selection pane="bottomLeft" activeCell="BF63" sqref="BF63"/>
      <selection pane="bottomRight" activeCell="BJ43" sqref="BJ43"/>
    </sheetView>
  </sheetViews>
  <sheetFormatPr defaultColWidth="9.5" defaultRowHeight="10.7" x14ac:dyDescent="0.2"/>
  <cols>
    <col min="1" max="1" width="12.5" style="6" customWidth="1"/>
    <col min="2" max="2" width="20" style="6" customWidth="1"/>
    <col min="3" max="50" width="6.5" style="6" customWidth="1"/>
    <col min="51" max="55" width="6.5" style="354" customWidth="1"/>
    <col min="56" max="59" width="6.5" style="593" customWidth="1"/>
    <col min="60" max="62" width="6.5" style="354" customWidth="1"/>
    <col min="63" max="74" width="6.5" style="6" customWidth="1"/>
    <col min="75" max="16384" width="9.5" style="6"/>
  </cols>
  <sheetData>
    <row r="1" spans="1:74" ht="13.4" customHeight="1" x14ac:dyDescent="0.2">
      <c r="A1" s="735" t="s">
        <v>792</v>
      </c>
      <c r="B1" s="802" t="s">
        <v>1343</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85"/>
    </row>
    <row r="2" spans="1:74" s="72"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734"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25" customHeight="1" x14ac:dyDescent="0.2">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837">
        <v>8.4470700000000001</v>
      </c>
      <c r="BD6" s="324">
        <v>8.9472310000000004</v>
      </c>
      <c r="BE6" s="324">
        <v>9.1024790000000007</v>
      </c>
      <c r="BF6" s="324">
        <v>9.0906760000000002</v>
      </c>
      <c r="BG6" s="324">
        <v>8.8916920000000008</v>
      </c>
      <c r="BH6" s="324">
        <v>8.7862989999999996</v>
      </c>
      <c r="BI6" s="324">
        <v>8.8160989999999995</v>
      </c>
      <c r="BJ6" s="324">
        <v>8.8253380000000003</v>
      </c>
      <c r="BK6" s="324">
        <v>8.845186</v>
      </c>
      <c r="BL6" s="324">
        <v>8.2940699999999996</v>
      </c>
      <c r="BM6" s="324">
        <v>6.0295550000000002</v>
      </c>
      <c r="BN6" s="324">
        <v>4.4222630000000001</v>
      </c>
      <c r="BO6" s="324">
        <v>3.81793</v>
      </c>
      <c r="BP6" s="324">
        <v>3.8596629999999998</v>
      </c>
      <c r="BQ6" s="324">
        <v>3.9534690000000001</v>
      </c>
      <c r="BR6" s="324">
        <v>3.9331960000000001</v>
      </c>
      <c r="BS6" s="324">
        <v>3.8610190000000002</v>
      </c>
      <c r="BT6" s="324">
        <v>3.892595</v>
      </c>
      <c r="BU6" s="324">
        <v>4.0383319999999996</v>
      </c>
      <c r="BV6" s="324">
        <v>4.1009950000000002</v>
      </c>
    </row>
    <row r="7" spans="1:74" ht="11.25" customHeight="1" x14ac:dyDescent="0.2">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352"/>
      <c r="BE7" s="352"/>
      <c r="BF7" s="352"/>
      <c r="BG7" s="352"/>
      <c r="BH7" s="352"/>
      <c r="BI7" s="352"/>
      <c r="BJ7" s="352"/>
      <c r="BK7" s="352"/>
      <c r="BL7" s="352"/>
      <c r="BM7" s="352"/>
      <c r="BN7" s="352"/>
      <c r="BO7" s="352"/>
      <c r="BP7" s="352"/>
      <c r="BQ7" s="352"/>
      <c r="BR7" s="352"/>
      <c r="BS7" s="352"/>
      <c r="BT7" s="352"/>
      <c r="BU7" s="352"/>
      <c r="BV7" s="352"/>
    </row>
    <row r="8" spans="1:74" ht="11.25" customHeight="1" x14ac:dyDescent="0.2">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18.420473080000001</v>
      </c>
      <c r="BB8" s="208">
        <v>18.129549999999998</v>
      </c>
      <c r="BC8" s="208">
        <v>18.746790000000001</v>
      </c>
      <c r="BD8" s="324">
        <v>19.813739999999999</v>
      </c>
      <c r="BE8" s="324">
        <v>21.73602</v>
      </c>
      <c r="BF8" s="324">
        <v>22.44258</v>
      </c>
      <c r="BG8" s="324">
        <v>21.95956</v>
      </c>
      <c r="BH8" s="324">
        <v>19.284669999999998</v>
      </c>
      <c r="BI8" s="324">
        <v>18.4679</v>
      </c>
      <c r="BJ8" s="324">
        <v>18.353529999999999</v>
      </c>
      <c r="BK8" s="324">
        <v>18.238019999999999</v>
      </c>
      <c r="BL8" s="324">
        <v>18.337759999999999</v>
      </c>
      <c r="BM8" s="324">
        <v>18.386489999999998</v>
      </c>
      <c r="BN8" s="324">
        <v>18.33136</v>
      </c>
      <c r="BO8" s="324">
        <v>18.4145</v>
      </c>
      <c r="BP8" s="324">
        <v>18.724450000000001</v>
      </c>
      <c r="BQ8" s="324">
        <v>19.924530000000001</v>
      </c>
      <c r="BR8" s="324">
        <v>20.02422</v>
      </c>
      <c r="BS8" s="324">
        <v>19.058879999999998</v>
      </c>
      <c r="BT8" s="324">
        <v>16.015840000000001</v>
      </c>
      <c r="BU8" s="324">
        <v>14.92352</v>
      </c>
      <c r="BV8" s="324">
        <v>14.61121</v>
      </c>
    </row>
    <row r="9" spans="1:74" ht="11.25" customHeight="1" x14ac:dyDescent="0.2">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13.27531553</v>
      </c>
      <c r="BB9" s="208">
        <v>13.6136</v>
      </c>
      <c r="BC9" s="208">
        <v>16.107589999999998</v>
      </c>
      <c r="BD9" s="324">
        <v>19.495290000000001</v>
      </c>
      <c r="BE9" s="324">
        <v>21.204170000000001</v>
      </c>
      <c r="BF9" s="324">
        <v>22.216999999999999</v>
      </c>
      <c r="BG9" s="324">
        <v>21.846830000000001</v>
      </c>
      <c r="BH9" s="324">
        <v>19.30752</v>
      </c>
      <c r="BI9" s="324">
        <v>16.67118</v>
      </c>
      <c r="BJ9" s="324">
        <v>15.529260000000001</v>
      </c>
      <c r="BK9" s="324">
        <v>15.334709999999999</v>
      </c>
      <c r="BL9" s="324">
        <v>15.42639</v>
      </c>
      <c r="BM9" s="324">
        <v>15.47354</v>
      </c>
      <c r="BN9" s="324">
        <v>15.24699</v>
      </c>
      <c r="BO9" s="324">
        <v>16.315899999999999</v>
      </c>
      <c r="BP9" s="324">
        <v>18.332840000000001</v>
      </c>
      <c r="BQ9" s="324">
        <v>18.943090000000002</v>
      </c>
      <c r="BR9" s="324">
        <v>19.126999999999999</v>
      </c>
      <c r="BS9" s="324">
        <v>18.155049999999999</v>
      </c>
      <c r="BT9" s="324">
        <v>15.198309999999999</v>
      </c>
      <c r="BU9" s="324">
        <v>12.29321</v>
      </c>
      <c r="BV9" s="324">
        <v>10.969760000000001</v>
      </c>
    </row>
    <row r="10" spans="1:74" ht="11.25" customHeight="1" x14ac:dyDescent="0.2">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10.587530660000001</v>
      </c>
      <c r="BB10" s="208">
        <v>11.537979999999999</v>
      </c>
      <c r="BC10" s="208">
        <v>14.81906</v>
      </c>
      <c r="BD10" s="324">
        <v>18.384699999999999</v>
      </c>
      <c r="BE10" s="324">
        <v>20.883520000000001</v>
      </c>
      <c r="BF10" s="324">
        <v>21.762360000000001</v>
      </c>
      <c r="BG10" s="324">
        <v>20.11009</v>
      </c>
      <c r="BH10" s="324">
        <v>15.46514</v>
      </c>
      <c r="BI10" s="324">
        <v>13.16483</v>
      </c>
      <c r="BJ10" s="324">
        <v>12.49841</v>
      </c>
      <c r="BK10" s="324">
        <v>12.502230000000001</v>
      </c>
      <c r="BL10" s="324">
        <v>12.63274</v>
      </c>
      <c r="BM10" s="324">
        <v>12.63921</v>
      </c>
      <c r="BN10" s="324">
        <v>13.01812</v>
      </c>
      <c r="BO10" s="324">
        <v>14.765700000000001</v>
      </c>
      <c r="BP10" s="324">
        <v>17.54691</v>
      </c>
      <c r="BQ10" s="324">
        <v>19.297999999999998</v>
      </c>
      <c r="BR10" s="324">
        <v>19.564889999999998</v>
      </c>
      <c r="BS10" s="324">
        <v>17.463899999999999</v>
      </c>
      <c r="BT10" s="324">
        <v>12.471410000000001</v>
      </c>
      <c r="BU10" s="324">
        <v>9.9024970000000003</v>
      </c>
      <c r="BV10" s="324">
        <v>9.0113679999999992</v>
      </c>
    </row>
    <row r="11" spans="1:74" ht="11.25" customHeight="1" x14ac:dyDescent="0.2">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10.888229000000001</v>
      </c>
      <c r="AZ11" s="208">
        <v>11.46452908</v>
      </c>
      <c r="BA11" s="208">
        <v>12.14406</v>
      </c>
      <c r="BB11" s="208">
        <v>12.52983</v>
      </c>
      <c r="BC11" s="208">
        <v>14.6256</v>
      </c>
      <c r="BD11" s="324">
        <v>18.62426</v>
      </c>
      <c r="BE11" s="324">
        <v>21.294239999999999</v>
      </c>
      <c r="BF11" s="324">
        <v>22.207409999999999</v>
      </c>
      <c r="BG11" s="324">
        <v>20.92455</v>
      </c>
      <c r="BH11" s="324">
        <v>17.19905</v>
      </c>
      <c r="BI11" s="324">
        <v>14.21294</v>
      </c>
      <c r="BJ11" s="324">
        <v>13.163449999999999</v>
      </c>
      <c r="BK11" s="324">
        <v>12.906969999999999</v>
      </c>
      <c r="BL11" s="324">
        <v>13.22029</v>
      </c>
      <c r="BM11" s="324">
        <v>13.63026</v>
      </c>
      <c r="BN11" s="324">
        <v>14.2501</v>
      </c>
      <c r="BO11" s="324">
        <v>15.555260000000001</v>
      </c>
      <c r="BP11" s="324">
        <v>18.535769999999999</v>
      </c>
      <c r="BQ11" s="324">
        <v>20.292829999999999</v>
      </c>
      <c r="BR11" s="324">
        <v>20.451509999999999</v>
      </c>
      <c r="BS11" s="324">
        <v>18.560510000000001</v>
      </c>
      <c r="BT11" s="324">
        <v>14.36566</v>
      </c>
      <c r="BU11" s="324">
        <v>11.02243</v>
      </c>
      <c r="BV11" s="324">
        <v>9.6993120000000008</v>
      </c>
    </row>
    <row r="12" spans="1:74" ht="11.25" customHeight="1" x14ac:dyDescent="0.2">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12.91725778</v>
      </c>
      <c r="AZ12" s="208">
        <v>14.041520220000001</v>
      </c>
      <c r="BA12" s="208">
        <v>15.88296543</v>
      </c>
      <c r="BB12" s="208">
        <v>17.173100000000002</v>
      </c>
      <c r="BC12" s="208">
        <v>20.99785</v>
      </c>
      <c r="BD12" s="324">
        <v>24.826920000000001</v>
      </c>
      <c r="BE12" s="324">
        <v>26.89705</v>
      </c>
      <c r="BF12" s="324">
        <v>27.676580000000001</v>
      </c>
      <c r="BG12" s="324">
        <v>27.238520000000001</v>
      </c>
      <c r="BH12" s="324">
        <v>22.50328</v>
      </c>
      <c r="BI12" s="324">
        <v>17.748930000000001</v>
      </c>
      <c r="BJ12" s="324">
        <v>16.47644</v>
      </c>
      <c r="BK12" s="324">
        <v>16.335930000000001</v>
      </c>
      <c r="BL12" s="324">
        <v>16.416309999999999</v>
      </c>
      <c r="BM12" s="324">
        <v>16.840240000000001</v>
      </c>
      <c r="BN12" s="324">
        <v>18.417010000000001</v>
      </c>
      <c r="BO12" s="324">
        <v>21.347329999999999</v>
      </c>
      <c r="BP12" s="324">
        <v>24.167390000000001</v>
      </c>
      <c r="BQ12" s="324">
        <v>25.307259999999999</v>
      </c>
      <c r="BR12" s="324">
        <v>25.340730000000001</v>
      </c>
      <c r="BS12" s="324">
        <v>24.314340000000001</v>
      </c>
      <c r="BT12" s="324">
        <v>19.141860000000001</v>
      </c>
      <c r="BU12" s="324">
        <v>14.0709</v>
      </c>
      <c r="BV12" s="324">
        <v>12.573399999999999</v>
      </c>
    </row>
    <row r="13" spans="1:74" ht="11.25" customHeight="1" x14ac:dyDescent="0.2">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11.628947030000001</v>
      </c>
      <c r="AZ13" s="208">
        <v>11.216450289999999</v>
      </c>
      <c r="BA13" s="208">
        <v>12.97743406</v>
      </c>
      <c r="BB13" s="208">
        <v>13.74267</v>
      </c>
      <c r="BC13" s="208">
        <v>18.435890000000001</v>
      </c>
      <c r="BD13" s="324">
        <v>22.817979999999999</v>
      </c>
      <c r="BE13" s="324">
        <v>25.677289999999999</v>
      </c>
      <c r="BF13" s="324">
        <v>27.834579999999999</v>
      </c>
      <c r="BG13" s="324">
        <v>27.560130000000001</v>
      </c>
      <c r="BH13" s="324">
        <v>24.406849999999999</v>
      </c>
      <c r="BI13" s="324">
        <v>19.314579999999999</v>
      </c>
      <c r="BJ13" s="324">
        <v>17.298870000000001</v>
      </c>
      <c r="BK13" s="324">
        <v>16.803349999999998</v>
      </c>
      <c r="BL13" s="324">
        <v>16.932500000000001</v>
      </c>
      <c r="BM13" s="324">
        <v>17.814810000000001</v>
      </c>
      <c r="BN13" s="324">
        <v>19.053149999999999</v>
      </c>
      <c r="BO13" s="324">
        <v>21.085290000000001</v>
      </c>
      <c r="BP13" s="324">
        <v>23.376280000000001</v>
      </c>
      <c r="BQ13" s="324">
        <v>24.428930000000001</v>
      </c>
      <c r="BR13" s="324">
        <v>25.110440000000001</v>
      </c>
      <c r="BS13" s="324">
        <v>24.339500000000001</v>
      </c>
      <c r="BT13" s="324">
        <v>20.65042</v>
      </c>
      <c r="BU13" s="324">
        <v>15.567170000000001</v>
      </c>
      <c r="BV13" s="324">
        <v>13.38973</v>
      </c>
    </row>
    <row r="14" spans="1:74" ht="11.25" customHeight="1" x14ac:dyDescent="0.2">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13.130650279999999</v>
      </c>
      <c r="AZ14" s="208">
        <v>11.99945189</v>
      </c>
      <c r="BA14" s="208">
        <v>12.880378370000001</v>
      </c>
      <c r="BB14" s="208">
        <v>14.087820000000001</v>
      </c>
      <c r="BC14" s="208">
        <v>17.57038</v>
      </c>
      <c r="BD14" s="324">
        <v>21.4099</v>
      </c>
      <c r="BE14" s="324">
        <v>24.149930000000001</v>
      </c>
      <c r="BF14" s="324">
        <v>26.387060000000002</v>
      </c>
      <c r="BG14" s="324">
        <v>25.83822</v>
      </c>
      <c r="BH14" s="324">
        <v>23.94266</v>
      </c>
      <c r="BI14" s="324">
        <v>18.18318</v>
      </c>
      <c r="BJ14" s="324">
        <v>14.71855</v>
      </c>
      <c r="BK14" s="324">
        <v>13.854559999999999</v>
      </c>
      <c r="BL14" s="324">
        <v>13.9901</v>
      </c>
      <c r="BM14" s="324">
        <v>15.46101</v>
      </c>
      <c r="BN14" s="324">
        <v>17.061109999999999</v>
      </c>
      <c r="BO14" s="324">
        <v>18.774439999999998</v>
      </c>
      <c r="BP14" s="324">
        <v>20.034040000000001</v>
      </c>
      <c r="BQ14" s="324">
        <v>21.14462</v>
      </c>
      <c r="BR14" s="324">
        <v>22.51632</v>
      </c>
      <c r="BS14" s="324">
        <v>21.49296</v>
      </c>
      <c r="BT14" s="324">
        <v>19.443909999999999</v>
      </c>
      <c r="BU14" s="324">
        <v>13.71442</v>
      </c>
      <c r="BV14" s="324">
        <v>10.311590000000001</v>
      </c>
    </row>
    <row r="15" spans="1:74" ht="11.25" customHeight="1" x14ac:dyDescent="0.2">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10.16830809</v>
      </c>
      <c r="AZ15" s="208">
        <v>10.256572269999999</v>
      </c>
      <c r="BA15" s="208">
        <v>10.66077597</v>
      </c>
      <c r="BB15" s="208">
        <v>10.826840000000001</v>
      </c>
      <c r="BC15" s="208">
        <v>11.976229999999999</v>
      </c>
      <c r="BD15" s="324">
        <v>14.76482</v>
      </c>
      <c r="BE15" s="324">
        <v>16.97146</v>
      </c>
      <c r="BF15" s="324">
        <v>17.78632</v>
      </c>
      <c r="BG15" s="324">
        <v>17.186720000000001</v>
      </c>
      <c r="BH15" s="324">
        <v>14.59003</v>
      </c>
      <c r="BI15" s="324">
        <v>12.893409999999999</v>
      </c>
      <c r="BJ15" s="324">
        <v>12.697010000000001</v>
      </c>
      <c r="BK15" s="324">
        <v>12.638540000000001</v>
      </c>
      <c r="BL15" s="324">
        <v>13.06635</v>
      </c>
      <c r="BM15" s="324">
        <v>13.45745</v>
      </c>
      <c r="BN15" s="324">
        <v>13.70154</v>
      </c>
      <c r="BO15" s="324">
        <v>14.10629</v>
      </c>
      <c r="BP15" s="324">
        <v>15.66422</v>
      </c>
      <c r="BQ15" s="324">
        <v>16.789560000000002</v>
      </c>
      <c r="BR15" s="324">
        <v>16.696459999999998</v>
      </c>
      <c r="BS15" s="324">
        <v>15.37149</v>
      </c>
      <c r="BT15" s="324">
        <v>12.19354</v>
      </c>
      <c r="BU15" s="324">
        <v>10.042109999999999</v>
      </c>
      <c r="BV15" s="324">
        <v>9.4975439999999995</v>
      </c>
    </row>
    <row r="16" spans="1:74" ht="11.25" customHeight="1" x14ac:dyDescent="0.2">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16.593063690000001</v>
      </c>
      <c r="BB16" s="208">
        <v>16.563590000000001</v>
      </c>
      <c r="BC16" s="208">
        <v>17.662009999999999</v>
      </c>
      <c r="BD16" s="324">
        <v>18.445740000000001</v>
      </c>
      <c r="BE16" s="324">
        <v>19.082439999999998</v>
      </c>
      <c r="BF16" s="324">
        <v>19.608160000000002</v>
      </c>
      <c r="BG16" s="324">
        <v>19.658249999999999</v>
      </c>
      <c r="BH16" s="324">
        <v>19.431909999999998</v>
      </c>
      <c r="BI16" s="324">
        <v>18.694800000000001</v>
      </c>
      <c r="BJ16" s="324">
        <v>19.135539999999999</v>
      </c>
      <c r="BK16" s="324">
        <v>19.40193</v>
      </c>
      <c r="BL16" s="324">
        <v>19.350629999999999</v>
      </c>
      <c r="BM16" s="324">
        <v>19.206479999999999</v>
      </c>
      <c r="BN16" s="324">
        <v>18.769570000000002</v>
      </c>
      <c r="BO16" s="324">
        <v>18.83559</v>
      </c>
      <c r="BP16" s="324">
        <v>18.459160000000001</v>
      </c>
      <c r="BQ16" s="324">
        <v>18.10267</v>
      </c>
      <c r="BR16" s="324">
        <v>17.893139999999999</v>
      </c>
      <c r="BS16" s="324">
        <v>17.358540000000001</v>
      </c>
      <c r="BT16" s="324">
        <v>16.693899999999999</v>
      </c>
      <c r="BU16" s="324">
        <v>15.624499999999999</v>
      </c>
      <c r="BV16" s="324">
        <v>15.819319999999999</v>
      </c>
    </row>
    <row r="17" spans="1:74" ht="11.25" customHeight="1" x14ac:dyDescent="0.2">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12.98</v>
      </c>
      <c r="BB17" s="208">
        <v>13.63973</v>
      </c>
      <c r="BC17" s="208">
        <v>16.33296</v>
      </c>
      <c r="BD17" s="324">
        <v>19.427980000000002</v>
      </c>
      <c r="BE17" s="324">
        <v>21.384319999999999</v>
      </c>
      <c r="BF17" s="324">
        <v>22.412559999999999</v>
      </c>
      <c r="BG17" s="324">
        <v>21.66807</v>
      </c>
      <c r="BH17" s="324">
        <v>18.35952</v>
      </c>
      <c r="BI17" s="324">
        <v>15.863329999999999</v>
      </c>
      <c r="BJ17" s="324">
        <v>15.16511</v>
      </c>
      <c r="BK17" s="324">
        <v>14.988390000000001</v>
      </c>
      <c r="BL17" s="324">
        <v>15.070270000000001</v>
      </c>
      <c r="BM17" s="324">
        <v>15.47808</v>
      </c>
      <c r="BN17" s="324">
        <v>15.691039999999999</v>
      </c>
      <c r="BO17" s="324">
        <v>16.999279999999999</v>
      </c>
      <c r="BP17" s="324">
        <v>18.91564</v>
      </c>
      <c r="BQ17" s="324">
        <v>19.8504</v>
      </c>
      <c r="BR17" s="324">
        <v>20.145050000000001</v>
      </c>
      <c r="BS17" s="324">
        <v>18.87472</v>
      </c>
      <c r="BT17" s="324">
        <v>15.16254</v>
      </c>
      <c r="BU17" s="324">
        <v>12.25601</v>
      </c>
      <c r="BV17" s="324">
        <v>11.20054</v>
      </c>
    </row>
    <row r="18" spans="1:74" ht="11.25" customHeight="1" x14ac:dyDescent="0.2">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353"/>
      <c r="BE18" s="353"/>
      <c r="BF18" s="353"/>
      <c r="BG18" s="353"/>
      <c r="BH18" s="353"/>
      <c r="BI18" s="353"/>
      <c r="BJ18" s="353"/>
      <c r="BK18" s="353"/>
      <c r="BL18" s="353"/>
      <c r="BM18" s="353"/>
      <c r="BN18" s="353"/>
      <c r="BO18" s="353"/>
      <c r="BP18" s="353"/>
      <c r="BQ18" s="353"/>
      <c r="BR18" s="353"/>
      <c r="BS18" s="353"/>
      <c r="BT18" s="353"/>
      <c r="BU18" s="353"/>
      <c r="BV18" s="353"/>
    </row>
    <row r="19" spans="1:74" ht="11.25" customHeight="1" x14ac:dyDescent="0.2">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12.51910316</v>
      </c>
      <c r="AZ19" s="208">
        <v>12.446922199999999</v>
      </c>
      <c r="BA19" s="208">
        <v>13.024222200000001</v>
      </c>
      <c r="BB19" s="208">
        <v>13.11406</v>
      </c>
      <c r="BC19" s="208">
        <v>13.41713</v>
      </c>
      <c r="BD19" s="324">
        <v>13.73085</v>
      </c>
      <c r="BE19" s="324">
        <v>14.239739999999999</v>
      </c>
      <c r="BF19" s="324">
        <v>14.662570000000001</v>
      </c>
      <c r="BG19" s="324">
        <v>14.93924</v>
      </c>
      <c r="BH19" s="324">
        <v>14.666510000000001</v>
      </c>
      <c r="BI19" s="324">
        <v>15.02347</v>
      </c>
      <c r="BJ19" s="324">
        <v>15.41029</v>
      </c>
      <c r="BK19" s="324">
        <v>15.65563</v>
      </c>
      <c r="BL19" s="324">
        <v>15.687340000000001</v>
      </c>
      <c r="BM19" s="324">
        <v>15.46916</v>
      </c>
      <c r="BN19" s="324">
        <v>15.066879999999999</v>
      </c>
      <c r="BO19" s="324">
        <v>14.227180000000001</v>
      </c>
      <c r="BP19" s="324">
        <v>13.28809</v>
      </c>
      <c r="BQ19" s="324">
        <v>12.718999999999999</v>
      </c>
      <c r="BR19" s="324">
        <v>12.290150000000001</v>
      </c>
      <c r="BS19" s="324">
        <v>11.91194</v>
      </c>
      <c r="BT19" s="324">
        <v>11.15591</v>
      </c>
      <c r="BU19" s="324">
        <v>11.171530000000001</v>
      </c>
      <c r="BV19" s="324">
        <v>11.313650000000001</v>
      </c>
    </row>
    <row r="20" spans="1:74" ht="11.25" customHeight="1" x14ac:dyDescent="0.2">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10.37423418</v>
      </c>
      <c r="BB20" s="208">
        <v>10.079029999999999</v>
      </c>
      <c r="BC20" s="208">
        <v>10.53599</v>
      </c>
      <c r="BD20" s="324">
        <v>10.836980000000001</v>
      </c>
      <c r="BE20" s="324">
        <v>10.964370000000001</v>
      </c>
      <c r="BF20" s="324">
        <v>11.184279999999999</v>
      </c>
      <c r="BG20" s="324">
        <v>11.48851</v>
      </c>
      <c r="BH20" s="324">
        <v>11.9588</v>
      </c>
      <c r="BI20" s="324">
        <v>12.28839</v>
      </c>
      <c r="BJ20" s="324">
        <v>12.64465</v>
      </c>
      <c r="BK20" s="324">
        <v>12.77117</v>
      </c>
      <c r="BL20" s="324">
        <v>12.95288</v>
      </c>
      <c r="BM20" s="324">
        <v>12.87459</v>
      </c>
      <c r="BN20" s="324">
        <v>11.99644</v>
      </c>
      <c r="BO20" s="324">
        <v>11.429779999999999</v>
      </c>
      <c r="BP20" s="324">
        <v>10.781510000000001</v>
      </c>
      <c r="BQ20" s="324">
        <v>10.062860000000001</v>
      </c>
      <c r="BR20" s="324">
        <v>9.5681989999999999</v>
      </c>
      <c r="BS20" s="324">
        <v>9.2894609999999993</v>
      </c>
      <c r="BT20" s="324">
        <v>9.2901910000000001</v>
      </c>
      <c r="BU20" s="324">
        <v>9.2488150000000005</v>
      </c>
      <c r="BV20" s="324">
        <v>9.3044089999999997</v>
      </c>
    </row>
    <row r="21" spans="1:74" ht="11.25" customHeight="1" x14ac:dyDescent="0.2">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8.3971094429999997</v>
      </c>
      <c r="BB21" s="208">
        <v>8.6339220000000001</v>
      </c>
      <c r="BC21" s="208">
        <v>10.161289999999999</v>
      </c>
      <c r="BD21" s="324">
        <v>11.815910000000001</v>
      </c>
      <c r="BE21" s="324">
        <v>12.8987</v>
      </c>
      <c r="BF21" s="324">
        <v>13.36848</v>
      </c>
      <c r="BG21" s="324">
        <v>13.15086</v>
      </c>
      <c r="BH21" s="324">
        <v>12.03523</v>
      </c>
      <c r="BI21" s="324">
        <v>11.764469999999999</v>
      </c>
      <c r="BJ21" s="324">
        <v>11.854329999999999</v>
      </c>
      <c r="BK21" s="324">
        <v>11.945539999999999</v>
      </c>
      <c r="BL21" s="324">
        <v>12.055160000000001</v>
      </c>
      <c r="BM21" s="324">
        <v>12.16865</v>
      </c>
      <c r="BN21" s="324">
        <v>11.81273</v>
      </c>
      <c r="BO21" s="324">
        <v>11.704280000000001</v>
      </c>
      <c r="BP21" s="324">
        <v>11.7059</v>
      </c>
      <c r="BQ21" s="324">
        <v>11.420059999999999</v>
      </c>
      <c r="BR21" s="324">
        <v>10.90737</v>
      </c>
      <c r="BS21" s="324">
        <v>10.00112</v>
      </c>
      <c r="BT21" s="324">
        <v>8.4335020000000007</v>
      </c>
      <c r="BU21" s="324">
        <v>7.8737219999999999</v>
      </c>
      <c r="BV21" s="324">
        <v>7.7737410000000002</v>
      </c>
    </row>
    <row r="22" spans="1:74" ht="11.25" customHeight="1" x14ac:dyDescent="0.2">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10.21097717</v>
      </c>
      <c r="BB22" s="208">
        <v>10.07475</v>
      </c>
      <c r="BC22" s="208">
        <v>10.97174</v>
      </c>
      <c r="BD22" s="324">
        <v>12.754899999999999</v>
      </c>
      <c r="BE22" s="324">
        <v>13.721579999999999</v>
      </c>
      <c r="BF22" s="324">
        <v>14.1342</v>
      </c>
      <c r="BG22" s="324">
        <v>13.805440000000001</v>
      </c>
      <c r="BH22" s="324">
        <v>12.755269999999999</v>
      </c>
      <c r="BI22" s="324">
        <v>12.531639999999999</v>
      </c>
      <c r="BJ22" s="324">
        <v>12.389379999999999</v>
      </c>
      <c r="BK22" s="324">
        <v>12.374919999999999</v>
      </c>
      <c r="BL22" s="324">
        <v>12.39584</v>
      </c>
      <c r="BM22" s="324">
        <v>12.174620000000001</v>
      </c>
      <c r="BN22" s="324">
        <v>11.34707</v>
      </c>
      <c r="BO22" s="324">
        <v>10.688599999999999</v>
      </c>
      <c r="BP22" s="324">
        <v>11.063140000000001</v>
      </c>
      <c r="BQ22" s="324">
        <v>10.98503</v>
      </c>
      <c r="BR22" s="324">
        <v>10.66639</v>
      </c>
      <c r="BS22" s="324">
        <v>9.8575979999999994</v>
      </c>
      <c r="BT22" s="324">
        <v>8.5173690000000004</v>
      </c>
      <c r="BU22" s="324">
        <v>8.1313929999999992</v>
      </c>
      <c r="BV22" s="324">
        <v>7.8989310000000001</v>
      </c>
    </row>
    <row r="23" spans="1:74" ht="11.25" customHeight="1" x14ac:dyDescent="0.2">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9.8361288289999997</v>
      </c>
      <c r="AZ23" s="208">
        <v>11.062109769999999</v>
      </c>
      <c r="BA23" s="208">
        <v>11.071530900000001</v>
      </c>
      <c r="BB23" s="208">
        <v>11.43019</v>
      </c>
      <c r="BC23" s="208">
        <v>12.45467</v>
      </c>
      <c r="BD23" s="324">
        <v>13.536960000000001</v>
      </c>
      <c r="BE23" s="324">
        <v>14.151120000000001</v>
      </c>
      <c r="BF23" s="324">
        <v>14.482250000000001</v>
      </c>
      <c r="BG23" s="324">
        <v>14.75117</v>
      </c>
      <c r="BH23" s="324">
        <v>14.378220000000001</v>
      </c>
      <c r="BI23" s="324">
        <v>14.10094</v>
      </c>
      <c r="BJ23" s="324">
        <v>13.90396</v>
      </c>
      <c r="BK23" s="324">
        <v>13.92597</v>
      </c>
      <c r="BL23" s="324">
        <v>13.894970000000001</v>
      </c>
      <c r="BM23" s="324">
        <v>13.647410000000001</v>
      </c>
      <c r="BN23" s="324">
        <v>13.414110000000001</v>
      </c>
      <c r="BO23" s="324">
        <v>12.969939999999999</v>
      </c>
      <c r="BP23" s="324">
        <v>12.586779999999999</v>
      </c>
      <c r="BQ23" s="324">
        <v>12.068379999999999</v>
      </c>
      <c r="BR23" s="324">
        <v>11.589600000000001</v>
      </c>
      <c r="BS23" s="324">
        <v>11.30692</v>
      </c>
      <c r="BT23" s="324">
        <v>10.59149</v>
      </c>
      <c r="BU23" s="324">
        <v>10.101520000000001</v>
      </c>
      <c r="BV23" s="324">
        <v>9.7932640000000006</v>
      </c>
    </row>
    <row r="24" spans="1:74" ht="11.25" customHeight="1" x14ac:dyDescent="0.2">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10.45431059</v>
      </c>
      <c r="AZ24" s="208">
        <v>10.24679177</v>
      </c>
      <c r="BA24" s="208">
        <v>11.096588430000001</v>
      </c>
      <c r="BB24" s="208">
        <v>11.47081</v>
      </c>
      <c r="BC24" s="208">
        <v>12.34117</v>
      </c>
      <c r="BD24" s="324">
        <v>13.254250000000001</v>
      </c>
      <c r="BE24" s="324">
        <v>14.039569999999999</v>
      </c>
      <c r="BF24" s="324">
        <v>14.60135</v>
      </c>
      <c r="BG24" s="324">
        <v>14.731590000000001</v>
      </c>
      <c r="BH24" s="324">
        <v>14.6469</v>
      </c>
      <c r="BI24" s="324">
        <v>14.231070000000001</v>
      </c>
      <c r="BJ24" s="324">
        <v>13.77149</v>
      </c>
      <c r="BK24" s="324">
        <v>13.649710000000001</v>
      </c>
      <c r="BL24" s="324">
        <v>13.75746</v>
      </c>
      <c r="BM24" s="324">
        <v>13.73319</v>
      </c>
      <c r="BN24" s="324">
        <v>13.67478</v>
      </c>
      <c r="BO24" s="324">
        <v>13.308439999999999</v>
      </c>
      <c r="BP24" s="324">
        <v>12.823880000000001</v>
      </c>
      <c r="BQ24" s="324">
        <v>12.44519</v>
      </c>
      <c r="BR24" s="324">
        <v>12.116580000000001</v>
      </c>
      <c r="BS24" s="324">
        <v>11.57701</v>
      </c>
      <c r="BT24" s="324">
        <v>11.019270000000001</v>
      </c>
      <c r="BU24" s="324">
        <v>10.28026</v>
      </c>
      <c r="BV24" s="324">
        <v>9.6068979999999993</v>
      </c>
    </row>
    <row r="25" spans="1:74" ht="11.25" customHeight="1" x14ac:dyDescent="0.2">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9.789746998</v>
      </c>
      <c r="AZ25" s="208">
        <v>9.9008449489999997</v>
      </c>
      <c r="BA25" s="208">
        <v>10.34977314</v>
      </c>
      <c r="BB25" s="208">
        <v>10.10028</v>
      </c>
      <c r="BC25" s="208">
        <v>10.56251</v>
      </c>
      <c r="BD25" s="324">
        <v>11.389760000000001</v>
      </c>
      <c r="BE25" s="324">
        <v>12.22944</v>
      </c>
      <c r="BF25" s="324">
        <v>12.852959999999999</v>
      </c>
      <c r="BG25" s="324">
        <v>13.1235</v>
      </c>
      <c r="BH25" s="324">
        <v>13.255610000000001</v>
      </c>
      <c r="BI25" s="324">
        <v>12.81392</v>
      </c>
      <c r="BJ25" s="324">
        <v>12.353809999999999</v>
      </c>
      <c r="BK25" s="324">
        <v>12.1394</v>
      </c>
      <c r="BL25" s="324">
        <v>12.20237</v>
      </c>
      <c r="BM25" s="324">
        <v>12.346830000000001</v>
      </c>
      <c r="BN25" s="324">
        <v>12.05247</v>
      </c>
      <c r="BO25" s="324">
        <v>11.41534</v>
      </c>
      <c r="BP25" s="324">
        <v>10.67116</v>
      </c>
      <c r="BQ25" s="324">
        <v>10.2462</v>
      </c>
      <c r="BR25" s="324">
        <v>9.9611879999999999</v>
      </c>
      <c r="BS25" s="324">
        <v>9.5834220000000006</v>
      </c>
      <c r="BT25" s="324">
        <v>9.3025169999999999</v>
      </c>
      <c r="BU25" s="324">
        <v>8.6192869999999999</v>
      </c>
      <c r="BV25" s="324">
        <v>8.0234740000000002</v>
      </c>
    </row>
    <row r="26" spans="1:74" ht="11.25" customHeight="1" x14ac:dyDescent="0.2">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8.7643237890000005</v>
      </c>
      <c r="AZ26" s="208">
        <v>8.789780124</v>
      </c>
      <c r="BA26" s="208">
        <v>8.9653022010000001</v>
      </c>
      <c r="BB26" s="208">
        <v>9.0107909999999993</v>
      </c>
      <c r="BC26" s="208">
        <v>9.3650559999999992</v>
      </c>
      <c r="BD26" s="324">
        <v>10.18788</v>
      </c>
      <c r="BE26" s="324">
        <v>11.01014</v>
      </c>
      <c r="BF26" s="324">
        <v>11.42676</v>
      </c>
      <c r="BG26" s="324">
        <v>11.63143</v>
      </c>
      <c r="BH26" s="324">
        <v>11.29504</v>
      </c>
      <c r="BI26" s="324">
        <v>10.969429999999999</v>
      </c>
      <c r="BJ26" s="324">
        <v>10.96805</v>
      </c>
      <c r="BK26" s="324">
        <v>11.054930000000001</v>
      </c>
      <c r="BL26" s="324">
        <v>11.30969</v>
      </c>
      <c r="BM26" s="324">
        <v>11.43666</v>
      </c>
      <c r="BN26" s="324">
        <v>11.351430000000001</v>
      </c>
      <c r="BO26" s="324">
        <v>11.170249999999999</v>
      </c>
      <c r="BP26" s="324">
        <v>11.228</v>
      </c>
      <c r="BQ26" s="324">
        <v>11.32766</v>
      </c>
      <c r="BR26" s="324">
        <v>11.100300000000001</v>
      </c>
      <c r="BS26" s="324">
        <v>10.742369999999999</v>
      </c>
      <c r="BT26" s="324">
        <v>9.923584</v>
      </c>
      <c r="BU26" s="324">
        <v>9.1868850000000002</v>
      </c>
      <c r="BV26" s="324">
        <v>8.835915</v>
      </c>
    </row>
    <row r="27" spans="1:74" ht="11.25" customHeight="1" x14ac:dyDescent="0.2">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12.816286760000001</v>
      </c>
      <c r="BB27" s="208">
        <v>12.22517</v>
      </c>
      <c r="BC27" s="208">
        <v>12.186059999999999</v>
      </c>
      <c r="BD27" s="324">
        <v>13.176399999999999</v>
      </c>
      <c r="BE27" s="324">
        <v>13.62241</v>
      </c>
      <c r="BF27" s="324">
        <v>14.026820000000001</v>
      </c>
      <c r="BG27" s="324">
        <v>13.96823</v>
      </c>
      <c r="BH27" s="324">
        <v>13.917149999999999</v>
      </c>
      <c r="BI27" s="324">
        <v>13.92708</v>
      </c>
      <c r="BJ27" s="324">
        <v>14.35144</v>
      </c>
      <c r="BK27" s="324">
        <v>14.109120000000001</v>
      </c>
      <c r="BL27" s="324">
        <v>14.025230000000001</v>
      </c>
      <c r="BM27" s="324">
        <v>13.93901</v>
      </c>
      <c r="BN27" s="324">
        <v>13.19828</v>
      </c>
      <c r="BO27" s="324">
        <v>12.568339999999999</v>
      </c>
      <c r="BP27" s="324">
        <v>12.31832</v>
      </c>
      <c r="BQ27" s="324">
        <v>11.94815</v>
      </c>
      <c r="BR27" s="324">
        <v>11.665979999999999</v>
      </c>
      <c r="BS27" s="324">
        <v>11.03195</v>
      </c>
      <c r="BT27" s="324">
        <v>10.523020000000001</v>
      </c>
      <c r="BU27" s="324">
        <v>10.072520000000001</v>
      </c>
      <c r="BV27" s="324">
        <v>10.21359</v>
      </c>
    </row>
    <row r="28" spans="1:74" ht="11.25" customHeight="1" x14ac:dyDescent="0.2">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10.039999999999999</v>
      </c>
      <c r="BA28" s="208">
        <v>10.25</v>
      </c>
      <c r="BB28" s="208">
        <v>10.223140000000001</v>
      </c>
      <c r="BC28" s="208">
        <v>11.034689999999999</v>
      </c>
      <c r="BD28" s="324">
        <v>12.03209</v>
      </c>
      <c r="BE28" s="324">
        <v>12.637729999999999</v>
      </c>
      <c r="BF28" s="324">
        <v>13.05955</v>
      </c>
      <c r="BG28" s="324">
        <v>13.174200000000001</v>
      </c>
      <c r="BH28" s="324">
        <v>12.87923</v>
      </c>
      <c r="BI28" s="324">
        <v>12.75643</v>
      </c>
      <c r="BJ28" s="324">
        <v>12.798679999999999</v>
      </c>
      <c r="BK28" s="324">
        <v>12.801119999999999</v>
      </c>
      <c r="BL28" s="324">
        <v>12.85496</v>
      </c>
      <c r="BM28" s="324">
        <v>12.85149</v>
      </c>
      <c r="BN28" s="324">
        <v>12.361499999999999</v>
      </c>
      <c r="BO28" s="324">
        <v>11.9305</v>
      </c>
      <c r="BP28" s="324">
        <v>11.602370000000001</v>
      </c>
      <c r="BQ28" s="324">
        <v>11.17998</v>
      </c>
      <c r="BR28" s="324">
        <v>10.79421</v>
      </c>
      <c r="BS28" s="324">
        <v>10.30725</v>
      </c>
      <c r="BT28" s="324">
        <v>9.5401629999999997</v>
      </c>
      <c r="BU28" s="324">
        <v>9.1098389999999991</v>
      </c>
      <c r="BV28" s="324">
        <v>8.9385019999999997</v>
      </c>
    </row>
    <row r="29" spans="1:74" ht="11.25" customHeight="1" x14ac:dyDescent="0.2">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353"/>
      <c r="BE29" s="353"/>
      <c r="BF29" s="353"/>
      <c r="BG29" s="353"/>
      <c r="BH29" s="353"/>
      <c r="BI29" s="353"/>
      <c r="BJ29" s="353"/>
      <c r="BK29" s="353"/>
      <c r="BL29" s="353"/>
      <c r="BM29" s="353"/>
      <c r="BN29" s="353"/>
      <c r="BO29" s="353"/>
      <c r="BP29" s="353"/>
      <c r="BQ29" s="353"/>
      <c r="BR29" s="353"/>
      <c r="BS29" s="353"/>
      <c r="BT29" s="353"/>
      <c r="BU29" s="353"/>
      <c r="BV29" s="353"/>
    </row>
    <row r="30" spans="1:74" ht="11.25" customHeight="1" x14ac:dyDescent="0.2">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11.30206737</v>
      </c>
      <c r="BB30" s="253">
        <v>11.06921</v>
      </c>
      <c r="BC30" s="253">
        <v>10.78702</v>
      </c>
      <c r="BD30" s="348">
        <v>10.793369999999999</v>
      </c>
      <c r="BE30" s="348">
        <v>11.340210000000001</v>
      </c>
      <c r="BF30" s="348">
        <v>11.711209999999999</v>
      </c>
      <c r="BG30" s="348">
        <v>11.94412</v>
      </c>
      <c r="BH30" s="348">
        <v>12.03595</v>
      </c>
      <c r="BI30" s="348">
        <v>13.20884</v>
      </c>
      <c r="BJ30" s="348">
        <v>14.04968</v>
      </c>
      <c r="BK30" s="348">
        <v>13.85422</v>
      </c>
      <c r="BL30" s="348">
        <v>13.82362</v>
      </c>
      <c r="BM30" s="348">
        <v>13.517429999999999</v>
      </c>
      <c r="BN30" s="348">
        <v>12.792059999999999</v>
      </c>
      <c r="BO30" s="348">
        <v>11.221550000000001</v>
      </c>
      <c r="BP30" s="348">
        <v>9.7049400000000006</v>
      </c>
      <c r="BQ30" s="348">
        <v>9.0815350000000006</v>
      </c>
      <c r="BR30" s="348">
        <v>8.6280730000000005</v>
      </c>
      <c r="BS30" s="348">
        <v>8.2967130000000004</v>
      </c>
      <c r="BT30" s="348">
        <v>8.0425319999999996</v>
      </c>
      <c r="BU30" s="348">
        <v>9.0107330000000001</v>
      </c>
      <c r="BV30" s="348">
        <v>9.7492000000000001</v>
      </c>
    </row>
    <row r="31" spans="1:74" ht="11.25" customHeight="1" x14ac:dyDescent="0.2">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9.6925447150000004</v>
      </c>
      <c r="BB31" s="253">
        <v>9.4928460000000001</v>
      </c>
      <c r="BC31" s="253">
        <v>10.225949999999999</v>
      </c>
      <c r="BD31" s="348">
        <v>11.134259999999999</v>
      </c>
      <c r="BE31" s="348">
        <v>11.80025</v>
      </c>
      <c r="BF31" s="348">
        <v>12.162559999999999</v>
      </c>
      <c r="BG31" s="348">
        <v>12.572190000000001</v>
      </c>
      <c r="BH31" s="348">
        <v>12.841699999999999</v>
      </c>
      <c r="BI31" s="348">
        <v>13.25938</v>
      </c>
      <c r="BJ31" s="348">
        <v>13.363910000000001</v>
      </c>
      <c r="BK31" s="348">
        <v>13.503970000000001</v>
      </c>
      <c r="BL31" s="348">
        <v>13.568949999999999</v>
      </c>
      <c r="BM31" s="348">
        <v>13.22114</v>
      </c>
      <c r="BN31" s="348">
        <v>11.829050000000001</v>
      </c>
      <c r="BO31" s="348">
        <v>10.710430000000001</v>
      </c>
      <c r="BP31" s="348">
        <v>9.8700840000000003</v>
      </c>
      <c r="BQ31" s="348">
        <v>9.2165149999999993</v>
      </c>
      <c r="BR31" s="348">
        <v>8.6594040000000003</v>
      </c>
      <c r="BS31" s="348">
        <v>8.4437580000000008</v>
      </c>
      <c r="BT31" s="348">
        <v>8.3180949999999996</v>
      </c>
      <c r="BU31" s="348">
        <v>8.5169829999999997</v>
      </c>
      <c r="BV31" s="348">
        <v>8.4918250000000004</v>
      </c>
    </row>
    <row r="32" spans="1:74" ht="11.25" customHeight="1" x14ac:dyDescent="0.2">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7.4003731139999998</v>
      </c>
      <c r="BB32" s="253">
        <v>7.9328079999999996</v>
      </c>
      <c r="BC32" s="253">
        <v>8.7373999999999992</v>
      </c>
      <c r="BD32" s="348">
        <v>9.9824789999999997</v>
      </c>
      <c r="BE32" s="348">
        <v>10.71611</v>
      </c>
      <c r="BF32" s="348">
        <v>11.224640000000001</v>
      </c>
      <c r="BG32" s="348">
        <v>11.11237</v>
      </c>
      <c r="BH32" s="348">
        <v>10.93238</v>
      </c>
      <c r="BI32" s="348">
        <v>11.29885</v>
      </c>
      <c r="BJ32" s="348">
        <v>11.422510000000001</v>
      </c>
      <c r="BK32" s="348">
        <v>11.539619999999999</v>
      </c>
      <c r="BL32" s="348">
        <v>11.458640000000001</v>
      </c>
      <c r="BM32" s="348">
        <v>10.80925</v>
      </c>
      <c r="BN32" s="348">
        <v>9.5503499999999999</v>
      </c>
      <c r="BO32" s="348">
        <v>8.0491419999999998</v>
      </c>
      <c r="BP32" s="348">
        <v>7.4602760000000004</v>
      </c>
      <c r="BQ32" s="348">
        <v>7.0742209999999996</v>
      </c>
      <c r="BR32" s="348">
        <v>6.9483059999999996</v>
      </c>
      <c r="BS32" s="348">
        <v>6.517709</v>
      </c>
      <c r="BT32" s="348">
        <v>6.2237710000000002</v>
      </c>
      <c r="BU32" s="348">
        <v>6.5791589999999998</v>
      </c>
      <c r="BV32" s="348">
        <v>6.738283</v>
      </c>
    </row>
    <row r="33" spans="1:74" ht="11.25" customHeight="1" x14ac:dyDescent="0.2">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7.4841033220000002</v>
      </c>
      <c r="BB33" s="253">
        <v>7.4222409999999996</v>
      </c>
      <c r="BC33" s="253">
        <v>7.9854130000000003</v>
      </c>
      <c r="BD33" s="348">
        <v>8.7993249999999996</v>
      </c>
      <c r="BE33" s="348">
        <v>9.4254200000000008</v>
      </c>
      <c r="BF33" s="348">
        <v>9.7734500000000004</v>
      </c>
      <c r="BG33" s="348">
        <v>10.02713</v>
      </c>
      <c r="BH33" s="348">
        <v>10.15033</v>
      </c>
      <c r="BI33" s="348">
        <v>10.47894</v>
      </c>
      <c r="BJ33" s="348">
        <v>10.86261</v>
      </c>
      <c r="BK33" s="348">
        <v>10.818049999999999</v>
      </c>
      <c r="BL33" s="348">
        <v>10.79293</v>
      </c>
      <c r="BM33" s="348">
        <v>9.7722300000000004</v>
      </c>
      <c r="BN33" s="348">
        <v>8.3239470000000004</v>
      </c>
      <c r="BO33" s="348">
        <v>6.9607760000000001</v>
      </c>
      <c r="BP33" s="348">
        <v>6.2031590000000003</v>
      </c>
      <c r="BQ33" s="348">
        <v>5.8020440000000004</v>
      </c>
      <c r="BR33" s="348">
        <v>5.5197560000000001</v>
      </c>
      <c r="BS33" s="348">
        <v>5.4250109999999996</v>
      </c>
      <c r="BT33" s="348">
        <v>5.3909719999999997</v>
      </c>
      <c r="BU33" s="348">
        <v>5.6763139999999996</v>
      </c>
      <c r="BV33" s="348">
        <v>6.068454</v>
      </c>
    </row>
    <row r="34" spans="1:74" ht="11.25" customHeight="1" x14ac:dyDescent="0.2">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7.3139913190000003</v>
      </c>
      <c r="AZ34" s="253">
        <v>7.9906783880000001</v>
      </c>
      <c r="BA34" s="253">
        <v>7.4023525130000003</v>
      </c>
      <c r="BB34" s="253">
        <v>7.3902910000000004</v>
      </c>
      <c r="BC34" s="253">
        <v>8.6475159999999995</v>
      </c>
      <c r="BD34" s="348">
        <v>9.7823980000000006</v>
      </c>
      <c r="BE34" s="348">
        <v>10.44398</v>
      </c>
      <c r="BF34" s="348">
        <v>10.61534</v>
      </c>
      <c r="BG34" s="348">
        <v>10.630140000000001</v>
      </c>
      <c r="BH34" s="348">
        <v>10.53172</v>
      </c>
      <c r="BI34" s="348">
        <v>10.607279999999999</v>
      </c>
      <c r="BJ34" s="348">
        <v>11.021179999999999</v>
      </c>
      <c r="BK34" s="348">
        <v>11.082700000000001</v>
      </c>
      <c r="BL34" s="348">
        <v>10.87003</v>
      </c>
      <c r="BM34" s="348">
        <v>9.8138159999999992</v>
      </c>
      <c r="BN34" s="348">
        <v>7.942933</v>
      </c>
      <c r="BO34" s="348">
        <v>6.5653230000000002</v>
      </c>
      <c r="BP34" s="348">
        <v>5.8141749999999996</v>
      </c>
      <c r="BQ34" s="348">
        <v>5.7244279999999996</v>
      </c>
      <c r="BR34" s="348">
        <v>5.6518009999999999</v>
      </c>
      <c r="BS34" s="348">
        <v>5.628279</v>
      </c>
      <c r="BT34" s="348">
        <v>5.6153659999999999</v>
      </c>
      <c r="BU34" s="348">
        <v>5.8007540000000004</v>
      </c>
      <c r="BV34" s="348">
        <v>6.3181099999999999</v>
      </c>
    </row>
    <row r="35" spans="1:74" ht="11.25" customHeight="1" x14ac:dyDescent="0.2">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6.3548402030000002</v>
      </c>
      <c r="AZ35" s="253">
        <v>7.7458773580000004</v>
      </c>
      <c r="BA35" s="253">
        <v>6.5867728919999999</v>
      </c>
      <c r="BB35" s="253">
        <v>6.9387119999999998</v>
      </c>
      <c r="BC35" s="253">
        <v>8.2327890000000004</v>
      </c>
      <c r="BD35" s="348">
        <v>9.4410640000000008</v>
      </c>
      <c r="BE35" s="348">
        <v>9.9675930000000008</v>
      </c>
      <c r="BF35" s="348">
        <v>10.13429</v>
      </c>
      <c r="BG35" s="348">
        <v>10.134410000000001</v>
      </c>
      <c r="BH35" s="348">
        <v>10.142770000000001</v>
      </c>
      <c r="BI35" s="348">
        <v>10.24141</v>
      </c>
      <c r="BJ35" s="348">
        <v>10.56038</v>
      </c>
      <c r="BK35" s="348">
        <v>10.623889999999999</v>
      </c>
      <c r="BL35" s="348">
        <v>10.49123</v>
      </c>
      <c r="BM35" s="348">
        <v>9.4600150000000003</v>
      </c>
      <c r="BN35" s="348">
        <v>7.6180089999999998</v>
      </c>
      <c r="BO35" s="348">
        <v>6.2236140000000004</v>
      </c>
      <c r="BP35" s="348">
        <v>5.5497439999999996</v>
      </c>
      <c r="BQ35" s="348">
        <v>5.2840769999999999</v>
      </c>
      <c r="BR35" s="348">
        <v>5.1747079999999999</v>
      </c>
      <c r="BS35" s="348">
        <v>5.1209899999999999</v>
      </c>
      <c r="BT35" s="348">
        <v>5.2074499999999997</v>
      </c>
      <c r="BU35" s="348">
        <v>5.4254100000000003</v>
      </c>
      <c r="BV35" s="348">
        <v>5.8372330000000003</v>
      </c>
    </row>
    <row r="36" spans="1:74" ht="11.25" customHeight="1" x14ac:dyDescent="0.2">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4.8857323040000002</v>
      </c>
      <c r="BB36" s="253">
        <v>6.071053</v>
      </c>
      <c r="BC36" s="253">
        <v>7.8825539999999998</v>
      </c>
      <c r="BD36" s="348">
        <v>8.9257369999999998</v>
      </c>
      <c r="BE36" s="348">
        <v>9.2379639999999998</v>
      </c>
      <c r="BF36" s="348">
        <v>9.3287030000000009</v>
      </c>
      <c r="BG36" s="348">
        <v>9.1467550000000006</v>
      </c>
      <c r="BH36" s="348">
        <v>9.0099649999999993</v>
      </c>
      <c r="BI36" s="348">
        <v>8.8632679999999997</v>
      </c>
      <c r="BJ36" s="348">
        <v>9.1410769999999992</v>
      </c>
      <c r="BK36" s="348">
        <v>9.0347089999999994</v>
      </c>
      <c r="BL36" s="348">
        <v>8.7945759999999993</v>
      </c>
      <c r="BM36" s="348">
        <v>7.3043529999999999</v>
      </c>
      <c r="BN36" s="348">
        <v>5.3113380000000001</v>
      </c>
      <c r="BO36" s="348">
        <v>4.2322259999999998</v>
      </c>
      <c r="BP36" s="348">
        <v>3.9377339999999998</v>
      </c>
      <c r="BQ36" s="348">
        <v>4.085833</v>
      </c>
      <c r="BR36" s="348">
        <v>4.1523370000000002</v>
      </c>
      <c r="BS36" s="348">
        <v>4.0206879999999998</v>
      </c>
      <c r="BT36" s="348">
        <v>4.0233730000000003</v>
      </c>
      <c r="BU36" s="348">
        <v>4.0008160000000004</v>
      </c>
      <c r="BV36" s="348">
        <v>4.3705790000000002</v>
      </c>
    </row>
    <row r="37" spans="1:74" s="85" customFormat="1" ht="11.25" customHeight="1" x14ac:dyDescent="0.2">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7.0198227170000003</v>
      </c>
      <c r="AZ37" s="253">
        <v>7.0489242430000001</v>
      </c>
      <c r="BA37" s="253">
        <v>7.1470631239999998</v>
      </c>
      <c r="BB37" s="253">
        <v>7.1114930000000003</v>
      </c>
      <c r="BC37" s="253">
        <v>7.5182729999999998</v>
      </c>
      <c r="BD37" s="348">
        <v>8.2108989999999995</v>
      </c>
      <c r="BE37" s="348">
        <v>8.8415420000000005</v>
      </c>
      <c r="BF37" s="348">
        <v>9.2043610000000005</v>
      </c>
      <c r="BG37" s="348">
        <v>9.4888510000000004</v>
      </c>
      <c r="BH37" s="348">
        <v>9.8406590000000005</v>
      </c>
      <c r="BI37" s="348">
        <v>9.7635970000000007</v>
      </c>
      <c r="BJ37" s="348">
        <v>9.9916250000000009</v>
      </c>
      <c r="BK37" s="348">
        <v>10.16179</v>
      </c>
      <c r="BL37" s="348">
        <v>10.411949999999999</v>
      </c>
      <c r="BM37" s="348">
        <v>10.26806</v>
      </c>
      <c r="BN37" s="348">
        <v>9.5510249999999992</v>
      </c>
      <c r="BO37" s="348">
        <v>8.9867080000000001</v>
      </c>
      <c r="BP37" s="348">
        <v>8.709225</v>
      </c>
      <c r="BQ37" s="348">
        <v>8.4897690000000008</v>
      </c>
      <c r="BR37" s="348">
        <v>8.1277109999999997</v>
      </c>
      <c r="BS37" s="348">
        <v>7.8110889999999999</v>
      </c>
      <c r="BT37" s="348">
        <v>7.6724779999999999</v>
      </c>
      <c r="BU37" s="348">
        <v>7.1970429999999999</v>
      </c>
      <c r="BV37" s="348">
        <v>7.0974870000000001</v>
      </c>
    </row>
    <row r="38" spans="1:74" s="85" customFormat="1" ht="11.25" customHeight="1" x14ac:dyDescent="0.2">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8.5581334820000006</v>
      </c>
      <c r="BB38" s="253">
        <v>8.3598719999999993</v>
      </c>
      <c r="BC38" s="253">
        <v>8.7613000000000003</v>
      </c>
      <c r="BD38" s="348">
        <v>9.5947189999999996</v>
      </c>
      <c r="BE38" s="348">
        <v>10.485379999999999</v>
      </c>
      <c r="BF38" s="348">
        <v>11.0345</v>
      </c>
      <c r="BG38" s="348">
        <v>11.535550000000001</v>
      </c>
      <c r="BH38" s="348">
        <v>11.46645</v>
      </c>
      <c r="BI38" s="348">
        <v>11.874890000000001</v>
      </c>
      <c r="BJ38" s="348">
        <v>12.279059999999999</v>
      </c>
      <c r="BK38" s="348">
        <v>12.235239999999999</v>
      </c>
      <c r="BL38" s="348">
        <v>11.990170000000001</v>
      </c>
      <c r="BM38" s="348">
        <v>11.972899999999999</v>
      </c>
      <c r="BN38" s="348">
        <v>10.967919999999999</v>
      </c>
      <c r="BO38" s="348">
        <v>9.8821689999999993</v>
      </c>
      <c r="BP38" s="348">
        <v>9.3027010000000008</v>
      </c>
      <c r="BQ38" s="348">
        <v>8.7616890000000005</v>
      </c>
      <c r="BR38" s="348">
        <v>8.3185939999999992</v>
      </c>
      <c r="BS38" s="348">
        <v>7.8134509999999997</v>
      </c>
      <c r="BT38" s="348">
        <v>7.4577249999999999</v>
      </c>
      <c r="BU38" s="348">
        <v>7.4547129999999999</v>
      </c>
      <c r="BV38" s="348">
        <v>7.9107120000000002</v>
      </c>
    </row>
    <row r="39" spans="1:74" s="85" customFormat="1" ht="11.25" customHeight="1" x14ac:dyDescent="0.2">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5.0199999999999996</v>
      </c>
      <c r="AU39" s="209">
        <v>5.57</v>
      </c>
      <c r="AV39" s="209">
        <v>6.84</v>
      </c>
      <c r="AW39" s="209">
        <v>7.03</v>
      </c>
      <c r="AX39" s="209">
        <v>6.74</v>
      </c>
      <c r="AY39" s="209">
        <v>6.65</v>
      </c>
      <c r="AZ39" s="209">
        <v>7.53</v>
      </c>
      <c r="BA39" s="209">
        <v>6.32</v>
      </c>
      <c r="BB39" s="209">
        <v>6.812506</v>
      </c>
      <c r="BC39" s="209">
        <v>8.1679960000000005</v>
      </c>
      <c r="BD39" s="350">
        <v>9.1518090000000001</v>
      </c>
      <c r="BE39" s="350">
        <v>9.5847490000000004</v>
      </c>
      <c r="BF39" s="350">
        <v>9.7506360000000001</v>
      </c>
      <c r="BG39" s="350">
        <v>9.7099440000000001</v>
      </c>
      <c r="BH39" s="350">
        <v>9.704796</v>
      </c>
      <c r="BI39" s="350">
        <v>9.8701270000000001</v>
      </c>
      <c r="BJ39" s="350">
        <v>10.27312</v>
      </c>
      <c r="BK39" s="350">
        <v>10.296569999999999</v>
      </c>
      <c r="BL39" s="350">
        <v>10.194129999999999</v>
      </c>
      <c r="BM39" s="350">
        <v>8.9562190000000008</v>
      </c>
      <c r="BN39" s="350">
        <v>6.9121290000000002</v>
      </c>
      <c r="BO39" s="350">
        <v>5.6465069999999997</v>
      </c>
      <c r="BP39" s="350">
        <v>5.0891330000000004</v>
      </c>
      <c r="BQ39" s="350">
        <v>5.0689950000000001</v>
      </c>
      <c r="BR39" s="350">
        <v>5.005795</v>
      </c>
      <c r="BS39" s="350">
        <v>4.864204</v>
      </c>
      <c r="BT39" s="350">
        <v>4.927473</v>
      </c>
      <c r="BU39" s="350">
        <v>5.1740110000000001</v>
      </c>
      <c r="BV39" s="350">
        <v>5.6539999999999999</v>
      </c>
    </row>
    <row r="40" spans="1:74" s="269" customFormat="1" ht="11.95" customHeight="1" x14ac:dyDescent="0.2">
      <c r="A40" s="193"/>
      <c r="B40" s="746" t="s">
        <v>808</v>
      </c>
      <c r="C40" s="738"/>
      <c r="D40" s="738"/>
      <c r="E40" s="738"/>
      <c r="F40" s="738"/>
      <c r="G40" s="738"/>
      <c r="H40" s="738"/>
      <c r="I40" s="738"/>
      <c r="J40" s="738"/>
      <c r="K40" s="738"/>
      <c r="L40" s="738"/>
      <c r="M40" s="738"/>
      <c r="N40" s="738"/>
      <c r="O40" s="738"/>
      <c r="P40" s="738"/>
      <c r="Q40" s="738"/>
      <c r="AY40" s="470"/>
      <c r="AZ40" s="470"/>
      <c r="BA40" s="470"/>
      <c r="BB40" s="470"/>
      <c r="BC40" s="470"/>
      <c r="BD40" s="470"/>
      <c r="BE40" s="470"/>
      <c r="BF40" s="470"/>
      <c r="BG40" s="470"/>
      <c r="BH40" s="470"/>
      <c r="BI40" s="470"/>
      <c r="BJ40" s="470"/>
    </row>
    <row r="41" spans="1:74" s="409" customFormat="1" ht="11.95" customHeight="1" x14ac:dyDescent="0.2">
      <c r="A41" s="408"/>
      <c r="B41" s="774" t="str">
        <f>"Notes: "&amp;"EIA completed modeling and analysis for this report on " &amp;Dates!D2&amp;"."</f>
        <v>Notes: EIA completed modeling and analysis for this report on Thursday June 2, 2022.</v>
      </c>
      <c r="C41" s="797"/>
      <c r="D41" s="797"/>
      <c r="E41" s="797"/>
      <c r="F41" s="797"/>
      <c r="G41" s="797"/>
      <c r="H41" s="797"/>
      <c r="I41" s="797"/>
      <c r="J41" s="797"/>
      <c r="K41" s="797"/>
      <c r="L41" s="797"/>
      <c r="M41" s="797"/>
      <c r="N41" s="797"/>
      <c r="O41" s="797"/>
      <c r="P41" s="797"/>
      <c r="Q41" s="775"/>
      <c r="AY41" s="471"/>
      <c r="AZ41" s="471"/>
      <c r="BA41" s="471"/>
      <c r="BB41" s="471"/>
      <c r="BC41" s="471"/>
      <c r="BD41" s="471"/>
      <c r="BE41" s="471"/>
      <c r="BF41" s="471"/>
      <c r="BG41" s="471"/>
      <c r="BH41" s="471"/>
      <c r="BI41" s="471"/>
      <c r="BJ41" s="471"/>
    </row>
    <row r="42" spans="1:74" s="409" customFormat="1" ht="11.95" customHeight="1" x14ac:dyDescent="0.2">
      <c r="A42" s="408"/>
      <c r="B42" s="764" t="s">
        <v>351</v>
      </c>
      <c r="C42" s="763"/>
      <c r="D42" s="763"/>
      <c r="E42" s="763"/>
      <c r="F42" s="763"/>
      <c r="G42" s="763"/>
      <c r="H42" s="763"/>
      <c r="I42" s="763"/>
      <c r="J42" s="763"/>
      <c r="K42" s="763"/>
      <c r="L42" s="763"/>
      <c r="M42" s="763"/>
      <c r="N42" s="763"/>
      <c r="O42" s="763"/>
      <c r="P42" s="763"/>
      <c r="Q42" s="763"/>
      <c r="AY42" s="471"/>
      <c r="AZ42" s="471"/>
      <c r="BA42" s="471"/>
      <c r="BB42" s="471"/>
      <c r="BC42" s="471"/>
      <c r="BD42" s="595"/>
      <c r="BE42" s="595"/>
      <c r="BF42" s="595"/>
      <c r="BG42" s="595"/>
      <c r="BH42" s="471"/>
      <c r="BI42" s="471"/>
      <c r="BJ42" s="471"/>
    </row>
    <row r="43" spans="1:74" s="269" customFormat="1" ht="11.95" customHeight="1" x14ac:dyDescent="0.2">
      <c r="A43" s="193"/>
      <c r="B43" s="747" t="s">
        <v>127</v>
      </c>
      <c r="C43" s="738"/>
      <c r="D43" s="738"/>
      <c r="E43" s="738"/>
      <c r="F43" s="738"/>
      <c r="G43" s="738"/>
      <c r="H43" s="738"/>
      <c r="I43" s="738"/>
      <c r="J43" s="738"/>
      <c r="K43" s="738"/>
      <c r="L43" s="738"/>
      <c r="M43" s="738"/>
      <c r="N43" s="738"/>
      <c r="O43" s="738"/>
      <c r="P43" s="738"/>
      <c r="Q43" s="738"/>
      <c r="AY43" s="470"/>
      <c r="AZ43" s="470"/>
      <c r="BA43" s="470"/>
      <c r="BB43" s="470"/>
      <c r="BC43" s="470"/>
      <c r="BD43" s="594"/>
      <c r="BE43" s="594"/>
      <c r="BF43" s="594"/>
      <c r="BG43" s="594"/>
      <c r="BH43" s="470"/>
      <c r="BI43" s="470"/>
      <c r="BJ43" s="470"/>
    </row>
    <row r="44" spans="1:74" s="409" customFormat="1" ht="11.95" customHeight="1" x14ac:dyDescent="0.2">
      <c r="A44" s="408"/>
      <c r="B44" s="759" t="s">
        <v>858</v>
      </c>
      <c r="C44" s="756"/>
      <c r="D44" s="756"/>
      <c r="E44" s="756"/>
      <c r="F44" s="756"/>
      <c r="G44" s="756"/>
      <c r="H44" s="756"/>
      <c r="I44" s="756"/>
      <c r="J44" s="756"/>
      <c r="K44" s="756"/>
      <c r="L44" s="756"/>
      <c r="M44" s="756"/>
      <c r="N44" s="756"/>
      <c r="O44" s="756"/>
      <c r="P44" s="756"/>
      <c r="Q44" s="753"/>
      <c r="AY44" s="471"/>
      <c r="AZ44" s="471"/>
      <c r="BA44" s="471"/>
      <c r="BB44" s="471"/>
      <c r="BC44" s="471"/>
      <c r="BD44" s="595"/>
      <c r="BE44" s="595"/>
      <c r="BF44" s="595"/>
      <c r="BG44" s="595"/>
      <c r="BH44" s="471"/>
      <c r="BI44" s="471"/>
      <c r="BJ44" s="471"/>
    </row>
    <row r="45" spans="1:74" s="409" customFormat="1" ht="11.95" customHeight="1" x14ac:dyDescent="0.2">
      <c r="A45" s="408"/>
      <c r="B45" s="794" t="s">
        <v>859</v>
      </c>
      <c r="C45" s="753"/>
      <c r="D45" s="753"/>
      <c r="E45" s="753"/>
      <c r="F45" s="753"/>
      <c r="G45" s="753"/>
      <c r="H45" s="753"/>
      <c r="I45" s="753"/>
      <c r="J45" s="753"/>
      <c r="K45" s="753"/>
      <c r="L45" s="753"/>
      <c r="M45" s="753"/>
      <c r="N45" s="753"/>
      <c r="O45" s="753"/>
      <c r="P45" s="753"/>
      <c r="Q45" s="753"/>
      <c r="AY45" s="471"/>
      <c r="AZ45" s="471"/>
      <c r="BA45" s="471"/>
      <c r="BB45" s="471"/>
      <c r="BC45" s="471"/>
      <c r="BD45" s="595"/>
      <c r="BE45" s="595"/>
      <c r="BF45" s="595"/>
      <c r="BG45" s="595"/>
      <c r="BH45" s="471"/>
      <c r="BI45" s="471"/>
      <c r="BJ45" s="471"/>
    </row>
    <row r="46" spans="1:74" s="409" customFormat="1" ht="11.95" customHeight="1" x14ac:dyDescent="0.2">
      <c r="A46" s="410"/>
      <c r="B46" s="757" t="s">
        <v>860</v>
      </c>
      <c r="C46" s="756"/>
      <c r="D46" s="756"/>
      <c r="E46" s="756"/>
      <c r="F46" s="756"/>
      <c r="G46" s="756"/>
      <c r="H46" s="756"/>
      <c r="I46" s="756"/>
      <c r="J46" s="756"/>
      <c r="K46" s="756"/>
      <c r="L46" s="756"/>
      <c r="M46" s="756"/>
      <c r="N46" s="756"/>
      <c r="O46" s="756"/>
      <c r="P46" s="756"/>
      <c r="Q46" s="753"/>
      <c r="AY46" s="471"/>
      <c r="AZ46" s="471"/>
      <c r="BA46" s="471"/>
      <c r="BB46" s="471"/>
      <c r="BC46" s="471"/>
      <c r="BD46" s="595"/>
      <c r="BE46" s="595"/>
      <c r="BF46" s="595"/>
      <c r="BG46" s="595"/>
      <c r="BH46" s="471"/>
      <c r="BI46" s="471"/>
      <c r="BJ46" s="471"/>
    </row>
    <row r="47" spans="1:74" s="409" customFormat="1" ht="11.95" customHeight="1" x14ac:dyDescent="0.2">
      <c r="A47" s="410"/>
      <c r="B47" s="768" t="s">
        <v>176</v>
      </c>
      <c r="C47" s="753"/>
      <c r="D47" s="753"/>
      <c r="E47" s="753"/>
      <c r="F47" s="753"/>
      <c r="G47" s="753"/>
      <c r="H47" s="753"/>
      <c r="I47" s="753"/>
      <c r="J47" s="753"/>
      <c r="K47" s="753"/>
      <c r="L47" s="753"/>
      <c r="M47" s="753"/>
      <c r="N47" s="753"/>
      <c r="O47" s="753"/>
      <c r="P47" s="753"/>
      <c r="Q47" s="753"/>
      <c r="AY47" s="471"/>
      <c r="AZ47" s="471"/>
      <c r="BA47" s="471"/>
      <c r="BB47" s="471"/>
      <c r="BC47" s="471"/>
      <c r="BD47" s="595"/>
      <c r="BE47" s="595"/>
      <c r="BF47" s="595"/>
      <c r="BG47" s="595"/>
      <c r="BH47" s="471"/>
      <c r="BI47" s="471"/>
      <c r="BJ47" s="471"/>
    </row>
    <row r="48" spans="1:74" s="409" customFormat="1" ht="11.95" customHeight="1" x14ac:dyDescent="0.2">
      <c r="A48" s="410"/>
      <c r="B48" s="759" t="s">
        <v>831</v>
      </c>
      <c r="C48" s="760"/>
      <c r="D48" s="760"/>
      <c r="E48" s="760"/>
      <c r="F48" s="760"/>
      <c r="G48" s="760"/>
      <c r="H48" s="760"/>
      <c r="I48" s="760"/>
      <c r="J48" s="760"/>
      <c r="K48" s="760"/>
      <c r="L48" s="760"/>
      <c r="M48" s="760"/>
      <c r="N48" s="760"/>
      <c r="O48" s="760"/>
      <c r="P48" s="760"/>
      <c r="Q48" s="753"/>
      <c r="AY48" s="471"/>
      <c r="AZ48" s="471"/>
      <c r="BA48" s="471"/>
      <c r="BB48" s="471"/>
      <c r="BC48" s="471"/>
      <c r="BD48" s="595"/>
      <c r="BE48" s="595"/>
      <c r="BF48" s="595"/>
      <c r="BG48" s="595"/>
      <c r="BH48" s="471"/>
      <c r="BI48" s="471"/>
      <c r="BJ48" s="471"/>
    </row>
    <row r="49" spans="1:74" s="411" customFormat="1" ht="11.95" customHeight="1" x14ac:dyDescent="0.2">
      <c r="A49" s="393"/>
      <c r="B49" s="765" t="s">
        <v>1362</v>
      </c>
      <c r="C49" s="753"/>
      <c r="D49" s="753"/>
      <c r="E49" s="753"/>
      <c r="F49" s="753"/>
      <c r="G49" s="753"/>
      <c r="H49" s="753"/>
      <c r="I49" s="753"/>
      <c r="J49" s="753"/>
      <c r="K49" s="753"/>
      <c r="L49" s="753"/>
      <c r="M49" s="753"/>
      <c r="N49" s="753"/>
      <c r="O49" s="753"/>
      <c r="P49" s="753"/>
      <c r="Q49" s="753"/>
      <c r="AY49" s="472"/>
      <c r="AZ49" s="472"/>
      <c r="BA49" s="472"/>
      <c r="BB49" s="472"/>
      <c r="BC49" s="472"/>
      <c r="BD49" s="596"/>
      <c r="BE49" s="596"/>
      <c r="BF49" s="596"/>
      <c r="BG49" s="596"/>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11.5" style="89" customWidth="1"/>
    <col min="2" max="2" width="27.5" style="89" customWidth="1"/>
    <col min="3" max="50" width="6.5" style="89" customWidth="1"/>
    <col min="51" max="55" width="6.5" style="351" customWidth="1"/>
    <col min="56" max="58" width="6.5" style="597" customWidth="1"/>
    <col min="59" max="62" width="6.5" style="351" customWidth="1"/>
    <col min="63" max="74" width="6.5" style="89" customWidth="1"/>
    <col min="75" max="16384" width="9.5" style="89"/>
  </cols>
  <sheetData>
    <row r="1" spans="1:74" ht="15" customHeight="1" x14ac:dyDescent="0.2">
      <c r="A1" s="735" t="s">
        <v>792</v>
      </c>
      <c r="B1" s="804" t="s">
        <v>235</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77"/>
    </row>
    <row r="2" spans="1:74" s="72"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25" customHeight="1" x14ac:dyDescent="0.2">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55.666972999999999</v>
      </c>
      <c r="AB6" s="250">
        <v>47.425207999999998</v>
      </c>
      <c r="AC6" s="250">
        <v>46.106031999999999</v>
      </c>
      <c r="AD6" s="250">
        <v>39.346704000000003</v>
      </c>
      <c r="AE6" s="250">
        <v>37.262844999999999</v>
      </c>
      <c r="AF6" s="250">
        <v>39.608334999999997</v>
      </c>
      <c r="AG6" s="250">
        <v>43.217199999999998</v>
      </c>
      <c r="AH6" s="250">
        <v>47.522893000000003</v>
      </c>
      <c r="AI6" s="250">
        <v>45.141308000000002</v>
      </c>
      <c r="AJ6" s="250">
        <v>44.988278999999999</v>
      </c>
      <c r="AK6" s="250">
        <v>44.344920999999999</v>
      </c>
      <c r="AL6" s="250">
        <v>44.803655999999997</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49.078792999999997</v>
      </c>
      <c r="AW6" s="250">
        <v>48.949624</v>
      </c>
      <c r="AX6" s="250">
        <v>48.70017</v>
      </c>
      <c r="AY6" s="250">
        <v>49.630927</v>
      </c>
      <c r="AZ6" s="250">
        <v>47.115346000000002</v>
      </c>
      <c r="BA6" s="250">
        <v>50.692194999999998</v>
      </c>
      <c r="BB6" s="250">
        <v>45.495471999999999</v>
      </c>
      <c r="BC6" s="250">
        <v>48.525123714000003</v>
      </c>
      <c r="BD6" s="316">
        <v>49.01408</v>
      </c>
      <c r="BE6" s="316">
        <v>50.014090000000003</v>
      </c>
      <c r="BF6" s="316">
        <v>54.988480000000003</v>
      </c>
      <c r="BG6" s="316">
        <v>51.223410000000001</v>
      </c>
      <c r="BH6" s="316">
        <v>52.511800000000001</v>
      </c>
      <c r="BI6" s="316">
        <v>51.496279999999999</v>
      </c>
      <c r="BJ6" s="316">
        <v>50.04683</v>
      </c>
      <c r="BK6" s="316">
        <v>51.02899</v>
      </c>
      <c r="BL6" s="316">
        <v>45.988239999999998</v>
      </c>
      <c r="BM6" s="316">
        <v>50.40175</v>
      </c>
      <c r="BN6" s="316">
        <v>46.582079999999998</v>
      </c>
      <c r="BO6" s="316">
        <v>47.376089999999998</v>
      </c>
      <c r="BP6" s="316">
        <v>47.392829999999996</v>
      </c>
      <c r="BQ6" s="316">
        <v>49.486660000000001</v>
      </c>
      <c r="BR6" s="316">
        <v>53.738059999999997</v>
      </c>
      <c r="BS6" s="316">
        <v>50.33323</v>
      </c>
      <c r="BT6" s="316">
        <v>50.449750000000002</v>
      </c>
      <c r="BU6" s="316">
        <v>48.47645</v>
      </c>
      <c r="BV6" s="316">
        <v>46.71584</v>
      </c>
    </row>
    <row r="7" spans="1:74" ht="11.25" customHeight="1" x14ac:dyDescent="0.2">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14.861031000000001</v>
      </c>
      <c r="AB7" s="250">
        <v>12.660779</v>
      </c>
      <c r="AC7" s="250">
        <v>12.308638</v>
      </c>
      <c r="AD7" s="250">
        <v>10.007972000000001</v>
      </c>
      <c r="AE7" s="250">
        <v>9.477919</v>
      </c>
      <c r="AF7" s="250">
        <v>10.074525</v>
      </c>
      <c r="AG7" s="250">
        <v>10.788878</v>
      </c>
      <c r="AH7" s="250">
        <v>11.863744000000001</v>
      </c>
      <c r="AI7" s="250">
        <v>11.269185</v>
      </c>
      <c r="AJ7" s="250">
        <v>11.909397</v>
      </c>
      <c r="AK7" s="250">
        <v>11.739125</v>
      </c>
      <c r="AL7" s="250">
        <v>11.860573</v>
      </c>
      <c r="AM7" s="250">
        <v>14.132167000000001</v>
      </c>
      <c r="AN7" s="250">
        <v>11.894594</v>
      </c>
      <c r="AO7" s="250">
        <v>14.808906</v>
      </c>
      <c r="AP7" s="250">
        <v>12.525038</v>
      </c>
      <c r="AQ7" s="250">
        <v>13.441043000000001</v>
      </c>
      <c r="AR7" s="250">
        <v>13.486919</v>
      </c>
      <c r="AS7" s="250">
        <v>11.954364</v>
      </c>
      <c r="AT7" s="250">
        <v>12.340577</v>
      </c>
      <c r="AU7" s="250">
        <v>12.271715</v>
      </c>
      <c r="AV7" s="250">
        <v>13.011714</v>
      </c>
      <c r="AW7" s="250">
        <v>12.977467000000001</v>
      </c>
      <c r="AX7" s="250">
        <v>12.911357000000001</v>
      </c>
      <c r="AY7" s="250">
        <v>14.522059</v>
      </c>
      <c r="AZ7" s="250">
        <v>13.776562</v>
      </c>
      <c r="BA7" s="250">
        <v>14.642716999999999</v>
      </c>
      <c r="BB7" s="250">
        <v>12.641045</v>
      </c>
      <c r="BC7" s="250">
        <v>13.450378905000001</v>
      </c>
      <c r="BD7" s="316">
        <v>13.390599999999999</v>
      </c>
      <c r="BE7" s="316">
        <v>12.043469999999999</v>
      </c>
      <c r="BF7" s="316">
        <v>13.36284</v>
      </c>
      <c r="BG7" s="316">
        <v>12.206950000000001</v>
      </c>
      <c r="BH7" s="316">
        <v>12.764340000000001</v>
      </c>
      <c r="BI7" s="316">
        <v>12.891859999999999</v>
      </c>
      <c r="BJ7" s="316">
        <v>12.71372</v>
      </c>
      <c r="BK7" s="316">
        <v>13.531180000000001</v>
      </c>
      <c r="BL7" s="316">
        <v>12.345230000000001</v>
      </c>
      <c r="BM7" s="316">
        <v>13.527799999999999</v>
      </c>
      <c r="BN7" s="316">
        <v>12.520759999999999</v>
      </c>
      <c r="BO7" s="316">
        <v>12.60589</v>
      </c>
      <c r="BP7" s="316">
        <v>12.52162</v>
      </c>
      <c r="BQ7" s="316">
        <v>11.821580000000001</v>
      </c>
      <c r="BR7" s="316">
        <v>12.23733</v>
      </c>
      <c r="BS7" s="316">
        <v>12.05242</v>
      </c>
      <c r="BT7" s="316">
        <v>11.42619</v>
      </c>
      <c r="BU7" s="316">
        <v>11.176460000000001</v>
      </c>
      <c r="BV7" s="316">
        <v>10.919499999999999</v>
      </c>
    </row>
    <row r="8" spans="1:74" ht="11.25" customHeight="1" x14ac:dyDescent="0.2">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9.609693</v>
      </c>
      <c r="AB8" s="250">
        <v>8.186928</v>
      </c>
      <c r="AC8" s="250">
        <v>7.9591900000000004</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7.5384209999999996</v>
      </c>
      <c r="AW8" s="250">
        <v>7.5185880000000003</v>
      </c>
      <c r="AX8" s="250">
        <v>7.48027</v>
      </c>
      <c r="AY8" s="250">
        <v>8.3138939999999995</v>
      </c>
      <c r="AZ8" s="250">
        <v>7.9009840000000002</v>
      </c>
      <c r="BA8" s="250">
        <v>8.3009140000000006</v>
      </c>
      <c r="BB8" s="250">
        <v>7.0885550000000004</v>
      </c>
      <c r="BC8" s="250">
        <v>7.5543324286000004</v>
      </c>
      <c r="BD8" s="316">
        <v>7.4666269999999999</v>
      </c>
      <c r="BE8" s="316">
        <v>7.4516559999999998</v>
      </c>
      <c r="BF8" s="316">
        <v>8.1745819999999991</v>
      </c>
      <c r="BG8" s="316">
        <v>7.5995590000000002</v>
      </c>
      <c r="BH8" s="316">
        <v>7.6778709999999997</v>
      </c>
      <c r="BI8" s="316">
        <v>7.6091800000000003</v>
      </c>
      <c r="BJ8" s="316">
        <v>7.6396930000000003</v>
      </c>
      <c r="BK8" s="316">
        <v>7.5267670000000004</v>
      </c>
      <c r="BL8" s="316">
        <v>6.4458719999999996</v>
      </c>
      <c r="BM8" s="316">
        <v>7.2449770000000004</v>
      </c>
      <c r="BN8" s="316">
        <v>6.4459200000000001</v>
      </c>
      <c r="BO8" s="316">
        <v>6.9199289999999998</v>
      </c>
      <c r="BP8" s="316">
        <v>6.9806109999999997</v>
      </c>
      <c r="BQ8" s="316">
        <v>7.1386779999999996</v>
      </c>
      <c r="BR8" s="316">
        <v>8.2985679999999995</v>
      </c>
      <c r="BS8" s="316">
        <v>7.5638759999999996</v>
      </c>
      <c r="BT8" s="316">
        <v>7.7675559999999999</v>
      </c>
      <c r="BU8" s="316">
        <v>7.5442799999999997</v>
      </c>
      <c r="BV8" s="316">
        <v>7.4674589999999998</v>
      </c>
    </row>
    <row r="9" spans="1:74" ht="11.25" customHeight="1" x14ac:dyDescent="0.2">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31.196249000000002</v>
      </c>
      <c r="AB9" s="250">
        <v>26.577501000000002</v>
      </c>
      <c r="AC9" s="250">
        <v>25.838204000000001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28.528658</v>
      </c>
      <c r="AW9" s="250">
        <v>28.453569000000002</v>
      </c>
      <c r="AX9" s="250">
        <v>28.308543</v>
      </c>
      <c r="AY9" s="250">
        <v>26.794974</v>
      </c>
      <c r="AZ9" s="250">
        <v>25.437799999999999</v>
      </c>
      <c r="BA9" s="250">
        <v>27.748563999999998</v>
      </c>
      <c r="BB9" s="250">
        <v>25.765872000000002</v>
      </c>
      <c r="BC9" s="250">
        <v>27.520412381</v>
      </c>
      <c r="BD9" s="316">
        <v>28.156860000000002</v>
      </c>
      <c r="BE9" s="316">
        <v>30.51896</v>
      </c>
      <c r="BF9" s="316">
        <v>33.451050000000002</v>
      </c>
      <c r="BG9" s="316">
        <v>31.416910000000001</v>
      </c>
      <c r="BH9" s="316">
        <v>32.069589999999998</v>
      </c>
      <c r="BI9" s="316">
        <v>30.995249999999999</v>
      </c>
      <c r="BJ9" s="316">
        <v>29.69342</v>
      </c>
      <c r="BK9" s="316">
        <v>29.971039999999999</v>
      </c>
      <c r="BL9" s="316">
        <v>27.197140000000001</v>
      </c>
      <c r="BM9" s="316">
        <v>29.628979999999999</v>
      </c>
      <c r="BN9" s="316">
        <v>27.615400000000001</v>
      </c>
      <c r="BO9" s="316">
        <v>27.850259999999999</v>
      </c>
      <c r="BP9" s="316">
        <v>27.890599999999999</v>
      </c>
      <c r="BQ9" s="316">
        <v>30.526399999999999</v>
      </c>
      <c r="BR9" s="316">
        <v>33.202170000000002</v>
      </c>
      <c r="BS9" s="316">
        <v>30.716940000000001</v>
      </c>
      <c r="BT9" s="316">
        <v>31.256</v>
      </c>
      <c r="BU9" s="316">
        <v>29.755710000000001</v>
      </c>
      <c r="BV9" s="316">
        <v>28.328880000000002</v>
      </c>
    </row>
    <row r="10" spans="1:74" ht="11.25" customHeight="1" x14ac:dyDescent="0.2">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-0.35299999999999998</v>
      </c>
      <c r="BB10" s="250">
        <v>-1.378576</v>
      </c>
      <c r="BC10" s="250">
        <v>-1.674533</v>
      </c>
      <c r="BD10" s="316">
        <v>0.78676939999999995</v>
      </c>
      <c r="BE10" s="316">
        <v>0.84102580000000005</v>
      </c>
      <c r="BF10" s="316">
        <v>-0.78570180000000001</v>
      </c>
      <c r="BG10" s="316">
        <v>-1.0605789999999999</v>
      </c>
      <c r="BH10" s="316">
        <v>-2.2793510000000001</v>
      </c>
      <c r="BI10" s="316">
        <v>-1.2870619999999999</v>
      </c>
      <c r="BJ10" s="316">
        <v>-1.8663130000000001</v>
      </c>
      <c r="BK10" s="316">
        <v>-0.36813000000000001</v>
      </c>
      <c r="BL10" s="316">
        <v>-1.249312</v>
      </c>
      <c r="BM10" s="316">
        <v>-0.74586839999999999</v>
      </c>
      <c r="BN10" s="316">
        <v>-0.80724549999999995</v>
      </c>
      <c r="BO10" s="316">
        <v>-0.54046369999999999</v>
      </c>
      <c r="BP10" s="316">
        <v>-0.1701773</v>
      </c>
      <c r="BQ10" s="316">
        <v>0.28214820000000002</v>
      </c>
      <c r="BR10" s="316">
        <v>1.0379659999999999</v>
      </c>
      <c r="BS10" s="316">
        <v>3.3841200000000002E-2</v>
      </c>
      <c r="BT10" s="316">
        <v>-0.6407138</v>
      </c>
      <c r="BU10" s="316">
        <v>-0.71724220000000005</v>
      </c>
      <c r="BV10" s="316">
        <v>-0.59775069999999997</v>
      </c>
    </row>
    <row r="11" spans="1:74" ht="11.25" customHeight="1" x14ac:dyDescent="0.2">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0.53523699999999996</v>
      </c>
      <c r="AF11" s="250">
        <v>0.22700200000000001</v>
      </c>
      <c r="AG11" s="250">
        <v>0.53044999999999998</v>
      </c>
      <c r="AH11" s="250">
        <v>0.31382100000000002</v>
      </c>
      <c r="AI11" s="250">
        <v>0.50092400000000004</v>
      </c>
      <c r="AJ11" s="250">
        <v>0.26401799999999997</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0.44811069999999997</v>
      </c>
      <c r="BC11" s="250">
        <v>0.45692169999999999</v>
      </c>
      <c r="BD11" s="316">
        <v>0.45278980000000002</v>
      </c>
      <c r="BE11" s="316">
        <v>0.49517830000000002</v>
      </c>
      <c r="BF11" s="316">
        <v>0.41471609999999998</v>
      </c>
      <c r="BG11" s="316">
        <v>0.40430480000000002</v>
      </c>
      <c r="BH11" s="316">
        <v>0.40670309999999998</v>
      </c>
      <c r="BI11" s="316">
        <v>0.40532649999999998</v>
      </c>
      <c r="BJ11" s="316">
        <v>0.38156119999999999</v>
      </c>
      <c r="BK11" s="316">
        <v>0.31211329999999998</v>
      </c>
      <c r="BL11" s="316">
        <v>0.36175119999999999</v>
      </c>
      <c r="BM11" s="316">
        <v>0.38324780000000003</v>
      </c>
      <c r="BN11" s="316">
        <v>0.36758629999999998</v>
      </c>
      <c r="BO11" s="316">
        <v>0.40077449999999998</v>
      </c>
      <c r="BP11" s="316">
        <v>0.44393579999999999</v>
      </c>
      <c r="BQ11" s="316">
        <v>0.54703869999999999</v>
      </c>
      <c r="BR11" s="316">
        <v>0.51233779999999995</v>
      </c>
      <c r="BS11" s="316">
        <v>0.51257710000000001</v>
      </c>
      <c r="BT11" s="316">
        <v>0.46645569999999997</v>
      </c>
      <c r="BU11" s="316">
        <v>0.43472539999999998</v>
      </c>
      <c r="BV11" s="316">
        <v>0.51335339999999996</v>
      </c>
    </row>
    <row r="12" spans="1:74" ht="11.25" customHeight="1" x14ac:dyDescent="0.2">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6.2296100000000001</v>
      </c>
      <c r="AB12" s="250">
        <v>6.6107259999999997</v>
      </c>
      <c r="AC12" s="250">
        <v>7.0703379999999996</v>
      </c>
      <c r="AD12" s="250">
        <v>5.5508839999999999</v>
      </c>
      <c r="AE12" s="250">
        <v>4.7142030000000004</v>
      </c>
      <c r="AF12" s="250">
        <v>4.5827669999999996</v>
      </c>
      <c r="AG12" s="250">
        <v>5.3444370000000001</v>
      </c>
      <c r="AH12" s="250">
        <v>4.5449780000000004</v>
      </c>
      <c r="AI12" s="250">
        <v>5.3705109999999996</v>
      </c>
      <c r="AJ12" s="250">
        <v>4.9211010000000002</v>
      </c>
      <c r="AK12" s="250">
        <v>7.0341100000000001</v>
      </c>
      <c r="AL12" s="250">
        <v>7.092905</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6.5554629999999996</v>
      </c>
      <c r="BC12" s="250">
        <v>5.057912</v>
      </c>
      <c r="BD12" s="316">
        <v>5.4132879999999997</v>
      </c>
      <c r="BE12" s="316">
        <v>6.6087379999999998</v>
      </c>
      <c r="BF12" s="316">
        <v>5.34964</v>
      </c>
      <c r="BG12" s="316">
        <v>7.188898</v>
      </c>
      <c r="BH12" s="316">
        <v>6.7376370000000003</v>
      </c>
      <c r="BI12" s="316">
        <v>9.0581200000000006</v>
      </c>
      <c r="BJ12" s="316">
        <v>8.9640930000000001</v>
      </c>
      <c r="BK12" s="316">
        <v>6.1499249999999996</v>
      </c>
      <c r="BL12" s="316">
        <v>5.8251970000000002</v>
      </c>
      <c r="BM12" s="316">
        <v>7.1571949999999998</v>
      </c>
      <c r="BN12" s="316">
        <v>6.9254860000000003</v>
      </c>
      <c r="BO12" s="316">
        <v>6.7898569999999996</v>
      </c>
      <c r="BP12" s="316">
        <v>7.0473850000000002</v>
      </c>
      <c r="BQ12" s="316">
        <v>6.5503479999999996</v>
      </c>
      <c r="BR12" s="316">
        <v>7.0164140000000002</v>
      </c>
      <c r="BS12" s="316">
        <v>6.9351799999999999</v>
      </c>
      <c r="BT12" s="316">
        <v>7.2959870000000002</v>
      </c>
      <c r="BU12" s="316">
        <v>7.2759840000000002</v>
      </c>
      <c r="BV12" s="316">
        <v>7.6088370000000003</v>
      </c>
    </row>
    <row r="13" spans="1:74" ht="11.25" customHeight="1" x14ac:dyDescent="0.2">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3.820446</v>
      </c>
      <c r="AB13" s="250">
        <v>3.4008780000000001</v>
      </c>
      <c r="AC13" s="250">
        <v>4.3002729999999998</v>
      </c>
      <c r="AD13" s="250">
        <v>3.5172479999999999</v>
      </c>
      <c r="AE13" s="250">
        <v>2.9792930000000002</v>
      </c>
      <c r="AF13" s="250">
        <v>2.5756830000000002</v>
      </c>
      <c r="AG13" s="250">
        <v>3.7372540000000001</v>
      </c>
      <c r="AH13" s="250">
        <v>2.912677</v>
      </c>
      <c r="AI13" s="250">
        <v>3.5432619999999999</v>
      </c>
      <c r="AJ13" s="250">
        <v>3.2923019999999998</v>
      </c>
      <c r="AK13" s="250">
        <v>3.830168</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3.5899239999999999</v>
      </c>
      <c r="BC13" s="250">
        <v>2.8738480000000002</v>
      </c>
      <c r="BD13" s="316">
        <v>2.3754569999999999</v>
      </c>
      <c r="BE13" s="316">
        <v>4.2573220000000003</v>
      </c>
      <c r="BF13" s="316">
        <v>2.9021970000000001</v>
      </c>
      <c r="BG13" s="316">
        <v>4.0738839999999996</v>
      </c>
      <c r="BH13" s="316">
        <v>3.8611629999999999</v>
      </c>
      <c r="BI13" s="316">
        <v>4.4835710000000004</v>
      </c>
      <c r="BJ13" s="316">
        <v>4.4550400000000003</v>
      </c>
      <c r="BK13" s="316">
        <v>3.4266429999999999</v>
      </c>
      <c r="BL13" s="316">
        <v>3.238912</v>
      </c>
      <c r="BM13" s="316">
        <v>4.0001550000000003</v>
      </c>
      <c r="BN13" s="316">
        <v>3.8767969999999998</v>
      </c>
      <c r="BO13" s="316">
        <v>3.9088609999999999</v>
      </c>
      <c r="BP13" s="316">
        <v>3.962405</v>
      </c>
      <c r="BQ13" s="316">
        <v>3.5973510000000002</v>
      </c>
      <c r="BR13" s="316">
        <v>4.0106630000000001</v>
      </c>
      <c r="BS13" s="316">
        <v>3.8597619999999999</v>
      </c>
      <c r="BT13" s="316">
        <v>4.0436519999999998</v>
      </c>
      <c r="BU13" s="316">
        <v>3.9646330000000001</v>
      </c>
      <c r="BV13" s="316">
        <v>4.2046530000000004</v>
      </c>
    </row>
    <row r="14" spans="1:74" ht="11.25" customHeight="1" x14ac:dyDescent="0.2">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3.209848</v>
      </c>
      <c r="AC14" s="250">
        <v>2.7700650000000002</v>
      </c>
      <c r="AD14" s="250">
        <v>2.033636</v>
      </c>
      <c r="AE14" s="250">
        <v>1.73491</v>
      </c>
      <c r="AF14" s="250">
        <v>2.0070839999999999</v>
      </c>
      <c r="AG14" s="250">
        <v>1.607183</v>
      </c>
      <c r="AH14" s="250">
        <v>1.632301</v>
      </c>
      <c r="AI14" s="250">
        <v>1.8272489999999999</v>
      </c>
      <c r="AJ14" s="250">
        <v>1.6287990000000001</v>
      </c>
      <c r="AK14" s="250">
        <v>3.2039420000000001</v>
      </c>
      <c r="AL14" s="250">
        <v>2.9925440000000001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2.9655399999999998</v>
      </c>
      <c r="BC14" s="250">
        <v>2.1840639999999998</v>
      </c>
      <c r="BD14" s="316">
        <v>3.0378310000000002</v>
      </c>
      <c r="BE14" s="316">
        <v>2.351416</v>
      </c>
      <c r="BF14" s="316">
        <v>2.4474429999999998</v>
      </c>
      <c r="BG14" s="316">
        <v>3.1150139999999999</v>
      </c>
      <c r="BH14" s="316">
        <v>2.876474</v>
      </c>
      <c r="BI14" s="316">
        <v>4.5745480000000001</v>
      </c>
      <c r="BJ14" s="316">
        <v>4.5090529999999998</v>
      </c>
      <c r="BK14" s="316">
        <v>2.7232829999999999</v>
      </c>
      <c r="BL14" s="316">
        <v>2.5862850000000002</v>
      </c>
      <c r="BM14" s="316">
        <v>3.1570390000000002</v>
      </c>
      <c r="BN14" s="316">
        <v>3.048689</v>
      </c>
      <c r="BO14" s="316">
        <v>2.8809960000000001</v>
      </c>
      <c r="BP14" s="316">
        <v>3.0849799999999998</v>
      </c>
      <c r="BQ14" s="316">
        <v>2.9529969999999999</v>
      </c>
      <c r="BR14" s="316">
        <v>3.0057510000000001</v>
      </c>
      <c r="BS14" s="316">
        <v>3.075418</v>
      </c>
      <c r="BT14" s="316">
        <v>3.252335</v>
      </c>
      <c r="BU14" s="316">
        <v>3.3113510000000002</v>
      </c>
      <c r="BV14" s="316">
        <v>3.4041839999999999</v>
      </c>
    </row>
    <row r="15" spans="1:74" ht="11.25" customHeight="1" x14ac:dyDescent="0.2">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49.910502000000001</v>
      </c>
      <c r="AB15" s="250">
        <v>40.736601999999998</v>
      </c>
      <c r="AC15" s="250">
        <v>40.470495999999997</v>
      </c>
      <c r="AD15" s="250">
        <v>33.821423000000003</v>
      </c>
      <c r="AE15" s="250">
        <v>32.729878999999997</v>
      </c>
      <c r="AF15" s="250">
        <v>37.264569999999999</v>
      </c>
      <c r="AG15" s="250">
        <v>40.197212999999998</v>
      </c>
      <c r="AH15" s="250">
        <v>43.869736000000003</v>
      </c>
      <c r="AI15" s="250">
        <v>41.872881</v>
      </c>
      <c r="AJ15" s="250">
        <v>40.842686</v>
      </c>
      <c r="AK15" s="250">
        <v>38.823884</v>
      </c>
      <c r="AL15" s="250">
        <v>38.645282000000002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41.350195999999997</v>
      </c>
      <c r="AW15" s="250">
        <v>42.275948999999997</v>
      </c>
      <c r="AX15" s="250">
        <v>41.256000999999998</v>
      </c>
      <c r="AY15" s="250">
        <v>44.963259000000001</v>
      </c>
      <c r="AZ15" s="250">
        <v>38.910094999999998</v>
      </c>
      <c r="BA15" s="250">
        <v>43.556719999999999</v>
      </c>
      <c r="BB15" s="250">
        <v>38.009545000000003</v>
      </c>
      <c r="BC15" s="250">
        <v>42.249598413999998</v>
      </c>
      <c r="BD15" s="316">
        <v>44.840359999999997</v>
      </c>
      <c r="BE15" s="316">
        <v>44.741549999999997</v>
      </c>
      <c r="BF15" s="316">
        <v>49.267850000000003</v>
      </c>
      <c r="BG15" s="316">
        <v>43.378239999999998</v>
      </c>
      <c r="BH15" s="316">
        <v>43.901510000000002</v>
      </c>
      <c r="BI15" s="316">
        <v>41.556429999999999</v>
      </c>
      <c r="BJ15" s="316">
        <v>39.597990000000003</v>
      </c>
      <c r="BK15" s="316">
        <v>44.823050000000002</v>
      </c>
      <c r="BL15" s="316">
        <v>39.275480000000002</v>
      </c>
      <c r="BM15" s="316">
        <v>42.88194</v>
      </c>
      <c r="BN15" s="316">
        <v>39.216940000000001</v>
      </c>
      <c r="BO15" s="316">
        <v>40.446539999999999</v>
      </c>
      <c r="BP15" s="316">
        <v>40.619199999999999</v>
      </c>
      <c r="BQ15" s="316">
        <v>43.765500000000003</v>
      </c>
      <c r="BR15" s="316">
        <v>48.271949999999997</v>
      </c>
      <c r="BS15" s="316">
        <v>43.944470000000003</v>
      </c>
      <c r="BT15" s="316">
        <v>42.979500000000002</v>
      </c>
      <c r="BU15" s="316">
        <v>40.917949999999998</v>
      </c>
      <c r="BV15" s="316">
        <v>39.022599999999997</v>
      </c>
    </row>
    <row r="16" spans="1:74" ht="11.25"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345"/>
      <c r="BE16" s="345"/>
      <c r="BF16" s="345"/>
      <c r="BG16" s="345"/>
      <c r="BH16" s="345"/>
      <c r="BI16" s="345"/>
      <c r="BJ16" s="345"/>
      <c r="BK16" s="345"/>
      <c r="BL16" s="345"/>
      <c r="BM16" s="345"/>
      <c r="BN16" s="345"/>
      <c r="BO16" s="345"/>
      <c r="BP16" s="345"/>
      <c r="BQ16" s="345"/>
      <c r="BR16" s="345"/>
      <c r="BS16" s="345"/>
      <c r="BT16" s="345"/>
      <c r="BU16" s="345"/>
      <c r="BV16" s="345"/>
    </row>
    <row r="17" spans="1:74" ht="11.25" customHeight="1" x14ac:dyDescent="0.2">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6.1310944000000003</v>
      </c>
      <c r="AZ17" s="250">
        <v>3.8845879000000001</v>
      </c>
      <c r="BA17" s="250">
        <v>-2.4624977000000001</v>
      </c>
      <c r="BB17" s="250">
        <v>-7.7321169999999997</v>
      </c>
      <c r="BC17" s="250">
        <v>-4.3511791999999998</v>
      </c>
      <c r="BD17" s="316">
        <v>2.5909749999999998</v>
      </c>
      <c r="BE17" s="316">
        <v>11.433590000000001</v>
      </c>
      <c r="BF17" s="316">
        <v>5.6677749999999998</v>
      </c>
      <c r="BG17" s="316">
        <v>0.2286531</v>
      </c>
      <c r="BH17" s="316">
        <v>-7.1877719999999998</v>
      </c>
      <c r="BI17" s="316">
        <v>-3.8195640000000002</v>
      </c>
      <c r="BJ17" s="316">
        <v>2.5907749999999998</v>
      </c>
      <c r="BK17" s="316">
        <v>3.730092</v>
      </c>
      <c r="BL17" s="316">
        <v>0.73175480000000004</v>
      </c>
      <c r="BM17" s="316">
        <v>-8.6669079999999994</v>
      </c>
      <c r="BN17" s="316">
        <v>-8.9985959999999992</v>
      </c>
      <c r="BO17" s="316">
        <v>-5.1869350000000001</v>
      </c>
      <c r="BP17" s="316">
        <v>4.3775180000000002</v>
      </c>
      <c r="BQ17" s="316">
        <v>8.6227850000000004</v>
      </c>
      <c r="BR17" s="316">
        <v>3.0927980000000002</v>
      </c>
      <c r="BS17" s="316">
        <v>-1.3972039999999999</v>
      </c>
      <c r="BT17" s="316">
        <v>-7.9920150000000003</v>
      </c>
      <c r="BU17" s="316">
        <v>-5.1772150000000003</v>
      </c>
      <c r="BV17" s="316">
        <v>0.45341740000000003</v>
      </c>
    </row>
    <row r="18" spans="1:74" ht="11.25" customHeight="1" x14ac:dyDescent="0.2">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250">
        <v>0.629</v>
      </c>
      <c r="BD18" s="316">
        <v>0.629</v>
      </c>
      <c r="BE18" s="316">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25" customHeight="1" x14ac:dyDescent="0.2">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44.534145999000003</v>
      </c>
      <c r="AB19" s="250">
        <v>36.576509999999999</v>
      </c>
      <c r="AC19" s="250">
        <v>35.227657004999998</v>
      </c>
      <c r="AD19" s="250">
        <v>27.854479990000002</v>
      </c>
      <c r="AE19" s="250">
        <v>30.947875008</v>
      </c>
      <c r="AF19" s="250">
        <v>41.421598009999997</v>
      </c>
      <c r="AG19" s="250">
        <v>53.434789004999999</v>
      </c>
      <c r="AH19" s="250">
        <v>53.131616000999998</v>
      </c>
      <c r="AI19" s="250">
        <v>42.836826989999999</v>
      </c>
      <c r="AJ19" s="250">
        <v>37.353216996999997</v>
      </c>
      <c r="AK19" s="250">
        <v>36.832733009999998</v>
      </c>
      <c r="AL19" s="250">
        <v>42.544316993999999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37.690444249999999</v>
      </c>
      <c r="AW19" s="250">
        <v>35.544222249999997</v>
      </c>
      <c r="AX19" s="250">
        <v>39.653219249999999</v>
      </c>
      <c r="AY19" s="250">
        <v>51.723353400000001</v>
      </c>
      <c r="AZ19" s="250">
        <v>43.423682900000003</v>
      </c>
      <c r="BA19" s="250">
        <v>41.723222300000003</v>
      </c>
      <c r="BB19" s="250">
        <v>30.906427999999998</v>
      </c>
      <c r="BC19" s="250">
        <v>38.527419213999998</v>
      </c>
      <c r="BD19" s="316">
        <v>48.06033</v>
      </c>
      <c r="BE19" s="316">
        <v>56.804139999999997</v>
      </c>
      <c r="BF19" s="316">
        <v>55.564630000000001</v>
      </c>
      <c r="BG19" s="316">
        <v>44.235889999999998</v>
      </c>
      <c r="BH19" s="316">
        <v>37.342739999999999</v>
      </c>
      <c r="BI19" s="316">
        <v>38.365859999999998</v>
      </c>
      <c r="BJ19" s="316">
        <v>42.81776</v>
      </c>
      <c r="BK19" s="316">
        <v>49.152270000000001</v>
      </c>
      <c r="BL19" s="316">
        <v>40.606369999999998</v>
      </c>
      <c r="BM19" s="316">
        <v>34.814160000000001</v>
      </c>
      <c r="BN19" s="316">
        <v>30.81747</v>
      </c>
      <c r="BO19" s="316">
        <v>35.858739999999997</v>
      </c>
      <c r="BP19" s="316">
        <v>45.595849999999999</v>
      </c>
      <c r="BQ19" s="316">
        <v>52.98742</v>
      </c>
      <c r="BR19" s="316">
        <v>51.963880000000003</v>
      </c>
      <c r="BS19" s="316">
        <v>43.1464</v>
      </c>
      <c r="BT19" s="316">
        <v>35.586620000000003</v>
      </c>
      <c r="BU19" s="316">
        <v>36.339869999999998</v>
      </c>
      <c r="BV19" s="316">
        <v>40.075150000000001</v>
      </c>
    </row>
    <row r="20" spans="1:74" ht="11.25"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345"/>
      <c r="BE20" s="345"/>
      <c r="BF20" s="345"/>
      <c r="BG20" s="345"/>
      <c r="BH20" s="345"/>
      <c r="BI20" s="345"/>
      <c r="BJ20" s="345"/>
      <c r="BK20" s="345"/>
      <c r="BL20" s="345"/>
      <c r="BM20" s="345"/>
      <c r="BN20" s="345"/>
      <c r="BO20" s="345"/>
      <c r="BP20" s="345"/>
      <c r="BQ20" s="345"/>
      <c r="BR20" s="345"/>
      <c r="BS20" s="345"/>
      <c r="BT20" s="345"/>
      <c r="BU20" s="345"/>
      <c r="BV20" s="345"/>
    </row>
    <row r="21" spans="1:74" ht="11.25" customHeight="1" x14ac:dyDescent="0.2">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345"/>
      <c r="BE21" s="345"/>
      <c r="BF21" s="345"/>
      <c r="BG21" s="345"/>
      <c r="BH21" s="345"/>
      <c r="BI21" s="345"/>
      <c r="BJ21" s="345"/>
      <c r="BK21" s="345"/>
      <c r="BL21" s="345"/>
      <c r="BM21" s="345"/>
      <c r="BN21" s="345"/>
      <c r="BO21" s="345"/>
      <c r="BP21" s="345"/>
      <c r="BQ21" s="345"/>
      <c r="BR21" s="345"/>
      <c r="BS21" s="345"/>
      <c r="BT21" s="345"/>
      <c r="BU21" s="345"/>
      <c r="BV21" s="345"/>
    </row>
    <row r="22" spans="1:74" ht="11.25" customHeight="1" x14ac:dyDescent="0.2">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1.4956136</v>
      </c>
      <c r="AZ22" s="250">
        <v>1.4298535999999999</v>
      </c>
      <c r="BA22" s="250">
        <v>1.4484239999999999</v>
      </c>
      <c r="BB22" s="250">
        <v>1.3681449999999999</v>
      </c>
      <c r="BC22" s="250">
        <v>1.2183090000000001</v>
      </c>
      <c r="BD22" s="316">
        <v>1.47319</v>
      </c>
      <c r="BE22" s="316">
        <v>1.22797</v>
      </c>
      <c r="BF22" s="316">
        <v>1.3377490000000001</v>
      </c>
      <c r="BG22" s="316">
        <v>1.317763</v>
      </c>
      <c r="BH22" s="316">
        <v>1.4504429999999999</v>
      </c>
      <c r="BI22" s="316">
        <v>1.4873499999999999</v>
      </c>
      <c r="BJ22" s="316">
        <v>1.53041</v>
      </c>
      <c r="BK22" s="316">
        <v>1.3613170000000001</v>
      </c>
      <c r="BL22" s="316">
        <v>1.267296</v>
      </c>
      <c r="BM22" s="316">
        <v>1.423324</v>
      </c>
      <c r="BN22" s="316">
        <v>1.373534</v>
      </c>
      <c r="BO22" s="316">
        <v>1.414633</v>
      </c>
      <c r="BP22" s="316">
        <v>1.392798</v>
      </c>
      <c r="BQ22" s="316">
        <v>1.4365950000000001</v>
      </c>
      <c r="BR22" s="316">
        <v>1.5090509999999999</v>
      </c>
      <c r="BS22" s="316">
        <v>1.5155920000000001</v>
      </c>
      <c r="BT22" s="316">
        <v>1.5676000000000001</v>
      </c>
      <c r="BU22" s="316">
        <v>1.512937</v>
      </c>
      <c r="BV22" s="316">
        <v>1.5988610000000001</v>
      </c>
    </row>
    <row r="23" spans="1:74" ht="11.25" customHeight="1" x14ac:dyDescent="0.2">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48.612700003</v>
      </c>
      <c r="AZ23" s="250">
        <v>39.78298599</v>
      </c>
      <c r="BA23" s="250">
        <v>34.212082469000002</v>
      </c>
      <c r="BB23" s="250">
        <v>30.34235</v>
      </c>
      <c r="BC23" s="250">
        <v>33.40578</v>
      </c>
      <c r="BD23" s="316">
        <v>44.343910000000001</v>
      </c>
      <c r="BE23" s="316">
        <v>53.33981</v>
      </c>
      <c r="BF23" s="316">
        <v>51.967329999999997</v>
      </c>
      <c r="BG23" s="316">
        <v>40.650919999999999</v>
      </c>
      <c r="BH23" s="316">
        <v>33.611960000000003</v>
      </c>
      <c r="BI23" s="316">
        <v>34.482320000000001</v>
      </c>
      <c r="BJ23" s="316">
        <v>38.97383</v>
      </c>
      <c r="BK23" s="316">
        <v>45.506419999999999</v>
      </c>
      <c r="BL23" s="316">
        <v>36.912880000000001</v>
      </c>
      <c r="BM23" s="316">
        <v>31.104710000000001</v>
      </c>
      <c r="BN23" s="316">
        <v>27.449870000000001</v>
      </c>
      <c r="BO23" s="316">
        <v>32.467190000000002</v>
      </c>
      <c r="BP23" s="316">
        <v>42.186729999999997</v>
      </c>
      <c r="BQ23" s="316">
        <v>49.546080000000003</v>
      </c>
      <c r="BR23" s="316">
        <v>48.416119999999999</v>
      </c>
      <c r="BS23" s="316">
        <v>39.496360000000003</v>
      </c>
      <c r="BT23" s="316">
        <v>31.7181</v>
      </c>
      <c r="BU23" s="316">
        <v>32.43965</v>
      </c>
      <c r="BV23" s="316">
        <v>36.145020000000002</v>
      </c>
    </row>
    <row r="24" spans="1:74" ht="11.25" customHeight="1" x14ac:dyDescent="0.2">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2.3903736059999998</v>
      </c>
      <c r="AZ24" s="250">
        <v>2.2195108879999998</v>
      </c>
      <c r="BA24" s="250">
        <v>2.2783444799999999</v>
      </c>
      <c r="BB24" s="250">
        <v>2.469042</v>
      </c>
      <c r="BC24" s="250">
        <v>2.2027146100000001</v>
      </c>
      <c r="BD24" s="316">
        <v>2.2432300000000001</v>
      </c>
      <c r="BE24" s="316">
        <v>2.2363620000000002</v>
      </c>
      <c r="BF24" s="316">
        <v>2.2595429999999999</v>
      </c>
      <c r="BG24" s="316">
        <v>2.2672050000000001</v>
      </c>
      <c r="BH24" s="316">
        <v>2.2803330000000002</v>
      </c>
      <c r="BI24" s="316">
        <v>2.396191</v>
      </c>
      <c r="BJ24" s="316">
        <v>2.3135279999999998</v>
      </c>
      <c r="BK24" s="316">
        <v>2.2845339999999998</v>
      </c>
      <c r="BL24" s="316">
        <v>2.4261940000000002</v>
      </c>
      <c r="BM24" s="316">
        <v>2.286124</v>
      </c>
      <c r="BN24" s="316">
        <v>1.9940640000000001</v>
      </c>
      <c r="BO24" s="316">
        <v>1.9769129999999999</v>
      </c>
      <c r="BP24" s="316">
        <v>2.016327</v>
      </c>
      <c r="BQ24" s="316">
        <v>2.0047450000000002</v>
      </c>
      <c r="BR24" s="316">
        <v>2.038716</v>
      </c>
      <c r="BS24" s="316">
        <v>2.1344449999999999</v>
      </c>
      <c r="BT24" s="316">
        <v>2.3009170000000001</v>
      </c>
      <c r="BU24" s="316">
        <v>2.3872800000000001</v>
      </c>
      <c r="BV24" s="316">
        <v>2.3312750000000002</v>
      </c>
    </row>
    <row r="25" spans="1:74" ht="11.25" customHeight="1" x14ac:dyDescent="0.2">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6.7474599999999996E-2</v>
      </c>
      <c r="AZ25" s="250">
        <v>5.1889879999999999E-2</v>
      </c>
      <c r="BA25" s="250">
        <v>4.2404400000000002E-2</v>
      </c>
      <c r="BB25" s="250">
        <v>4.8671899999999997E-2</v>
      </c>
      <c r="BC25" s="250">
        <v>4.0907899999999997E-2</v>
      </c>
      <c r="BD25" s="316">
        <v>4.18042E-2</v>
      </c>
      <c r="BE25" s="316">
        <v>5.2547099999999999E-2</v>
      </c>
      <c r="BF25" s="316">
        <v>5.3787599999999998E-2</v>
      </c>
      <c r="BG25" s="316">
        <v>5.4876899999999999E-2</v>
      </c>
      <c r="BH25" s="316">
        <v>5.7715000000000002E-2</v>
      </c>
      <c r="BI25" s="316">
        <v>6.7298800000000006E-2</v>
      </c>
      <c r="BJ25" s="316">
        <v>8.3935399999999993E-2</v>
      </c>
      <c r="BK25" s="316">
        <v>0.1175549</v>
      </c>
      <c r="BL25" s="316">
        <v>0.1137281</v>
      </c>
      <c r="BM25" s="316">
        <v>0.1026006</v>
      </c>
      <c r="BN25" s="316">
        <v>5.2312900000000002E-2</v>
      </c>
      <c r="BO25" s="316">
        <v>4.8176099999999999E-2</v>
      </c>
      <c r="BP25" s="316">
        <v>4.8749199999999999E-2</v>
      </c>
      <c r="BQ25" s="316">
        <v>4.31905E-2</v>
      </c>
      <c r="BR25" s="316">
        <v>4.3074300000000003E-2</v>
      </c>
      <c r="BS25" s="316">
        <v>4.2029900000000002E-2</v>
      </c>
      <c r="BT25" s="316">
        <v>6.1775299999999998E-2</v>
      </c>
      <c r="BU25" s="316">
        <v>7.3102799999999996E-2</v>
      </c>
      <c r="BV25" s="316">
        <v>9.4588500000000006E-2</v>
      </c>
    </row>
    <row r="26" spans="1:74" ht="11.25" customHeight="1" x14ac:dyDescent="0.2">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2.3228990060000001</v>
      </c>
      <c r="AZ26" s="250">
        <v>2.1676210079999998</v>
      </c>
      <c r="BA26" s="250">
        <v>2.2359401999999999</v>
      </c>
      <c r="BB26" s="250">
        <v>2.4203700000000001</v>
      </c>
      <c r="BC26" s="250">
        <v>2.1618067000000001</v>
      </c>
      <c r="BD26" s="316">
        <v>2.2014260000000001</v>
      </c>
      <c r="BE26" s="316">
        <v>2.1838150000000001</v>
      </c>
      <c r="BF26" s="316">
        <v>2.205756</v>
      </c>
      <c r="BG26" s="316">
        <v>2.2123279999999999</v>
      </c>
      <c r="BH26" s="316">
        <v>2.2226180000000002</v>
      </c>
      <c r="BI26" s="316">
        <v>2.3288920000000002</v>
      </c>
      <c r="BJ26" s="316">
        <v>2.2295929999999999</v>
      </c>
      <c r="BK26" s="316">
        <v>2.166979</v>
      </c>
      <c r="BL26" s="316">
        <v>2.3124660000000001</v>
      </c>
      <c r="BM26" s="316">
        <v>2.1835230000000001</v>
      </c>
      <c r="BN26" s="316">
        <v>1.941751</v>
      </c>
      <c r="BO26" s="316">
        <v>1.9287369999999999</v>
      </c>
      <c r="BP26" s="316">
        <v>1.9675769999999999</v>
      </c>
      <c r="BQ26" s="316">
        <v>1.961554</v>
      </c>
      <c r="BR26" s="316">
        <v>1.9956419999999999</v>
      </c>
      <c r="BS26" s="316">
        <v>2.0924149999999999</v>
      </c>
      <c r="BT26" s="316">
        <v>2.2391420000000002</v>
      </c>
      <c r="BU26" s="316">
        <v>2.3141769999999999</v>
      </c>
      <c r="BV26" s="316">
        <v>2.2366869999999999</v>
      </c>
    </row>
    <row r="27" spans="1:74" ht="11.25" customHeight="1" x14ac:dyDescent="0.2">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52.498687209000003</v>
      </c>
      <c r="AZ27" s="250">
        <v>43.432350477999996</v>
      </c>
      <c r="BA27" s="250">
        <v>37.938849249</v>
      </c>
      <c r="BB27" s="250">
        <v>34.179546000000002</v>
      </c>
      <c r="BC27" s="250">
        <v>36.826809910000001</v>
      </c>
      <c r="BD27" s="316">
        <v>48.06033</v>
      </c>
      <c r="BE27" s="316">
        <v>56.804139999999997</v>
      </c>
      <c r="BF27" s="316">
        <v>55.564630000000001</v>
      </c>
      <c r="BG27" s="316">
        <v>44.235889999999998</v>
      </c>
      <c r="BH27" s="316">
        <v>37.342739999999999</v>
      </c>
      <c r="BI27" s="316">
        <v>38.365859999999998</v>
      </c>
      <c r="BJ27" s="316">
        <v>42.81776</v>
      </c>
      <c r="BK27" s="316">
        <v>49.152270000000001</v>
      </c>
      <c r="BL27" s="316">
        <v>40.606369999999998</v>
      </c>
      <c r="BM27" s="316">
        <v>34.814160000000001</v>
      </c>
      <c r="BN27" s="316">
        <v>30.81747</v>
      </c>
      <c r="BO27" s="316">
        <v>35.858739999999997</v>
      </c>
      <c r="BP27" s="316">
        <v>45.595849999999999</v>
      </c>
      <c r="BQ27" s="316">
        <v>52.98742</v>
      </c>
      <c r="BR27" s="316">
        <v>51.963880000000003</v>
      </c>
      <c r="BS27" s="316">
        <v>43.1464</v>
      </c>
      <c r="BT27" s="316">
        <v>35.586620000000003</v>
      </c>
      <c r="BU27" s="316">
        <v>36.339869999999998</v>
      </c>
      <c r="BV27" s="316">
        <v>40.075150000000001</v>
      </c>
    </row>
    <row r="28" spans="1:74" ht="11.25"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5"/>
      <c r="BE28" s="345"/>
      <c r="BF28" s="345"/>
      <c r="BG28" s="345"/>
      <c r="BH28" s="345"/>
      <c r="BI28" s="345"/>
      <c r="BJ28" s="345"/>
      <c r="BK28" s="345"/>
      <c r="BL28" s="345"/>
      <c r="BM28" s="345"/>
      <c r="BN28" s="345"/>
      <c r="BO28" s="345"/>
      <c r="BP28" s="345"/>
      <c r="BQ28" s="345"/>
      <c r="BR28" s="345"/>
      <c r="BS28" s="345"/>
      <c r="BT28" s="345"/>
      <c r="BU28" s="345"/>
      <c r="BV28" s="345"/>
    </row>
    <row r="29" spans="1:74" ht="11.25" customHeight="1" x14ac:dyDescent="0.2">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3.7628848050000001</v>
      </c>
      <c r="AB29" s="250">
        <v>0.564806857</v>
      </c>
      <c r="AC29" s="250">
        <v>2.384829517</v>
      </c>
      <c r="AD29" s="250">
        <v>1.10034706</v>
      </c>
      <c r="AE29" s="250">
        <v>1.164373195</v>
      </c>
      <c r="AF29" s="250">
        <v>1.6236940099999999</v>
      </c>
      <c r="AG29" s="250">
        <v>0.58243302600000002</v>
      </c>
      <c r="AH29" s="250">
        <v>-0.478723024</v>
      </c>
      <c r="AI29" s="250">
        <v>1.0091061299999999</v>
      </c>
      <c r="AJ29" s="250">
        <v>-3.9318733000000002E-2</v>
      </c>
      <c r="AK29" s="250">
        <v>-1.04108391</v>
      </c>
      <c r="AL29" s="250">
        <v>-4.6306860580000002</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-1.7125809489999999</v>
      </c>
      <c r="AW29" s="250">
        <v>-0.94608017</v>
      </c>
      <c r="AX29" s="250">
        <v>1.47621643</v>
      </c>
      <c r="AY29" s="250">
        <v>-0.77533380900000004</v>
      </c>
      <c r="AZ29" s="250">
        <v>-8.6675777956999999E-3</v>
      </c>
      <c r="BA29" s="250">
        <v>3.7843730506000002</v>
      </c>
      <c r="BB29" s="250">
        <v>-3.2731180000000002</v>
      </c>
      <c r="BC29" s="250">
        <v>1.7006093042999999</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25"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345"/>
      <c r="BE30" s="345"/>
      <c r="BF30" s="345"/>
      <c r="BG30" s="345"/>
      <c r="BH30" s="345"/>
      <c r="BI30" s="345"/>
      <c r="BJ30" s="345"/>
      <c r="BK30" s="345"/>
      <c r="BL30" s="345"/>
      <c r="BM30" s="345"/>
      <c r="BN30" s="345"/>
      <c r="BO30" s="345"/>
      <c r="BP30" s="345"/>
      <c r="BQ30" s="345"/>
      <c r="BR30" s="345"/>
      <c r="BS30" s="345"/>
      <c r="BT30" s="345"/>
      <c r="BU30" s="345"/>
      <c r="BV30" s="345"/>
    </row>
    <row r="31" spans="1:74" ht="11.25" customHeight="1" x14ac:dyDescent="0.2">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346"/>
      <c r="BE31" s="346"/>
      <c r="BF31" s="346"/>
      <c r="BG31" s="346"/>
      <c r="BH31" s="346"/>
      <c r="BI31" s="346"/>
      <c r="BJ31" s="346"/>
      <c r="BK31" s="346"/>
      <c r="BL31" s="346"/>
      <c r="BM31" s="346"/>
      <c r="BN31" s="346"/>
      <c r="BO31" s="346"/>
      <c r="BP31" s="346"/>
      <c r="BQ31" s="346"/>
      <c r="BR31" s="346"/>
      <c r="BS31" s="346"/>
      <c r="BT31" s="346"/>
      <c r="BU31" s="346"/>
      <c r="BV31" s="346"/>
    </row>
    <row r="32" spans="1:74" ht="11.25" customHeight="1" x14ac:dyDescent="0.2">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26.439</v>
      </c>
      <c r="BB32" s="250">
        <v>27.81758</v>
      </c>
      <c r="BC32" s="250">
        <v>29.49211</v>
      </c>
      <c r="BD32" s="316">
        <v>28.70534</v>
      </c>
      <c r="BE32" s="316">
        <v>27.86431</v>
      </c>
      <c r="BF32" s="316">
        <v>28.650020000000001</v>
      </c>
      <c r="BG32" s="316">
        <v>29.710599999999999</v>
      </c>
      <c r="BH32" s="316">
        <v>31.98995</v>
      </c>
      <c r="BI32" s="316">
        <v>33.277009999999997</v>
      </c>
      <c r="BJ32" s="316">
        <v>35.143320000000003</v>
      </c>
      <c r="BK32" s="316">
        <v>35.511450000000004</v>
      </c>
      <c r="BL32" s="316">
        <v>36.760759999999998</v>
      </c>
      <c r="BM32" s="316">
        <v>37.506630000000001</v>
      </c>
      <c r="BN32" s="316">
        <v>38.313879999999997</v>
      </c>
      <c r="BO32" s="316">
        <v>38.854340000000001</v>
      </c>
      <c r="BP32" s="316">
        <v>39.024520000000003</v>
      </c>
      <c r="BQ32" s="316">
        <v>38.742370000000001</v>
      </c>
      <c r="BR32" s="316">
        <v>37.704410000000003</v>
      </c>
      <c r="BS32" s="316">
        <v>37.670560000000002</v>
      </c>
      <c r="BT32" s="316">
        <v>38.311279999999996</v>
      </c>
      <c r="BU32" s="316">
        <v>39.02852</v>
      </c>
      <c r="BV32" s="316">
        <v>39.626269999999998</v>
      </c>
    </row>
    <row r="33" spans="1:74" ht="11.25" customHeight="1" x14ac:dyDescent="0.2">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92.976782600000007</v>
      </c>
      <c r="AZ33" s="250">
        <v>89.092194699999993</v>
      </c>
      <c r="BA33" s="250">
        <v>91.554692399999993</v>
      </c>
      <c r="BB33" s="250">
        <v>99.286809399999996</v>
      </c>
      <c r="BC33" s="250">
        <v>103.6379886</v>
      </c>
      <c r="BD33" s="316">
        <v>101.047</v>
      </c>
      <c r="BE33" s="316">
        <v>89.613429999999994</v>
      </c>
      <c r="BF33" s="316">
        <v>83.945650000000001</v>
      </c>
      <c r="BG33" s="316">
        <v>83.716999999999999</v>
      </c>
      <c r="BH33" s="316">
        <v>90.904769999999999</v>
      </c>
      <c r="BI33" s="316">
        <v>94.724339999999998</v>
      </c>
      <c r="BJ33" s="316">
        <v>92.133560000000003</v>
      </c>
      <c r="BK33" s="316">
        <v>88.403469999999999</v>
      </c>
      <c r="BL33" s="316">
        <v>87.671710000000004</v>
      </c>
      <c r="BM33" s="316">
        <v>96.338620000000006</v>
      </c>
      <c r="BN33" s="316">
        <v>105.3372</v>
      </c>
      <c r="BO33" s="316">
        <v>110.52419999999999</v>
      </c>
      <c r="BP33" s="316">
        <v>106.14660000000001</v>
      </c>
      <c r="BQ33" s="316">
        <v>97.523849999999996</v>
      </c>
      <c r="BR33" s="316">
        <v>94.431049999999999</v>
      </c>
      <c r="BS33" s="316">
        <v>95.82826</v>
      </c>
      <c r="BT33" s="316">
        <v>103.8203</v>
      </c>
      <c r="BU33" s="316">
        <v>108.9975</v>
      </c>
      <c r="BV33" s="316">
        <v>108.5441</v>
      </c>
    </row>
    <row r="34" spans="1:74" ht="11.25" customHeight="1" x14ac:dyDescent="0.2">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86.190528</v>
      </c>
      <c r="BB34" s="250">
        <v>93.844239999999999</v>
      </c>
      <c r="BC34" s="250">
        <v>98.12133</v>
      </c>
      <c r="BD34" s="316">
        <v>95.450819999999993</v>
      </c>
      <c r="BE34" s="316">
        <v>84.025109999999998</v>
      </c>
      <c r="BF34" s="316">
        <v>78.314880000000002</v>
      </c>
      <c r="BG34" s="316">
        <v>78.04128</v>
      </c>
      <c r="BH34" s="316">
        <v>85.313950000000006</v>
      </c>
      <c r="BI34" s="316">
        <v>89.218509999999995</v>
      </c>
      <c r="BJ34" s="316">
        <v>86.707210000000003</v>
      </c>
      <c r="BK34" s="316">
        <v>83.248369999999994</v>
      </c>
      <c r="BL34" s="316">
        <v>82.788669999999996</v>
      </c>
      <c r="BM34" s="316">
        <v>91.731570000000005</v>
      </c>
      <c r="BN34" s="316">
        <v>100.67489999999999</v>
      </c>
      <c r="BO34" s="316">
        <v>105.80370000000001</v>
      </c>
      <c r="BP34" s="316">
        <v>101.36790000000001</v>
      </c>
      <c r="BQ34" s="316">
        <v>92.685050000000004</v>
      </c>
      <c r="BR34" s="316">
        <v>89.526340000000005</v>
      </c>
      <c r="BS34" s="316">
        <v>90.850539999999995</v>
      </c>
      <c r="BT34" s="316">
        <v>98.827590000000001</v>
      </c>
      <c r="BU34" s="316">
        <v>103.9948</v>
      </c>
      <c r="BV34" s="316">
        <v>103.5273</v>
      </c>
    </row>
    <row r="35" spans="1:74" ht="11.25" customHeight="1" x14ac:dyDescent="0.2">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3.4984299999999999</v>
      </c>
      <c r="AZ35" s="250">
        <v>3.236364</v>
      </c>
      <c r="BA35" s="250">
        <v>3.631319</v>
      </c>
      <c r="BB35" s="250">
        <v>3.5850840000000002</v>
      </c>
      <c r="BC35" s="250">
        <v>3.533744</v>
      </c>
      <c r="BD35" s="316">
        <v>3.4864099999999998</v>
      </c>
      <c r="BE35" s="316">
        <v>3.4742630000000001</v>
      </c>
      <c r="BF35" s="316">
        <v>3.466091</v>
      </c>
      <c r="BG35" s="316">
        <v>3.4601380000000002</v>
      </c>
      <c r="BH35" s="316">
        <v>3.4003410000000001</v>
      </c>
      <c r="BI35" s="316">
        <v>3.3460839999999998</v>
      </c>
      <c r="BJ35" s="316">
        <v>3.2914289999999999</v>
      </c>
      <c r="BK35" s="316">
        <v>3.111008</v>
      </c>
      <c r="BL35" s="316">
        <v>2.9326620000000001</v>
      </c>
      <c r="BM35" s="316">
        <v>2.7443390000000001</v>
      </c>
      <c r="BN35" s="316">
        <v>2.7725119999999999</v>
      </c>
      <c r="BO35" s="316">
        <v>2.8018540000000001</v>
      </c>
      <c r="BP35" s="316">
        <v>2.8309139999999999</v>
      </c>
      <c r="BQ35" s="316">
        <v>2.892144</v>
      </c>
      <c r="BR35" s="316">
        <v>2.9542079999999999</v>
      </c>
      <c r="BS35" s="316">
        <v>3.0183149999999999</v>
      </c>
      <c r="BT35" s="316">
        <v>3.0304660000000001</v>
      </c>
      <c r="BU35" s="316">
        <v>3.0434199999999998</v>
      </c>
      <c r="BV35" s="316">
        <v>3.0535209999999999</v>
      </c>
    </row>
    <row r="36" spans="1:74" ht="11.25" customHeight="1" x14ac:dyDescent="0.2">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1.9463569999999999</v>
      </c>
      <c r="AZ36" s="250">
        <v>1.729255</v>
      </c>
      <c r="BA36" s="250">
        <v>1.5557350000000001</v>
      </c>
      <c r="BB36" s="250">
        <v>1.6826719999999999</v>
      </c>
      <c r="BC36" s="250">
        <v>1.8004169999999999</v>
      </c>
      <c r="BD36" s="316">
        <v>1.929046</v>
      </c>
      <c r="BE36" s="316">
        <v>1.9323399999999999</v>
      </c>
      <c r="BF36" s="316">
        <v>1.982192</v>
      </c>
      <c r="BG36" s="316">
        <v>2.0327700000000002</v>
      </c>
      <c r="BH36" s="316">
        <v>2.007314</v>
      </c>
      <c r="BI36" s="316">
        <v>1.983301</v>
      </c>
      <c r="BJ36" s="316">
        <v>1.964799</v>
      </c>
      <c r="BK36" s="316">
        <v>1.890288</v>
      </c>
      <c r="BL36" s="316">
        <v>1.8132360000000001</v>
      </c>
      <c r="BM36" s="316">
        <v>1.74203</v>
      </c>
      <c r="BN36" s="316">
        <v>1.7696730000000001</v>
      </c>
      <c r="BO36" s="316">
        <v>1.799299</v>
      </c>
      <c r="BP36" s="316">
        <v>1.8286279999999999</v>
      </c>
      <c r="BQ36" s="316">
        <v>1.8240000000000001</v>
      </c>
      <c r="BR36" s="316">
        <v>1.8245</v>
      </c>
      <c r="BS36" s="316">
        <v>1.8303179999999999</v>
      </c>
      <c r="BT36" s="316">
        <v>1.8408629999999999</v>
      </c>
      <c r="BU36" s="316">
        <v>1.842727</v>
      </c>
      <c r="BV36" s="316">
        <v>1.8513580000000001</v>
      </c>
    </row>
    <row r="37" spans="1:74" ht="11.25" customHeight="1" x14ac:dyDescent="0.2">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0.18234259999999999</v>
      </c>
      <c r="AZ37" s="250">
        <v>0.17234169999999999</v>
      </c>
      <c r="BA37" s="250">
        <v>0.1771104</v>
      </c>
      <c r="BB37" s="250">
        <v>0.17481340000000001</v>
      </c>
      <c r="BC37" s="250">
        <v>0.18249760000000001</v>
      </c>
      <c r="BD37" s="316">
        <v>0.1807356</v>
      </c>
      <c r="BE37" s="316">
        <v>0.18171899999999999</v>
      </c>
      <c r="BF37" s="316">
        <v>0.1824865</v>
      </c>
      <c r="BG37" s="316">
        <v>0.1828137</v>
      </c>
      <c r="BH37" s="316">
        <v>0.18316750000000001</v>
      </c>
      <c r="BI37" s="316">
        <v>0.17644080000000001</v>
      </c>
      <c r="BJ37" s="316">
        <v>0.17011979999999999</v>
      </c>
      <c r="BK37" s="316">
        <v>0.1538022</v>
      </c>
      <c r="BL37" s="316">
        <v>0.1371474</v>
      </c>
      <c r="BM37" s="316">
        <v>0.1206846</v>
      </c>
      <c r="BN37" s="316">
        <v>0.12008779999999999</v>
      </c>
      <c r="BO37" s="316">
        <v>0.1193193</v>
      </c>
      <c r="BP37" s="316">
        <v>0.11919150000000001</v>
      </c>
      <c r="BQ37" s="316">
        <v>0.1226583</v>
      </c>
      <c r="BR37" s="316">
        <v>0.12601029999999999</v>
      </c>
      <c r="BS37" s="316">
        <v>0.1290847</v>
      </c>
      <c r="BT37" s="316">
        <v>0.1213545</v>
      </c>
      <c r="BU37" s="316">
        <v>0.1165341</v>
      </c>
      <c r="BV37" s="316">
        <v>0.11191180000000001</v>
      </c>
    </row>
    <row r="38" spans="1:74" ht="11.25"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47"/>
      <c r="BE38" s="347"/>
      <c r="BF38" s="347"/>
      <c r="BG38" s="347"/>
      <c r="BH38" s="347"/>
      <c r="BI38" s="347"/>
      <c r="BJ38" s="347"/>
      <c r="BK38" s="347"/>
      <c r="BL38" s="347"/>
      <c r="BM38" s="347"/>
      <c r="BN38" s="347"/>
      <c r="BO38" s="347"/>
      <c r="BP38" s="347"/>
      <c r="BQ38" s="347"/>
      <c r="BR38" s="347"/>
      <c r="BS38" s="347"/>
      <c r="BT38" s="347"/>
      <c r="BU38" s="347"/>
      <c r="BV38" s="347"/>
    </row>
    <row r="39" spans="1:74" ht="11.25" customHeight="1" x14ac:dyDescent="0.2">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47"/>
      <c r="BE39" s="347"/>
      <c r="BF39" s="347"/>
      <c r="BG39" s="347"/>
      <c r="BH39" s="347"/>
      <c r="BI39" s="347"/>
      <c r="BJ39" s="347"/>
      <c r="BK39" s="347"/>
      <c r="BL39" s="347"/>
      <c r="BM39" s="347"/>
      <c r="BN39" s="347"/>
      <c r="BO39" s="347"/>
      <c r="BP39" s="347"/>
      <c r="BQ39" s="347"/>
      <c r="BR39" s="347"/>
      <c r="BS39" s="347"/>
      <c r="BT39" s="347"/>
      <c r="BU39" s="347"/>
      <c r="BV39" s="347"/>
    </row>
    <row r="40" spans="1:74" ht="11.25" customHeight="1" x14ac:dyDescent="0.2">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346"/>
      <c r="BE40" s="346"/>
      <c r="BF40" s="346"/>
      <c r="BG40" s="346"/>
      <c r="BH40" s="346"/>
      <c r="BI40" s="346"/>
      <c r="BJ40" s="346"/>
      <c r="BK40" s="346"/>
      <c r="BL40" s="346"/>
      <c r="BM40" s="346"/>
      <c r="BN40" s="346"/>
      <c r="BO40" s="346"/>
      <c r="BP40" s="346"/>
      <c r="BQ40" s="346"/>
      <c r="BR40" s="346"/>
      <c r="BS40" s="346"/>
      <c r="BT40" s="346"/>
      <c r="BU40" s="346"/>
      <c r="BV40" s="346"/>
    </row>
    <row r="41" spans="1:74" ht="11.25" customHeight="1" x14ac:dyDescent="0.2">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253">
        <v>6.2971269528000002</v>
      </c>
      <c r="BC41" s="253">
        <v>6.2971269528000002</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25" customHeight="1" x14ac:dyDescent="0.2">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349"/>
      <c r="BE42" s="349"/>
      <c r="BF42" s="349"/>
      <c r="BG42" s="349"/>
      <c r="BH42" s="349"/>
      <c r="BI42" s="349"/>
      <c r="BJ42" s="349"/>
      <c r="BK42" s="349"/>
      <c r="BL42" s="349"/>
      <c r="BM42" s="349"/>
      <c r="BN42" s="349"/>
      <c r="BO42" s="349"/>
      <c r="BP42" s="349"/>
      <c r="BQ42" s="349"/>
      <c r="BR42" s="349"/>
      <c r="BS42" s="349"/>
      <c r="BT42" s="349"/>
      <c r="BU42" s="349"/>
      <c r="BV42" s="349"/>
    </row>
    <row r="43" spans="1:74" ht="11.25" customHeight="1" x14ac:dyDescent="0.2">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262">
        <v>0.25256319999999999</v>
      </c>
      <c r="BD43" s="334">
        <v>0.24958820000000001</v>
      </c>
      <c r="BE43" s="334">
        <v>0.25908730000000002</v>
      </c>
      <c r="BF43" s="334">
        <v>0.2622159</v>
      </c>
      <c r="BG43" s="334">
        <v>0.26468180000000002</v>
      </c>
      <c r="BH43" s="334">
        <v>0.26704929999999999</v>
      </c>
      <c r="BI43" s="334">
        <v>0.2725959</v>
      </c>
      <c r="BJ43" s="334">
        <v>0.27330120000000002</v>
      </c>
      <c r="BK43" s="334">
        <v>0.27699699999999999</v>
      </c>
      <c r="BL43" s="334">
        <v>0.27418900000000002</v>
      </c>
      <c r="BM43" s="334">
        <v>0.27637129999999999</v>
      </c>
      <c r="BN43" s="334">
        <v>0.27585080000000001</v>
      </c>
      <c r="BO43" s="334">
        <v>0.27945750000000003</v>
      </c>
      <c r="BP43" s="334">
        <v>0.28012379999999998</v>
      </c>
      <c r="BQ43" s="334">
        <v>0.29726170000000002</v>
      </c>
      <c r="BR43" s="334">
        <v>0.3072761</v>
      </c>
      <c r="BS43" s="334">
        <v>0.31567859999999998</v>
      </c>
      <c r="BT43" s="334">
        <v>0.32076490000000002</v>
      </c>
      <c r="BU43" s="334">
        <v>0.32903460000000001</v>
      </c>
      <c r="BV43" s="334">
        <v>0.33128249999999998</v>
      </c>
    </row>
    <row r="44" spans="1:74" ht="11.25" customHeight="1" x14ac:dyDescent="0.2">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349"/>
      <c r="BE44" s="349"/>
      <c r="BF44" s="349"/>
      <c r="BG44" s="349"/>
      <c r="BH44" s="349"/>
      <c r="BI44" s="349"/>
      <c r="BJ44" s="349"/>
      <c r="BK44" s="349"/>
      <c r="BL44" s="349"/>
      <c r="BM44" s="349"/>
      <c r="BN44" s="349"/>
      <c r="BO44" s="349"/>
      <c r="BP44" s="349"/>
      <c r="BQ44" s="349"/>
      <c r="BR44" s="349"/>
      <c r="BS44" s="349"/>
      <c r="BT44" s="349"/>
      <c r="BU44" s="349"/>
      <c r="BV44" s="349"/>
    </row>
    <row r="45" spans="1:74" ht="11.25" customHeight="1" x14ac:dyDescent="0.2">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2.1797391165</v>
      </c>
      <c r="BA45" s="209">
        <v>2.1577266969000002</v>
      </c>
      <c r="BB45" s="209">
        <v>2.1574550000000001</v>
      </c>
      <c r="BC45" s="209">
        <v>2.1362999999999999</v>
      </c>
      <c r="BD45" s="350">
        <v>2.1294080000000002</v>
      </c>
      <c r="BE45" s="350">
        <v>1.9938819999999999</v>
      </c>
      <c r="BF45" s="350">
        <v>1.9909269999999999</v>
      </c>
      <c r="BG45" s="350">
        <v>2.02197</v>
      </c>
      <c r="BH45" s="350">
        <v>1.9675910000000001</v>
      </c>
      <c r="BI45" s="350">
        <v>1.9887729999999999</v>
      </c>
      <c r="BJ45" s="350">
        <v>1.9923409999999999</v>
      </c>
      <c r="BK45" s="350">
        <v>2.049706</v>
      </c>
      <c r="BL45" s="350">
        <v>2.0410870000000001</v>
      </c>
      <c r="BM45" s="350">
        <v>2.062033</v>
      </c>
      <c r="BN45" s="350">
        <v>2.0837300000000001</v>
      </c>
      <c r="BO45" s="350">
        <v>2.0802019999999999</v>
      </c>
      <c r="BP45" s="350">
        <v>2.0468139999999999</v>
      </c>
      <c r="BQ45" s="350">
        <v>2.0560230000000002</v>
      </c>
      <c r="BR45" s="350">
        <v>2.063415</v>
      </c>
      <c r="BS45" s="350">
        <v>2.050519</v>
      </c>
      <c r="BT45" s="350">
        <v>2.0236399999999999</v>
      </c>
      <c r="BU45" s="350">
        <v>2.0256210000000001</v>
      </c>
      <c r="BV45" s="350">
        <v>2.0293130000000001</v>
      </c>
    </row>
    <row r="46" spans="1:74" s="413" customFormat="1" ht="11.95" customHeight="1" x14ac:dyDescent="0.2">
      <c r="A46" s="412"/>
      <c r="B46" s="803" t="s">
        <v>861</v>
      </c>
      <c r="C46" s="756"/>
      <c r="D46" s="756"/>
      <c r="E46" s="756"/>
      <c r="F46" s="756"/>
      <c r="G46" s="756"/>
      <c r="H46" s="756"/>
      <c r="I46" s="756"/>
      <c r="J46" s="756"/>
      <c r="K46" s="756"/>
      <c r="L46" s="756"/>
      <c r="M46" s="756"/>
      <c r="N46" s="756"/>
      <c r="O46" s="756"/>
      <c r="P46" s="756"/>
      <c r="Q46" s="753"/>
      <c r="AY46" s="468"/>
      <c r="AZ46" s="468"/>
      <c r="BA46" s="468"/>
      <c r="BB46" s="468"/>
      <c r="BC46" s="468"/>
      <c r="BD46" s="468"/>
      <c r="BE46" s="468"/>
      <c r="BF46" s="468"/>
      <c r="BG46" s="468"/>
      <c r="BH46" s="468"/>
      <c r="BI46" s="468"/>
      <c r="BJ46" s="468"/>
    </row>
    <row r="47" spans="1:74" s="413" customFormat="1" ht="11.95" customHeight="1" x14ac:dyDescent="0.2">
      <c r="A47" s="412"/>
      <c r="B47" s="798" t="s">
        <v>862</v>
      </c>
      <c r="C47" s="756"/>
      <c r="D47" s="756"/>
      <c r="E47" s="756"/>
      <c r="F47" s="756"/>
      <c r="G47" s="756"/>
      <c r="H47" s="756"/>
      <c r="I47" s="756"/>
      <c r="J47" s="756"/>
      <c r="K47" s="756"/>
      <c r="L47" s="756"/>
      <c r="M47" s="756"/>
      <c r="N47" s="756"/>
      <c r="O47" s="756"/>
      <c r="P47" s="756"/>
      <c r="Q47" s="753"/>
      <c r="AY47" s="468"/>
      <c r="AZ47" s="468"/>
      <c r="BA47" s="468"/>
      <c r="BB47" s="468"/>
      <c r="BC47" s="468"/>
      <c r="BD47" s="468"/>
      <c r="BE47" s="468"/>
      <c r="BF47" s="468"/>
      <c r="BG47" s="468"/>
      <c r="BH47" s="468"/>
      <c r="BI47" s="468"/>
      <c r="BJ47" s="468"/>
    </row>
    <row r="48" spans="1:74" s="413" customFormat="1" ht="11.95" customHeight="1" x14ac:dyDescent="0.2">
      <c r="A48" s="412"/>
      <c r="B48" s="803" t="s">
        <v>863</v>
      </c>
      <c r="C48" s="756"/>
      <c r="D48" s="756"/>
      <c r="E48" s="756"/>
      <c r="F48" s="756"/>
      <c r="G48" s="756"/>
      <c r="H48" s="756"/>
      <c r="I48" s="756"/>
      <c r="J48" s="756"/>
      <c r="K48" s="756"/>
      <c r="L48" s="756"/>
      <c r="M48" s="756"/>
      <c r="N48" s="756"/>
      <c r="O48" s="756"/>
      <c r="P48" s="756"/>
      <c r="Q48" s="753"/>
      <c r="AY48" s="468"/>
      <c r="AZ48" s="468"/>
      <c r="BA48" s="468"/>
      <c r="BB48" s="468"/>
      <c r="BC48" s="468"/>
      <c r="BD48" s="468"/>
      <c r="BE48" s="468"/>
      <c r="BF48" s="468"/>
      <c r="BG48" s="468"/>
      <c r="BH48" s="468"/>
      <c r="BI48" s="468"/>
      <c r="BJ48" s="468"/>
    </row>
    <row r="49" spans="1:74" s="413" customFormat="1" ht="11.95" customHeight="1" x14ac:dyDescent="0.2">
      <c r="A49" s="412"/>
      <c r="B49" s="803" t="s">
        <v>90</v>
      </c>
      <c r="C49" s="756"/>
      <c r="D49" s="756"/>
      <c r="E49" s="756"/>
      <c r="F49" s="756"/>
      <c r="G49" s="756"/>
      <c r="H49" s="756"/>
      <c r="I49" s="756"/>
      <c r="J49" s="756"/>
      <c r="K49" s="756"/>
      <c r="L49" s="756"/>
      <c r="M49" s="756"/>
      <c r="N49" s="756"/>
      <c r="O49" s="756"/>
      <c r="P49" s="756"/>
      <c r="Q49" s="753"/>
      <c r="AY49" s="468"/>
      <c r="AZ49" s="468"/>
      <c r="BA49" s="468"/>
      <c r="BB49" s="468"/>
      <c r="BC49" s="468"/>
      <c r="BD49" s="468"/>
      <c r="BE49" s="468"/>
      <c r="BF49" s="468"/>
      <c r="BG49" s="468"/>
      <c r="BH49" s="468"/>
      <c r="BI49" s="468"/>
      <c r="BJ49" s="468"/>
    </row>
    <row r="50" spans="1:74" s="270" customFormat="1" ht="11.95" customHeight="1" x14ac:dyDescent="0.2">
      <c r="A50" s="93"/>
      <c r="B50" s="746" t="s">
        <v>808</v>
      </c>
      <c r="C50" s="738"/>
      <c r="D50" s="738"/>
      <c r="E50" s="738"/>
      <c r="F50" s="738"/>
      <c r="G50" s="738"/>
      <c r="H50" s="738"/>
      <c r="I50" s="738"/>
      <c r="J50" s="738"/>
      <c r="K50" s="738"/>
      <c r="L50" s="738"/>
      <c r="M50" s="738"/>
      <c r="N50" s="738"/>
      <c r="O50" s="738"/>
      <c r="P50" s="738"/>
      <c r="Q50" s="738"/>
      <c r="AY50" s="467"/>
      <c r="AZ50" s="467"/>
      <c r="BA50" s="467"/>
      <c r="BB50" s="467"/>
      <c r="BC50" s="467"/>
      <c r="BD50" s="467"/>
      <c r="BE50" s="467"/>
      <c r="BF50" s="467"/>
      <c r="BG50" s="467"/>
      <c r="BH50" s="467"/>
      <c r="BI50" s="467"/>
      <c r="BJ50" s="467"/>
    </row>
    <row r="51" spans="1:74" s="413" customFormat="1" ht="11.95" customHeight="1" x14ac:dyDescent="0.2">
      <c r="A51" s="412"/>
      <c r="B51" s="774" t="str">
        <f>"Notes: "&amp;"EIA completed modeling and analysis for this report on " &amp;Dates!D2&amp;"."</f>
        <v>Notes: EIA completed modeling and analysis for this report on Thursday June 2, 2022.</v>
      </c>
      <c r="C51" s="797"/>
      <c r="D51" s="797"/>
      <c r="E51" s="797"/>
      <c r="F51" s="797"/>
      <c r="G51" s="797"/>
      <c r="H51" s="797"/>
      <c r="I51" s="797"/>
      <c r="J51" s="797"/>
      <c r="K51" s="797"/>
      <c r="L51" s="797"/>
      <c r="M51" s="797"/>
      <c r="N51" s="797"/>
      <c r="O51" s="797"/>
      <c r="P51" s="797"/>
      <c r="Q51" s="775"/>
      <c r="AY51" s="468"/>
      <c r="AZ51" s="468"/>
      <c r="BA51" s="468"/>
      <c r="BB51" s="468"/>
      <c r="BC51" s="468"/>
      <c r="BD51" s="468"/>
      <c r="BE51" s="468"/>
      <c r="BF51" s="468"/>
      <c r="BG51" s="468"/>
      <c r="BH51" s="468"/>
      <c r="BI51" s="468"/>
      <c r="BJ51" s="468"/>
    </row>
    <row r="52" spans="1:74" s="413" customFormat="1" ht="11.95" customHeight="1" x14ac:dyDescent="0.2">
      <c r="A52" s="412"/>
      <c r="B52" s="764" t="s">
        <v>351</v>
      </c>
      <c r="C52" s="763"/>
      <c r="D52" s="763"/>
      <c r="E52" s="763"/>
      <c r="F52" s="763"/>
      <c r="G52" s="763"/>
      <c r="H52" s="763"/>
      <c r="I52" s="763"/>
      <c r="J52" s="763"/>
      <c r="K52" s="763"/>
      <c r="L52" s="763"/>
      <c r="M52" s="763"/>
      <c r="N52" s="763"/>
      <c r="O52" s="763"/>
      <c r="P52" s="763"/>
      <c r="Q52" s="763"/>
      <c r="AY52" s="468"/>
      <c r="AZ52" s="468"/>
      <c r="BA52" s="468"/>
      <c r="BB52" s="468"/>
      <c r="BC52" s="468"/>
      <c r="BD52" s="468"/>
      <c r="BE52" s="468"/>
      <c r="BF52" s="468"/>
      <c r="BG52" s="468"/>
      <c r="BH52" s="468"/>
      <c r="BI52" s="468"/>
      <c r="BJ52" s="468"/>
    </row>
    <row r="53" spans="1:74" s="413" customFormat="1" ht="11.95" customHeight="1" x14ac:dyDescent="0.2">
      <c r="A53" s="412"/>
      <c r="B53" s="757" t="s">
        <v>864</v>
      </c>
      <c r="C53" s="756"/>
      <c r="D53" s="756"/>
      <c r="E53" s="756"/>
      <c r="F53" s="756"/>
      <c r="G53" s="756"/>
      <c r="H53" s="756"/>
      <c r="I53" s="756"/>
      <c r="J53" s="756"/>
      <c r="K53" s="756"/>
      <c r="L53" s="756"/>
      <c r="M53" s="756"/>
      <c r="N53" s="756"/>
      <c r="O53" s="756"/>
      <c r="P53" s="756"/>
      <c r="Q53" s="753"/>
      <c r="AY53" s="468"/>
      <c r="AZ53" s="468"/>
      <c r="BA53" s="468"/>
      <c r="BB53" s="468"/>
      <c r="BC53" s="468"/>
      <c r="BD53" s="468"/>
      <c r="BE53" s="468"/>
      <c r="BF53" s="468"/>
      <c r="BG53" s="468"/>
      <c r="BH53" s="468"/>
      <c r="BI53" s="468"/>
      <c r="BJ53" s="468"/>
    </row>
    <row r="54" spans="1:74" s="413" customFormat="1" ht="11.95" customHeight="1" x14ac:dyDescent="0.2">
      <c r="A54" s="412"/>
      <c r="B54" s="759" t="s">
        <v>831</v>
      </c>
      <c r="C54" s="760"/>
      <c r="D54" s="760"/>
      <c r="E54" s="760"/>
      <c r="F54" s="760"/>
      <c r="G54" s="760"/>
      <c r="H54" s="760"/>
      <c r="I54" s="760"/>
      <c r="J54" s="760"/>
      <c r="K54" s="760"/>
      <c r="L54" s="760"/>
      <c r="M54" s="760"/>
      <c r="N54" s="760"/>
      <c r="O54" s="760"/>
      <c r="P54" s="760"/>
      <c r="Q54" s="753"/>
      <c r="AY54" s="468"/>
      <c r="AZ54" s="468"/>
      <c r="BA54" s="468"/>
      <c r="BB54" s="468"/>
      <c r="BC54" s="468"/>
      <c r="BD54" s="468"/>
      <c r="BE54" s="468"/>
      <c r="BF54" s="468"/>
      <c r="BG54" s="468"/>
      <c r="BH54" s="468"/>
      <c r="BI54" s="468"/>
      <c r="BJ54" s="468"/>
    </row>
    <row r="55" spans="1:74" s="414" customFormat="1" ht="11.95" customHeight="1" x14ac:dyDescent="0.2">
      <c r="A55" s="393"/>
      <c r="B55" s="765" t="s">
        <v>1362</v>
      </c>
      <c r="C55" s="753"/>
      <c r="D55" s="753"/>
      <c r="E55" s="753"/>
      <c r="F55" s="753"/>
      <c r="G55" s="753"/>
      <c r="H55" s="753"/>
      <c r="I55" s="753"/>
      <c r="J55" s="753"/>
      <c r="K55" s="753"/>
      <c r="L55" s="753"/>
      <c r="M55" s="753"/>
      <c r="N55" s="753"/>
      <c r="O55" s="753"/>
      <c r="P55" s="753"/>
      <c r="Q55" s="753"/>
      <c r="AY55" s="469"/>
      <c r="AZ55" s="469"/>
      <c r="BA55" s="469"/>
      <c r="BB55" s="469"/>
      <c r="BC55" s="469"/>
      <c r="BD55" s="469"/>
      <c r="BE55" s="469"/>
      <c r="BF55" s="469"/>
      <c r="BG55" s="469"/>
      <c r="BH55" s="469"/>
      <c r="BI55" s="469"/>
      <c r="BJ55" s="469"/>
    </row>
    <row r="56" spans="1:74" x14ac:dyDescent="0.2">
      <c r="BD56" s="351"/>
      <c r="BE56" s="351"/>
      <c r="BF56" s="351"/>
      <c r="BK56" s="351"/>
      <c r="BL56" s="351"/>
      <c r="BM56" s="351"/>
      <c r="BN56" s="351"/>
      <c r="BO56" s="351"/>
      <c r="BP56" s="351"/>
      <c r="BQ56" s="351"/>
      <c r="BR56" s="351"/>
      <c r="BS56" s="351"/>
      <c r="BT56" s="351"/>
      <c r="BU56" s="351"/>
      <c r="BV56" s="351"/>
    </row>
    <row r="57" spans="1:74" x14ac:dyDescent="0.2">
      <c r="BD57" s="351"/>
      <c r="BE57" s="351"/>
      <c r="BF57" s="351"/>
      <c r="BK57" s="351"/>
      <c r="BL57" s="351"/>
      <c r="BM57" s="351"/>
      <c r="BN57" s="351"/>
      <c r="BO57" s="351"/>
      <c r="BP57" s="351"/>
      <c r="BQ57" s="351"/>
      <c r="BR57" s="351"/>
      <c r="BS57" s="351"/>
      <c r="BT57" s="351"/>
      <c r="BU57" s="351"/>
      <c r="BV57" s="351"/>
    </row>
    <row r="58" spans="1:74" x14ac:dyDescent="0.2">
      <c r="BD58" s="351"/>
      <c r="BE58" s="351"/>
      <c r="BF58" s="351"/>
      <c r="BK58" s="351"/>
      <c r="BL58" s="351"/>
      <c r="BM58" s="351"/>
      <c r="BN58" s="351"/>
      <c r="BO58" s="351"/>
      <c r="BP58" s="351"/>
      <c r="BQ58" s="351"/>
      <c r="BR58" s="351"/>
      <c r="BS58" s="351"/>
      <c r="BT58" s="351"/>
      <c r="BU58" s="351"/>
      <c r="BV58" s="351"/>
    </row>
    <row r="59" spans="1:74" x14ac:dyDescent="0.2">
      <c r="BD59" s="351"/>
      <c r="BE59" s="351"/>
      <c r="BF59" s="351"/>
      <c r="BK59" s="351"/>
      <c r="BL59" s="351"/>
      <c r="BM59" s="351"/>
      <c r="BN59" s="351"/>
      <c r="BO59" s="351"/>
      <c r="BP59" s="351"/>
      <c r="BQ59" s="351"/>
      <c r="BR59" s="351"/>
      <c r="BS59" s="351"/>
      <c r="BT59" s="351"/>
      <c r="BU59" s="351"/>
      <c r="BV59" s="351"/>
    </row>
    <row r="60" spans="1:74" x14ac:dyDescent="0.2">
      <c r="BD60" s="351"/>
      <c r="BE60" s="351"/>
      <c r="BF60" s="351"/>
      <c r="BK60" s="351"/>
      <c r="BL60" s="351"/>
      <c r="BM60" s="351"/>
      <c r="BN60" s="351"/>
      <c r="BO60" s="351"/>
      <c r="BP60" s="351"/>
      <c r="BQ60" s="351"/>
      <c r="BR60" s="351"/>
      <c r="BS60" s="351"/>
      <c r="BT60" s="351"/>
      <c r="BU60" s="351"/>
      <c r="BV60" s="351"/>
    </row>
    <row r="61" spans="1:74" x14ac:dyDescent="0.2">
      <c r="BD61" s="351"/>
      <c r="BE61" s="351"/>
      <c r="BF61" s="351"/>
      <c r="BK61" s="351"/>
      <c r="BL61" s="351"/>
      <c r="BM61" s="351"/>
      <c r="BN61" s="351"/>
      <c r="BO61" s="351"/>
      <c r="BP61" s="351"/>
      <c r="BQ61" s="351"/>
      <c r="BR61" s="351"/>
      <c r="BS61" s="351"/>
      <c r="BT61" s="351"/>
      <c r="BU61" s="351"/>
      <c r="BV61" s="351"/>
    </row>
    <row r="62" spans="1:74" x14ac:dyDescent="0.2">
      <c r="BD62" s="351"/>
      <c r="BE62" s="351"/>
      <c r="BF62" s="351"/>
      <c r="BK62" s="351"/>
      <c r="BL62" s="351"/>
      <c r="BM62" s="351"/>
      <c r="BN62" s="351"/>
      <c r="BO62" s="351"/>
      <c r="BP62" s="351"/>
      <c r="BQ62" s="351"/>
      <c r="BR62" s="351"/>
      <c r="BS62" s="351"/>
      <c r="BT62" s="351"/>
      <c r="BU62" s="351"/>
      <c r="BV62" s="351"/>
    </row>
    <row r="63" spans="1:74" x14ac:dyDescent="0.2">
      <c r="BD63" s="351"/>
      <c r="BE63" s="351"/>
      <c r="BF63" s="351"/>
      <c r="BK63" s="351"/>
      <c r="BL63" s="351"/>
      <c r="BM63" s="351"/>
      <c r="BN63" s="351"/>
      <c r="BO63" s="351"/>
      <c r="BP63" s="351"/>
      <c r="BQ63" s="351"/>
      <c r="BR63" s="351"/>
      <c r="BS63" s="351"/>
      <c r="BT63" s="351"/>
      <c r="BU63" s="351"/>
      <c r="BV63" s="351"/>
    </row>
    <row r="64" spans="1:74" x14ac:dyDescent="0.2">
      <c r="BD64" s="351"/>
      <c r="BE64" s="351"/>
      <c r="BF64" s="351"/>
      <c r="BK64" s="351"/>
      <c r="BL64" s="351"/>
      <c r="BM64" s="351"/>
      <c r="BN64" s="351"/>
      <c r="BO64" s="351"/>
      <c r="BP64" s="351"/>
      <c r="BQ64" s="351"/>
      <c r="BR64" s="351"/>
      <c r="BS64" s="351"/>
      <c r="BT64" s="351"/>
      <c r="BU64" s="351"/>
      <c r="BV64" s="351"/>
    </row>
    <row r="65" spans="56:74" x14ac:dyDescent="0.2">
      <c r="BD65" s="351"/>
      <c r="BE65" s="351"/>
      <c r="BF65" s="351"/>
      <c r="BK65" s="351"/>
      <c r="BL65" s="351"/>
      <c r="BM65" s="351"/>
      <c r="BN65" s="351"/>
      <c r="BO65" s="351"/>
      <c r="BP65" s="351"/>
      <c r="BQ65" s="351"/>
      <c r="BR65" s="351"/>
      <c r="BS65" s="351"/>
      <c r="BT65" s="351"/>
      <c r="BU65" s="351"/>
      <c r="BV65" s="351"/>
    </row>
    <row r="66" spans="56:74" x14ac:dyDescent="0.2">
      <c r="BK66" s="351"/>
      <c r="BL66" s="351"/>
      <c r="BM66" s="351"/>
      <c r="BN66" s="351"/>
      <c r="BO66" s="351"/>
      <c r="BP66" s="351"/>
      <c r="BQ66" s="351"/>
      <c r="BR66" s="351"/>
      <c r="BS66" s="351"/>
      <c r="BT66" s="351"/>
      <c r="BU66" s="351"/>
      <c r="BV66" s="351"/>
    </row>
    <row r="67" spans="56:74" x14ac:dyDescent="0.2">
      <c r="BK67" s="351"/>
      <c r="BL67" s="351"/>
      <c r="BM67" s="351"/>
      <c r="BN67" s="351"/>
      <c r="BO67" s="351"/>
      <c r="BP67" s="351"/>
      <c r="BQ67" s="351"/>
      <c r="BR67" s="351"/>
      <c r="BS67" s="351"/>
      <c r="BT67" s="351"/>
      <c r="BU67" s="351"/>
      <c r="BV67" s="351"/>
    </row>
    <row r="68" spans="56:74" x14ac:dyDescent="0.2">
      <c r="BK68" s="351"/>
      <c r="BL68" s="351"/>
      <c r="BM68" s="351"/>
      <c r="BN68" s="351"/>
      <c r="BO68" s="351"/>
      <c r="BP68" s="351"/>
      <c r="BQ68" s="351"/>
      <c r="BR68" s="351"/>
      <c r="BS68" s="351"/>
      <c r="BT68" s="351"/>
      <c r="BU68" s="351"/>
      <c r="BV68" s="351"/>
    </row>
    <row r="69" spans="56:74" x14ac:dyDescent="0.2">
      <c r="BK69" s="351"/>
      <c r="BL69" s="351"/>
      <c r="BM69" s="351"/>
      <c r="BN69" s="351"/>
      <c r="BO69" s="351"/>
      <c r="BP69" s="351"/>
      <c r="BQ69" s="351"/>
      <c r="BR69" s="351"/>
      <c r="BS69" s="351"/>
      <c r="BT69" s="351"/>
      <c r="BU69" s="351"/>
      <c r="BV69" s="351"/>
    </row>
    <row r="70" spans="56:74" x14ac:dyDescent="0.2">
      <c r="BK70" s="351"/>
      <c r="BL70" s="351"/>
      <c r="BM70" s="351"/>
      <c r="BN70" s="351"/>
      <c r="BO70" s="351"/>
      <c r="BP70" s="351"/>
      <c r="BQ70" s="351"/>
      <c r="BR70" s="351"/>
      <c r="BS70" s="351"/>
      <c r="BT70" s="351"/>
      <c r="BU70" s="351"/>
      <c r="BV70" s="351"/>
    </row>
    <row r="71" spans="56:74" x14ac:dyDescent="0.2">
      <c r="BK71" s="351"/>
      <c r="BL71" s="351"/>
      <c r="BM71" s="351"/>
      <c r="BN71" s="351"/>
      <c r="BO71" s="351"/>
      <c r="BP71" s="351"/>
      <c r="BQ71" s="351"/>
      <c r="BR71" s="351"/>
      <c r="BS71" s="351"/>
      <c r="BT71" s="351"/>
      <c r="BU71" s="351"/>
      <c r="BV71" s="351"/>
    </row>
    <row r="72" spans="56:74" x14ac:dyDescent="0.2">
      <c r="BK72" s="351"/>
      <c r="BL72" s="351"/>
      <c r="BM72" s="351"/>
      <c r="BN72" s="351"/>
      <c r="BO72" s="351"/>
      <c r="BP72" s="351"/>
      <c r="BQ72" s="351"/>
      <c r="BR72" s="351"/>
      <c r="BS72" s="351"/>
      <c r="BT72" s="351"/>
      <c r="BU72" s="351"/>
      <c r="BV72" s="351"/>
    </row>
    <row r="73" spans="56:74" x14ac:dyDescent="0.2">
      <c r="BK73" s="351"/>
      <c r="BL73" s="351"/>
      <c r="BM73" s="351"/>
      <c r="BN73" s="351"/>
      <c r="BO73" s="351"/>
      <c r="BP73" s="351"/>
      <c r="BQ73" s="351"/>
      <c r="BR73" s="351"/>
      <c r="BS73" s="351"/>
      <c r="BT73" s="351"/>
      <c r="BU73" s="351"/>
      <c r="BV73" s="351"/>
    </row>
    <row r="74" spans="56:74" x14ac:dyDescent="0.2">
      <c r="BK74" s="351"/>
      <c r="BL74" s="351"/>
      <c r="BM74" s="351"/>
      <c r="BN74" s="351"/>
      <c r="BO74" s="351"/>
      <c r="BP74" s="351"/>
      <c r="BQ74" s="351"/>
      <c r="BR74" s="351"/>
      <c r="BS74" s="351"/>
      <c r="BT74" s="351"/>
      <c r="BU74" s="351"/>
      <c r="BV74" s="351"/>
    </row>
    <row r="75" spans="56:74" x14ac:dyDescent="0.2">
      <c r="BK75" s="351"/>
      <c r="BL75" s="351"/>
      <c r="BM75" s="351"/>
      <c r="BN75" s="351"/>
      <c r="BO75" s="351"/>
      <c r="BP75" s="351"/>
      <c r="BQ75" s="351"/>
      <c r="BR75" s="351"/>
      <c r="BS75" s="351"/>
      <c r="BT75" s="351"/>
      <c r="BU75" s="351"/>
      <c r="BV75" s="351"/>
    </row>
    <row r="76" spans="56:74" x14ac:dyDescent="0.2">
      <c r="BK76" s="351"/>
      <c r="BL76" s="351"/>
      <c r="BM76" s="351"/>
      <c r="BN76" s="351"/>
      <c r="BO76" s="351"/>
      <c r="BP76" s="351"/>
      <c r="BQ76" s="351"/>
      <c r="BR76" s="351"/>
      <c r="BS76" s="351"/>
      <c r="BT76" s="351"/>
      <c r="BU76" s="351"/>
      <c r="BV76" s="351"/>
    </row>
    <row r="77" spans="56:74" x14ac:dyDescent="0.2">
      <c r="BK77" s="351"/>
      <c r="BL77" s="351"/>
      <c r="BM77" s="351"/>
      <c r="BN77" s="351"/>
      <c r="BO77" s="351"/>
      <c r="BP77" s="351"/>
      <c r="BQ77" s="351"/>
      <c r="BR77" s="351"/>
      <c r="BS77" s="351"/>
      <c r="BT77" s="351"/>
      <c r="BU77" s="351"/>
      <c r="BV77" s="351"/>
    </row>
    <row r="78" spans="56:74" x14ac:dyDescent="0.2">
      <c r="BK78" s="351"/>
      <c r="BL78" s="351"/>
      <c r="BM78" s="351"/>
      <c r="BN78" s="351"/>
      <c r="BO78" s="351"/>
      <c r="BP78" s="351"/>
      <c r="BQ78" s="351"/>
      <c r="BR78" s="351"/>
      <c r="BS78" s="351"/>
      <c r="BT78" s="351"/>
      <c r="BU78" s="351"/>
      <c r="BV78" s="351"/>
    </row>
    <row r="79" spans="56:74" x14ac:dyDescent="0.2">
      <c r="BK79" s="351"/>
      <c r="BL79" s="351"/>
      <c r="BM79" s="351"/>
      <c r="BN79" s="351"/>
      <c r="BO79" s="351"/>
      <c r="BP79" s="351"/>
      <c r="BQ79" s="351"/>
      <c r="BR79" s="351"/>
      <c r="BS79" s="351"/>
      <c r="BT79" s="351"/>
      <c r="BU79" s="351"/>
      <c r="BV79" s="351"/>
    </row>
    <row r="80" spans="56: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7" x14ac:dyDescent="0.2"/>
  <cols>
    <col min="1" max="1" width="11.5" style="100" customWidth="1"/>
    <col min="2" max="2" width="26.875" style="100" customWidth="1"/>
    <col min="3" max="50" width="6.5" style="100" customWidth="1"/>
    <col min="51" max="55" width="6.5" style="344" customWidth="1"/>
    <col min="56" max="58" width="6.5" style="598" customWidth="1"/>
    <col min="59" max="62" width="6.5" style="344" customWidth="1"/>
    <col min="63" max="74" width="6.5" style="100" customWidth="1"/>
    <col min="75" max="16384" width="11" style="100"/>
  </cols>
  <sheetData>
    <row r="1" spans="1:74" ht="15.7" customHeight="1" x14ac:dyDescent="0.2">
      <c r="A1" s="735" t="s">
        <v>792</v>
      </c>
      <c r="B1" s="806" t="s">
        <v>805</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76"/>
    </row>
    <row r="2" spans="1:74" ht="14.1" customHeight="1"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25" customHeight="1" x14ac:dyDescent="0.2">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378.96670241999999</v>
      </c>
      <c r="AZ6" s="266">
        <v>327.76684566</v>
      </c>
      <c r="BA6" s="266">
        <v>325.95200237</v>
      </c>
      <c r="BB6" s="266">
        <v>303.4144</v>
      </c>
      <c r="BC6" s="266">
        <v>338.5557</v>
      </c>
      <c r="BD6" s="309">
        <v>374.63139999999999</v>
      </c>
      <c r="BE6" s="309">
        <v>412.67180000000002</v>
      </c>
      <c r="BF6" s="309">
        <v>407.51780000000002</v>
      </c>
      <c r="BG6" s="309">
        <v>346.85750000000002</v>
      </c>
      <c r="BH6" s="309">
        <v>320.52780000000001</v>
      </c>
      <c r="BI6" s="309">
        <v>313.16120000000001</v>
      </c>
      <c r="BJ6" s="309">
        <v>352.35120000000001</v>
      </c>
      <c r="BK6" s="309">
        <v>368.5822</v>
      </c>
      <c r="BL6" s="309">
        <v>318.70330000000001</v>
      </c>
      <c r="BM6" s="309">
        <v>327.75479999999999</v>
      </c>
      <c r="BN6" s="309">
        <v>299.04480000000001</v>
      </c>
      <c r="BO6" s="309">
        <v>331.81259999999997</v>
      </c>
      <c r="BP6" s="309">
        <v>372.58249999999998</v>
      </c>
      <c r="BQ6" s="309">
        <v>410.69319999999999</v>
      </c>
      <c r="BR6" s="309">
        <v>406.7978</v>
      </c>
      <c r="BS6" s="309">
        <v>350.13319999999999</v>
      </c>
      <c r="BT6" s="309">
        <v>323.3184</v>
      </c>
      <c r="BU6" s="309">
        <v>316.09300000000002</v>
      </c>
      <c r="BV6" s="309">
        <v>355.923</v>
      </c>
    </row>
    <row r="7" spans="1:74" ht="11.25" customHeight="1" x14ac:dyDescent="0.2">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365.20371438000001</v>
      </c>
      <c r="AZ7" s="266">
        <v>315.74656758999998</v>
      </c>
      <c r="BA7" s="266">
        <v>313.21464745999998</v>
      </c>
      <c r="BB7" s="266">
        <v>291.24459999999999</v>
      </c>
      <c r="BC7" s="266">
        <v>325.99290000000002</v>
      </c>
      <c r="BD7" s="309">
        <v>361.7792</v>
      </c>
      <c r="BE7" s="309">
        <v>398.90109999999999</v>
      </c>
      <c r="BF7" s="309">
        <v>393.77280000000002</v>
      </c>
      <c r="BG7" s="309">
        <v>334.05470000000003</v>
      </c>
      <c r="BH7" s="309">
        <v>308.0258</v>
      </c>
      <c r="BI7" s="309">
        <v>300.47919999999999</v>
      </c>
      <c r="BJ7" s="309">
        <v>338.89139999999998</v>
      </c>
      <c r="BK7" s="309">
        <v>355.197</v>
      </c>
      <c r="BL7" s="309">
        <v>306.8177</v>
      </c>
      <c r="BM7" s="309">
        <v>315.17160000000001</v>
      </c>
      <c r="BN7" s="309">
        <v>286.87970000000001</v>
      </c>
      <c r="BO7" s="309">
        <v>319.06790000000001</v>
      </c>
      <c r="BP7" s="309">
        <v>359.44670000000002</v>
      </c>
      <c r="BQ7" s="309">
        <v>396.52890000000002</v>
      </c>
      <c r="BR7" s="309">
        <v>392.62099999999998</v>
      </c>
      <c r="BS7" s="309">
        <v>336.89850000000001</v>
      </c>
      <c r="BT7" s="309">
        <v>310.38889999999998</v>
      </c>
      <c r="BU7" s="309">
        <v>302.99779999999998</v>
      </c>
      <c r="BV7" s="309">
        <v>342.03519999999997</v>
      </c>
    </row>
    <row r="8" spans="1:74" ht="11.25" customHeight="1" x14ac:dyDescent="0.2">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12.559531177</v>
      </c>
      <c r="AZ8" s="266">
        <v>10.986919212</v>
      </c>
      <c r="BA8" s="266">
        <v>11.683587092</v>
      </c>
      <c r="BB8" s="266">
        <v>11.24719</v>
      </c>
      <c r="BC8" s="266">
        <v>11.599</v>
      </c>
      <c r="BD8" s="309">
        <v>11.832229999999999</v>
      </c>
      <c r="BE8" s="309">
        <v>12.598890000000001</v>
      </c>
      <c r="BF8" s="309">
        <v>12.58414</v>
      </c>
      <c r="BG8" s="309">
        <v>11.744870000000001</v>
      </c>
      <c r="BH8" s="309">
        <v>11.50306</v>
      </c>
      <c r="BI8" s="309">
        <v>11.71292</v>
      </c>
      <c r="BJ8" s="309">
        <v>12.40502</v>
      </c>
      <c r="BK8" s="309">
        <v>12.29326</v>
      </c>
      <c r="BL8" s="309">
        <v>10.911339999999999</v>
      </c>
      <c r="BM8" s="309">
        <v>11.512930000000001</v>
      </c>
      <c r="BN8" s="309">
        <v>11.177210000000001</v>
      </c>
      <c r="BO8" s="309">
        <v>11.71095</v>
      </c>
      <c r="BP8" s="309">
        <v>12.047779999999999</v>
      </c>
      <c r="BQ8" s="309">
        <v>12.926959999999999</v>
      </c>
      <c r="BR8" s="309">
        <v>12.95491</v>
      </c>
      <c r="BS8" s="309">
        <v>12.122299999999999</v>
      </c>
      <c r="BT8" s="309">
        <v>11.878130000000001</v>
      </c>
      <c r="BU8" s="309">
        <v>12.078860000000001</v>
      </c>
      <c r="BV8" s="309">
        <v>12.78955</v>
      </c>
    </row>
    <row r="9" spans="1:74" ht="11.25" customHeight="1" x14ac:dyDescent="0.2">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1.2034568590000001</v>
      </c>
      <c r="AZ9" s="266">
        <v>1.0333588600000001</v>
      </c>
      <c r="BA9" s="266">
        <v>1.0537678159999999</v>
      </c>
      <c r="BB9" s="266">
        <v>0.92267129999999997</v>
      </c>
      <c r="BC9" s="266">
        <v>0.96380960000000004</v>
      </c>
      <c r="BD9" s="309">
        <v>1.0200100000000001</v>
      </c>
      <c r="BE9" s="309">
        <v>1.17184</v>
      </c>
      <c r="BF9" s="309">
        <v>1.1608639999999999</v>
      </c>
      <c r="BG9" s="309">
        <v>1.057992</v>
      </c>
      <c r="BH9" s="309">
        <v>0.99894479999999997</v>
      </c>
      <c r="BI9" s="309">
        <v>0.969055</v>
      </c>
      <c r="BJ9" s="309">
        <v>1.0548789999999999</v>
      </c>
      <c r="BK9" s="309">
        <v>1.0918950000000001</v>
      </c>
      <c r="BL9" s="309">
        <v>0.97428930000000002</v>
      </c>
      <c r="BM9" s="309">
        <v>1.07029</v>
      </c>
      <c r="BN9" s="309">
        <v>0.98786390000000002</v>
      </c>
      <c r="BO9" s="309">
        <v>1.0337339999999999</v>
      </c>
      <c r="BP9" s="309">
        <v>1.0880019999999999</v>
      </c>
      <c r="BQ9" s="309">
        <v>1.237371</v>
      </c>
      <c r="BR9" s="309">
        <v>1.221875</v>
      </c>
      <c r="BS9" s="309">
        <v>1.112411</v>
      </c>
      <c r="BT9" s="309">
        <v>1.051417</v>
      </c>
      <c r="BU9" s="309">
        <v>1.016357</v>
      </c>
      <c r="BV9" s="309">
        <v>1.0983019999999999</v>
      </c>
    </row>
    <row r="10" spans="1:74" ht="11.25" customHeight="1" x14ac:dyDescent="0.2">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4.6726557919999996</v>
      </c>
      <c r="AZ10" s="266">
        <v>2.9930240290999999</v>
      </c>
      <c r="BA10" s="266">
        <v>1.996297</v>
      </c>
      <c r="BB10" s="266">
        <v>2.1941570000000001</v>
      </c>
      <c r="BC10" s="266">
        <v>3.0326360000000001</v>
      </c>
      <c r="BD10" s="309">
        <v>3.56012</v>
      </c>
      <c r="BE10" s="309">
        <v>4.2943629999999997</v>
      </c>
      <c r="BF10" s="309">
        <v>4.640415</v>
      </c>
      <c r="BG10" s="309">
        <v>3.4127100000000001</v>
      </c>
      <c r="BH10" s="309">
        <v>3.0030380000000001</v>
      </c>
      <c r="BI10" s="309">
        <v>3.3381569999999998</v>
      </c>
      <c r="BJ10" s="309">
        <v>3.7595730000000001</v>
      </c>
      <c r="BK10" s="309">
        <v>4.2549229999999998</v>
      </c>
      <c r="BL10" s="309">
        <v>3.5299559999999999</v>
      </c>
      <c r="BM10" s="309">
        <v>3.9717539999999998</v>
      </c>
      <c r="BN10" s="309">
        <v>3.5711520000000001</v>
      </c>
      <c r="BO10" s="309">
        <v>4.1142339999999997</v>
      </c>
      <c r="BP10" s="309">
        <v>4.539574</v>
      </c>
      <c r="BQ10" s="309">
        <v>5.167529</v>
      </c>
      <c r="BR10" s="309">
        <v>5.3480850000000002</v>
      </c>
      <c r="BS10" s="309">
        <v>4.0146059999999997</v>
      </c>
      <c r="BT10" s="309">
        <v>3.522974</v>
      </c>
      <c r="BU10" s="309">
        <v>3.7557170000000002</v>
      </c>
      <c r="BV10" s="309">
        <v>4.11815</v>
      </c>
    </row>
    <row r="11" spans="1:74" ht="11.25" customHeight="1" x14ac:dyDescent="0.2">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383.63935821000001</v>
      </c>
      <c r="AZ11" s="266">
        <v>330.75986969000002</v>
      </c>
      <c r="BA11" s="266">
        <v>327.94829936999997</v>
      </c>
      <c r="BB11" s="266">
        <v>305.60860000000002</v>
      </c>
      <c r="BC11" s="266">
        <v>341.5883</v>
      </c>
      <c r="BD11" s="309">
        <v>378.19159999999999</v>
      </c>
      <c r="BE11" s="309">
        <v>416.96620000000001</v>
      </c>
      <c r="BF11" s="309">
        <v>412.15820000000002</v>
      </c>
      <c r="BG11" s="309">
        <v>350.27019999999999</v>
      </c>
      <c r="BH11" s="309">
        <v>323.5308</v>
      </c>
      <c r="BI11" s="309">
        <v>316.49939999999998</v>
      </c>
      <c r="BJ11" s="309">
        <v>356.11079999999998</v>
      </c>
      <c r="BK11" s="309">
        <v>372.83710000000002</v>
      </c>
      <c r="BL11" s="309">
        <v>322.23329999999999</v>
      </c>
      <c r="BM11" s="309">
        <v>331.72660000000002</v>
      </c>
      <c r="BN11" s="309">
        <v>302.61590000000001</v>
      </c>
      <c r="BO11" s="309">
        <v>335.92680000000001</v>
      </c>
      <c r="BP11" s="309">
        <v>377.12200000000001</v>
      </c>
      <c r="BQ11" s="309">
        <v>415.86070000000001</v>
      </c>
      <c r="BR11" s="309">
        <v>412.14589999999998</v>
      </c>
      <c r="BS11" s="309">
        <v>354.14789999999999</v>
      </c>
      <c r="BT11" s="309">
        <v>326.84140000000002</v>
      </c>
      <c r="BU11" s="309">
        <v>319.84870000000001</v>
      </c>
      <c r="BV11" s="309">
        <v>360.0412</v>
      </c>
    </row>
    <row r="12" spans="1:74" ht="11.25" customHeight="1" x14ac:dyDescent="0.2">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34.719703764000002</v>
      </c>
      <c r="AZ12" s="266">
        <v>15.808109124</v>
      </c>
      <c r="BA12" s="266">
        <v>13.141739436</v>
      </c>
      <c r="BB12" s="266">
        <v>14.870979999999999</v>
      </c>
      <c r="BC12" s="266">
        <v>26.755960000000002</v>
      </c>
      <c r="BD12" s="309">
        <v>24.242190000000001</v>
      </c>
      <c r="BE12" s="309">
        <v>27.345929999999999</v>
      </c>
      <c r="BF12" s="309">
        <v>21.559979999999999</v>
      </c>
      <c r="BG12" s="309">
        <v>4.0526400000000002</v>
      </c>
      <c r="BH12" s="309">
        <v>8.8787730000000007</v>
      </c>
      <c r="BI12" s="309">
        <v>17.68036</v>
      </c>
      <c r="BJ12" s="309">
        <v>24.65644</v>
      </c>
      <c r="BK12" s="309">
        <v>19.025559999999999</v>
      </c>
      <c r="BL12" s="309">
        <v>9.1023519999999998</v>
      </c>
      <c r="BM12" s="309">
        <v>14.79734</v>
      </c>
      <c r="BN12" s="309">
        <v>12.661239999999999</v>
      </c>
      <c r="BO12" s="309">
        <v>26.044060000000002</v>
      </c>
      <c r="BP12" s="309">
        <v>25.463170000000002</v>
      </c>
      <c r="BQ12" s="309">
        <v>27.020700000000001</v>
      </c>
      <c r="BR12" s="309">
        <v>21.619450000000001</v>
      </c>
      <c r="BS12" s="309">
        <v>4.8627399999999996</v>
      </c>
      <c r="BT12" s="309">
        <v>8.9418500000000005</v>
      </c>
      <c r="BU12" s="309">
        <v>17.837309999999999</v>
      </c>
      <c r="BV12" s="309">
        <v>24.900480000000002</v>
      </c>
    </row>
    <row r="13" spans="1:74" ht="11.25"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342"/>
      <c r="BE13" s="342"/>
      <c r="BF13" s="342"/>
      <c r="BG13" s="342"/>
      <c r="BH13" s="342"/>
      <c r="BI13" s="342"/>
      <c r="BJ13" s="342"/>
      <c r="BK13" s="342"/>
      <c r="BL13" s="342"/>
      <c r="BM13" s="342"/>
      <c r="BN13" s="342"/>
      <c r="BO13" s="342"/>
      <c r="BP13" s="342"/>
      <c r="BQ13" s="342"/>
      <c r="BR13" s="342"/>
      <c r="BS13" s="342"/>
      <c r="BT13" s="342"/>
      <c r="BU13" s="342"/>
      <c r="BV13" s="342"/>
    </row>
    <row r="14" spans="1:74" ht="11.25" customHeight="1" x14ac:dyDescent="0.2">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342"/>
      <c r="BE14" s="342"/>
      <c r="BF14" s="342"/>
      <c r="BG14" s="342"/>
      <c r="BH14" s="342"/>
      <c r="BI14" s="342"/>
      <c r="BJ14" s="342"/>
      <c r="BK14" s="342"/>
      <c r="BL14" s="342"/>
      <c r="BM14" s="342"/>
      <c r="BN14" s="342"/>
      <c r="BO14" s="342"/>
      <c r="BP14" s="342"/>
      <c r="BQ14" s="342"/>
      <c r="BR14" s="342"/>
      <c r="BS14" s="342"/>
      <c r="BT14" s="342"/>
      <c r="BU14" s="342"/>
      <c r="BV14" s="342"/>
    </row>
    <row r="15" spans="1:74" ht="11.25" customHeight="1" x14ac:dyDescent="0.2">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336.69183421000002</v>
      </c>
      <c r="AZ15" s="266">
        <v>304.27226301000002</v>
      </c>
      <c r="BA15" s="266">
        <v>303.48997048000001</v>
      </c>
      <c r="BB15" s="266">
        <v>279.92520213</v>
      </c>
      <c r="BC15" s="266">
        <v>303.67085143999998</v>
      </c>
      <c r="BD15" s="309">
        <v>342.53070000000002</v>
      </c>
      <c r="BE15" s="309">
        <v>377.38560000000001</v>
      </c>
      <c r="BF15" s="309">
        <v>378.38639999999998</v>
      </c>
      <c r="BG15" s="309">
        <v>334.84280000000001</v>
      </c>
      <c r="BH15" s="309">
        <v>303.5446</v>
      </c>
      <c r="BI15" s="309">
        <v>287.55160000000001</v>
      </c>
      <c r="BJ15" s="309">
        <v>319.49579999999997</v>
      </c>
      <c r="BK15" s="309">
        <v>341.9194</v>
      </c>
      <c r="BL15" s="309">
        <v>302.5711</v>
      </c>
      <c r="BM15" s="309">
        <v>305.74959999999999</v>
      </c>
      <c r="BN15" s="309">
        <v>279.14659999999998</v>
      </c>
      <c r="BO15" s="309">
        <v>298.55959999999999</v>
      </c>
      <c r="BP15" s="309">
        <v>339.98829999999998</v>
      </c>
      <c r="BQ15" s="309">
        <v>376.25560000000002</v>
      </c>
      <c r="BR15" s="309">
        <v>377.93099999999998</v>
      </c>
      <c r="BS15" s="309">
        <v>337.52659999999997</v>
      </c>
      <c r="BT15" s="309">
        <v>306.41219999999998</v>
      </c>
      <c r="BU15" s="309">
        <v>290.37689999999998</v>
      </c>
      <c r="BV15" s="309">
        <v>322.80189999999999</v>
      </c>
    </row>
    <row r="16" spans="1:74" ht="11.25" customHeight="1" x14ac:dyDescent="0.2">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140.59360427999999</v>
      </c>
      <c r="AZ16" s="266">
        <v>126.23010856000001</v>
      </c>
      <c r="BA16" s="266">
        <v>112.30304624999999</v>
      </c>
      <c r="BB16" s="266">
        <v>94.275823446000004</v>
      </c>
      <c r="BC16" s="266">
        <v>106.52889888</v>
      </c>
      <c r="BD16" s="309">
        <v>132.14279999999999</v>
      </c>
      <c r="BE16" s="309">
        <v>154.4101</v>
      </c>
      <c r="BF16" s="309">
        <v>153.5368</v>
      </c>
      <c r="BG16" s="309">
        <v>127.2452</v>
      </c>
      <c r="BH16" s="309">
        <v>103.79689999999999</v>
      </c>
      <c r="BI16" s="309">
        <v>99.498919999999998</v>
      </c>
      <c r="BJ16" s="309">
        <v>126.15179999999999</v>
      </c>
      <c r="BK16" s="309">
        <v>143.58860000000001</v>
      </c>
      <c r="BL16" s="309">
        <v>123.30800000000001</v>
      </c>
      <c r="BM16" s="309">
        <v>112.9708</v>
      </c>
      <c r="BN16" s="309">
        <v>93.012180000000001</v>
      </c>
      <c r="BO16" s="309">
        <v>102.0531</v>
      </c>
      <c r="BP16" s="309">
        <v>129.1259</v>
      </c>
      <c r="BQ16" s="309">
        <v>152.4222</v>
      </c>
      <c r="BR16" s="309">
        <v>152.0943</v>
      </c>
      <c r="BS16" s="309">
        <v>128.1473</v>
      </c>
      <c r="BT16" s="309">
        <v>105.18210000000001</v>
      </c>
      <c r="BU16" s="309">
        <v>100.8865</v>
      </c>
      <c r="BV16" s="309">
        <v>128.0488</v>
      </c>
    </row>
    <row r="17" spans="1:74" ht="11.25" customHeight="1" x14ac:dyDescent="0.2">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101.56084559999999</v>
      </c>
      <c r="BA17" s="266">
        <v>107.70595853</v>
      </c>
      <c r="BB17" s="266">
        <v>101.83814261000001</v>
      </c>
      <c r="BC17" s="266">
        <v>110.34209179</v>
      </c>
      <c r="BD17" s="309">
        <v>121.3511</v>
      </c>
      <c r="BE17" s="309">
        <v>130.54150000000001</v>
      </c>
      <c r="BF17" s="309">
        <v>131.5351</v>
      </c>
      <c r="BG17" s="309">
        <v>119.3668</v>
      </c>
      <c r="BH17" s="309">
        <v>113.06950000000001</v>
      </c>
      <c r="BI17" s="309">
        <v>104.05289999999999</v>
      </c>
      <c r="BJ17" s="309">
        <v>109.2589</v>
      </c>
      <c r="BK17" s="309">
        <v>112.1878</v>
      </c>
      <c r="BL17" s="309">
        <v>101.4306</v>
      </c>
      <c r="BM17" s="309">
        <v>107.9449</v>
      </c>
      <c r="BN17" s="309">
        <v>100.95529999999999</v>
      </c>
      <c r="BO17" s="309">
        <v>108.09569999999999</v>
      </c>
      <c r="BP17" s="309">
        <v>120.1996</v>
      </c>
      <c r="BQ17" s="309">
        <v>129.2997</v>
      </c>
      <c r="BR17" s="309">
        <v>130.37960000000001</v>
      </c>
      <c r="BS17" s="309">
        <v>119.06570000000001</v>
      </c>
      <c r="BT17" s="309">
        <v>112.77589999999999</v>
      </c>
      <c r="BU17" s="309">
        <v>103.74209999999999</v>
      </c>
      <c r="BV17" s="309">
        <v>108.8593</v>
      </c>
    </row>
    <row r="18" spans="1:74" ht="11.25" customHeight="1" x14ac:dyDescent="0.2">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83.286060460000002</v>
      </c>
      <c r="AZ18" s="266">
        <v>75.917056040000006</v>
      </c>
      <c r="BA18" s="266">
        <v>82.902114879999999</v>
      </c>
      <c r="BB18" s="266">
        <v>83.302797752000004</v>
      </c>
      <c r="BC18" s="266">
        <v>86.303342064999995</v>
      </c>
      <c r="BD18" s="309">
        <v>88.52073</v>
      </c>
      <c r="BE18" s="309">
        <v>91.899690000000007</v>
      </c>
      <c r="BF18" s="309">
        <v>92.786479999999997</v>
      </c>
      <c r="BG18" s="309">
        <v>87.710639999999998</v>
      </c>
      <c r="BH18" s="309">
        <v>86.174040000000005</v>
      </c>
      <c r="BI18" s="309">
        <v>83.504140000000007</v>
      </c>
      <c r="BJ18" s="309">
        <v>83.542169999999999</v>
      </c>
      <c r="BK18" s="309">
        <v>85.578649999999996</v>
      </c>
      <c r="BL18" s="309">
        <v>77.280810000000002</v>
      </c>
      <c r="BM18" s="309">
        <v>84.301569999999998</v>
      </c>
      <c r="BN18" s="309">
        <v>84.676100000000005</v>
      </c>
      <c r="BO18" s="309">
        <v>87.917349999999999</v>
      </c>
      <c r="BP18" s="309">
        <v>90.146950000000004</v>
      </c>
      <c r="BQ18" s="309">
        <v>94.000129999999999</v>
      </c>
      <c r="BR18" s="309">
        <v>94.929460000000006</v>
      </c>
      <c r="BS18" s="309">
        <v>89.793750000000003</v>
      </c>
      <c r="BT18" s="309">
        <v>87.950180000000003</v>
      </c>
      <c r="BU18" s="309">
        <v>85.252759999999995</v>
      </c>
      <c r="BV18" s="309">
        <v>85.350700000000003</v>
      </c>
    </row>
    <row r="19" spans="1:74" ht="11.25" customHeight="1" x14ac:dyDescent="0.2">
      <c r="A19" s="501" t="s">
        <v>1389</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0.56445500000000004</v>
      </c>
      <c r="AZ19" s="266">
        <v>0.56425281000000005</v>
      </c>
      <c r="BA19" s="266">
        <v>0.57885083000000004</v>
      </c>
      <c r="BB19" s="266">
        <v>0.50843831677999995</v>
      </c>
      <c r="BC19" s="266">
        <v>0.49651870639000001</v>
      </c>
      <c r="BD19" s="309">
        <v>0.51603849999999996</v>
      </c>
      <c r="BE19" s="309">
        <v>0.53426949999999995</v>
      </c>
      <c r="BF19" s="309">
        <v>0.52795619999999999</v>
      </c>
      <c r="BG19" s="309">
        <v>0.5201633</v>
      </c>
      <c r="BH19" s="309">
        <v>0.50413459999999999</v>
      </c>
      <c r="BI19" s="309">
        <v>0.4956467</v>
      </c>
      <c r="BJ19" s="309">
        <v>0.54301120000000003</v>
      </c>
      <c r="BK19" s="309">
        <v>0.5643589</v>
      </c>
      <c r="BL19" s="309">
        <v>0.55159990000000003</v>
      </c>
      <c r="BM19" s="309">
        <v>0.53227219999999997</v>
      </c>
      <c r="BN19" s="309">
        <v>0.50294859999999997</v>
      </c>
      <c r="BO19" s="309">
        <v>0.49349870000000001</v>
      </c>
      <c r="BP19" s="309">
        <v>0.51588959999999995</v>
      </c>
      <c r="BQ19" s="309">
        <v>0.53361990000000004</v>
      </c>
      <c r="BR19" s="309">
        <v>0.52761469999999999</v>
      </c>
      <c r="BS19" s="309">
        <v>0.5199144</v>
      </c>
      <c r="BT19" s="309">
        <v>0.50396039999999998</v>
      </c>
      <c r="BU19" s="309">
        <v>0.4955832</v>
      </c>
      <c r="BV19" s="309">
        <v>0.54305729999999997</v>
      </c>
    </row>
    <row r="20" spans="1:74" ht="11.25" customHeight="1" x14ac:dyDescent="0.2">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12.22782011</v>
      </c>
      <c r="AZ20" s="266">
        <v>10.679497558</v>
      </c>
      <c r="BA20" s="266">
        <v>11.316589453000001</v>
      </c>
      <c r="BB20" s="266">
        <v>10.812390000000001</v>
      </c>
      <c r="BC20" s="266">
        <v>11.16151</v>
      </c>
      <c r="BD20" s="309">
        <v>11.418659999999999</v>
      </c>
      <c r="BE20" s="309">
        <v>12.2347</v>
      </c>
      <c r="BF20" s="309">
        <v>12.21184</v>
      </c>
      <c r="BG20" s="309">
        <v>11.374790000000001</v>
      </c>
      <c r="BH20" s="309">
        <v>11.10749</v>
      </c>
      <c r="BI20" s="309">
        <v>11.267390000000001</v>
      </c>
      <c r="BJ20" s="309">
        <v>11.958539999999999</v>
      </c>
      <c r="BK20" s="309">
        <v>11.89213</v>
      </c>
      <c r="BL20" s="309">
        <v>10.55987</v>
      </c>
      <c r="BM20" s="309">
        <v>11.179650000000001</v>
      </c>
      <c r="BN20" s="309">
        <v>10.80814</v>
      </c>
      <c r="BO20" s="309">
        <v>11.3231</v>
      </c>
      <c r="BP20" s="309">
        <v>11.67057</v>
      </c>
      <c r="BQ20" s="309">
        <v>12.584390000000001</v>
      </c>
      <c r="BR20" s="309">
        <v>12.595459999999999</v>
      </c>
      <c r="BS20" s="309">
        <v>11.758470000000001</v>
      </c>
      <c r="BT20" s="309">
        <v>11.48734</v>
      </c>
      <c r="BU20" s="309">
        <v>11.63453</v>
      </c>
      <c r="BV20" s="309">
        <v>12.338760000000001</v>
      </c>
    </row>
    <row r="21" spans="1:74" ht="11.25" customHeight="1" x14ac:dyDescent="0.2">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348.91965432000001</v>
      </c>
      <c r="AZ21" s="266">
        <v>314.95176056999998</v>
      </c>
      <c r="BA21" s="266">
        <v>314.80655992999999</v>
      </c>
      <c r="BB21" s="266">
        <v>290.73759999999999</v>
      </c>
      <c r="BC21" s="266">
        <v>314.83240000000001</v>
      </c>
      <c r="BD21" s="309">
        <v>353.94940000000003</v>
      </c>
      <c r="BE21" s="309">
        <v>389.62029999999999</v>
      </c>
      <c r="BF21" s="309">
        <v>390.59820000000002</v>
      </c>
      <c r="BG21" s="309">
        <v>346.2176</v>
      </c>
      <c r="BH21" s="309">
        <v>314.65210000000002</v>
      </c>
      <c r="BI21" s="309">
        <v>298.81900000000002</v>
      </c>
      <c r="BJ21" s="309">
        <v>331.45440000000002</v>
      </c>
      <c r="BK21" s="309">
        <v>353.8116</v>
      </c>
      <c r="BL21" s="309">
        <v>313.1309</v>
      </c>
      <c r="BM21" s="309">
        <v>316.92919999999998</v>
      </c>
      <c r="BN21" s="309">
        <v>289.9547</v>
      </c>
      <c r="BO21" s="309">
        <v>309.8827</v>
      </c>
      <c r="BP21" s="309">
        <v>351.65890000000002</v>
      </c>
      <c r="BQ21" s="309">
        <v>388.84</v>
      </c>
      <c r="BR21" s="309">
        <v>390.5265</v>
      </c>
      <c r="BS21" s="309">
        <v>349.2851</v>
      </c>
      <c r="BT21" s="309">
        <v>317.89960000000002</v>
      </c>
      <c r="BU21" s="309">
        <v>302.01139999999998</v>
      </c>
      <c r="BV21" s="309">
        <v>335.14069999999998</v>
      </c>
    </row>
    <row r="22" spans="1:74" ht="11.25" customHeight="1" x14ac:dyDescent="0.2">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324"/>
      <c r="BE22" s="324"/>
      <c r="BF22" s="324"/>
      <c r="BG22" s="324"/>
      <c r="BH22" s="324"/>
      <c r="BI22" s="324"/>
      <c r="BJ22" s="324"/>
      <c r="BK22" s="324"/>
      <c r="BL22" s="324"/>
      <c r="BM22" s="324"/>
      <c r="BN22" s="324"/>
      <c r="BO22" s="324"/>
      <c r="BP22" s="324"/>
      <c r="BQ22" s="324"/>
      <c r="BR22" s="324"/>
      <c r="BS22" s="324"/>
      <c r="BT22" s="324"/>
      <c r="BU22" s="324"/>
      <c r="BV22" s="324"/>
    </row>
    <row r="23" spans="1:74" ht="11.25" customHeight="1" x14ac:dyDescent="0.2">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993.98902029999999</v>
      </c>
      <c r="AN23" s="266">
        <v>920.36103547000005</v>
      </c>
      <c r="AO23" s="266">
        <v>829.43735048999997</v>
      </c>
      <c r="AP23" s="266">
        <v>682.65734442999997</v>
      </c>
      <c r="AQ23" s="266">
        <v>735.726181</v>
      </c>
      <c r="AR23" s="266">
        <v>962.86482320000005</v>
      </c>
      <c r="AS23" s="266">
        <v>1125.8980892</v>
      </c>
      <c r="AT23" s="266">
        <v>1150.0085548</v>
      </c>
      <c r="AU23" s="266">
        <v>955.83553336</v>
      </c>
      <c r="AV23" s="266">
        <v>758.07006365999996</v>
      </c>
      <c r="AW23" s="266">
        <v>732.33261470000002</v>
      </c>
      <c r="AX23" s="266">
        <v>855.95464612000001</v>
      </c>
      <c r="AY23" s="266">
        <v>1010.1954153</v>
      </c>
      <c r="AZ23" s="266">
        <v>906.99059602</v>
      </c>
      <c r="BA23" s="266">
        <v>806.92164504000004</v>
      </c>
      <c r="BB23" s="266">
        <v>677.39215526999999</v>
      </c>
      <c r="BC23" s="266">
        <v>765.43314895000003</v>
      </c>
      <c r="BD23" s="309">
        <v>949.47460000000001</v>
      </c>
      <c r="BE23" s="309">
        <v>1109.47</v>
      </c>
      <c r="BF23" s="309">
        <v>1103.1949999999999</v>
      </c>
      <c r="BG23" s="309">
        <v>914.28399999999999</v>
      </c>
      <c r="BH23" s="309">
        <v>745.80309999999997</v>
      </c>
      <c r="BI23" s="309">
        <v>714.9212</v>
      </c>
      <c r="BJ23" s="309">
        <v>906.428</v>
      </c>
      <c r="BK23" s="309">
        <v>1022.31</v>
      </c>
      <c r="BL23" s="309">
        <v>877.91809999999998</v>
      </c>
      <c r="BM23" s="309">
        <v>804.32</v>
      </c>
      <c r="BN23" s="309">
        <v>662.22029999999995</v>
      </c>
      <c r="BO23" s="309">
        <v>726.58920000000001</v>
      </c>
      <c r="BP23" s="309">
        <v>919.33969999999999</v>
      </c>
      <c r="BQ23" s="309">
        <v>1085.203</v>
      </c>
      <c r="BR23" s="309">
        <v>1082.8679999999999</v>
      </c>
      <c r="BS23" s="309">
        <v>912.37239999999997</v>
      </c>
      <c r="BT23" s="309">
        <v>748.86680000000001</v>
      </c>
      <c r="BU23" s="309">
        <v>718.28309999999999</v>
      </c>
      <c r="BV23" s="309">
        <v>911.67139999999995</v>
      </c>
    </row>
    <row r="24" spans="1:74" ht="11.25"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343"/>
      <c r="BE24" s="343"/>
      <c r="BF24" s="343"/>
      <c r="BG24" s="343"/>
      <c r="BH24" s="343"/>
      <c r="BI24" s="343"/>
      <c r="BJ24" s="343"/>
      <c r="BK24" s="343"/>
      <c r="BL24" s="343"/>
      <c r="BM24" s="343"/>
      <c r="BN24" s="343"/>
      <c r="BO24" s="343"/>
      <c r="BP24" s="343"/>
      <c r="BQ24" s="343"/>
      <c r="BR24" s="343"/>
      <c r="BS24" s="343"/>
      <c r="BT24" s="343"/>
      <c r="BU24" s="343"/>
      <c r="BV24" s="343"/>
    </row>
    <row r="25" spans="1:74" ht="11.25" customHeight="1" x14ac:dyDescent="0.2">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343"/>
      <c r="BE25" s="343"/>
      <c r="BF25" s="343"/>
      <c r="BG25" s="343"/>
      <c r="BH25" s="343"/>
      <c r="BI25" s="343"/>
      <c r="BJ25" s="343"/>
      <c r="BK25" s="343"/>
      <c r="BL25" s="343"/>
      <c r="BM25" s="343"/>
      <c r="BN25" s="343"/>
      <c r="BO25" s="343"/>
      <c r="BP25" s="343"/>
      <c r="BQ25" s="343"/>
      <c r="BR25" s="343"/>
      <c r="BS25" s="343"/>
      <c r="BT25" s="343"/>
      <c r="BU25" s="343"/>
      <c r="BV25" s="343"/>
    </row>
    <row r="26" spans="1:74" ht="11.25" customHeight="1" x14ac:dyDescent="0.2">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86.190528</v>
      </c>
      <c r="BB26" s="250">
        <v>93.844239999999999</v>
      </c>
      <c r="BC26" s="250">
        <v>98.12133</v>
      </c>
      <c r="BD26" s="316">
        <v>95.450819999999993</v>
      </c>
      <c r="BE26" s="316">
        <v>84.025109999999998</v>
      </c>
      <c r="BF26" s="316">
        <v>78.314880000000002</v>
      </c>
      <c r="BG26" s="316">
        <v>78.04128</v>
      </c>
      <c r="BH26" s="316">
        <v>85.313950000000006</v>
      </c>
      <c r="BI26" s="316">
        <v>89.218509999999995</v>
      </c>
      <c r="BJ26" s="316">
        <v>86.707210000000003</v>
      </c>
      <c r="BK26" s="316">
        <v>83.248369999999994</v>
      </c>
      <c r="BL26" s="316">
        <v>82.788669999999996</v>
      </c>
      <c r="BM26" s="316">
        <v>91.731570000000005</v>
      </c>
      <c r="BN26" s="316">
        <v>100.67489999999999</v>
      </c>
      <c r="BO26" s="316">
        <v>105.80370000000001</v>
      </c>
      <c r="BP26" s="316">
        <v>101.36790000000001</v>
      </c>
      <c r="BQ26" s="316">
        <v>92.685050000000004</v>
      </c>
      <c r="BR26" s="316">
        <v>89.526340000000005</v>
      </c>
      <c r="BS26" s="316">
        <v>90.850539999999995</v>
      </c>
      <c r="BT26" s="316">
        <v>98.827590000000001</v>
      </c>
      <c r="BU26" s="316">
        <v>103.9948</v>
      </c>
      <c r="BV26" s="316">
        <v>103.5273</v>
      </c>
    </row>
    <row r="27" spans="1:74" ht="11.25" customHeight="1" x14ac:dyDescent="0.2">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5.6566409999999996</v>
      </c>
      <c r="BB27" s="250">
        <v>5.5169930000000003</v>
      </c>
      <c r="BC27" s="250">
        <v>5.7738209999999999</v>
      </c>
      <c r="BD27" s="316">
        <v>6.0056510000000003</v>
      </c>
      <c r="BE27" s="316">
        <v>5.8124339999999997</v>
      </c>
      <c r="BF27" s="316">
        <v>5.9831219999999998</v>
      </c>
      <c r="BG27" s="316">
        <v>6.3271750000000004</v>
      </c>
      <c r="BH27" s="316">
        <v>6.6625490000000003</v>
      </c>
      <c r="BI27" s="316">
        <v>6.8954240000000002</v>
      </c>
      <c r="BJ27" s="316">
        <v>6.853993</v>
      </c>
      <c r="BK27" s="316">
        <v>5.4914069999999997</v>
      </c>
      <c r="BL27" s="316">
        <v>5.5607749999999996</v>
      </c>
      <c r="BM27" s="316">
        <v>4.7932730000000001</v>
      </c>
      <c r="BN27" s="316">
        <v>4.5796710000000003</v>
      </c>
      <c r="BO27" s="316">
        <v>5.0748670000000002</v>
      </c>
      <c r="BP27" s="316">
        <v>4.6261380000000001</v>
      </c>
      <c r="BQ27" s="316">
        <v>3.5577100000000002</v>
      </c>
      <c r="BR27" s="316">
        <v>2.8424680000000002</v>
      </c>
      <c r="BS27" s="316">
        <v>2.7199610000000001</v>
      </c>
      <c r="BT27" s="316">
        <v>3.334886</v>
      </c>
      <c r="BU27" s="316">
        <v>3.8227790000000001</v>
      </c>
      <c r="BV27" s="316">
        <v>3.3950900000000002</v>
      </c>
    </row>
    <row r="28" spans="1:74" ht="11.25" customHeight="1" x14ac:dyDescent="0.2">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15.519295</v>
      </c>
      <c r="BB28" s="250">
        <v>15.338609999999999</v>
      </c>
      <c r="BC28" s="250">
        <v>15.24765</v>
      </c>
      <c r="BD28" s="316">
        <v>15.30566</v>
      </c>
      <c r="BE28" s="316">
        <v>15.236280000000001</v>
      </c>
      <c r="BF28" s="316">
        <v>15.21917</v>
      </c>
      <c r="BG28" s="316">
        <v>15.23765</v>
      </c>
      <c r="BH28" s="316">
        <v>15.321120000000001</v>
      </c>
      <c r="BI28" s="316">
        <v>15.50212</v>
      </c>
      <c r="BJ28" s="316">
        <v>15.53439</v>
      </c>
      <c r="BK28" s="316">
        <v>15.58901</v>
      </c>
      <c r="BL28" s="316">
        <v>15.511139999999999</v>
      </c>
      <c r="BM28" s="316">
        <v>15.377190000000001</v>
      </c>
      <c r="BN28" s="316">
        <v>15.222810000000001</v>
      </c>
      <c r="BO28" s="316">
        <v>15.13194</v>
      </c>
      <c r="BP28" s="316">
        <v>15.188370000000001</v>
      </c>
      <c r="BQ28" s="316">
        <v>15.117319999999999</v>
      </c>
      <c r="BR28" s="316">
        <v>15.09526</v>
      </c>
      <c r="BS28" s="316">
        <v>15.10675</v>
      </c>
      <c r="BT28" s="316">
        <v>15.176780000000001</v>
      </c>
      <c r="BU28" s="316">
        <v>15.33906</v>
      </c>
      <c r="BV28" s="316">
        <v>15.35468</v>
      </c>
    </row>
    <row r="29" spans="1:74" ht="11.25"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343"/>
      <c r="BE29" s="343"/>
      <c r="BF29" s="343"/>
      <c r="BG29" s="343"/>
      <c r="BH29" s="343"/>
      <c r="BI29" s="343"/>
      <c r="BJ29" s="343"/>
      <c r="BK29" s="343"/>
      <c r="BL29" s="343"/>
      <c r="BM29" s="343"/>
      <c r="BN29" s="343"/>
      <c r="BO29" s="343"/>
      <c r="BP29" s="343"/>
      <c r="BQ29" s="343"/>
      <c r="BR29" s="343"/>
      <c r="BS29" s="343"/>
      <c r="BT29" s="343"/>
      <c r="BU29" s="343"/>
      <c r="BV29" s="343"/>
    </row>
    <row r="30" spans="1:74" ht="11.25" customHeight="1" x14ac:dyDescent="0.2">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343"/>
      <c r="BE30" s="343"/>
      <c r="BF30" s="343"/>
      <c r="BG30" s="343"/>
      <c r="BH30" s="343"/>
      <c r="BI30" s="343"/>
      <c r="BJ30" s="343"/>
      <c r="BK30" s="343"/>
      <c r="BL30" s="343"/>
      <c r="BM30" s="343"/>
      <c r="BN30" s="343"/>
      <c r="BO30" s="343"/>
      <c r="BP30" s="343"/>
      <c r="BQ30" s="343"/>
      <c r="BR30" s="343"/>
      <c r="BS30" s="343"/>
      <c r="BT30" s="343"/>
      <c r="BU30" s="343"/>
      <c r="BV30" s="343"/>
    </row>
    <row r="31" spans="1:74" ht="11.25"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343"/>
      <c r="BE31" s="343"/>
      <c r="BF31" s="343"/>
      <c r="BG31" s="343"/>
      <c r="BH31" s="343"/>
      <c r="BI31" s="343"/>
      <c r="BJ31" s="343"/>
      <c r="BK31" s="343"/>
      <c r="BL31" s="343"/>
      <c r="BM31" s="343"/>
      <c r="BN31" s="343"/>
      <c r="BO31" s="343"/>
      <c r="BP31" s="343"/>
      <c r="BQ31" s="343"/>
      <c r="BR31" s="343"/>
      <c r="BS31" s="343"/>
      <c r="BT31" s="343"/>
      <c r="BU31" s="343"/>
      <c r="BV31" s="343"/>
    </row>
    <row r="32" spans="1:74" ht="11.25" customHeight="1" x14ac:dyDescent="0.2">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2.21</v>
      </c>
      <c r="AZ32" s="208">
        <v>2.1797391165</v>
      </c>
      <c r="BA32" s="208">
        <v>2.1577266969000002</v>
      </c>
      <c r="BB32" s="208">
        <v>2.1574550000000001</v>
      </c>
      <c r="BC32" s="208">
        <v>2.1362999999999999</v>
      </c>
      <c r="BD32" s="324">
        <v>2.1294080000000002</v>
      </c>
      <c r="BE32" s="324">
        <v>1.9938819999999999</v>
      </c>
      <c r="BF32" s="324">
        <v>1.9909269999999999</v>
      </c>
      <c r="BG32" s="324">
        <v>2.02197</v>
      </c>
      <c r="BH32" s="324">
        <v>1.9675910000000001</v>
      </c>
      <c r="BI32" s="324">
        <v>1.9887729999999999</v>
      </c>
      <c r="BJ32" s="324">
        <v>1.9923409999999999</v>
      </c>
      <c r="BK32" s="324">
        <v>2.049706</v>
      </c>
      <c r="BL32" s="324">
        <v>2.0410870000000001</v>
      </c>
      <c r="BM32" s="324">
        <v>2.062033</v>
      </c>
      <c r="BN32" s="324">
        <v>2.0837300000000001</v>
      </c>
      <c r="BO32" s="324">
        <v>2.0802019999999999</v>
      </c>
      <c r="BP32" s="324">
        <v>2.0468139999999999</v>
      </c>
      <c r="BQ32" s="324">
        <v>2.0560230000000002</v>
      </c>
      <c r="BR32" s="324">
        <v>2.063415</v>
      </c>
      <c r="BS32" s="324">
        <v>2.050519</v>
      </c>
      <c r="BT32" s="324">
        <v>2.0236399999999999</v>
      </c>
      <c r="BU32" s="324">
        <v>2.0256210000000001</v>
      </c>
      <c r="BV32" s="324">
        <v>2.0293130000000001</v>
      </c>
    </row>
    <row r="33" spans="1:74" ht="11.25" customHeight="1" x14ac:dyDescent="0.2">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5.85</v>
      </c>
      <c r="AZ33" s="208">
        <v>6.0317310720000004</v>
      </c>
      <c r="BA33" s="208">
        <v>5.1146878293000002</v>
      </c>
      <c r="BB33" s="208">
        <v>6.8015949999999998</v>
      </c>
      <c r="BC33" s="208">
        <v>8.3043209999999998</v>
      </c>
      <c r="BD33" s="324">
        <v>8.6744599999999998</v>
      </c>
      <c r="BE33" s="324">
        <v>8.8679590000000008</v>
      </c>
      <c r="BF33" s="324">
        <v>8.8791460000000004</v>
      </c>
      <c r="BG33" s="324">
        <v>8.6796799999999994</v>
      </c>
      <c r="BH33" s="324">
        <v>8.6201840000000001</v>
      </c>
      <c r="BI33" s="324">
        <v>8.7586110000000001</v>
      </c>
      <c r="BJ33" s="324">
        <v>8.9374289999999998</v>
      </c>
      <c r="BK33" s="324">
        <v>9.0955220000000008</v>
      </c>
      <c r="BL33" s="324">
        <v>8.5421420000000001</v>
      </c>
      <c r="BM33" s="324">
        <v>6.160463</v>
      </c>
      <c r="BN33" s="324">
        <v>4.5350849999999996</v>
      </c>
      <c r="BO33" s="324">
        <v>3.8823750000000001</v>
      </c>
      <c r="BP33" s="324">
        <v>3.7942049999999998</v>
      </c>
      <c r="BQ33" s="324">
        <v>3.9209320000000001</v>
      </c>
      <c r="BR33" s="324">
        <v>3.924769</v>
      </c>
      <c r="BS33" s="324">
        <v>3.8526720000000001</v>
      </c>
      <c r="BT33" s="324">
        <v>3.9261170000000001</v>
      </c>
      <c r="BU33" s="324">
        <v>4.1666530000000002</v>
      </c>
      <c r="BV33" s="324">
        <v>4.382727</v>
      </c>
    </row>
    <row r="34" spans="1:74" ht="11.25" customHeight="1" x14ac:dyDescent="0.2">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v>
      </c>
      <c r="AZ34" s="208">
        <v>16.755928088000001</v>
      </c>
      <c r="BA34" s="208">
        <v>20.608710297999998</v>
      </c>
      <c r="BB34" s="208">
        <v>22.355740000000001</v>
      </c>
      <c r="BC34" s="208">
        <v>21.645720000000001</v>
      </c>
      <c r="BD34" s="324">
        <v>22.105889999999999</v>
      </c>
      <c r="BE34" s="324">
        <v>22.097110000000001</v>
      </c>
      <c r="BF34" s="324">
        <v>21.523009999999999</v>
      </c>
      <c r="BG34" s="324">
        <v>20.794239999999999</v>
      </c>
      <c r="BH34" s="324">
        <v>20.167770000000001</v>
      </c>
      <c r="BI34" s="324">
        <v>19.59853</v>
      </c>
      <c r="BJ34" s="324">
        <v>19.660689999999999</v>
      </c>
      <c r="BK34" s="324">
        <v>19.159109999999998</v>
      </c>
      <c r="BL34" s="324">
        <v>18.449539999999999</v>
      </c>
      <c r="BM34" s="324">
        <v>18.456499999999998</v>
      </c>
      <c r="BN34" s="324">
        <v>18.86608</v>
      </c>
      <c r="BO34" s="324">
        <v>18.225239999999999</v>
      </c>
      <c r="BP34" s="324">
        <v>18.498290000000001</v>
      </c>
      <c r="BQ34" s="324">
        <v>17.907699999999998</v>
      </c>
      <c r="BR34" s="324">
        <v>17.493749999999999</v>
      </c>
      <c r="BS34" s="324">
        <v>17.230969999999999</v>
      </c>
      <c r="BT34" s="324">
        <v>17.178879999999999</v>
      </c>
      <c r="BU34" s="324">
        <v>17.282299999999999</v>
      </c>
      <c r="BV34" s="324">
        <v>17.789069999999999</v>
      </c>
    </row>
    <row r="35" spans="1:74" ht="11.25" customHeight="1" x14ac:dyDescent="0.2">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19.940000000000001</v>
      </c>
      <c r="AZ35" s="208">
        <v>20.798992504000001</v>
      </c>
      <c r="BA35" s="208">
        <v>25.671222512</v>
      </c>
      <c r="BB35" s="208">
        <v>29.047219999999999</v>
      </c>
      <c r="BC35" s="208">
        <v>31.058399999999999</v>
      </c>
      <c r="BD35" s="324">
        <v>29.668310000000002</v>
      </c>
      <c r="BE35" s="324">
        <v>29.203980000000001</v>
      </c>
      <c r="BF35" s="324">
        <v>28.473590000000002</v>
      </c>
      <c r="BG35" s="324">
        <v>27.213509999999999</v>
      </c>
      <c r="BH35" s="324">
        <v>26.152259999999998</v>
      </c>
      <c r="BI35" s="324">
        <v>25.42887</v>
      </c>
      <c r="BJ35" s="324">
        <v>24.768260000000001</v>
      </c>
      <c r="BK35" s="324">
        <v>23.32751</v>
      </c>
      <c r="BL35" s="324">
        <v>22.958749999999998</v>
      </c>
      <c r="BM35" s="324">
        <v>23.012350000000001</v>
      </c>
      <c r="BN35" s="324">
        <v>22.56945</v>
      </c>
      <c r="BO35" s="324">
        <v>22.139790000000001</v>
      </c>
      <c r="BP35" s="324">
        <v>22.202490000000001</v>
      </c>
      <c r="BQ35" s="324">
        <v>22.220960000000002</v>
      </c>
      <c r="BR35" s="324">
        <v>22.12764</v>
      </c>
      <c r="BS35" s="324">
        <v>21.91432</v>
      </c>
      <c r="BT35" s="324">
        <v>22.305990000000001</v>
      </c>
      <c r="BU35" s="324">
        <v>22.83868</v>
      </c>
      <c r="BV35" s="324">
        <v>22.626629999999999</v>
      </c>
    </row>
    <row r="36" spans="1:74" ht="11.25" customHeight="1" x14ac:dyDescent="0.2">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324"/>
      <c r="BE36" s="324"/>
      <c r="BF36" s="324"/>
      <c r="BG36" s="324"/>
      <c r="BH36" s="324"/>
      <c r="BI36" s="324"/>
      <c r="BJ36" s="324"/>
      <c r="BK36" s="324"/>
      <c r="BL36" s="324"/>
      <c r="BM36" s="324"/>
      <c r="BN36" s="324"/>
      <c r="BO36" s="324"/>
      <c r="BP36" s="324"/>
      <c r="BQ36" s="324"/>
      <c r="BR36" s="324"/>
      <c r="BS36" s="324"/>
      <c r="BT36" s="324"/>
      <c r="BU36" s="324"/>
      <c r="BV36" s="324"/>
    </row>
    <row r="37" spans="1:74" ht="11.25" customHeight="1" x14ac:dyDescent="0.2">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14.47</v>
      </c>
      <c r="BB37" s="208">
        <v>14.744630000000001</v>
      </c>
      <c r="BC37" s="208">
        <v>14.55053</v>
      </c>
      <c r="BD37" s="324">
        <v>14.517329999999999</v>
      </c>
      <c r="BE37" s="324">
        <v>14.523669999999999</v>
      </c>
      <c r="BF37" s="324">
        <v>14.62494</v>
      </c>
      <c r="BG37" s="324">
        <v>14.91459</v>
      </c>
      <c r="BH37" s="324">
        <v>14.760120000000001</v>
      </c>
      <c r="BI37" s="324">
        <v>14.863670000000001</v>
      </c>
      <c r="BJ37" s="324">
        <v>14.184760000000001</v>
      </c>
      <c r="BK37" s="324">
        <v>14.210520000000001</v>
      </c>
      <c r="BL37" s="324">
        <v>14.46288</v>
      </c>
      <c r="BM37" s="324">
        <v>15.074059999999999</v>
      </c>
      <c r="BN37" s="324">
        <v>15.4214</v>
      </c>
      <c r="BO37" s="324">
        <v>15.15253</v>
      </c>
      <c r="BP37" s="324">
        <v>14.95543</v>
      </c>
      <c r="BQ37" s="324">
        <v>14.80705</v>
      </c>
      <c r="BR37" s="324">
        <v>14.805820000000001</v>
      </c>
      <c r="BS37" s="324">
        <v>14.97148</v>
      </c>
      <c r="BT37" s="324">
        <v>14.653600000000001</v>
      </c>
      <c r="BU37" s="324">
        <v>14.761419999999999</v>
      </c>
      <c r="BV37" s="324">
        <v>14.01727</v>
      </c>
    </row>
    <row r="38" spans="1:74" ht="11.25" customHeight="1" x14ac:dyDescent="0.2">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11.77</v>
      </c>
      <c r="BB38" s="208">
        <v>11.64967</v>
      </c>
      <c r="BC38" s="208">
        <v>11.457319999999999</v>
      </c>
      <c r="BD38" s="324">
        <v>11.907970000000001</v>
      </c>
      <c r="BE38" s="324">
        <v>12.053710000000001</v>
      </c>
      <c r="BF38" s="324">
        <v>12.072419999999999</v>
      </c>
      <c r="BG38" s="324">
        <v>12.239089999999999</v>
      </c>
      <c r="BH38" s="324">
        <v>12.1152</v>
      </c>
      <c r="BI38" s="324">
        <v>11.922689999999999</v>
      </c>
      <c r="BJ38" s="324">
        <v>11.72139</v>
      </c>
      <c r="BK38" s="324">
        <v>11.921530000000001</v>
      </c>
      <c r="BL38" s="324">
        <v>12.33881</v>
      </c>
      <c r="BM38" s="324">
        <v>12.123189999999999</v>
      </c>
      <c r="BN38" s="324">
        <v>11.897880000000001</v>
      </c>
      <c r="BO38" s="324">
        <v>11.65118</v>
      </c>
      <c r="BP38" s="324">
        <v>12.043749999999999</v>
      </c>
      <c r="BQ38" s="324">
        <v>12.03938</v>
      </c>
      <c r="BR38" s="324">
        <v>11.95326</v>
      </c>
      <c r="BS38" s="324">
        <v>11.978020000000001</v>
      </c>
      <c r="BT38" s="324">
        <v>11.76319</v>
      </c>
      <c r="BU38" s="324">
        <v>11.46311</v>
      </c>
      <c r="BV38" s="324">
        <v>11.18852</v>
      </c>
    </row>
    <row r="39" spans="1:74" ht="11.25" customHeight="1" x14ac:dyDescent="0.2">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7.5</v>
      </c>
      <c r="BB39" s="208">
        <v>7.1135979999999996</v>
      </c>
      <c r="BC39" s="208">
        <v>7.1328079999999998</v>
      </c>
      <c r="BD39" s="324">
        <v>7.5200839999999998</v>
      </c>
      <c r="BE39" s="324">
        <v>7.7605649999999997</v>
      </c>
      <c r="BF39" s="324">
        <v>7.8870680000000002</v>
      </c>
      <c r="BG39" s="324">
        <v>7.8297790000000003</v>
      </c>
      <c r="BH39" s="324">
        <v>7.5633710000000001</v>
      </c>
      <c r="BI39" s="324">
        <v>7.5152109999999999</v>
      </c>
      <c r="BJ39" s="324">
        <v>7.3820769999999998</v>
      </c>
      <c r="BK39" s="324">
        <v>7.4772220000000003</v>
      </c>
      <c r="BL39" s="324">
        <v>7.6067429999999998</v>
      </c>
      <c r="BM39" s="324">
        <v>7.5439730000000003</v>
      </c>
      <c r="BN39" s="324">
        <v>6.9209589999999999</v>
      </c>
      <c r="BO39" s="324">
        <v>6.8120789999999998</v>
      </c>
      <c r="BP39" s="324">
        <v>7.1832859999999998</v>
      </c>
      <c r="BQ39" s="324">
        <v>7.39384</v>
      </c>
      <c r="BR39" s="324">
        <v>7.4976029999999998</v>
      </c>
      <c r="BS39" s="324">
        <v>7.4443570000000001</v>
      </c>
      <c r="BT39" s="324">
        <v>7.208253</v>
      </c>
      <c r="BU39" s="324">
        <v>7.1785410000000001</v>
      </c>
      <c r="BV39" s="324">
        <v>7.0687369999999996</v>
      </c>
    </row>
    <row r="40" spans="1:74" ht="11.25" customHeight="1" x14ac:dyDescent="0.2">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324"/>
      <c r="BE40" s="324"/>
      <c r="BF40" s="324"/>
      <c r="BG40" s="324"/>
      <c r="BH40" s="324"/>
      <c r="BI40" s="324"/>
      <c r="BJ40" s="324"/>
      <c r="BK40" s="324"/>
      <c r="BL40" s="324"/>
      <c r="BM40" s="324"/>
      <c r="BN40" s="324"/>
      <c r="BO40" s="324"/>
      <c r="BP40" s="324"/>
      <c r="BQ40" s="324"/>
      <c r="BR40" s="324"/>
      <c r="BS40" s="324"/>
      <c r="BT40" s="324"/>
      <c r="BU40" s="324"/>
      <c r="BV40" s="324"/>
    </row>
    <row r="41" spans="1:74" ht="11.25" customHeight="1" x14ac:dyDescent="0.2">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253">
        <v>89.660505951999994</v>
      </c>
      <c r="BD41" s="348">
        <v>83.976249999999993</v>
      </c>
      <c r="BE41" s="348">
        <v>95.275090000000006</v>
      </c>
      <c r="BF41" s="348">
        <v>91.95335</v>
      </c>
      <c r="BG41" s="348">
        <v>86.746619999999993</v>
      </c>
      <c r="BH41" s="348">
        <v>83.737300000000005</v>
      </c>
      <c r="BI41" s="348">
        <v>76.707369999999997</v>
      </c>
      <c r="BJ41" s="348">
        <v>80.02167</v>
      </c>
      <c r="BK41" s="348">
        <v>81.535570000000007</v>
      </c>
      <c r="BL41" s="348">
        <v>74.098399999999998</v>
      </c>
      <c r="BM41" s="348">
        <v>49.334679999999999</v>
      </c>
      <c r="BN41" s="348">
        <v>58.530360000000002</v>
      </c>
      <c r="BO41" s="348">
        <v>83.498180000000005</v>
      </c>
      <c r="BP41" s="348">
        <v>40.171500000000002</v>
      </c>
      <c r="BQ41" s="348">
        <v>47.394159999999999</v>
      </c>
      <c r="BR41" s="348">
        <v>46.847940000000001</v>
      </c>
      <c r="BS41" s="348">
        <v>44.002600000000001</v>
      </c>
      <c r="BT41" s="348">
        <v>39.95758</v>
      </c>
      <c r="BU41" s="348">
        <v>36.487929999999999</v>
      </c>
      <c r="BV41" s="348">
        <v>40.150959999999998</v>
      </c>
    </row>
    <row r="42" spans="1:74" ht="11.25" customHeight="1" x14ac:dyDescent="0.2">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253">
        <v>57.101920649999997</v>
      </c>
      <c r="BD42" s="348">
        <v>82.429609999999997</v>
      </c>
      <c r="BE42" s="348">
        <v>99.231219999999993</v>
      </c>
      <c r="BF42" s="348">
        <v>111.5137</v>
      </c>
      <c r="BG42" s="348">
        <v>84.542209999999997</v>
      </c>
      <c r="BH42" s="348">
        <v>66.651489999999995</v>
      </c>
      <c r="BI42" s="348">
        <v>67.2881</v>
      </c>
      <c r="BJ42" s="348">
        <v>67.658529999999999</v>
      </c>
      <c r="BK42" s="348">
        <v>69.900729999999996</v>
      </c>
      <c r="BL42" s="348">
        <v>61.878819999999997</v>
      </c>
      <c r="BM42" s="348">
        <v>44.278170000000003</v>
      </c>
      <c r="BN42" s="348">
        <v>31.405329999999999</v>
      </c>
      <c r="BO42" s="348">
        <v>33.666060000000002</v>
      </c>
      <c r="BP42" s="348">
        <v>36.590089999999996</v>
      </c>
      <c r="BQ42" s="348">
        <v>38.251910000000002</v>
      </c>
      <c r="BR42" s="348">
        <v>39.241430000000001</v>
      </c>
      <c r="BS42" s="348">
        <v>37.79468</v>
      </c>
      <c r="BT42" s="348">
        <v>34.473080000000003</v>
      </c>
      <c r="BU42" s="348">
        <v>34.692599999999999</v>
      </c>
      <c r="BV42" s="348">
        <v>36.186929999999997</v>
      </c>
    </row>
    <row r="43" spans="1:74" ht="11.25" customHeight="1" x14ac:dyDescent="0.2">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253">
        <v>78.202351190000002</v>
      </c>
      <c r="BD43" s="348">
        <v>129.2749</v>
      </c>
      <c r="BE43" s="348">
        <v>171.5831</v>
      </c>
      <c r="BF43" s="348">
        <v>157.7414</v>
      </c>
      <c r="BG43" s="348">
        <v>27.551300000000001</v>
      </c>
      <c r="BH43" s="348">
        <v>46.213360000000002</v>
      </c>
      <c r="BI43" s="348">
        <v>39.658589999999997</v>
      </c>
      <c r="BJ43" s="348">
        <v>48.320189999999997</v>
      </c>
      <c r="BK43" s="348">
        <v>51.370199999999997</v>
      </c>
      <c r="BL43" s="348">
        <v>42.067740000000001</v>
      </c>
      <c r="BM43" s="348">
        <v>41.59984</v>
      </c>
      <c r="BN43" s="348">
        <v>36.641460000000002</v>
      </c>
      <c r="BO43" s="348">
        <v>115.581</v>
      </c>
      <c r="BP43" s="348">
        <v>132.31</v>
      </c>
      <c r="BQ43" s="348">
        <v>128.2055</v>
      </c>
      <c r="BR43" s="348">
        <v>146.60390000000001</v>
      </c>
      <c r="BS43" s="348">
        <v>141.3708</v>
      </c>
      <c r="BT43" s="348">
        <v>58.264670000000002</v>
      </c>
      <c r="BU43" s="348">
        <v>13.469810000000001</v>
      </c>
      <c r="BV43" s="348">
        <v>23.76332</v>
      </c>
    </row>
    <row r="44" spans="1:74" ht="11.25" customHeight="1" x14ac:dyDescent="0.2">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253">
        <v>84.392351189999999</v>
      </c>
      <c r="BD44" s="348">
        <v>131.9896</v>
      </c>
      <c r="BE44" s="348">
        <v>130.58410000000001</v>
      </c>
      <c r="BF44" s="348">
        <v>100.65089999999999</v>
      </c>
      <c r="BG44" s="348">
        <v>12.68041</v>
      </c>
      <c r="BH44" s="348">
        <v>42.848329999999997</v>
      </c>
      <c r="BI44" s="348">
        <v>37.85774</v>
      </c>
      <c r="BJ44" s="348">
        <v>43.681759999999997</v>
      </c>
      <c r="BK44" s="348">
        <v>47.806040000000003</v>
      </c>
      <c r="BL44" s="348">
        <v>46.347259999999999</v>
      </c>
      <c r="BM44" s="348">
        <v>41.063499999999998</v>
      </c>
      <c r="BN44" s="348">
        <v>34.168889999999998</v>
      </c>
      <c r="BO44" s="348">
        <v>69.485349999999997</v>
      </c>
      <c r="BP44" s="348">
        <v>154.0164</v>
      </c>
      <c r="BQ44" s="348">
        <v>156.98079999999999</v>
      </c>
      <c r="BR44" s="348">
        <v>142.58240000000001</v>
      </c>
      <c r="BS44" s="348">
        <v>98.894580000000005</v>
      </c>
      <c r="BT44" s="348">
        <v>23.172370000000001</v>
      </c>
      <c r="BU44" s="348">
        <v>14.32042</v>
      </c>
      <c r="BV44" s="348">
        <v>26.259309999999999</v>
      </c>
    </row>
    <row r="45" spans="1:74" ht="11.25" customHeight="1" x14ac:dyDescent="0.2">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253">
        <v>93.500499583000007</v>
      </c>
      <c r="BD45" s="348">
        <v>82.999160000000003</v>
      </c>
      <c r="BE45" s="348">
        <v>101.02849999999999</v>
      </c>
      <c r="BF45" s="348">
        <v>117.96129999999999</v>
      </c>
      <c r="BG45" s="348">
        <v>97.969269999999995</v>
      </c>
      <c r="BH45" s="348">
        <v>82.485640000000004</v>
      </c>
      <c r="BI45" s="348">
        <v>75.322270000000003</v>
      </c>
      <c r="BJ45" s="348">
        <v>82.448750000000004</v>
      </c>
      <c r="BK45" s="348">
        <v>88.372860000000003</v>
      </c>
      <c r="BL45" s="348">
        <v>74.742609999999999</v>
      </c>
      <c r="BM45" s="348">
        <v>59.916710000000002</v>
      </c>
      <c r="BN45" s="348">
        <v>47.671939999999999</v>
      </c>
      <c r="BO45" s="348">
        <v>40.773690000000002</v>
      </c>
      <c r="BP45" s="348">
        <v>44.18835</v>
      </c>
      <c r="BQ45" s="348">
        <v>47.945970000000003</v>
      </c>
      <c r="BR45" s="348">
        <v>49.978569999999998</v>
      </c>
      <c r="BS45" s="348">
        <v>39.898409999999998</v>
      </c>
      <c r="BT45" s="348">
        <v>41.429180000000002</v>
      </c>
      <c r="BU45" s="348">
        <v>39.525230000000001</v>
      </c>
      <c r="BV45" s="348">
        <v>46.095680000000002</v>
      </c>
    </row>
    <row r="46" spans="1:74" ht="11.25" customHeight="1" x14ac:dyDescent="0.2">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253">
        <v>91.160416667000007</v>
      </c>
      <c r="BD46" s="348">
        <v>88.116039999999998</v>
      </c>
      <c r="BE46" s="348">
        <v>89.548100000000005</v>
      </c>
      <c r="BF46" s="348">
        <v>98.905590000000004</v>
      </c>
      <c r="BG46" s="348">
        <v>87.469899999999996</v>
      </c>
      <c r="BH46" s="348">
        <v>76.497249999999994</v>
      </c>
      <c r="BI46" s="348">
        <v>68.156369999999995</v>
      </c>
      <c r="BJ46" s="348">
        <v>75.028559999999999</v>
      </c>
      <c r="BK46" s="348">
        <v>80.655389999999997</v>
      </c>
      <c r="BL46" s="348">
        <v>68.62209</v>
      </c>
      <c r="BM46" s="348">
        <v>55.022739999999999</v>
      </c>
      <c r="BN46" s="348">
        <v>42.371490000000001</v>
      </c>
      <c r="BO46" s="348">
        <v>35.016689999999997</v>
      </c>
      <c r="BP46" s="348">
        <v>38.00694</v>
      </c>
      <c r="BQ46" s="348">
        <v>40.070149999999998</v>
      </c>
      <c r="BR46" s="348">
        <v>42.114960000000004</v>
      </c>
      <c r="BS46" s="348">
        <v>33.13552</v>
      </c>
      <c r="BT46" s="348">
        <v>36.016620000000003</v>
      </c>
      <c r="BU46" s="348">
        <v>34.359639999999999</v>
      </c>
      <c r="BV46" s="348">
        <v>38.394190000000002</v>
      </c>
    </row>
    <row r="47" spans="1:74" ht="11.25" customHeight="1" x14ac:dyDescent="0.2">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253">
        <v>79.637198511999998</v>
      </c>
      <c r="BD47" s="348">
        <v>80.042349999999999</v>
      </c>
      <c r="BE47" s="348">
        <v>83.257170000000002</v>
      </c>
      <c r="BF47" s="348">
        <v>81.279219999999995</v>
      </c>
      <c r="BG47" s="348">
        <v>66.741309999999999</v>
      </c>
      <c r="BH47" s="348">
        <v>61.201819999999998</v>
      </c>
      <c r="BI47" s="348">
        <v>50.633130000000001</v>
      </c>
      <c r="BJ47" s="348">
        <v>56.475380000000001</v>
      </c>
      <c r="BK47" s="348">
        <v>61.659100000000002</v>
      </c>
      <c r="BL47" s="348">
        <v>51.770330000000001</v>
      </c>
      <c r="BM47" s="348">
        <v>41.086469999999998</v>
      </c>
      <c r="BN47" s="348">
        <v>30.49193</v>
      </c>
      <c r="BO47" s="348">
        <v>24.789300000000001</v>
      </c>
      <c r="BP47" s="348">
        <v>30.920639999999999</v>
      </c>
      <c r="BQ47" s="348">
        <v>31.393160000000002</v>
      </c>
      <c r="BR47" s="348">
        <v>33.038150000000002</v>
      </c>
      <c r="BS47" s="348">
        <v>23.35915</v>
      </c>
      <c r="BT47" s="348">
        <v>25.713170000000002</v>
      </c>
      <c r="BU47" s="348">
        <v>23.400490000000001</v>
      </c>
      <c r="BV47" s="348">
        <v>26.458559999999999</v>
      </c>
    </row>
    <row r="48" spans="1:74" ht="11.25" customHeight="1" x14ac:dyDescent="0.2">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253">
        <v>82.916666667000001</v>
      </c>
      <c r="BD48" s="348">
        <v>70.731909999999999</v>
      </c>
      <c r="BE48" s="348">
        <v>74.71481</v>
      </c>
      <c r="BF48" s="348">
        <v>82.339789999999994</v>
      </c>
      <c r="BG48" s="348">
        <v>72.413759999999996</v>
      </c>
      <c r="BH48" s="348">
        <v>67.759929999999997</v>
      </c>
      <c r="BI48" s="348">
        <v>62.511659999999999</v>
      </c>
      <c r="BJ48" s="348">
        <v>68.265559999999994</v>
      </c>
      <c r="BK48" s="348">
        <v>71.868279999999999</v>
      </c>
      <c r="BL48" s="348">
        <v>61.71208</v>
      </c>
      <c r="BM48" s="348">
        <v>48.761629999999997</v>
      </c>
      <c r="BN48" s="348">
        <v>37.688920000000003</v>
      </c>
      <c r="BO48" s="348">
        <v>31.772549999999999</v>
      </c>
      <c r="BP48" s="348">
        <v>34.068359999999998</v>
      </c>
      <c r="BQ48" s="348">
        <v>35.961750000000002</v>
      </c>
      <c r="BR48" s="348">
        <v>37.721319999999999</v>
      </c>
      <c r="BS48" s="348">
        <v>30.557980000000001</v>
      </c>
      <c r="BT48" s="348">
        <v>32.052860000000003</v>
      </c>
      <c r="BU48" s="348">
        <v>30.82151</v>
      </c>
      <c r="BV48" s="348">
        <v>35.012929999999997</v>
      </c>
    </row>
    <row r="49" spans="1:74" ht="11.25" customHeight="1" x14ac:dyDescent="0.2">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253">
        <v>75.714285713999999</v>
      </c>
      <c r="BD49" s="348">
        <v>62.201529999999998</v>
      </c>
      <c r="BE49" s="348">
        <v>66.043520000000001</v>
      </c>
      <c r="BF49" s="348">
        <v>69.589939999999999</v>
      </c>
      <c r="BG49" s="348">
        <v>66.599670000000003</v>
      </c>
      <c r="BH49" s="348">
        <v>65.684510000000003</v>
      </c>
      <c r="BI49" s="348">
        <v>60.918469999999999</v>
      </c>
      <c r="BJ49" s="348">
        <v>63.323120000000003</v>
      </c>
      <c r="BK49" s="348">
        <v>65.892319999999998</v>
      </c>
      <c r="BL49" s="348">
        <v>58.019120000000001</v>
      </c>
      <c r="BM49" s="348">
        <v>45.837820000000001</v>
      </c>
      <c r="BN49" s="348">
        <v>35.749020000000002</v>
      </c>
      <c r="BO49" s="348">
        <v>32.223030000000001</v>
      </c>
      <c r="BP49" s="348">
        <v>31.78274</v>
      </c>
      <c r="BQ49" s="348">
        <v>33.904739999999997</v>
      </c>
      <c r="BR49" s="348">
        <v>34.831530000000001</v>
      </c>
      <c r="BS49" s="348">
        <v>32.834470000000003</v>
      </c>
      <c r="BT49" s="348">
        <v>32.718980000000002</v>
      </c>
      <c r="BU49" s="348">
        <v>32.727969999999999</v>
      </c>
      <c r="BV49" s="348">
        <v>33.753979999999999</v>
      </c>
    </row>
    <row r="50" spans="1:74" ht="11.25" customHeight="1" x14ac:dyDescent="0.2">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253">
        <v>62.478571428999999</v>
      </c>
      <c r="BD50" s="348">
        <v>93.661749999999998</v>
      </c>
      <c r="BE50" s="348">
        <v>106.9545</v>
      </c>
      <c r="BF50" s="348">
        <v>122.2139</v>
      </c>
      <c r="BG50" s="348">
        <v>95.037769999999995</v>
      </c>
      <c r="BH50" s="348">
        <v>74.704009999999997</v>
      </c>
      <c r="BI50" s="348">
        <v>76.243549999999999</v>
      </c>
      <c r="BJ50" s="348">
        <v>82.046899999999994</v>
      </c>
      <c r="BK50" s="348">
        <v>90.320790000000002</v>
      </c>
      <c r="BL50" s="348">
        <v>71.236829999999998</v>
      </c>
      <c r="BM50" s="348">
        <v>49.961129999999997</v>
      </c>
      <c r="BN50" s="348">
        <v>35.561549999999997</v>
      </c>
      <c r="BO50" s="348">
        <v>35.666530000000002</v>
      </c>
      <c r="BP50" s="348">
        <v>37.731110000000001</v>
      </c>
      <c r="BQ50" s="348">
        <v>40.338180000000001</v>
      </c>
      <c r="BR50" s="348">
        <v>42.743780000000001</v>
      </c>
      <c r="BS50" s="348">
        <v>43.076279999999997</v>
      </c>
      <c r="BT50" s="348">
        <v>40.888550000000002</v>
      </c>
      <c r="BU50" s="348">
        <v>40.719900000000003</v>
      </c>
      <c r="BV50" s="348">
        <v>42.752929999999999</v>
      </c>
    </row>
    <row r="51" spans="1:74" ht="11.25" customHeight="1" x14ac:dyDescent="0.2">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209">
        <v>55.416666667000001</v>
      </c>
      <c r="BD51" s="350">
        <v>85.024199999999993</v>
      </c>
      <c r="BE51" s="350">
        <v>96.858630000000005</v>
      </c>
      <c r="BF51" s="350">
        <v>107.25830000000001</v>
      </c>
      <c r="BG51" s="350">
        <v>81.587639999999993</v>
      </c>
      <c r="BH51" s="350">
        <v>62.315379999999998</v>
      </c>
      <c r="BI51" s="350">
        <v>59.70599</v>
      </c>
      <c r="BJ51" s="350">
        <v>61.285069999999997</v>
      </c>
      <c r="BK51" s="350">
        <v>63.547469999999997</v>
      </c>
      <c r="BL51" s="350">
        <v>56.176229999999997</v>
      </c>
      <c r="BM51" s="350">
        <v>39.700890000000001</v>
      </c>
      <c r="BN51" s="350">
        <v>29.57911</v>
      </c>
      <c r="BO51" s="350">
        <v>30.280339999999999</v>
      </c>
      <c r="BP51" s="350">
        <v>32.709850000000003</v>
      </c>
      <c r="BQ51" s="350">
        <v>35.193759999999997</v>
      </c>
      <c r="BR51" s="350">
        <v>35.106290000000001</v>
      </c>
      <c r="BS51" s="350">
        <v>33.297750000000001</v>
      </c>
      <c r="BT51" s="350">
        <v>30.693359999999998</v>
      </c>
      <c r="BU51" s="350">
        <v>30.93317</v>
      </c>
      <c r="BV51" s="350">
        <v>31.651009999999999</v>
      </c>
    </row>
    <row r="52" spans="1:74" s="416" customFormat="1" ht="11.95" customHeight="1" x14ac:dyDescent="0.2">
      <c r="A52" s="415"/>
      <c r="B52" s="807" t="s">
        <v>1373</v>
      </c>
      <c r="C52" s="763"/>
      <c r="D52" s="763"/>
      <c r="E52" s="763"/>
      <c r="F52" s="763"/>
      <c r="G52" s="763"/>
      <c r="H52" s="763"/>
      <c r="I52" s="763"/>
      <c r="J52" s="763"/>
      <c r="K52" s="763"/>
      <c r="L52" s="763"/>
      <c r="M52" s="763"/>
      <c r="N52" s="763"/>
      <c r="O52" s="763"/>
      <c r="P52" s="763"/>
      <c r="Q52" s="763"/>
      <c r="AY52" s="466"/>
      <c r="AZ52" s="466"/>
      <c r="BA52" s="466"/>
      <c r="BB52" s="466"/>
      <c r="BC52" s="466"/>
      <c r="BD52" s="466"/>
      <c r="BE52" s="466"/>
      <c r="BF52" s="466"/>
      <c r="BG52" s="466"/>
      <c r="BH52" s="466"/>
      <c r="BI52" s="466"/>
      <c r="BJ52" s="466"/>
    </row>
    <row r="53" spans="1:74" s="416" customFormat="1" ht="11.95" customHeight="1" x14ac:dyDescent="0.2">
      <c r="A53" s="415"/>
      <c r="B53" s="807" t="s">
        <v>1374</v>
      </c>
      <c r="C53" s="763"/>
      <c r="D53" s="763"/>
      <c r="E53" s="763"/>
      <c r="F53" s="763"/>
      <c r="G53" s="763"/>
      <c r="H53" s="763"/>
      <c r="I53" s="763"/>
      <c r="J53" s="763"/>
      <c r="K53" s="763"/>
      <c r="L53" s="763"/>
      <c r="M53" s="763"/>
      <c r="N53" s="763"/>
      <c r="O53" s="763"/>
      <c r="P53" s="763"/>
      <c r="Q53" s="763"/>
      <c r="AY53" s="466"/>
      <c r="AZ53" s="466"/>
      <c r="BA53" s="466"/>
      <c r="BB53" s="466"/>
      <c r="BC53" s="466"/>
      <c r="BD53" s="600"/>
      <c r="BE53" s="600"/>
      <c r="BF53" s="600"/>
      <c r="BG53" s="466"/>
      <c r="BH53" s="466"/>
      <c r="BI53" s="466"/>
      <c r="BJ53" s="466"/>
    </row>
    <row r="54" spans="1:74" s="416" customFormat="1" ht="11.95" customHeight="1" x14ac:dyDescent="0.2">
      <c r="A54" s="417"/>
      <c r="B54" s="796" t="s">
        <v>1375</v>
      </c>
      <c r="C54" s="756"/>
      <c r="D54" s="756"/>
      <c r="E54" s="756"/>
      <c r="F54" s="756"/>
      <c r="G54" s="756"/>
      <c r="H54" s="756"/>
      <c r="I54" s="756"/>
      <c r="J54" s="756"/>
      <c r="K54" s="756"/>
      <c r="L54" s="756"/>
      <c r="M54" s="756"/>
      <c r="N54" s="756"/>
      <c r="O54" s="756"/>
      <c r="P54" s="756"/>
      <c r="Q54" s="753"/>
      <c r="AY54" s="466"/>
      <c r="AZ54" s="466"/>
      <c r="BA54" s="466"/>
      <c r="BB54" s="466"/>
      <c r="BC54" s="466"/>
      <c r="BD54" s="600"/>
      <c r="BE54" s="600"/>
      <c r="BF54" s="600"/>
      <c r="BG54" s="466"/>
      <c r="BH54" s="466"/>
      <c r="BI54" s="466"/>
      <c r="BJ54" s="466"/>
    </row>
    <row r="55" spans="1:74" s="416" customFormat="1" ht="11.95" customHeight="1" x14ac:dyDescent="0.2">
      <c r="A55" s="417"/>
      <c r="B55" s="796" t="s">
        <v>1376</v>
      </c>
      <c r="C55" s="756"/>
      <c r="D55" s="756"/>
      <c r="E55" s="756"/>
      <c r="F55" s="756"/>
      <c r="G55" s="756"/>
      <c r="H55" s="756"/>
      <c r="I55" s="756"/>
      <c r="J55" s="756"/>
      <c r="K55" s="756"/>
      <c r="L55" s="756"/>
      <c r="M55" s="756"/>
      <c r="N55" s="756"/>
      <c r="O55" s="756"/>
      <c r="P55" s="756"/>
      <c r="Q55" s="753"/>
      <c r="AY55" s="466"/>
      <c r="AZ55" s="466"/>
      <c r="BA55" s="466"/>
      <c r="BB55" s="466"/>
      <c r="BC55" s="466"/>
      <c r="BD55" s="600"/>
      <c r="BE55" s="600"/>
      <c r="BF55" s="600"/>
      <c r="BG55" s="466"/>
      <c r="BH55" s="466"/>
      <c r="BI55" s="466"/>
      <c r="BJ55" s="466"/>
    </row>
    <row r="56" spans="1:74" s="416" customFormat="1" ht="11.95" customHeight="1" x14ac:dyDescent="0.2">
      <c r="A56" s="417"/>
      <c r="B56" s="796" t="s">
        <v>1320</v>
      </c>
      <c r="C56" s="753"/>
      <c r="D56" s="753"/>
      <c r="E56" s="753"/>
      <c r="F56" s="753"/>
      <c r="G56" s="753"/>
      <c r="H56" s="753"/>
      <c r="I56" s="753"/>
      <c r="J56" s="753"/>
      <c r="K56" s="753"/>
      <c r="L56" s="753"/>
      <c r="M56" s="753"/>
      <c r="N56" s="753"/>
      <c r="O56" s="753"/>
      <c r="P56" s="753"/>
      <c r="Q56" s="753"/>
      <c r="AY56" s="466"/>
      <c r="AZ56" s="466"/>
      <c r="BA56" s="466"/>
      <c r="BB56" s="466"/>
      <c r="BC56" s="466"/>
      <c r="BD56" s="600"/>
      <c r="BE56" s="600"/>
      <c r="BF56" s="600"/>
      <c r="BG56" s="466"/>
      <c r="BH56" s="466"/>
      <c r="BI56" s="466"/>
      <c r="BJ56" s="466"/>
    </row>
    <row r="57" spans="1:74" s="265" customFormat="1" ht="11.95" customHeight="1" x14ac:dyDescent="0.2">
      <c r="A57" s="101"/>
      <c r="B57" s="781" t="s">
        <v>1377</v>
      </c>
      <c r="C57" s="738"/>
      <c r="D57" s="738"/>
      <c r="E57" s="738"/>
      <c r="F57" s="738"/>
      <c r="G57" s="738"/>
      <c r="H57" s="738"/>
      <c r="I57" s="738"/>
      <c r="J57" s="738"/>
      <c r="K57" s="738"/>
      <c r="L57" s="738"/>
      <c r="M57" s="738"/>
      <c r="N57" s="738"/>
      <c r="O57" s="738"/>
      <c r="P57" s="738"/>
      <c r="Q57" s="738"/>
      <c r="AY57" s="465"/>
      <c r="AZ57" s="465"/>
      <c r="BA57" s="465"/>
      <c r="BB57" s="465"/>
      <c r="BC57" s="465"/>
      <c r="BD57" s="599"/>
      <c r="BE57" s="599"/>
      <c r="BF57" s="599"/>
      <c r="BG57" s="465"/>
      <c r="BH57" s="465"/>
      <c r="BI57" s="465"/>
      <c r="BJ57" s="465"/>
    </row>
    <row r="58" spans="1:74" s="416" customFormat="1" ht="11.95" customHeight="1" x14ac:dyDescent="0.2">
      <c r="A58" s="417"/>
      <c r="B58" s="774" t="str">
        <f>"Notes: "&amp;"EIA completed modeling and analysis for this report on " &amp;Dates!D2&amp;"."</f>
        <v>Notes: EIA completed modeling and analysis for this report on Thursday June 2, 2022.</v>
      </c>
      <c r="C58" s="797"/>
      <c r="D58" s="797"/>
      <c r="E58" s="797"/>
      <c r="F58" s="797"/>
      <c r="G58" s="797"/>
      <c r="H58" s="797"/>
      <c r="I58" s="797"/>
      <c r="J58" s="797"/>
      <c r="K58" s="797"/>
      <c r="L58" s="797"/>
      <c r="M58" s="797"/>
      <c r="N58" s="797"/>
      <c r="O58" s="797"/>
      <c r="P58" s="797"/>
      <c r="Q58" s="775"/>
      <c r="AY58" s="466"/>
      <c r="AZ58" s="466"/>
      <c r="BA58" s="466"/>
      <c r="BB58" s="466"/>
      <c r="BC58" s="466"/>
      <c r="BD58" s="600"/>
      <c r="BE58" s="600"/>
      <c r="BF58" s="600"/>
      <c r="BG58" s="466"/>
      <c r="BH58" s="466"/>
      <c r="BI58" s="466"/>
      <c r="BJ58" s="466"/>
    </row>
    <row r="59" spans="1:74" s="416" customFormat="1" ht="11.95" customHeight="1" x14ac:dyDescent="0.2">
      <c r="A59" s="417"/>
      <c r="B59" s="764" t="s">
        <v>351</v>
      </c>
      <c r="C59" s="763"/>
      <c r="D59" s="763"/>
      <c r="E59" s="763"/>
      <c r="F59" s="763"/>
      <c r="G59" s="763"/>
      <c r="H59" s="763"/>
      <c r="I59" s="763"/>
      <c r="J59" s="763"/>
      <c r="K59" s="763"/>
      <c r="L59" s="763"/>
      <c r="M59" s="763"/>
      <c r="N59" s="763"/>
      <c r="O59" s="763"/>
      <c r="P59" s="763"/>
      <c r="Q59" s="763"/>
      <c r="AY59" s="466"/>
      <c r="AZ59" s="466"/>
      <c r="BA59" s="466"/>
      <c r="BB59" s="466"/>
      <c r="BC59" s="466"/>
      <c r="BD59" s="600"/>
      <c r="BE59" s="600"/>
      <c r="BF59" s="600"/>
      <c r="BG59" s="466"/>
      <c r="BH59" s="466"/>
      <c r="BI59" s="466"/>
      <c r="BJ59" s="466"/>
    </row>
    <row r="60" spans="1:74" s="416" customFormat="1" ht="11.95" customHeight="1" x14ac:dyDescent="0.2">
      <c r="A60" s="417"/>
      <c r="B60" s="781" t="s">
        <v>127</v>
      </c>
      <c r="C60" s="738"/>
      <c r="D60" s="738"/>
      <c r="E60" s="738"/>
      <c r="F60" s="738"/>
      <c r="G60" s="738"/>
      <c r="H60" s="738"/>
      <c r="I60" s="738"/>
      <c r="J60" s="738"/>
      <c r="K60" s="738"/>
      <c r="L60" s="738"/>
      <c r="M60" s="738"/>
      <c r="N60" s="738"/>
      <c r="O60" s="738"/>
      <c r="P60" s="738"/>
      <c r="Q60" s="738"/>
      <c r="AY60" s="466"/>
      <c r="AZ60" s="466"/>
      <c r="BA60" s="466"/>
      <c r="BB60" s="466"/>
      <c r="BC60" s="466"/>
      <c r="BD60" s="600"/>
      <c r="BE60" s="600"/>
      <c r="BF60" s="600"/>
      <c r="BG60" s="466"/>
      <c r="BH60" s="466"/>
      <c r="BI60" s="466"/>
      <c r="BJ60" s="466"/>
    </row>
    <row r="61" spans="1:74" s="416" customFormat="1" ht="11.95" customHeight="1" x14ac:dyDescent="0.2">
      <c r="A61" s="415"/>
      <c r="B61" s="757" t="s">
        <v>1321</v>
      </c>
      <c r="C61" s="797"/>
      <c r="D61" s="797"/>
      <c r="E61" s="797"/>
      <c r="F61" s="797"/>
      <c r="G61" s="797"/>
      <c r="H61" s="797"/>
      <c r="I61" s="797"/>
      <c r="J61" s="797"/>
      <c r="K61" s="797"/>
      <c r="L61" s="797"/>
      <c r="M61" s="797"/>
      <c r="N61" s="797"/>
      <c r="O61" s="797"/>
      <c r="P61" s="797"/>
      <c r="Q61" s="775"/>
      <c r="AY61" s="466"/>
      <c r="AZ61" s="466"/>
      <c r="BA61" s="466"/>
      <c r="BB61" s="466"/>
      <c r="BC61" s="466"/>
      <c r="BD61" s="600"/>
      <c r="BE61" s="600"/>
      <c r="BF61" s="600"/>
      <c r="BG61" s="466"/>
      <c r="BH61" s="466"/>
      <c r="BI61" s="466"/>
      <c r="BJ61" s="466"/>
    </row>
    <row r="62" spans="1:74" s="416" customFormat="1" ht="22.45" customHeight="1" x14ac:dyDescent="0.2">
      <c r="A62" s="415"/>
      <c r="B62" s="774" t="s">
        <v>1322</v>
      </c>
      <c r="C62" s="797"/>
      <c r="D62" s="797"/>
      <c r="E62" s="797"/>
      <c r="F62" s="797"/>
      <c r="G62" s="797"/>
      <c r="H62" s="797"/>
      <c r="I62" s="797"/>
      <c r="J62" s="797"/>
      <c r="K62" s="797"/>
      <c r="L62" s="797"/>
      <c r="M62" s="797"/>
      <c r="N62" s="797"/>
      <c r="O62" s="797"/>
      <c r="P62" s="797"/>
      <c r="Q62" s="775"/>
      <c r="AY62" s="466"/>
      <c r="AZ62" s="466"/>
      <c r="BA62" s="466"/>
      <c r="BB62" s="466"/>
      <c r="BC62" s="466"/>
      <c r="BD62" s="600"/>
      <c r="BE62" s="600"/>
      <c r="BF62" s="600"/>
      <c r="BG62" s="466"/>
      <c r="BH62" s="466"/>
      <c r="BI62" s="466"/>
      <c r="BJ62" s="466"/>
    </row>
    <row r="63" spans="1:74" s="416" customFormat="1" ht="11.95" customHeight="1" x14ac:dyDescent="0.2">
      <c r="A63" s="415"/>
      <c r="B63" s="774" t="s">
        <v>1323</v>
      </c>
      <c r="C63" s="797"/>
      <c r="D63" s="797"/>
      <c r="E63" s="797"/>
      <c r="F63" s="797"/>
      <c r="G63" s="797"/>
      <c r="H63" s="797"/>
      <c r="I63" s="797"/>
      <c r="J63" s="797"/>
      <c r="K63" s="797"/>
      <c r="L63" s="797"/>
      <c r="M63" s="797"/>
      <c r="N63" s="797"/>
      <c r="O63" s="797"/>
      <c r="P63" s="797"/>
      <c r="Q63" s="775"/>
      <c r="AY63" s="466"/>
      <c r="AZ63" s="466"/>
      <c r="BA63" s="466"/>
      <c r="BB63" s="466"/>
      <c r="BC63" s="466"/>
      <c r="BD63" s="600"/>
      <c r="BE63" s="600"/>
      <c r="BF63" s="600"/>
      <c r="BG63" s="466"/>
      <c r="BH63" s="466"/>
      <c r="BI63" s="466"/>
      <c r="BJ63" s="466"/>
    </row>
    <row r="64" spans="1:74" s="418" customFormat="1" ht="11.95" customHeight="1" x14ac:dyDescent="0.2">
      <c r="A64" s="393"/>
      <c r="B64" s="774" t="s">
        <v>1324</v>
      </c>
      <c r="C64" s="797"/>
      <c r="D64" s="797"/>
      <c r="E64" s="797"/>
      <c r="F64" s="797"/>
      <c r="G64" s="797"/>
      <c r="H64" s="797"/>
      <c r="I64" s="797"/>
      <c r="J64" s="797"/>
      <c r="K64" s="797"/>
      <c r="L64" s="797"/>
      <c r="M64" s="797"/>
      <c r="N64" s="797"/>
      <c r="O64" s="797"/>
      <c r="P64" s="797"/>
      <c r="Q64" s="775"/>
      <c r="AY64" s="462"/>
      <c r="AZ64" s="462"/>
      <c r="BA64" s="462"/>
      <c r="BB64" s="462"/>
      <c r="BC64" s="462"/>
      <c r="BD64" s="601"/>
      <c r="BE64" s="601"/>
      <c r="BF64" s="601"/>
      <c r="BG64" s="462"/>
      <c r="BH64" s="462"/>
      <c r="BI64" s="462"/>
      <c r="BJ64" s="462"/>
    </row>
    <row r="65" spans="1:74" ht="12.85" x14ac:dyDescent="0.2">
      <c r="A65" s="101"/>
      <c r="B65" s="774" t="s">
        <v>831</v>
      </c>
      <c r="C65" s="775"/>
      <c r="D65" s="775"/>
      <c r="E65" s="775"/>
      <c r="F65" s="775"/>
      <c r="G65" s="775"/>
      <c r="H65" s="775"/>
      <c r="I65" s="775"/>
      <c r="J65" s="775"/>
      <c r="K65" s="775"/>
      <c r="L65" s="775"/>
      <c r="M65" s="775"/>
      <c r="N65" s="775"/>
      <c r="O65" s="775"/>
      <c r="P65" s="775"/>
      <c r="Q65" s="753"/>
      <c r="BK65" s="344"/>
      <c r="BL65" s="344"/>
      <c r="BM65" s="344"/>
      <c r="BN65" s="344"/>
      <c r="BO65" s="344"/>
      <c r="BP65" s="344"/>
      <c r="BQ65" s="344"/>
      <c r="BR65" s="344"/>
      <c r="BS65" s="344"/>
      <c r="BT65" s="344"/>
      <c r="BU65" s="344"/>
      <c r="BV65" s="344"/>
    </row>
    <row r="66" spans="1:74" ht="12.65" customHeight="1" x14ac:dyDescent="0.2">
      <c r="A66" s="101"/>
      <c r="B66" s="765" t="s">
        <v>1362</v>
      </c>
      <c r="C66" s="753"/>
      <c r="D66" s="753"/>
      <c r="E66" s="753"/>
      <c r="F66" s="753"/>
      <c r="G66" s="753"/>
      <c r="H66" s="753"/>
      <c r="I66" s="753"/>
      <c r="J66" s="753"/>
      <c r="K66" s="753"/>
      <c r="L66" s="753"/>
      <c r="M66" s="753"/>
      <c r="N66" s="753"/>
      <c r="O66" s="753"/>
      <c r="P66" s="753"/>
      <c r="Q66" s="753"/>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11.5" style="112" customWidth="1"/>
    <col min="2" max="2" width="17" style="112" customWidth="1"/>
    <col min="3" max="50" width="6.5" style="112" customWidth="1"/>
    <col min="51" max="55" width="6.5" style="341" customWidth="1"/>
    <col min="56" max="58" width="6.5" style="602" customWidth="1"/>
    <col min="59" max="62" width="6.5" style="341" customWidth="1"/>
    <col min="63" max="74" width="6.5" style="112" customWidth="1"/>
    <col min="75" max="16384" width="9.5" style="112"/>
  </cols>
  <sheetData>
    <row r="1" spans="1:74" ht="15.7" customHeight="1" x14ac:dyDescent="0.2">
      <c r="A1" s="735" t="s">
        <v>792</v>
      </c>
      <c r="B1" s="809" t="s">
        <v>1344</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116"/>
    </row>
    <row r="2" spans="1:74" ht="13.4" customHeight="1"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25" customHeight="1" x14ac:dyDescent="0.2">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3.98614559</v>
      </c>
      <c r="BB6" s="680">
        <v>3.2841074857999999</v>
      </c>
      <c r="BC6" s="680">
        <v>3.1998227196000002</v>
      </c>
      <c r="BD6" s="681">
        <v>3.9802119999999999</v>
      </c>
      <c r="BE6" s="681">
        <v>4.6555460000000002</v>
      </c>
      <c r="BF6" s="681">
        <v>4.6611609999999999</v>
      </c>
      <c r="BG6" s="681">
        <v>3.90794</v>
      </c>
      <c r="BH6" s="681">
        <v>3.2878569999999998</v>
      </c>
      <c r="BI6" s="681">
        <v>3.3819370000000002</v>
      </c>
      <c r="BJ6" s="681">
        <v>4.1629579999999997</v>
      </c>
      <c r="BK6" s="681">
        <v>4.6626390000000004</v>
      </c>
      <c r="BL6" s="681">
        <v>4.1385310000000004</v>
      </c>
      <c r="BM6" s="681">
        <v>3.9570560000000001</v>
      </c>
      <c r="BN6" s="681">
        <v>3.2603240000000002</v>
      </c>
      <c r="BO6" s="681">
        <v>3.086192</v>
      </c>
      <c r="BP6" s="681">
        <v>3.8352119999999998</v>
      </c>
      <c r="BQ6" s="681">
        <v>4.4700800000000003</v>
      </c>
      <c r="BR6" s="681">
        <v>4.4683250000000001</v>
      </c>
      <c r="BS6" s="681">
        <v>3.8471389999999999</v>
      </c>
      <c r="BT6" s="681">
        <v>3.2893460000000001</v>
      </c>
      <c r="BU6" s="681">
        <v>3.3929360000000002</v>
      </c>
      <c r="BV6" s="681">
        <v>4.1887869999999996</v>
      </c>
    </row>
    <row r="7" spans="1:74" ht="11.25" customHeight="1" x14ac:dyDescent="0.2">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11.781531749999999</v>
      </c>
      <c r="BA7" s="680">
        <v>10.7429139</v>
      </c>
      <c r="BB7" s="680">
        <v>8.9435830557999996</v>
      </c>
      <c r="BC7" s="680">
        <v>9.0796586136999995</v>
      </c>
      <c r="BD7" s="681">
        <v>11.93365</v>
      </c>
      <c r="BE7" s="681">
        <v>14.52319</v>
      </c>
      <c r="BF7" s="681">
        <v>14.028560000000001</v>
      </c>
      <c r="BG7" s="681">
        <v>11.07565</v>
      </c>
      <c r="BH7" s="681">
        <v>9.2517469999999999</v>
      </c>
      <c r="BI7" s="681">
        <v>9.6112420000000007</v>
      </c>
      <c r="BJ7" s="681">
        <v>11.80597</v>
      </c>
      <c r="BK7" s="681">
        <v>13.440670000000001</v>
      </c>
      <c r="BL7" s="681">
        <v>11.46913</v>
      </c>
      <c r="BM7" s="681">
        <v>10.87717</v>
      </c>
      <c r="BN7" s="681">
        <v>8.9405859999999997</v>
      </c>
      <c r="BO7" s="681">
        <v>8.9607890000000001</v>
      </c>
      <c r="BP7" s="681">
        <v>11.781750000000001</v>
      </c>
      <c r="BQ7" s="681">
        <v>14.20781</v>
      </c>
      <c r="BR7" s="681">
        <v>13.67248</v>
      </c>
      <c r="BS7" s="681">
        <v>11.002689999999999</v>
      </c>
      <c r="BT7" s="681">
        <v>9.3041529999999995</v>
      </c>
      <c r="BU7" s="681">
        <v>9.6704509999999999</v>
      </c>
      <c r="BV7" s="681">
        <v>11.883419999999999</v>
      </c>
    </row>
    <row r="8" spans="1:74" ht="11.25" customHeight="1" x14ac:dyDescent="0.2">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19.176933210000001</v>
      </c>
      <c r="AZ8" s="680">
        <v>16.73543995</v>
      </c>
      <c r="BA8" s="680">
        <v>14.955475699999999</v>
      </c>
      <c r="BB8" s="680">
        <v>12.818095100000001</v>
      </c>
      <c r="BC8" s="680">
        <v>13.499351692999999</v>
      </c>
      <c r="BD8" s="681">
        <v>16.593109999999999</v>
      </c>
      <c r="BE8" s="681">
        <v>20.00292</v>
      </c>
      <c r="BF8" s="681">
        <v>19.320119999999999</v>
      </c>
      <c r="BG8" s="681">
        <v>14.36979</v>
      </c>
      <c r="BH8" s="681">
        <v>13.388719999999999</v>
      </c>
      <c r="BI8" s="681">
        <v>13.821389999999999</v>
      </c>
      <c r="BJ8" s="681">
        <v>17.303470000000001</v>
      </c>
      <c r="BK8" s="681">
        <v>18.780889999999999</v>
      </c>
      <c r="BL8" s="681">
        <v>16.221240000000002</v>
      </c>
      <c r="BM8" s="681">
        <v>15.145250000000001</v>
      </c>
      <c r="BN8" s="681">
        <v>12.528639999999999</v>
      </c>
      <c r="BO8" s="681">
        <v>13.20936</v>
      </c>
      <c r="BP8" s="681">
        <v>16.48564</v>
      </c>
      <c r="BQ8" s="681">
        <v>19.708300000000001</v>
      </c>
      <c r="BR8" s="681">
        <v>19.07292</v>
      </c>
      <c r="BS8" s="681">
        <v>14.489039999999999</v>
      </c>
      <c r="BT8" s="681">
        <v>13.58281</v>
      </c>
      <c r="BU8" s="681">
        <v>14.06518</v>
      </c>
      <c r="BV8" s="681">
        <v>17.655110000000001</v>
      </c>
    </row>
    <row r="9" spans="1:74" ht="11.25" customHeight="1" x14ac:dyDescent="0.2">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11.543444089999999</v>
      </c>
      <c r="AZ9" s="680">
        <v>10.17553275</v>
      </c>
      <c r="BA9" s="680">
        <v>8.9201548400000004</v>
      </c>
      <c r="BB9" s="680">
        <v>7.2702141938000002</v>
      </c>
      <c r="BC9" s="680">
        <v>7.2679307490999996</v>
      </c>
      <c r="BD9" s="681">
        <v>9.4490289999999995</v>
      </c>
      <c r="BE9" s="681">
        <v>10.688409999999999</v>
      </c>
      <c r="BF9" s="681">
        <v>10.653370000000001</v>
      </c>
      <c r="BG9" s="681">
        <v>8.3274170000000005</v>
      </c>
      <c r="BH9" s="681">
        <v>6.9144560000000004</v>
      </c>
      <c r="BI9" s="681">
        <v>7.3844349999999999</v>
      </c>
      <c r="BJ9" s="681">
        <v>9.3348650000000006</v>
      </c>
      <c r="BK9" s="681">
        <v>11.642620000000001</v>
      </c>
      <c r="BL9" s="681">
        <v>9.7152910000000006</v>
      </c>
      <c r="BM9" s="681">
        <v>8.7800999999999991</v>
      </c>
      <c r="BN9" s="681">
        <v>6.856217</v>
      </c>
      <c r="BO9" s="681">
        <v>6.7938489999999998</v>
      </c>
      <c r="BP9" s="681">
        <v>9.4732109999999992</v>
      </c>
      <c r="BQ9" s="681">
        <v>10.40541</v>
      </c>
      <c r="BR9" s="681">
        <v>10.54482</v>
      </c>
      <c r="BS9" s="681">
        <v>8.5565300000000004</v>
      </c>
      <c r="BT9" s="681">
        <v>6.9111640000000003</v>
      </c>
      <c r="BU9" s="681">
        <v>7.328805</v>
      </c>
      <c r="BV9" s="681">
        <v>9.1053460000000008</v>
      </c>
    </row>
    <row r="10" spans="1:74" ht="11.25" customHeight="1" x14ac:dyDescent="0.2">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35.60443343</v>
      </c>
      <c r="AZ10" s="680">
        <v>32.460360649999998</v>
      </c>
      <c r="BA10" s="680">
        <v>27.94993127</v>
      </c>
      <c r="BB10" s="680">
        <v>24.643748240000001</v>
      </c>
      <c r="BC10" s="680">
        <v>29.127543970000001</v>
      </c>
      <c r="BD10" s="681">
        <v>34.22034</v>
      </c>
      <c r="BE10" s="681">
        <v>39.156379999999999</v>
      </c>
      <c r="BF10" s="681">
        <v>38.195210000000003</v>
      </c>
      <c r="BG10" s="681">
        <v>32.82893</v>
      </c>
      <c r="BH10" s="681">
        <v>27.742329999999999</v>
      </c>
      <c r="BI10" s="681">
        <v>25.282859999999999</v>
      </c>
      <c r="BJ10" s="681">
        <v>31.766079999999999</v>
      </c>
      <c r="BK10" s="681">
        <v>36.642020000000002</v>
      </c>
      <c r="BL10" s="681">
        <v>32.733829999999998</v>
      </c>
      <c r="BM10" s="681">
        <v>28.75384</v>
      </c>
      <c r="BN10" s="681">
        <v>24.44557</v>
      </c>
      <c r="BO10" s="681">
        <v>27.584320000000002</v>
      </c>
      <c r="BP10" s="681">
        <v>33.83869</v>
      </c>
      <c r="BQ10" s="681">
        <v>39.33719</v>
      </c>
      <c r="BR10" s="681">
        <v>38.401179999999997</v>
      </c>
      <c r="BS10" s="681">
        <v>33.429400000000001</v>
      </c>
      <c r="BT10" s="681">
        <v>28.399730000000002</v>
      </c>
      <c r="BU10" s="681">
        <v>25.90971</v>
      </c>
      <c r="BV10" s="681">
        <v>32.62753</v>
      </c>
    </row>
    <row r="11" spans="1:74" ht="11.25" customHeight="1" x14ac:dyDescent="0.2">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12.04472827</v>
      </c>
      <c r="AZ11" s="680">
        <v>11.58362393</v>
      </c>
      <c r="BA11" s="680">
        <v>9.0313547199999995</v>
      </c>
      <c r="BB11" s="680">
        <v>7.5531796442000001</v>
      </c>
      <c r="BC11" s="680">
        <v>8.2351788014</v>
      </c>
      <c r="BD11" s="681">
        <v>10.703239999999999</v>
      </c>
      <c r="BE11" s="681">
        <v>12.543469999999999</v>
      </c>
      <c r="BF11" s="681">
        <v>12.897489999999999</v>
      </c>
      <c r="BG11" s="681">
        <v>10.898289999999999</v>
      </c>
      <c r="BH11" s="681">
        <v>8.4826099999999993</v>
      </c>
      <c r="BI11" s="681">
        <v>7.9710229999999997</v>
      </c>
      <c r="BJ11" s="681">
        <v>10.481009999999999</v>
      </c>
      <c r="BK11" s="681">
        <v>13.17896</v>
      </c>
      <c r="BL11" s="681">
        <v>11.377359999999999</v>
      </c>
      <c r="BM11" s="681">
        <v>9.3350790000000003</v>
      </c>
      <c r="BN11" s="681">
        <v>7.690461</v>
      </c>
      <c r="BO11" s="681">
        <v>7.9956569999999996</v>
      </c>
      <c r="BP11" s="681">
        <v>10.434749999999999</v>
      </c>
      <c r="BQ11" s="681">
        <v>12.5021</v>
      </c>
      <c r="BR11" s="681">
        <v>12.80411</v>
      </c>
      <c r="BS11" s="681">
        <v>10.92282</v>
      </c>
      <c r="BT11" s="681">
        <v>8.5888469999999995</v>
      </c>
      <c r="BU11" s="681">
        <v>8.0779370000000004</v>
      </c>
      <c r="BV11" s="681">
        <v>10.62486</v>
      </c>
    </row>
    <row r="12" spans="1:74" ht="11.25" customHeight="1" x14ac:dyDescent="0.2">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19.343924049999998</v>
      </c>
      <c r="AZ12" s="680">
        <v>19.54508414</v>
      </c>
      <c r="BA12" s="680">
        <v>16.82538976</v>
      </c>
      <c r="BB12" s="680">
        <v>12.947182550999999</v>
      </c>
      <c r="BC12" s="680">
        <v>17.311618376999999</v>
      </c>
      <c r="BD12" s="681">
        <v>23.395810000000001</v>
      </c>
      <c r="BE12" s="681">
        <v>26.804510000000001</v>
      </c>
      <c r="BF12" s="681">
        <v>27.967690000000001</v>
      </c>
      <c r="BG12" s="681">
        <v>23.82245</v>
      </c>
      <c r="BH12" s="681">
        <v>17.191479999999999</v>
      </c>
      <c r="BI12" s="681">
        <v>13.97489</v>
      </c>
      <c r="BJ12" s="681">
        <v>18.413499999999999</v>
      </c>
      <c r="BK12" s="681">
        <v>20.68844</v>
      </c>
      <c r="BL12" s="681">
        <v>18.075659999999999</v>
      </c>
      <c r="BM12" s="681">
        <v>16.091619999999999</v>
      </c>
      <c r="BN12" s="681">
        <v>12.67788</v>
      </c>
      <c r="BO12" s="681">
        <v>15.629519999999999</v>
      </c>
      <c r="BP12" s="681">
        <v>21.518920000000001</v>
      </c>
      <c r="BQ12" s="681">
        <v>26.07687</v>
      </c>
      <c r="BR12" s="681">
        <v>27.505569999999999</v>
      </c>
      <c r="BS12" s="681">
        <v>23.875489999999999</v>
      </c>
      <c r="BT12" s="681">
        <v>17.497679999999999</v>
      </c>
      <c r="BU12" s="681">
        <v>14.318960000000001</v>
      </c>
      <c r="BV12" s="681">
        <v>19.001919999999998</v>
      </c>
    </row>
    <row r="13" spans="1:74" ht="11.25" customHeight="1" x14ac:dyDescent="0.2">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7.7461926099999996</v>
      </c>
      <c r="BA13" s="680">
        <v>7.5358486999999998</v>
      </c>
      <c r="BB13" s="680">
        <v>7.0411012640999999</v>
      </c>
      <c r="BC13" s="680">
        <v>8.1563082779999991</v>
      </c>
      <c r="BD13" s="681">
        <v>10.50446</v>
      </c>
      <c r="BE13" s="681">
        <v>12.277089999999999</v>
      </c>
      <c r="BF13" s="681">
        <v>12.31366</v>
      </c>
      <c r="BG13" s="681">
        <v>9.7206299999999999</v>
      </c>
      <c r="BH13" s="681">
        <v>7.2888380000000002</v>
      </c>
      <c r="BI13" s="681">
        <v>7.0489790000000001</v>
      </c>
      <c r="BJ13" s="681">
        <v>8.7743219999999997</v>
      </c>
      <c r="BK13" s="681">
        <v>9.1116930000000007</v>
      </c>
      <c r="BL13" s="681">
        <v>7.6432919999999998</v>
      </c>
      <c r="BM13" s="681">
        <v>7.5070860000000001</v>
      </c>
      <c r="BN13" s="681">
        <v>6.8919129999999997</v>
      </c>
      <c r="BO13" s="681">
        <v>8.1322170000000007</v>
      </c>
      <c r="BP13" s="681">
        <v>10.332649999999999</v>
      </c>
      <c r="BQ13" s="681">
        <v>12.036239999999999</v>
      </c>
      <c r="BR13" s="681">
        <v>12.183669999999999</v>
      </c>
      <c r="BS13" s="681">
        <v>9.7892019999999995</v>
      </c>
      <c r="BT13" s="681">
        <v>7.3739720000000002</v>
      </c>
      <c r="BU13" s="681">
        <v>7.1350519999999999</v>
      </c>
      <c r="BV13" s="681">
        <v>8.8873300000000004</v>
      </c>
    </row>
    <row r="14" spans="1:74" ht="11.25" customHeight="1" x14ac:dyDescent="0.2">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11.950467359999999</v>
      </c>
      <c r="BB14" s="680">
        <v>9.4080398116000001</v>
      </c>
      <c r="BC14" s="680">
        <v>10.282088128</v>
      </c>
      <c r="BD14" s="681">
        <v>10.990259999999999</v>
      </c>
      <c r="BE14" s="681">
        <v>13.36544</v>
      </c>
      <c r="BF14" s="681">
        <v>13.09882</v>
      </c>
      <c r="BG14" s="681">
        <v>11.910959999999999</v>
      </c>
      <c r="BH14" s="681">
        <v>9.8462049999999994</v>
      </c>
      <c r="BI14" s="681">
        <v>10.59205</v>
      </c>
      <c r="BJ14" s="681">
        <v>13.640980000000001</v>
      </c>
      <c r="BK14" s="681">
        <v>14.97297</v>
      </c>
      <c r="BL14" s="681">
        <v>11.55264</v>
      </c>
      <c r="BM14" s="681">
        <v>12.120290000000001</v>
      </c>
      <c r="BN14" s="681">
        <v>9.3553709999999999</v>
      </c>
      <c r="BO14" s="681">
        <v>10.292949999999999</v>
      </c>
      <c r="BP14" s="681">
        <v>11.053229999999999</v>
      </c>
      <c r="BQ14" s="681">
        <v>13.28619</v>
      </c>
      <c r="BR14" s="681">
        <v>13.04189</v>
      </c>
      <c r="BS14" s="681">
        <v>11.853389999999999</v>
      </c>
      <c r="BT14" s="681">
        <v>9.8338599999999996</v>
      </c>
      <c r="BU14" s="681">
        <v>10.55991</v>
      </c>
      <c r="BV14" s="681">
        <v>13.6091</v>
      </c>
    </row>
    <row r="15" spans="1:74" ht="11.25" customHeight="1" x14ac:dyDescent="0.2">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0.40536441000000001</v>
      </c>
      <c r="BB15" s="680">
        <v>0.36657210000000001</v>
      </c>
      <c r="BC15" s="680">
        <v>0.36939755000000002</v>
      </c>
      <c r="BD15" s="681">
        <v>0.37269839999999999</v>
      </c>
      <c r="BE15" s="681">
        <v>0.39313110000000001</v>
      </c>
      <c r="BF15" s="681">
        <v>0.40076070000000003</v>
      </c>
      <c r="BG15" s="681">
        <v>0.38310129999999998</v>
      </c>
      <c r="BH15" s="681">
        <v>0.40265000000000001</v>
      </c>
      <c r="BI15" s="681">
        <v>0.43011909999999998</v>
      </c>
      <c r="BJ15" s="681">
        <v>0.46863729999999998</v>
      </c>
      <c r="BK15" s="681">
        <v>0.46773880000000001</v>
      </c>
      <c r="BL15" s="681">
        <v>0.38105450000000002</v>
      </c>
      <c r="BM15" s="681">
        <v>0.40330120000000003</v>
      </c>
      <c r="BN15" s="681">
        <v>0.36522260000000001</v>
      </c>
      <c r="BO15" s="681">
        <v>0.3682588</v>
      </c>
      <c r="BP15" s="681">
        <v>0.37185629999999997</v>
      </c>
      <c r="BQ15" s="681">
        <v>0.39204470000000002</v>
      </c>
      <c r="BR15" s="681">
        <v>0.3993177</v>
      </c>
      <c r="BS15" s="681">
        <v>0.38160309999999997</v>
      </c>
      <c r="BT15" s="681">
        <v>0.40056580000000003</v>
      </c>
      <c r="BU15" s="681">
        <v>0.42753989999999997</v>
      </c>
      <c r="BV15" s="681">
        <v>0.46544590000000002</v>
      </c>
    </row>
    <row r="16" spans="1:74" ht="11.25" customHeight="1" x14ac:dyDescent="0.2">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140.59360427999999</v>
      </c>
      <c r="AZ16" s="680">
        <v>126.23010856000001</v>
      </c>
      <c r="BA16" s="680">
        <v>112.30304624999999</v>
      </c>
      <c r="BB16" s="680">
        <v>94.275823446000004</v>
      </c>
      <c r="BC16" s="680">
        <v>106.52889888</v>
      </c>
      <c r="BD16" s="681">
        <v>132.14279999999999</v>
      </c>
      <c r="BE16" s="681">
        <v>154.4101</v>
      </c>
      <c r="BF16" s="681">
        <v>153.5368</v>
      </c>
      <c r="BG16" s="681">
        <v>127.2452</v>
      </c>
      <c r="BH16" s="681">
        <v>103.79689999999999</v>
      </c>
      <c r="BI16" s="681">
        <v>99.498919999999998</v>
      </c>
      <c r="BJ16" s="681">
        <v>126.15179999999999</v>
      </c>
      <c r="BK16" s="681">
        <v>143.58860000000001</v>
      </c>
      <c r="BL16" s="681">
        <v>123.30800000000001</v>
      </c>
      <c r="BM16" s="681">
        <v>112.9708</v>
      </c>
      <c r="BN16" s="681">
        <v>93.012180000000001</v>
      </c>
      <c r="BO16" s="681">
        <v>102.0531</v>
      </c>
      <c r="BP16" s="681">
        <v>129.1259</v>
      </c>
      <c r="BQ16" s="681">
        <v>152.4222</v>
      </c>
      <c r="BR16" s="681">
        <v>152.0943</v>
      </c>
      <c r="BS16" s="681">
        <v>128.1473</v>
      </c>
      <c r="BT16" s="681">
        <v>105.18210000000001</v>
      </c>
      <c r="BU16" s="681">
        <v>100.8865</v>
      </c>
      <c r="BV16" s="681">
        <v>128.0488</v>
      </c>
    </row>
    <row r="17" spans="1:74" ht="11.25" customHeight="1" x14ac:dyDescent="0.2">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3"/>
      <c r="BE17" s="683"/>
      <c r="BF17" s="683"/>
      <c r="BG17" s="683"/>
      <c r="BH17" s="683"/>
      <c r="BI17" s="683"/>
      <c r="BJ17" s="683"/>
      <c r="BK17" s="683"/>
      <c r="BL17" s="683"/>
      <c r="BM17" s="683"/>
      <c r="BN17" s="683"/>
      <c r="BO17" s="683"/>
      <c r="BP17" s="683"/>
      <c r="BQ17" s="683"/>
      <c r="BR17" s="683"/>
      <c r="BS17" s="683"/>
      <c r="BT17" s="683"/>
      <c r="BU17" s="683"/>
      <c r="BV17" s="683"/>
    </row>
    <row r="18" spans="1:74" ht="11.25" customHeight="1" x14ac:dyDescent="0.2">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3.9003066899999999</v>
      </c>
      <c r="BA18" s="680">
        <v>3.9666649700000001</v>
      </c>
      <c r="BB18" s="680">
        <v>3.7805511150000002</v>
      </c>
      <c r="BC18" s="680">
        <v>3.8272266033000002</v>
      </c>
      <c r="BD18" s="681">
        <v>4.3613210000000002</v>
      </c>
      <c r="BE18" s="681">
        <v>4.5803330000000004</v>
      </c>
      <c r="BF18" s="681">
        <v>4.7899380000000003</v>
      </c>
      <c r="BG18" s="681">
        <v>4.2119109999999997</v>
      </c>
      <c r="BH18" s="681">
        <v>3.9310459999999998</v>
      </c>
      <c r="BI18" s="681">
        <v>3.8433299999999999</v>
      </c>
      <c r="BJ18" s="681">
        <v>3.8883299999999998</v>
      </c>
      <c r="BK18" s="681">
        <v>4.1828719999999997</v>
      </c>
      <c r="BL18" s="681">
        <v>3.876789</v>
      </c>
      <c r="BM18" s="681">
        <v>3.9630730000000001</v>
      </c>
      <c r="BN18" s="681">
        <v>3.759725</v>
      </c>
      <c r="BO18" s="681">
        <v>3.7240609999999998</v>
      </c>
      <c r="BP18" s="681">
        <v>4.2703699999999998</v>
      </c>
      <c r="BQ18" s="681">
        <v>4.4554039999999997</v>
      </c>
      <c r="BR18" s="681">
        <v>4.6547850000000004</v>
      </c>
      <c r="BS18" s="681">
        <v>4.1489209999999996</v>
      </c>
      <c r="BT18" s="681">
        <v>3.8794759999999999</v>
      </c>
      <c r="BU18" s="681">
        <v>3.7916460000000001</v>
      </c>
      <c r="BV18" s="681">
        <v>3.8350050000000002</v>
      </c>
    </row>
    <row r="19" spans="1:74" ht="11.25" customHeight="1" x14ac:dyDescent="0.2">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11.93043074</v>
      </c>
      <c r="BB19" s="680">
        <v>10.850708727000001</v>
      </c>
      <c r="BC19" s="680">
        <v>10.996825549</v>
      </c>
      <c r="BD19" s="681">
        <v>12.29975</v>
      </c>
      <c r="BE19" s="681">
        <v>13.89507</v>
      </c>
      <c r="BF19" s="681">
        <v>13.71649</v>
      </c>
      <c r="BG19" s="681">
        <v>12.18834</v>
      </c>
      <c r="BH19" s="681">
        <v>11.64719</v>
      </c>
      <c r="BI19" s="681">
        <v>11.140549999999999</v>
      </c>
      <c r="BJ19" s="681">
        <v>11.76831</v>
      </c>
      <c r="BK19" s="681">
        <v>12.49658</v>
      </c>
      <c r="BL19" s="681">
        <v>11.549720000000001</v>
      </c>
      <c r="BM19" s="681">
        <v>11.901870000000001</v>
      </c>
      <c r="BN19" s="681">
        <v>10.75357</v>
      </c>
      <c r="BO19" s="681">
        <v>10.7728</v>
      </c>
      <c r="BP19" s="681">
        <v>12.04548</v>
      </c>
      <c r="BQ19" s="681">
        <v>13.540279999999999</v>
      </c>
      <c r="BR19" s="681">
        <v>13.34151</v>
      </c>
      <c r="BS19" s="681">
        <v>11.948740000000001</v>
      </c>
      <c r="BT19" s="681">
        <v>11.466989999999999</v>
      </c>
      <c r="BU19" s="681">
        <v>10.962759999999999</v>
      </c>
      <c r="BV19" s="681">
        <v>11.57672</v>
      </c>
    </row>
    <row r="20" spans="1:74" ht="11.25" customHeight="1" x14ac:dyDescent="0.2">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15.236565179999999</v>
      </c>
      <c r="AZ20" s="680">
        <v>13.68412386</v>
      </c>
      <c r="BA20" s="680">
        <v>14.376157600000001</v>
      </c>
      <c r="BB20" s="680">
        <v>13.384658717000001</v>
      </c>
      <c r="BC20" s="680">
        <v>14.194971026999999</v>
      </c>
      <c r="BD20" s="681">
        <v>15.362640000000001</v>
      </c>
      <c r="BE20" s="681">
        <v>17.030480000000001</v>
      </c>
      <c r="BF20" s="681">
        <v>16.86881</v>
      </c>
      <c r="BG20" s="681">
        <v>14.928000000000001</v>
      </c>
      <c r="BH20" s="681">
        <v>14.602959999999999</v>
      </c>
      <c r="BI20" s="681">
        <v>13.571870000000001</v>
      </c>
      <c r="BJ20" s="681">
        <v>14.60835</v>
      </c>
      <c r="BK20" s="681">
        <v>15.109500000000001</v>
      </c>
      <c r="BL20" s="681">
        <v>13.651479999999999</v>
      </c>
      <c r="BM20" s="681">
        <v>14.48596</v>
      </c>
      <c r="BN20" s="681">
        <v>13.273630000000001</v>
      </c>
      <c r="BO20" s="681">
        <v>14.068070000000001</v>
      </c>
      <c r="BP20" s="681">
        <v>15.23394</v>
      </c>
      <c r="BQ20" s="681">
        <v>16.79795</v>
      </c>
      <c r="BR20" s="681">
        <v>16.60812</v>
      </c>
      <c r="BS20" s="681">
        <v>14.77985</v>
      </c>
      <c r="BT20" s="681">
        <v>14.45364</v>
      </c>
      <c r="BU20" s="681">
        <v>13.41056</v>
      </c>
      <c r="BV20" s="681">
        <v>14.409840000000001</v>
      </c>
    </row>
    <row r="21" spans="1:74" ht="11.25" customHeight="1" x14ac:dyDescent="0.2">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8.8044830399999991</v>
      </c>
      <c r="AZ21" s="680">
        <v>8.0636060300000008</v>
      </c>
      <c r="BA21" s="680">
        <v>8.2212557299999993</v>
      </c>
      <c r="BB21" s="680">
        <v>7.5742482881999997</v>
      </c>
      <c r="BC21" s="680">
        <v>8.0027873724000003</v>
      </c>
      <c r="BD21" s="681">
        <v>8.7899700000000003</v>
      </c>
      <c r="BE21" s="681">
        <v>9.4789309999999993</v>
      </c>
      <c r="BF21" s="681">
        <v>9.6248190000000005</v>
      </c>
      <c r="BG21" s="681">
        <v>8.5447100000000002</v>
      </c>
      <c r="BH21" s="681">
        <v>8.1682070000000007</v>
      </c>
      <c r="BI21" s="681">
        <v>7.7858939999999999</v>
      </c>
      <c r="BJ21" s="681">
        <v>8.2569140000000001</v>
      </c>
      <c r="BK21" s="681">
        <v>8.8134920000000001</v>
      </c>
      <c r="BL21" s="681">
        <v>8.0145759999999999</v>
      </c>
      <c r="BM21" s="681">
        <v>8.2220580000000005</v>
      </c>
      <c r="BN21" s="681">
        <v>7.4503750000000002</v>
      </c>
      <c r="BO21" s="681">
        <v>7.8167109999999997</v>
      </c>
      <c r="BP21" s="681">
        <v>8.7841179999999994</v>
      </c>
      <c r="BQ21" s="681">
        <v>9.3005720000000007</v>
      </c>
      <c r="BR21" s="681">
        <v>9.5316130000000001</v>
      </c>
      <c r="BS21" s="681">
        <v>8.5769749999999991</v>
      </c>
      <c r="BT21" s="681">
        <v>8.1065290000000001</v>
      </c>
      <c r="BU21" s="681">
        <v>7.7257300000000004</v>
      </c>
      <c r="BV21" s="681">
        <v>8.1484710000000007</v>
      </c>
    </row>
    <row r="22" spans="1:74" ht="11.25" customHeight="1" x14ac:dyDescent="0.2">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23.914485370000001</v>
      </c>
      <c r="BA22" s="680">
        <v>24.764713740000001</v>
      </c>
      <c r="BB22" s="680">
        <v>24.583206875999998</v>
      </c>
      <c r="BC22" s="680">
        <v>27.119465731999998</v>
      </c>
      <c r="BD22" s="681">
        <v>28.746670000000002</v>
      </c>
      <c r="BE22" s="681">
        <v>31.27647</v>
      </c>
      <c r="BF22" s="681">
        <v>31.095120000000001</v>
      </c>
      <c r="BG22" s="681">
        <v>28.329719999999998</v>
      </c>
      <c r="BH22" s="681">
        <v>26.813220000000001</v>
      </c>
      <c r="BI22" s="681">
        <v>23.98995</v>
      </c>
      <c r="BJ22" s="681">
        <v>25.531289999999998</v>
      </c>
      <c r="BK22" s="681">
        <v>25.992280000000001</v>
      </c>
      <c r="BL22" s="681">
        <v>24.1571</v>
      </c>
      <c r="BM22" s="681">
        <v>24.68206</v>
      </c>
      <c r="BN22" s="681">
        <v>24.219809999999999</v>
      </c>
      <c r="BO22" s="681">
        <v>26.361619999999998</v>
      </c>
      <c r="BP22" s="681">
        <v>28.564219999999999</v>
      </c>
      <c r="BQ22" s="681">
        <v>31.122699999999998</v>
      </c>
      <c r="BR22" s="681">
        <v>30.935669999999998</v>
      </c>
      <c r="BS22" s="681">
        <v>28.36092</v>
      </c>
      <c r="BT22" s="681">
        <v>26.86975</v>
      </c>
      <c r="BU22" s="681">
        <v>24.05894</v>
      </c>
      <c r="BV22" s="681">
        <v>25.61702</v>
      </c>
    </row>
    <row r="23" spans="1:74" ht="11.25" customHeight="1" x14ac:dyDescent="0.2">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6.8028285799999999</v>
      </c>
      <c r="BB23" s="680">
        <v>6.8753692368000001</v>
      </c>
      <c r="BC23" s="680">
        <v>7.5556565897999999</v>
      </c>
      <c r="BD23" s="681">
        <v>8.4706759999999992</v>
      </c>
      <c r="BE23" s="681">
        <v>9.0744989999999994</v>
      </c>
      <c r="BF23" s="681">
        <v>9.2820750000000007</v>
      </c>
      <c r="BG23" s="681">
        <v>8.5027980000000003</v>
      </c>
      <c r="BH23" s="681">
        <v>7.515638</v>
      </c>
      <c r="BI23" s="681">
        <v>6.7592689999999997</v>
      </c>
      <c r="BJ23" s="681">
        <v>6.9453529999999999</v>
      </c>
      <c r="BK23" s="681">
        <v>7.4713659999999997</v>
      </c>
      <c r="BL23" s="681">
        <v>6.8041559999999999</v>
      </c>
      <c r="BM23" s="681">
        <v>6.805415</v>
      </c>
      <c r="BN23" s="681">
        <v>6.8561920000000001</v>
      </c>
      <c r="BO23" s="681">
        <v>7.324478</v>
      </c>
      <c r="BP23" s="681">
        <v>8.2914949999999994</v>
      </c>
      <c r="BQ23" s="681">
        <v>9.0092099999999995</v>
      </c>
      <c r="BR23" s="681">
        <v>9.2094989999999992</v>
      </c>
      <c r="BS23" s="681">
        <v>8.4946479999999998</v>
      </c>
      <c r="BT23" s="681">
        <v>7.5413790000000001</v>
      </c>
      <c r="BU23" s="681">
        <v>6.7974800000000002</v>
      </c>
      <c r="BV23" s="681">
        <v>6.999193</v>
      </c>
    </row>
    <row r="24" spans="1:74" ht="11.25" customHeight="1" x14ac:dyDescent="0.2">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16.312216289999999</v>
      </c>
      <c r="AZ24" s="680">
        <v>14.4728338</v>
      </c>
      <c r="BA24" s="680">
        <v>15.963060410000001</v>
      </c>
      <c r="BB24" s="680">
        <v>15.940196318</v>
      </c>
      <c r="BC24" s="680">
        <v>18.075481237999998</v>
      </c>
      <c r="BD24" s="681">
        <v>19.827110000000001</v>
      </c>
      <c r="BE24" s="681">
        <v>20.53416</v>
      </c>
      <c r="BF24" s="681">
        <v>21.067080000000001</v>
      </c>
      <c r="BG24" s="681">
        <v>19.66141</v>
      </c>
      <c r="BH24" s="681">
        <v>18.05463</v>
      </c>
      <c r="BI24" s="681">
        <v>16.006250000000001</v>
      </c>
      <c r="BJ24" s="681">
        <v>16.785679999999999</v>
      </c>
      <c r="BK24" s="681">
        <v>16.56579</v>
      </c>
      <c r="BL24" s="681">
        <v>14.34853</v>
      </c>
      <c r="BM24" s="681">
        <v>16.171880000000002</v>
      </c>
      <c r="BN24" s="681">
        <v>15.98499</v>
      </c>
      <c r="BO24" s="681">
        <v>17.55913</v>
      </c>
      <c r="BP24" s="681">
        <v>19.65635</v>
      </c>
      <c r="BQ24" s="681">
        <v>20.623729999999998</v>
      </c>
      <c r="BR24" s="681">
        <v>21.205549999999999</v>
      </c>
      <c r="BS24" s="681">
        <v>19.90429</v>
      </c>
      <c r="BT24" s="681">
        <v>18.302620000000001</v>
      </c>
      <c r="BU24" s="681">
        <v>16.230080000000001</v>
      </c>
      <c r="BV24" s="681">
        <v>17.010110000000001</v>
      </c>
    </row>
    <row r="25" spans="1:74" ht="11.25" customHeight="1" x14ac:dyDescent="0.2">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7.9282701700000002</v>
      </c>
      <c r="AZ25" s="680">
        <v>7.3288823699999996</v>
      </c>
      <c r="BA25" s="680">
        <v>7.9007764900000002</v>
      </c>
      <c r="BB25" s="680">
        <v>7.7487360424</v>
      </c>
      <c r="BC25" s="680">
        <v>8.4128631623000008</v>
      </c>
      <c r="BD25" s="681">
        <v>9.0649440000000006</v>
      </c>
      <c r="BE25" s="681">
        <v>9.9490549999999995</v>
      </c>
      <c r="BF25" s="681">
        <v>10.01407</v>
      </c>
      <c r="BG25" s="681">
        <v>9.0381590000000003</v>
      </c>
      <c r="BH25" s="681">
        <v>8.1673550000000006</v>
      </c>
      <c r="BI25" s="681">
        <v>7.5633090000000003</v>
      </c>
      <c r="BJ25" s="681">
        <v>7.8846489999999996</v>
      </c>
      <c r="BK25" s="681">
        <v>7.9796180000000003</v>
      </c>
      <c r="BL25" s="681">
        <v>7.3156249999999998</v>
      </c>
      <c r="BM25" s="681">
        <v>7.9295910000000003</v>
      </c>
      <c r="BN25" s="681">
        <v>7.6734049999999998</v>
      </c>
      <c r="BO25" s="681">
        <v>8.4051550000000006</v>
      </c>
      <c r="BP25" s="681">
        <v>8.9740839999999995</v>
      </c>
      <c r="BQ25" s="681">
        <v>9.8490490000000008</v>
      </c>
      <c r="BR25" s="681">
        <v>9.9487109999999994</v>
      </c>
      <c r="BS25" s="681">
        <v>9.0335680000000007</v>
      </c>
      <c r="BT25" s="681">
        <v>8.1634379999999993</v>
      </c>
      <c r="BU25" s="681">
        <v>7.5542930000000004</v>
      </c>
      <c r="BV25" s="681">
        <v>7.8702920000000001</v>
      </c>
    </row>
    <row r="26" spans="1:74" ht="11.25" customHeight="1" x14ac:dyDescent="0.2">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13.33204349</v>
      </c>
      <c r="BB26" s="680">
        <v>10.661010492000001</v>
      </c>
      <c r="BC26" s="680">
        <v>11.709216985999999</v>
      </c>
      <c r="BD26" s="681">
        <v>13.98577</v>
      </c>
      <c r="BE26" s="681">
        <v>14.263680000000001</v>
      </c>
      <c r="BF26" s="681">
        <v>14.6061</v>
      </c>
      <c r="BG26" s="681">
        <v>13.506539999999999</v>
      </c>
      <c r="BH26" s="681">
        <v>13.702349999999999</v>
      </c>
      <c r="BI26" s="681">
        <v>12.93299</v>
      </c>
      <c r="BJ26" s="681">
        <v>13.127370000000001</v>
      </c>
      <c r="BK26" s="681">
        <v>13.12236</v>
      </c>
      <c r="BL26" s="681">
        <v>11.280340000000001</v>
      </c>
      <c r="BM26" s="681">
        <v>13.334989999999999</v>
      </c>
      <c r="BN26" s="681">
        <v>10.54368</v>
      </c>
      <c r="BO26" s="681">
        <v>11.614929999999999</v>
      </c>
      <c r="BP26" s="681">
        <v>13.935180000000001</v>
      </c>
      <c r="BQ26" s="681">
        <v>14.137930000000001</v>
      </c>
      <c r="BR26" s="681">
        <v>14.46856</v>
      </c>
      <c r="BS26" s="681">
        <v>13.35698</v>
      </c>
      <c r="BT26" s="681">
        <v>13.51994</v>
      </c>
      <c r="BU26" s="681">
        <v>12.74639</v>
      </c>
      <c r="BV26" s="681">
        <v>12.925179999999999</v>
      </c>
    </row>
    <row r="27" spans="1:74" ht="11.25" customHeight="1" x14ac:dyDescent="0.2">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0.45298209</v>
      </c>
      <c r="AZ27" s="680">
        <v>0.42178357</v>
      </c>
      <c r="BA27" s="680">
        <v>0.44802679000000001</v>
      </c>
      <c r="BB27" s="680">
        <v>0.43945679999999998</v>
      </c>
      <c r="BC27" s="680">
        <v>0.44759753000000002</v>
      </c>
      <c r="BD27" s="681">
        <v>0.44228469999999998</v>
      </c>
      <c r="BE27" s="681">
        <v>0.45883230000000003</v>
      </c>
      <c r="BF27" s="681">
        <v>0.47058630000000001</v>
      </c>
      <c r="BG27" s="681">
        <v>0.45524379999999998</v>
      </c>
      <c r="BH27" s="681">
        <v>0.46693499999999999</v>
      </c>
      <c r="BI27" s="681">
        <v>0.45951209999999998</v>
      </c>
      <c r="BJ27" s="681">
        <v>0.46260459999999998</v>
      </c>
      <c r="BK27" s="681">
        <v>0.45390809999999998</v>
      </c>
      <c r="BL27" s="681">
        <v>0.4323148</v>
      </c>
      <c r="BM27" s="681">
        <v>0.44802979999999998</v>
      </c>
      <c r="BN27" s="681">
        <v>0.4399402</v>
      </c>
      <c r="BO27" s="681">
        <v>0.4487102</v>
      </c>
      <c r="BP27" s="681">
        <v>0.44430960000000003</v>
      </c>
      <c r="BQ27" s="681">
        <v>0.46281820000000001</v>
      </c>
      <c r="BR27" s="681">
        <v>0.47563559999999999</v>
      </c>
      <c r="BS27" s="681">
        <v>0.4607753</v>
      </c>
      <c r="BT27" s="681">
        <v>0.47218189999999999</v>
      </c>
      <c r="BU27" s="681">
        <v>0.46420509999999998</v>
      </c>
      <c r="BV27" s="681">
        <v>0.46749839999999998</v>
      </c>
    </row>
    <row r="28" spans="1:74" ht="11.25" customHeight="1" x14ac:dyDescent="0.2">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101.56084559999999</v>
      </c>
      <c r="BA28" s="680">
        <v>107.70595853</v>
      </c>
      <c r="BB28" s="680">
        <v>101.83814261000001</v>
      </c>
      <c r="BC28" s="680">
        <v>110.34209179</v>
      </c>
      <c r="BD28" s="681">
        <v>121.3511</v>
      </c>
      <c r="BE28" s="681">
        <v>130.54150000000001</v>
      </c>
      <c r="BF28" s="681">
        <v>131.5351</v>
      </c>
      <c r="BG28" s="681">
        <v>119.3668</v>
      </c>
      <c r="BH28" s="681">
        <v>113.06950000000001</v>
      </c>
      <c r="BI28" s="681">
        <v>104.05289999999999</v>
      </c>
      <c r="BJ28" s="681">
        <v>109.2589</v>
      </c>
      <c r="BK28" s="681">
        <v>112.1878</v>
      </c>
      <c r="BL28" s="681">
        <v>101.4306</v>
      </c>
      <c r="BM28" s="681">
        <v>107.9449</v>
      </c>
      <c r="BN28" s="681">
        <v>100.95529999999999</v>
      </c>
      <c r="BO28" s="681">
        <v>108.09569999999999</v>
      </c>
      <c r="BP28" s="681">
        <v>120.1996</v>
      </c>
      <c r="BQ28" s="681">
        <v>129.2997</v>
      </c>
      <c r="BR28" s="681">
        <v>130.37960000000001</v>
      </c>
      <c r="BS28" s="681">
        <v>119.06570000000001</v>
      </c>
      <c r="BT28" s="681">
        <v>112.77589999999999</v>
      </c>
      <c r="BU28" s="681">
        <v>103.74209999999999</v>
      </c>
      <c r="BV28" s="681">
        <v>108.8593</v>
      </c>
    </row>
    <row r="29" spans="1:74" ht="11.25" customHeight="1" x14ac:dyDescent="0.2">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3"/>
      <c r="BE29" s="683"/>
      <c r="BF29" s="683"/>
      <c r="BG29" s="683"/>
      <c r="BH29" s="683"/>
      <c r="BI29" s="683"/>
      <c r="BJ29" s="683"/>
      <c r="BK29" s="683"/>
      <c r="BL29" s="683"/>
      <c r="BM29" s="683"/>
      <c r="BN29" s="683"/>
      <c r="BO29" s="683"/>
      <c r="BP29" s="683"/>
      <c r="BQ29" s="683"/>
      <c r="BR29" s="683"/>
      <c r="BS29" s="683"/>
      <c r="BT29" s="683"/>
      <c r="BU29" s="683"/>
      <c r="BV29" s="683"/>
    </row>
    <row r="30" spans="1:74" ht="11.25" customHeight="1" x14ac:dyDescent="0.2">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1.2424976400000001</v>
      </c>
      <c r="BA30" s="680">
        <v>1.32818879</v>
      </c>
      <c r="BB30" s="680">
        <v>1.2687111339999999</v>
      </c>
      <c r="BC30" s="680">
        <v>1.3655203473999999</v>
      </c>
      <c r="BD30" s="681">
        <v>1.3787910000000001</v>
      </c>
      <c r="BE30" s="681">
        <v>1.363361</v>
      </c>
      <c r="BF30" s="681">
        <v>1.4458329999999999</v>
      </c>
      <c r="BG30" s="681">
        <v>1.345588</v>
      </c>
      <c r="BH30" s="681">
        <v>1.308073</v>
      </c>
      <c r="BI30" s="681">
        <v>1.2833019999999999</v>
      </c>
      <c r="BJ30" s="681">
        <v>1.2678229999999999</v>
      </c>
      <c r="BK30" s="681">
        <v>1.297639</v>
      </c>
      <c r="BL30" s="681">
        <v>1.2340880000000001</v>
      </c>
      <c r="BM30" s="681">
        <v>1.3189040000000001</v>
      </c>
      <c r="BN30" s="681">
        <v>1.260721</v>
      </c>
      <c r="BO30" s="681">
        <v>1.3641589999999999</v>
      </c>
      <c r="BP30" s="681">
        <v>1.379434</v>
      </c>
      <c r="BQ30" s="681">
        <v>1.370582</v>
      </c>
      <c r="BR30" s="681">
        <v>1.4554480000000001</v>
      </c>
      <c r="BS30" s="681">
        <v>1.355019</v>
      </c>
      <c r="BT30" s="681">
        <v>1.313372</v>
      </c>
      <c r="BU30" s="681">
        <v>1.2888580000000001</v>
      </c>
      <c r="BV30" s="681">
        <v>1.2741990000000001</v>
      </c>
    </row>
    <row r="31" spans="1:74" ht="11.25" customHeight="1" x14ac:dyDescent="0.2">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5.5258591600000004</v>
      </c>
      <c r="BB31" s="680">
        <v>5.9880037408</v>
      </c>
      <c r="BC31" s="680">
        <v>6.2562286771000002</v>
      </c>
      <c r="BD31" s="681">
        <v>6.3021250000000002</v>
      </c>
      <c r="BE31" s="681">
        <v>6.7065989999999998</v>
      </c>
      <c r="BF31" s="681">
        <v>6.8883479999999997</v>
      </c>
      <c r="BG31" s="681">
        <v>6.5962649999999998</v>
      </c>
      <c r="BH31" s="681">
        <v>6.3041429999999998</v>
      </c>
      <c r="BI31" s="681">
        <v>6.0151479999999999</v>
      </c>
      <c r="BJ31" s="681">
        <v>6.2961450000000001</v>
      </c>
      <c r="BK31" s="681">
        <v>6.4111520000000004</v>
      </c>
      <c r="BL31" s="681">
        <v>5.8711520000000004</v>
      </c>
      <c r="BM31" s="681">
        <v>5.6861649999999999</v>
      </c>
      <c r="BN31" s="681">
        <v>6.1118509999999997</v>
      </c>
      <c r="BO31" s="681">
        <v>6.3443630000000004</v>
      </c>
      <c r="BP31" s="681">
        <v>6.3560920000000003</v>
      </c>
      <c r="BQ31" s="681">
        <v>6.7346079999999997</v>
      </c>
      <c r="BR31" s="681">
        <v>6.8893149999999999</v>
      </c>
      <c r="BS31" s="681">
        <v>6.6030230000000003</v>
      </c>
      <c r="BT31" s="681">
        <v>6.263058</v>
      </c>
      <c r="BU31" s="681">
        <v>5.9715009999999999</v>
      </c>
      <c r="BV31" s="681">
        <v>6.2576989999999997</v>
      </c>
    </row>
    <row r="32" spans="1:74" ht="11.25" customHeight="1" x14ac:dyDescent="0.2">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v>
      </c>
      <c r="BA32" s="680">
        <v>15.852902569999999</v>
      </c>
      <c r="BB32" s="680">
        <v>15.366025597</v>
      </c>
      <c r="BC32" s="680">
        <v>15.954908273999999</v>
      </c>
      <c r="BD32" s="681">
        <v>16.221150000000002</v>
      </c>
      <c r="BE32" s="681">
        <v>16.503550000000001</v>
      </c>
      <c r="BF32" s="681">
        <v>17.06298</v>
      </c>
      <c r="BG32" s="681">
        <v>16.068069999999999</v>
      </c>
      <c r="BH32" s="681">
        <v>16.008209999999998</v>
      </c>
      <c r="BI32" s="681">
        <v>15.58366</v>
      </c>
      <c r="BJ32" s="681">
        <v>15.459820000000001</v>
      </c>
      <c r="BK32" s="681">
        <v>16.07281</v>
      </c>
      <c r="BL32" s="681">
        <v>14.64513</v>
      </c>
      <c r="BM32" s="681">
        <v>16.062010000000001</v>
      </c>
      <c r="BN32" s="681">
        <v>15.581200000000001</v>
      </c>
      <c r="BO32" s="681">
        <v>16.314900000000002</v>
      </c>
      <c r="BP32" s="681">
        <v>16.619530000000001</v>
      </c>
      <c r="BQ32" s="681">
        <v>17.059270000000001</v>
      </c>
      <c r="BR32" s="681">
        <v>17.690950000000001</v>
      </c>
      <c r="BS32" s="681">
        <v>16.675619999999999</v>
      </c>
      <c r="BT32" s="681">
        <v>16.521989999999999</v>
      </c>
      <c r="BU32" s="681">
        <v>16.086459999999999</v>
      </c>
      <c r="BV32" s="681">
        <v>15.972720000000001</v>
      </c>
    </row>
    <row r="33" spans="1:74" ht="11.25" customHeight="1" x14ac:dyDescent="0.2">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8.3351491299999996</v>
      </c>
      <c r="BB33" s="680">
        <v>8.1921325704000001</v>
      </c>
      <c r="BC33" s="680">
        <v>8.4581270852999992</v>
      </c>
      <c r="BD33" s="681">
        <v>8.6133070000000007</v>
      </c>
      <c r="BE33" s="681">
        <v>8.9635940000000005</v>
      </c>
      <c r="BF33" s="681">
        <v>9.1988819999999993</v>
      </c>
      <c r="BG33" s="681">
        <v>8.4997450000000008</v>
      </c>
      <c r="BH33" s="681">
        <v>8.4647810000000003</v>
      </c>
      <c r="BI33" s="681">
        <v>8.3724969999999992</v>
      </c>
      <c r="BJ33" s="681">
        <v>8.3474850000000007</v>
      </c>
      <c r="BK33" s="681">
        <v>8.4363689999999991</v>
      </c>
      <c r="BL33" s="681">
        <v>7.8947000000000003</v>
      </c>
      <c r="BM33" s="681">
        <v>8.4828170000000007</v>
      </c>
      <c r="BN33" s="681">
        <v>8.2722259999999999</v>
      </c>
      <c r="BO33" s="681">
        <v>8.5436709999999998</v>
      </c>
      <c r="BP33" s="681">
        <v>8.6400349999999992</v>
      </c>
      <c r="BQ33" s="681">
        <v>9.0353879999999993</v>
      </c>
      <c r="BR33" s="681">
        <v>9.2417280000000002</v>
      </c>
      <c r="BS33" s="681">
        <v>8.5076929999999997</v>
      </c>
      <c r="BT33" s="681">
        <v>8.4793319999999994</v>
      </c>
      <c r="BU33" s="681">
        <v>8.4203659999999996</v>
      </c>
      <c r="BV33" s="681">
        <v>8.3783609999999999</v>
      </c>
    </row>
    <row r="34" spans="1:74" ht="11.25" customHeight="1" x14ac:dyDescent="0.2">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12.83968456</v>
      </c>
      <c r="AZ34" s="680">
        <v>11.15431474</v>
      </c>
      <c r="BA34" s="680">
        <v>12.353188899999999</v>
      </c>
      <c r="BB34" s="680">
        <v>11.854346766000001</v>
      </c>
      <c r="BC34" s="680">
        <v>12.477693744</v>
      </c>
      <c r="BD34" s="681">
        <v>12.92755</v>
      </c>
      <c r="BE34" s="681">
        <v>13.52004</v>
      </c>
      <c r="BF34" s="681">
        <v>13.584820000000001</v>
      </c>
      <c r="BG34" s="681">
        <v>12.44745</v>
      </c>
      <c r="BH34" s="681">
        <v>12.7783</v>
      </c>
      <c r="BI34" s="681">
        <v>12.440770000000001</v>
      </c>
      <c r="BJ34" s="681">
        <v>11.95411</v>
      </c>
      <c r="BK34" s="681">
        <v>13.265610000000001</v>
      </c>
      <c r="BL34" s="681">
        <v>11.388730000000001</v>
      </c>
      <c r="BM34" s="681">
        <v>12.61764</v>
      </c>
      <c r="BN34" s="681">
        <v>12.07033</v>
      </c>
      <c r="BO34" s="681">
        <v>12.67164</v>
      </c>
      <c r="BP34" s="681">
        <v>13.06432</v>
      </c>
      <c r="BQ34" s="681">
        <v>13.715070000000001</v>
      </c>
      <c r="BR34" s="681">
        <v>13.80058</v>
      </c>
      <c r="BS34" s="681">
        <v>12.655200000000001</v>
      </c>
      <c r="BT34" s="681">
        <v>12.956239999999999</v>
      </c>
      <c r="BU34" s="681">
        <v>12.620760000000001</v>
      </c>
      <c r="BV34" s="681">
        <v>12.149509999999999</v>
      </c>
    </row>
    <row r="35" spans="1:74" ht="11.25" customHeight="1" x14ac:dyDescent="0.2">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8.3920259999999995</v>
      </c>
      <c r="AZ35" s="680">
        <v>7.8628904999999998</v>
      </c>
      <c r="BA35" s="680">
        <v>8.4324153600000002</v>
      </c>
      <c r="BB35" s="680">
        <v>8.2514511191000004</v>
      </c>
      <c r="BC35" s="680">
        <v>8.6441334514000001</v>
      </c>
      <c r="BD35" s="681">
        <v>8.722823</v>
      </c>
      <c r="BE35" s="681">
        <v>8.8332890000000006</v>
      </c>
      <c r="BF35" s="681">
        <v>9.0458230000000004</v>
      </c>
      <c r="BG35" s="681">
        <v>8.6240790000000001</v>
      </c>
      <c r="BH35" s="681">
        <v>8.6395510000000009</v>
      </c>
      <c r="BI35" s="681">
        <v>8.2969570000000008</v>
      </c>
      <c r="BJ35" s="681">
        <v>8.3513120000000001</v>
      </c>
      <c r="BK35" s="681">
        <v>8.4854199999999995</v>
      </c>
      <c r="BL35" s="681">
        <v>7.8641860000000001</v>
      </c>
      <c r="BM35" s="681">
        <v>8.4396380000000004</v>
      </c>
      <c r="BN35" s="681">
        <v>8.2810579999999998</v>
      </c>
      <c r="BO35" s="681">
        <v>8.745851</v>
      </c>
      <c r="BP35" s="681">
        <v>8.8398710000000005</v>
      </c>
      <c r="BQ35" s="681">
        <v>9.0130689999999998</v>
      </c>
      <c r="BR35" s="681">
        <v>9.2525680000000001</v>
      </c>
      <c r="BS35" s="681">
        <v>8.8310969999999998</v>
      </c>
      <c r="BT35" s="681">
        <v>8.8120119999999993</v>
      </c>
      <c r="BU35" s="681">
        <v>8.4604909999999993</v>
      </c>
      <c r="BV35" s="681">
        <v>8.518967</v>
      </c>
    </row>
    <row r="36" spans="1:74" ht="11.25" customHeight="1" x14ac:dyDescent="0.2">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17.050528150000002</v>
      </c>
      <c r="BB36" s="680">
        <v>19.008707583</v>
      </c>
      <c r="BC36" s="680">
        <v>18.304082099999999</v>
      </c>
      <c r="BD36" s="681">
        <v>18.48873</v>
      </c>
      <c r="BE36" s="681">
        <v>19.822780000000002</v>
      </c>
      <c r="BF36" s="681">
        <v>19.50845</v>
      </c>
      <c r="BG36" s="681">
        <v>19.260290000000001</v>
      </c>
      <c r="BH36" s="681">
        <v>18.42783</v>
      </c>
      <c r="BI36" s="681">
        <v>17.884260000000001</v>
      </c>
      <c r="BJ36" s="681">
        <v>18.223839999999999</v>
      </c>
      <c r="BK36" s="681">
        <v>18.242989999999999</v>
      </c>
      <c r="BL36" s="681">
        <v>15.955220000000001</v>
      </c>
      <c r="BM36" s="681">
        <v>17.816459999999999</v>
      </c>
      <c r="BN36" s="681">
        <v>19.868130000000001</v>
      </c>
      <c r="BO36" s="681">
        <v>19.22786</v>
      </c>
      <c r="BP36" s="681">
        <v>19.544049999999999</v>
      </c>
      <c r="BQ36" s="681">
        <v>21.02779</v>
      </c>
      <c r="BR36" s="681">
        <v>20.70196</v>
      </c>
      <c r="BS36" s="681">
        <v>20.451460000000001</v>
      </c>
      <c r="BT36" s="681">
        <v>19.51661</v>
      </c>
      <c r="BU36" s="681">
        <v>18.92803</v>
      </c>
      <c r="BV36" s="681">
        <v>19.280190000000001</v>
      </c>
    </row>
    <row r="37" spans="1:74" s="116" customFormat="1" ht="11.25" customHeight="1" x14ac:dyDescent="0.2">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6.85313515</v>
      </c>
      <c r="AZ37" s="680">
        <v>6.2634675599999996</v>
      </c>
      <c r="BA37" s="680">
        <v>6.77571762</v>
      </c>
      <c r="BB37" s="680">
        <v>6.6779497043999996</v>
      </c>
      <c r="BC37" s="680">
        <v>7.3704918547</v>
      </c>
      <c r="BD37" s="681">
        <v>7.8114129999999999</v>
      </c>
      <c r="BE37" s="681">
        <v>8.1650910000000003</v>
      </c>
      <c r="BF37" s="681">
        <v>7.8800949999999998</v>
      </c>
      <c r="BG37" s="681">
        <v>7.2619129999999998</v>
      </c>
      <c r="BH37" s="681">
        <v>7.0227490000000001</v>
      </c>
      <c r="BI37" s="681">
        <v>6.6441480000000004</v>
      </c>
      <c r="BJ37" s="681">
        <v>6.7792310000000002</v>
      </c>
      <c r="BK37" s="681">
        <v>6.8711080000000004</v>
      </c>
      <c r="BL37" s="681">
        <v>6.24864</v>
      </c>
      <c r="BM37" s="681">
        <v>6.7641419999999997</v>
      </c>
      <c r="BN37" s="681">
        <v>6.6754540000000002</v>
      </c>
      <c r="BO37" s="681">
        <v>7.4163969999999999</v>
      </c>
      <c r="BP37" s="681">
        <v>7.8935199999999996</v>
      </c>
      <c r="BQ37" s="681">
        <v>8.297193</v>
      </c>
      <c r="BR37" s="681">
        <v>8.0343479999999996</v>
      </c>
      <c r="BS37" s="681">
        <v>7.4264060000000001</v>
      </c>
      <c r="BT37" s="681">
        <v>7.1882599999999996</v>
      </c>
      <c r="BU37" s="681">
        <v>6.8134410000000001</v>
      </c>
      <c r="BV37" s="681">
        <v>6.9614010000000004</v>
      </c>
    </row>
    <row r="38" spans="1:74" s="116" customFormat="1" ht="11.25" customHeight="1" x14ac:dyDescent="0.2">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6.21588546</v>
      </c>
      <c r="AZ38" s="680">
        <v>5.9521428900000002</v>
      </c>
      <c r="BA38" s="680">
        <v>6.8408934300000004</v>
      </c>
      <c r="BB38" s="680">
        <v>6.3063014387000003</v>
      </c>
      <c r="BC38" s="680">
        <v>7.0748747901</v>
      </c>
      <c r="BD38" s="681">
        <v>7.6783650000000003</v>
      </c>
      <c r="BE38" s="681">
        <v>7.6190730000000002</v>
      </c>
      <c r="BF38" s="681">
        <v>7.7600660000000001</v>
      </c>
      <c r="BG38" s="681">
        <v>7.2210349999999996</v>
      </c>
      <c r="BH38" s="681">
        <v>6.8139969999999996</v>
      </c>
      <c r="BI38" s="681">
        <v>6.5872989999999998</v>
      </c>
      <c r="BJ38" s="681">
        <v>6.4688970000000001</v>
      </c>
      <c r="BK38" s="681">
        <v>6.1145820000000004</v>
      </c>
      <c r="BL38" s="681">
        <v>5.8244910000000001</v>
      </c>
      <c r="BM38" s="681">
        <v>6.7091880000000002</v>
      </c>
      <c r="BN38" s="681">
        <v>6.1677840000000002</v>
      </c>
      <c r="BO38" s="681">
        <v>6.8907449999999999</v>
      </c>
      <c r="BP38" s="681">
        <v>7.4321140000000003</v>
      </c>
      <c r="BQ38" s="681">
        <v>7.340948</v>
      </c>
      <c r="BR38" s="681">
        <v>7.446561</v>
      </c>
      <c r="BS38" s="681">
        <v>6.8971999999999998</v>
      </c>
      <c r="BT38" s="681">
        <v>6.4888130000000004</v>
      </c>
      <c r="BU38" s="681">
        <v>6.2628060000000003</v>
      </c>
      <c r="BV38" s="681">
        <v>6.160069</v>
      </c>
    </row>
    <row r="39" spans="1:74" s="116" customFormat="1" ht="11.25" customHeight="1" x14ac:dyDescent="0.2">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0.35752241000000001</v>
      </c>
      <c r="BA39" s="680">
        <v>0.40727176999999998</v>
      </c>
      <c r="BB39" s="680">
        <v>0.38916810000000002</v>
      </c>
      <c r="BC39" s="680">
        <v>0.39728173999999999</v>
      </c>
      <c r="BD39" s="681">
        <v>0.37648029999999999</v>
      </c>
      <c r="BE39" s="681">
        <v>0.4023119</v>
      </c>
      <c r="BF39" s="681">
        <v>0.41118090000000002</v>
      </c>
      <c r="BG39" s="681">
        <v>0.3862023</v>
      </c>
      <c r="BH39" s="681">
        <v>0.40640660000000001</v>
      </c>
      <c r="BI39" s="681">
        <v>0.39610699999999999</v>
      </c>
      <c r="BJ39" s="681">
        <v>0.39351520000000001</v>
      </c>
      <c r="BK39" s="681">
        <v>0.38096609999999997</v>
      </c>
      <c r="BL39" s="681">
        <v>0.35447410000000001</v>
      </c>
      <c r="BM39" s="681">
        <v>0.4045995</v>
      </c>
      <c r="BN39" s="681">
        <v>0.38735170000000002</v>
      </c>
      <c r="BO39" s="681">
        <v>0.39777390000000001</v>
      </c>
      <c r="BP39" s="681">
        <v>0.37797839999999999</v>
      </c>
      <c r="BQ39" s="681">
        <v>0.40620810000000002</v>
      </c>
      <c r="BR39" s="681">
        <v>0.41600510000000002</v>
      </c>
      <c r="BS39" s="681">
        <v>0.39103460000000001</v>
      </c>
      <c r="BT39" s="681">
        <v>0.41049469999999999</v>
      </c>
      <c r="BU39" s="681">
        <v>0.40005259999999998</v>
      </c>
      <c r="BV39" s="681">
        <v>0.39757959999999998</v>
      </c>
    </row>
    <row r="40" spans="1:74" s="116" customFormat="1" ht="11.25" customHeight="1" x14ac:dyDescent="0.2">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83.286060460000002</v>
      </c>
      <c r="AZ40" s="680">
        <v>75.917056040000006</v>
      </c>
      <c r="BA40" s="680">
        <v>82.902114879999999</v>
      </c>
      <c r="BB40" s="680">
        <v>83.302797752000004</v>
      </c>
      <c r="BC40" s="680">
        <v>86.303342064999995</v>
      </c>
      <c r="BD40" s="681">
        <v>88.52073</v>
      </c>
      <c r="BE40" s="681">
        <v>91.899690000000007</v>
      </c>
      <c r="BF40" s="681">
        <v>92.786479999999997</v>
      </c>
      <c r="BG40" s="681">
        <v>87.710639999999998</v>
      </c>
      <c r="BH40" s="681">
        <v>86.174040000000005</v>
      </c>
      <c r="BI40" s="681">
        <v>83.504140000000007</v>
      </c>
      <c r="BJ40" s="681">
        <v>83.542169999999999</v>
      </c>
      <c r="BK40" s="681">
        <v>85.578649999999996</v>
      </c>
      <c r="BL40" s="681">
        <v>77.280810000000002</v>
      </c>
      <c r="BM40" s="681">
        <v>84.301569999999998</v>
      </c>
      <c r="BN40" s="681">
        <v>84.676100000000005</v>
      </c>
      <c r="BO40" s="681">
        <v>87.917349999999999</v>
      </c>
      <c r="BP40" s="681">
        <v>90.146950000000004</v>
      </c>
      <c r="BQ40" s="681">
        <v>94.000129999999999</v>
      </c>
      <c r="BR40" s="681">
        <v>94.929460000000006</v>
      </c>
      <c r="BS40" s="681">
        <v>89.793750000000003</v>
      </c>
      <c r="BT40" s="681">
        <v>87.950180000000003</v>
      </c>
      <c r="BU40" s="681">
        <v>85.252759999999995</v>
      </c>
      <c r="BV40" s="681">
        <v>85.350700000000003</v>
      </c>
    </row>
    <row r="41" spans="1:74" s="116" customFormat="1" ht="11.25" customHeight="1" x14ac:dyDescent="0.2">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25" customHeight="1" x14ac:dyDescent="0.2">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10.3944578</v>
      </c>
      <c r="AZ42" s="686">
        <v>9.5048254300000004</v>
      </c>
      <c r="BA42" s="686">
        <v>9.3268635500000006</v>
      </c>
      <c r="BB42" s="686">
        <v>8.3699990906000004</v>
      </c>
      <c r="BC42" s="686">
        <v>8.4287709067000005</v>
      </c>
      <c r="BD42" s="687">
        <v>9.7552959999999995</v>
      </c>
      <c r="BE42" s="687">
        <v>10.636889999999999</v>
      </c>
      <c r="BF42" s="687">
        <v>10.93581</v>
      </c>
      <c r="BG42" s="687">
        <v>9.5015660000000004</v>
      </c>
      <c r="BH42" s="687">
        <v>8.5620449999999995</v>
      </c>
      <c r="BI42" s="687">
        <v>8.5442780000000003</v>
      </c>
      <c r="BJ42" s="687">
        <v>9.3603760000000005</v>
      </c>
      <c r="BK42" s="687">
        <v>10.1869</v>
      </c>
      <c r="BL42" s="687">
        <v>9.2906639999999996</v>
      </c>
      <c r="BM42" s="687">
        <v>9.2809889999999999</v>
      </c>
      <c r="BN42" s="687">
        <v>8.3168159999999993</v>
      </c>
      <c r="BO42" s="687">
        <v>8.2103940000000009</v>
      </c>
      <c r="BP42" s="687">
        <v>9.5199649999999991</v>
      </c>
      <c r="BQ42" s="687">
        <v>10.33371</v>
      </c>
      <c r="BR42" s="687">
        <v>10.617430000000001</v>
      </c>
      <c r="BS42" s="687">
        <v>9.3872060000000008</v>
      </c>
      <c r="BT42" s="687">
        <v>8.5172650000000001</v>
      </c>
      <c r="BU42" s="687">
        <v>8.5091540000000006</v>
      </c>
      <c r="BV42" s="687">
        <v>9.3392630000000008</v>
      </c>
    </row>
    <row r="43" spans="1:74" s="116" customFormat="1" ht="11.25" customHeight="1" x14ac:dyDescent="0.2">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32.617157020000001</v>
      </c>
      <c r="AZ43" s="686">
        <v>29.396791360000002</v>
      </c>
      <c r="BA43" s="686">
        <v>28.505489659999999</v>
      </c>
      <c r="BB43" s="686">
        <v>26.039999485999999</v>
      </c>
      <c r="BC43" s="686">
        <v>26.57427406</v>
      </c>
      <c r="BD43" s="687">
        <v>30.795670000000001</v>
      </c>
      <c r="BE43" s="687">
        <v>35.38805</v>
      </c>
      <c r="BF43" s="687">
        <v>34.891550000000002</v>
      </c>
      <c r="BG43" s="687">
        <v>30.124580000000002</v>
      </c>
      <c r="BH43" s="687">
        <v>27.454440000000002</v>
      </c>
      <c r="BI43" s="687">
        <v>27.014009999999999</v>
      </c>
      <c r="BJ43" s="687">
        <v>30.1404</v>
      </c>
      <c r="BK43" s="687">
        <v>32.631239999999998</v>
      </c>
      <c r="BL43" s="687">
        <v>29.17305</v>
      </c>
      <c r="BM43" s="687">
        <v>28.734570000000001</v>
      </c>
      <c r="BN43" s="687">
        <v>26.055399999999999</v>
      </c>
      <c r="BO43" s="687">
        <v>26.317679999999999</v>
      </c>
      <c r="BP43" s="687">
        <v>30.442409999999999</v>
      </c>
      <c r="BQ43" s="687">
        <v>34.745010000000001</v>
      </c>
      <c r="BR43" s="687">
        <v>34.160800000000002</v>
      </c>
      <c r="BS43" s="687">
        <v>29.818339999999999</v>
      </c>
      <c r="BT43" s="687">
        <v>27.285229999999999</v>
      </c>
      <c r="BU43" s="687">
        <v>26.851600000000001</v>
      </c>
      <c r="BV43" s="687">
        <v>29.987780000000001</v>
      </c>
    </row>
    <row r="44" spans="1:74" s="116" customFormat="1" ht="11.25" customHeight="1" x14ac:dyDescent="0.2">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50.090134769999999</v>
      </c>
      <c r="AZ44" s="686">
        <v>44.933100590000002</v>
      </c>
      <c r="BA44" s="686">
        <v>45.234433750000001</v>
      </c>
      <c r="BB44" s="686">
        <v>41.610003843999998</v>
      </c>
      <c r="BC44" s="686">
        <v>43.686962827999999</v>
      </c>
      <c r="BD44" s="687">
        <v>48.21416</v>
      </c>
      <c r="BE44" s="687">
        <v>53.578139999999998</v>
      </c>
      <c r="BF44" s="687">
        <v>53.293869999999998</v>
      </c>
      <c r="BG44" s="687">
        <v>45.405970000000003</v>
      </c>
      <c r="BH44" s="687">
        <v>44.036239999999999</v>
      </c>
      <c r="BI44" s="687">
        <v>43.014789999999998</v>
      </c>
      <c r="BJ44" s="687">
        <v>47.41995</v>
      </c>
      <c r="BK44" s="687">
        <v>50.0137</v>
      </c>
      <c r="BL44" s="687">
        <v>44.570920000000001</v>
      </c>
      <c r="BM44" s="687">
        <v>45.736109999999996</v>
      </c>
      <c r="BN44" s="687">
        <v>41.423380000000002</v>
      </c>
      <c r="BO44" s="687">
        <v>43.62997</v>
      </c>
      <c r="BP44" s="687">
        <v>48.376339999999999</v>
      </c>
      <c r="BQ44" s="687">
        <v>53.606679999999997</v>
      </c>
      <c r="BR44" s="687">
        <v>53.413939999999997</v>
      </c>
      <c r="BS44" s="687">
        <v>45.9846</v>
      </c>
      <c r="BT44" s="687">
        <v>44.594790000000003</v>
      </c>
      <c r="BU44" s="687">
        <v>43.600070000000002</v>
      </c>
      <c r="BV44" s="687">
        <v>48.085979999999999</v>
      </c>
    </row>
    <row r="45" spans="1:74" s="116" customFormat="1" ht="11.25" customHeight="1" x14ac:dyDescent="0.2">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28.38961097</v>
      </c>
      <c r="AZ45" s="686">
        <v>25.84250334</v>
      </c>
      <c r="BA45" s="686">
        <v>25.48024302</v>
      </c>
      <c r="BB45" s="686">
        <v>23.039999112</v>
      </c>
      <c r="BC45" s="686">
        <v>23.7322676</v>
      </c>
      <c r="BD45" s="687">
        <v>26.85558</v>
      </c>
      <c r="BE45" s="687">
        <v>29.134519999999998</v>
      </c>
      <c r="BF45" s="687">
        <v>29.48066</v>
      </c>
      <c r="BG45" s="687">
        <v>25.375309999999999</v>
      </c>
      <c r="BH45" s="687">
        <v>23.550809999999998</v>
      </c>
      <c r="BI45" s="687">
        <v>23.54637</v>
      </c>
      <c r="BJ45" s="687">
        <v>25.943629999999999</v>
      </c>
      <c r="BK45" s="687">
        <v>28.897259999999999</v>
      </c>
      <c r="BL45" s="687">
        <v>25.62893</v>
      </c>
      <c r="BM45" s="687">
        <v>25.489059999999998</v>
      </c>
      <c r="BN45" s="687">
        <v>22.582280000000001</v>
      </c>
      <c r="BO45" s="687">
        <v>23.157620000000001</v>
      </c>
      <c r="BP45" s="687">
        <v>26.900639999999999</v>
      </c>
      <c r="BQ45" s="687">
        <v>28.744969999999999</v>
      </c>
      <c r="BR45" s="687">
        <v>29.321760000000001</v>
      </c>
      <c r="BS45" s="687">
        <v>25.644649999999999</v>
      </c>
      <c r="BT45" s="687">
        <v>23.500409999999999</v>
      </c>
      <c r="BU45" s="687">
        <v>23.478459999999998</v>
      </c>
      <c r="BV45" s="687">
        <v>25.63655</v>
      </c>
    </row>
    <row r="46" spans="1:74" s="116" customFormat="1" ht="11.25" customHeight="1" x14ac:dyDescent="0.2">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74.963543250000001</v>
      </c>
      <c r="AZ46" s="686">
        <v>67.616631369999993</v>
      </c>
      <c r="BA46" s="686">
        <v>65.148799740000001</v>
      </c>
      <c r="BB46" s="686">
        <v>61.170003506</v>
      </c>
      <c r="BC46" s="686">
        <v>68.817613340999998</v>
      </c>
      <c r="BD46" s="687">
        <v>75.98827</v>
      </c>
      <c r="BE46" s="687">
        <v>84.053539999999998</v>
      </c>
      <c r="BF46" s="687">
        <v>82.970619999999997</v>
      </c>
      <c r="BG46" s="687">
        <v>73.696629999999999</v>
      </c>
      <c r="BH46" s="687">
        <v>67.423410000000004</v>
      </c>
      <c r="BI46" s="687">
        <v>61.801459999999999</v>
      </c>
      <c r="BJ46" s="687">
        <v>69.342749999999995</v>
      </c>
      <c r="BK46" s="687">
        <v>75.998140000000006</v>
      </c>
      <c r="BL46" s="687">
        <v>68.369410000000002</v>
      </c>
      <c r="BM46" s="687">
        <v>66.144350000000003</v>
      </c>
      <c r="BN46" s="687">
        <v>60.8247</v>
      </c>
      <c r="BO46" s="687">
        <v>66.710530000000006</v>
      </c>
      <c r="BP46" s="687">
        <v>75.561080000000004</v>
      </c>
      <c r="BQ46" s="687">
        <v>84.275750000000002</v>
      </c>
      <c r="BR46" s="687">
        <v>83.233019999999996</v>
      </c>
      <c r="BS46" s="687">
        <v>74.536150000000006</v>
      </c>
      <c r="BT46" s="687">
        <v>68.315389999999994</v>
      </c>
      <c r="BU46" s="687">
        <v>62.677379999999999</v>
      </c>
      <c r="BV46" s="687">
        <v>70.485389999999995</v>
      </c>
    </row>
    <row r="47" spans="1:74" s="116" customFormat="1" ht="11.25" customHeight="1" x14ac:dyDescent="0.2">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27.80960468</v>
      </c>
      <c r="AZ47" s="686">
        <v>26.298840370000001</v>
      </c>
      <c r="BA47" s="686">
        <v>24.266598649999999</v>
      </c>
      <c r="BB47" s="686">
        <v>22.68</v>
      </c>
      <c r="BC47" s="686">
        <v>24.434968843</v>
      </c>
      <c r="BD47" s="687">
        <v>27.896730000000002</v>
      </c>
      <c r="BE47" s="687">
        <v>30.451260000000001</v>
      </c>
      <c r="BF47" s="687">
        <v>31.225390000000001</v>
      </c>
      <c r="BG47" s="687">
        <v>28.02516</v>
      </c>
      <c r="BH47" s="687">
        <v>24.637799999999999</v>
      </c>
      <c r="BI47" s="687">
        <v>23.027249999999999</v>
      </c>
      <c r="BJ47" s="687">
        <v>25.77768</v>
      </c>
      <c r="BK47" s="687">
        <v>29.135750000000002</v>
      </c>
      <c r="BL47" s="687">
        <v>26.0457</v>
      </c>
      <c r="BM47" s="687">
        <v>24.58013</v>
      </c>
      <c r="BN47" s="687">
        <v>22.82771</v>
      </c>
      <c r="BO47" s="687">
        <v>24.065989999999999</v>
      </c>
      <c r="BP47" s="687">
        <v>27.566120000000002</v>
      </c>
      <c r="BQ47" s="687">
        <v>30.524380000000001</v>
      </c>
      <c r="BR47" s="687">
        <v>31.266179999999999</v>
      </c>
      <c r="BS47" s="687">
        <v>28.248570000000001</v>
      </c>
      <c r="BT47" s="687">
        <v>24.942240000000002</v>
      </c>
      <c r="BU47" s="687">
        <v>23.335909999999998</v>
      </c>
      <c r="BV47" s="687">
        <v>26.14302</v>
      </c>
    </row>
    <row r="48" spans="1:74" s="116" customFormat="1" ht="11.25" customHeight="1" x14ac:dyDescent="0.2">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53.077007309999999</v>
      </c>
      <c r="AZ48" s="686">
        <v>49.339471709999998</v>
      </c>
      <c r="BA48" s="686">
        <v>49.852223080000002</v>
      </c>
      <c r="BB48" s="686">
        <v>47.910001422999997</v>
      </c>
      <c r="BC48" s="686">
        <v>53.705881355999999</v>
      </c>
      <c r="BD48" s="687">
        <v>61.727350000000001</v>
      </c>
      <c r="BE48" s="687">
        <v>67.177940000000007</v>
      </c>
      <c r="BF48" s="687">
        <v>68.560569999999998</v>
      </c>
      <c r="BG48" s="687">
        <v>62.761240000000001</v>
      </c>
      <c r="BH48" s="687">
        <v>53.690910000000002</v>
      </c>
      <c r="BI48" s="687">
        <v>47.882199999999997</v>
      </c>
      <c r="BJ48" s="687">
        <v>53.438070000000003</v>
      </c>
      <c r="BK48" s="687">
        <v>55.512770000000003</v>
      </c>
      <c r="BL48" s="687">
        <v>48.394399999999997</v>
      </c>
      <c r="BM48" s="687">
        <v>50.094880000000003</v>
      </c>
      <c r="BN48" s="687">
        <v>48.546349999999997</v>
      </c>
      <c r="BO48" s="687">
        <v>52.431840000000001</v>
      </c>
      <c r="BP48" s="687">
        <v>60.735329999999998</v>
      </c>
      <c r="BQ48" s="687">
        <v>67.745050000000006</v>
      </c>
      <c r="BR48" s="687">
        <v>69.430520000000001</v>
      </c>
      <c r="BS48" s="687">
        <v>64.248400000000004</v>
      </c>
      <c r="BT48" s="687">
        <v>55.333910000000003</v>
      </c>
      <c r="BU48" s="687">
        <v>49.49391</v>
      </c>
      <c r="BV48" s="687">
        <v>55.307310000000001</v>
      </c>
    </row>
    <row r="49" spans="1:74" s="116" customFormat="1" ht="11.25" customHeight="1" x14ac:dyDescent="0.2">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23.6761023</v>
      </c>
      <c r="AZ49" s="686">
        <v>21.35124463</v>
      </c>
      <c r="BA49" s="686">
        <v>22.224935299999999</v>
      </c>
      <c r="BB49" s="686">
        <v>21.479997006000001</v>
      </c>
      <c r="BC49" s="686">
        <v>23.952168986</v>
      </c>
      <c r="BD49" s="687">
        <v>27.393270000000001</v>
      </c>
      <c r="BE49" s="687">
        <v>30.404060000000001</v>
      </c>
      <c r="BF49" s="687">
        <v>30.22071</v>
      </c>
      <c r="BG49" s="687">
        <v>26.033169999999998</v>
      </c>
      <c r="BH49" s="687">
        <v>22.491579999999999</v>
      </c>
      <c r="BI49" s="687">
        <v>21.268840000000001</v>
      </c>
      <c r="BJ49" s="687">
        <v>23.451599999999999</v>
      </c>
      <c r="BK49" s="687">
        <v>23.97587</v>
      </c>
      <c r="BL49" s="687">
        <v>21.220099999999999</v>
      </c>
      <c r="BM49" s="687">
        <v>22.213480000000001</v>
      </c>
      <c r="BN49" s="687">
        <v>21.253119999999999</v>
      </c>
      <c r="BO49" s="687">
        <v>23.966259999999998</v>
      </c>
      <c r="BP49" s="687">
        <v>27.212679999999999</v>
      </c>
      <c r="BQ49" s="687">
        <v>30.1953</v>
      </c>
      <c r="BR49" s="687">
        <v>30.179600000000001</v>
      </c>
      <c r="BS49" s="687">
        <v>26.26163</v>
      </c>
      <c r="BT49" s="687">
        <v>22.738289999999999</v>
      </c>
      <c r="BU49" s="687">
        <v>21.515170000000001</v>
      </c>
      <c r="BV49" s="687">
        <v>23.732399999999998</v>
      </c>
    </row>
    <row r="50" spans="1:74" s="116" customFormat="1" ht="11.25" customHeight="1" x14ac:dyDescent="0.2">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34.367397939999996</v>
      </c>
      <c r="AZ50" s="686">
        <v>28.825525540000001</v>
      </c>
      <c r="BA50" s="686">
        <v>32.189720770000001</v>
      </c>
      <c r="BB50" s="686">
        <v>26.430001659999999</v>
      </c>
      <c r="BC50" s="686">
        <v>29.123666698000001</v>
      </c>
      <c r="BD50" s="687">
        <v>32.712919999999997</v>
      </c>
      <c r="BE50" s="687">
        <v>35.306890000000003</v>
      </c>
      <c r="BF50" s="687">
        <v>35.52467</v>
      </c>
      <c r="BG50" s="687">
        <v>32.69462</v>
      </c>
      <c r="BH50" s="687">
        <v>30.42136</v>
      </c>
      <c r="BI50" s="687">
        <v>30.166679999999999</v>
      </c>
      <c r="BJ50" s="687">
        <v>33.29663</v>
      </c>
      <c r="BK50" s="687">
        <v>34.265189999999997</v>
      </c>
      <c r="BL50" s="687">
        <v>28.710039999999999</v>
      </c>
      <c r="BM50" s="687">
        <v>32.22007</v>
      </c>
      <c r="BN50" s="687">
        <v>26.124279999999999</v>
      </c>
      <c r="BO50" s="687">
        <v>28.85463</v>
      </c>
      <c r="BP50" s="687">
        <v>32.479579999999999</v>
      </c>
      <c r="BQ50" s="687">
        <v>34.823720000000002</v>
      </c>
      <c r="BR50" s="687">
        <v>35.01679</v>
      </c>
      <c r="BS50" s="687">
        <v>32.163690000000003</v>
      </c>
      <c r="BT50" s="687">
        <v>29.901440000000001</v>
      </c>
      <c r="BU50" s="687">
        <v>29.623439999999999</v>
      </c>
      <c r="BV50" s="687">
        <v>32.753729999999997</v>
      </c>
    </row>
    <row r="51" spans="1:74" s="116" customFormat="1" ht="11.25" customHeight="1" x14ac:dyDescent="0.2">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1.30681873</v>
      </c>
      <c r="AZ51" s="686">
        <v>1.16332868</v>
      </c>
      <c r="BA51" s="686">
        <v>1.26066298</v>
      </c>
      <c r="BB51" s="686">
        <v>1.1951970000000001</v>
      </c>
      <c r="BC51" s="686">
        <v>1.2142765099999999</v>
      </c>
      <c r="BD51" s="687">
        <v>1.1914629999999999</v>
      </c>
      <c r="BE51" s="687">
        <v>1.254275</v>
      </c>
      <c r="BF51" s="687">
        <v>1.2825279999999999</v>
      </c>
      <c r="BG51" s="687">
        <v>1.2245470000000001</v>
      </c>
      <c r="BH51" s="687">
        <v>1.275992</v>
      </c>
      <c r="BI51" s="687">
        <v>1.285738</v>
      </c>
      <c r="BJ51" s="687">
        <v>1.324757</v>
      </c>
      <c r="BK51" s="687">
        <v>1.302613</v>
      </c>
      <c r="BL51" s="687">
        <v>1.167843</v>
      </c>
      <c r="BM51" s="687">
        <v>1.2559309999999999</v>
      </c>
      <c r="BN51" s="687">
        <v>1.192515</v>
      </c>
      <c r="BO51" s="687">
        <v>1.2147429999999999</v>
      </c>
      <c r="BP51" s="687">
        <v>1.1941440000000001</v>
      </c>
      <c r="BQ51" s="687">
        <v>1.2610710000000001</v>
      </c>
      <c r="BR51" s="687">
        <v>1.290958</v>
      </c>
      <c r="BS51" s="687">
        <v>1.2334130000000001</v>
      </c>
      <c r="BT51" s="687">
        <v>1.283242</v>
      </c>
      <c r="BU51" s="687">
        <v>1.291798</v>
      </c>
      <c r="BV51" s="687">
        <v>1.330524</v>
      </c>
    </row>
    <row r="52" spans="1:74" s="116" customFormat="1" ht="11.25" customHeight="1" x14ac:dyDescent="0.2">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336.69183477000001</v>
      </c>
      <c r="AZ52" s="688">
        <v>304.27226301000002</v>
      </c>
      <c r="BA52" s="688">
        <v>303.48997048000001</v>
      </c>
      <c r="BB52" s="688">
        <v>279.92520213</v>
      </c>
      <c r="BC52" s="688">
        <v>303.67085143999998</v>
      </c>
      <c r="BD52" s="689">
        <v>342.53070000000002</v>
      </c>
      <c r="BE52" s="689">
        <v>377.38560000000001</v>
      </c>
      <c r="BF52" s="689">
        <v>378.38639999999998</v>
      </c>
      <c r="BG52" s="689">
        <v>334.84280000000001</v>
      </c>
      <c r="BH52" s="689">
        <v>303.5446</v>
      </c>
      <c r="BI52" s="689">
        <v>287.55160000000001</v>
      </c>
      <c r="BJ52" s="689">
        <v>319.49579999999997</v>
      </c>
      <c r="BK52" s="689">
        <v>341.9194</v>
      </c>
      <c r="BL52" s="689">
        <v>302.5711</v>
      </c>
      <c r="BM52" s="689">
        <v>305.74959999999999</v>
      </c>
      <c r="BN52" s="689">
        <v>279.14659999999998</v>
      </c>
      <c r="BO52" s="689">
        <v>298.55959999999999</v>
      </c>
      <c r="BP52" s="689">
        <v>339.98829999999998</v>
      </c>
      <c r="BQ52" s="689">
        <v>376.25560000000002</v>
      </c>
      <c r="BR52" s="689">
        <v>377.93099999999998</v>
      </c>
      <c r="BS52" s="689">
        <v>337.52659999999997</v>
      </c>
      <c r="BT52" s="689">
        <v>306.41219999999998</v>
      </c>
      <c r="BU52" s="689">
        <v>290.37689999999998</v>
      </c>
      <c r="BV52" s="689">
        <v>322.80189999999999</v>
      </c>
    </row>
    <row r="53" spans="1:74" s="420" customFormat="1" ht="11.95" customHeight="1" x14ac:dyDescent="0.2">
      <c r="A53" s="419"/>
      <c r="B53" s="808" t="s">
        <v>866</v>
      </c>
      <c r="C53" s="753"/>
      <c r="D53" s="753"/>
      <c r="E53" s="753"/>
      <c r="F53" s="753"/>
      <c r="G53" s="753"/>
      <c r="H53" s="753"/>
      <c r="I53" s="753"/>
      <c r="J53" s="753"/>
      <c r="K53" s="753"/>
      <c r="L53" s="753"/>
      <c r="M53" s="753"/>
      <c r="N53" s="753"/>
      <c r="O53" s="753"/>
      <c r="P53" s="753"/>
      <c r="Q53" s="753"/>
      <c r="AY53" s="464"/>
      <c r="AZ53" s="464"/>
      <c r="BA53" s="464"/>
      <c r="BB53" s="464"/>
      <c r="BC53" s="464"/>
      <c r="BD53" s="464"/>
      <c r="BE53" s="464"/>
      <c r="BF53" s="464"/>
      <c r="BG53" s="464"/>
      <c r="BH53" s="340"/>
      <c r="BI53" s="464"/>
      <c r="BJ53" s="464"/>
    </row>
    <row r="54" spans="1:74" s="420" customFormat="1" ht="11.95" customHeight="1" x14ac:dyDescent="0.2">
      <c r="A54" s="419"/>
      <c r="B54" s="746" t="s">
        <v>808</v>
      </c>
      <c r="C54" s="738"/>
      <c r="D54" s="738"/>
      <c r="E54" s="738"/>
      <c r="F54" s="738"/>
      <c r="G54" s="738"/>
      <c r="H54" s="738"/>
      <c r="I54" s="738"/>
      <c r="J54" s="738"/>
      <c r="K54" s="738"/>
      <c r="L54" s="738"/>
      <c r="M54" s="738"/>
      <c r="N54" s="738"/>
      <c r="O54" s="738"/>
      <c r="P54" s="738"/>
      <c r="Q54" s="738"/>
      <c r="AY54" s="464"/>
      <c r="AZ54" s="464"/>
      <c r="BA54" s="464"/>
      <c r="BB54" s="464"/>
      <c r="BC54" s="464"/>
      <c r="BD54" s="603"/>
      <c r="BE54" s="603"/>
      <c r="BF54" s="603"/>
      <c r="BG54" s="464"/>
      <c r="BH54" s="251"/>
      <c r="BI54" s="464"/>
      <c r="BJ54" s="464"/>
    </row>
    <row r="55" spans="1:74" s="420" customFormat="1" ht="11.95" customHeight="1" x14ac:dyDescent="0.2">
      <c r="A55" s="419"/>
      <c r="B55" s="774" t="str">
        <f>"Notes: "&amp;"EIA completed modeling and analysis for this report on " &amp;Dates!D2&amp;"."</f>
        <v>Notes: EIA completed modeling and analysis for this report on Thursday June 2, 2022.</v>
      </c>
      <c r="C55" s="797"/>
      <c r="D55" s="797"/>
      <c r="E55" s="797"/>
      <c r="F55" s="797"/>
      <c r="G55" s="797"/>
      <c r="H55" s="797"/>
      <c r="I55" s="797"/>
      <c r="J55" s="797"/>
      <c r="K55" s="797"/>
      <c r="L55" s="797"/>
      <c r="M55" s="797"/>
      <c r="N55" s="797"/>
      <c r="O55" s="797"/>
      <c r="P55" s="797"/>
      <c r="Q55" s="775"/>
      <c r="AY55" s="464"/>
      <c r="AZ55" s="464"/>
      <c r="BA55" s="464"/>
      <c r="BB55" s="464"/>
      <c r="BC55" s="464"/>
      <c r="BD55" s="603"/>
      <c r="BE55" s="603"/>
      <c r="BF55" s="603"/>
      <c r="BG55" s="464"/>
      <c r="BH55" s="251"/>
      <c r="BI55" s="464"/>
      <c r="BJ55" s="464"/>
    </row>
    <row r="56" spans="1:74" s="420" customFormat="1" ht="11.95" customHeight="1" x14ac:dyDescent="0.2">
      <c r="A56" s="419"/>
      <c r="B56" s="764" t="s">
        <v>351</v>
      </c>
      <c r="C56" s="763"/>
      <c r="D56" s="763"/>
      <c r="E56" s="763"/>
      <c r="F56" s="763"/>
      <c r="G56" s="763"/>
      <c r="H56" s="763"/>
      <c r="I56" s="763"/>
      <c r="J56" s="763"/>
      <c r="K56" s="763"/>
      <c r="L56" s="763"/>
      <c r="M56" s="763"/>
      <c r="N56" s="763"/>
      <c r="O56" s="763"/>
      <c r="P56" s="763"/>
      <c r="Q56" s="763"/>
      <c r="AY56" s="464"/>
      <c r="AZ56" s="464"/>
      <c r="BA56" s="464"/>
      <c r="BB56" s="464"/>
      <c r="BC56" s="464"/>
      <c r="BD56" s="603"/>
      <c r="BE56" s="603"/>
      <c r="BF56" s="603"/>
      <c r="BG56" s="464"/>
      <c r="BH56" s="251"/>
      <c r="BI56" s="464"/>
      <c r="BJ56" s="464"/>
    </row>
    <row r="57" spans="1:74" s="420" customFormat="1" ht="11.95" customHeight="1" x14ac:dyDescent="0.2">
      <c r="A57" s="419"/>
      <c r="B57" s="759" t="s">
        <v>867</v>
      </c>
      <c r="C57" s="756"/>
      <c r="D57" s="756"/>
      <c r="E57" s="756"/>
      <c r="F57" s="756"/>
      <c r="G57" s="756"/>
      <c r="H57" s="756"/>
      <c r="I57" s="756"/>
      <c r="J57" s="756"/>
      <c r="K57" s="756"/>
      <c r="L57" s="756"/>
      <c r="M57" s="756"/>
      <c r="N57" s="756"/>
      <c r="O57" s="756"/>
      <c r="P57" s="756"/>
      <c r="Q57" s="753"/>
      <c r="AY57" s="464"/>
      <c r="AZ57" s="464"/>
      <c r="BA57" s="464"/>
      <c r="BB57" s="464"/>
      <c r="BC57" s="464"/>
      <c r="BD57" s="603"/>
      <c r="BE57" s="603"/>
      <c r="BF57" s="603"/>
      <c r="BG57" s="464"/>
      <c r="BH57" s="251"/>
      <c r="BI57" s="464"/>
      <c r="BJ57" s="464"/>
    </row>
    <row r="58" spans="1:74" s="420" customFormat="1" ht="11.95" customHeight="1" x14ac:dyDescent="0.2">
      <c r="A58" s="419"/>
      <c r="B58" s="759" t="s">
        <v>858</v>
      </c>
      <c r="C58" s="756"/>
      <c r="D58" s="756"/>
      <c r="E58" s="756"/>
      <c r="F58" s="756"/>
      <c r="G58" s="756"/>
      <c r="H58" s="756"/>
      <c r="I58" s="756"/>
      <c r="J58" s="756"/>
      <c r="K58" s="756"/>
      <c r="L58" s="756"/>
      <c r="M58" s="756"/>
      <c r="N58" s="756"/>
      <c r="O58" s="756"/>
      <c r="P58" s="756"/>
      <c r="Q58" s="753"/>
      <c r="AY58" s="464"/>
      <c r="AZ58" s="464"/>
      <c r="BA58" s="464"/>
      <c r="BB58" s="464"/>
      <c r="BC58" s="464"/>
      <c r="BD58" s="603"/>
      <c r="BE58" s="603"/>
      <c r="BF58" s="603"/>
      <c r="BG58" s="464"/>
      <c r="BH58" s="251"/>
      <c r="BI58" s="464"/>
      <c r="BJ58" s="464"/>
    </row>
    <row r="59" spans="1:74" s="420" customFormat="1" ht="11.95" customHeight="1" x14ac:dyDescent="0.2">
      <c r="A59" s="419"/>
      <c r="B59" s="794" t="s">
        <v>859</v>
      </c>
      <c r="C59" s="753"/>
      <c r="D59" s="753"/>
      <c r="E59" s="753"/>
      <c r="F59" s="753"/>
      <c r="G59" s="753"/>
      <c r="H59" s="753"/>
      <c r="I59" s="753"/>
      <c r="J59" s="753"/>
      <c r="K59" s="753"/>
      <c r="L59" s="753"/>
      <c r="M59" s="753"/>
      <c r="N59" s="753"/>
      <c r="O59" s="753"/>
      <c r="P59" s="753"/>
      <c r="Q59" s="753"/>
      <c r="AY59" s="464"/>
      <c r="AZ59" s="464"/>
      <c r="BA59" s="464"/>
      <c r="BB59" s="464"/>
      <c r="BC59" s="464"/>
      <c r="BD59" s="603"/>
      <c r="BE59" s="603"/>
      <c r="BF59" s="603"/>
      <c r="BG59" s="464"/>
      <c r="BH59" s="251"/>
      <c r="BI59" s="464"/>
      <c r="BJ59" s="464"/>
    </row>
    <row r="60" spans="1:74" s="420" customFormat="1" ht="11.95" customHeight="1" x14ac:dyDescent="0.2">
      <c r="A60" s="419"/>
      <c r="B60" s="757" t="s">
        <v>868</v>
      </c>
      <c r="C60" s="756"/>
      <c r="D60" s="756"/>
      <c r="E60" s="756"/>
      <c r="F60" s="756"/>
      <c r="G60" s="756"/>
      <c r="H60" s="756"/>
      <c r="I60" s="756"/>
      <c r="J60" s="756"/>
      <c r="K60" s="756"/>
      <c r="L60" s="756"/>
      <c r="M60" s="756"/>
      <c r="N60" s="756"/>
      <c r="O60" s="756"/>
      <c r="P60" s="756"/>
      <c r="Q60" s="753"/>
      <c r="AY60" s="464"/>
      <c r="AZ60" s="464"/>
      <c r="BA60" s="464"/>
      <c r="BB60" s="464"/>
      <c r="BC60" s="464"/>
      <c r="BD60" s="603"/>
      <c r="BE60" s="603"/>
      <c r="BF60" s="603"/>
      <c r="BG60" s="464"/>
      <c r="BH60" s="251"/>
      <c r="BI60" s="464"/>
      <c r="BJ60" s="464"/>
    </row>
    <row r="61" spans="1:74" s="420" customFormat="1" ht="11.95" customHeight="1" x14ac:dyDescent="0.2">
      <c r="A61" s="419"/>
      <c r="B61" s="759" t="s">
        <v>831</v>
      </c>
      <c r="C61" s="760"/>
      <c r="D61" s="760"/>
      <c r="E61" s="760"/>
      <c r="F61" s="760"/>
      <c r="G61" s="760"/>
      <c r="H61" s="760"/>
      <c r="I61" s="760"/>
      <c r="J61" s="760"/>
      <c r="K61" s="760"/>
      <c r="L61" s="760"/>
      <c r="M61" s="760"/>
      <c r="N61" s="760"/>
      <c r="O61" s="760"/>
      <c r="P61" s="760"/>
      <c r="Q61" s="753"/>
      <c r="AY61" s="464"/>
      <c r="AZ61" s="464"/>
      <c r="BA61" s="464"/>
      <c r="BB61" s="464"/>
      <c r="BC61" s="464"/>
      <c r="BD61" s="603"/>
      <c r="BE61" s="603"/>
      <c r="BF61" s="603"/>
      <c r="BG61" s="464"/>
      <c r="BH61" s="251"/>
      <c r="BI61" s="464"/>
      <c r="BJ61" s="464"/>
    </row>
    <row r="62" spans="1:74" s="418" customFormat="1" ht="11.95" customHeight="1" x14ac:dyDescent="0.2">
      <c r="A62" s="393"/>
      <c r="B62" s="765" t="s">
        <v>1362</v>
      </c>
      <c r="C62" s="753"/>
      <c r="D62" s="753"/>
      <c r="E62" s="753"/>
      <c r="F62" s="753"/>
      <c r="G62" s="753"/>
      <c r="H62" s="753"/>
      <c r="I62" s="753"/>
      <c r="J62" s="753"/>
      <c r="K62" s="753"/>
      <c r="L62" s="753"/>
      <c r="M62" s="753"/>
      <c r="N62" s="753"/>
      <c r="O62" s="753"/>
      <c r="P62" s="753"/>
      <c r="Q62" s="753"/>
      <c r="AY62" s="462"/>
      <c r="AZ62" s="462"/>
      <c r="BA62" s="462"/>
      <c r="BB62" s="462"/>
      <c r="BC62" s="462"/>
      <c r="BD62" s="601"/>
      <c r="BE62" s="601"/>
      <c r="BF62" s="601"/>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D28" sqref="BD28"/>
    </sheetView>
  </sheetViews>
  <sheetFormatPr defaultColWidth="9.5" defaultRowHeight="10.7" x14ac:dyDescent="0.2"/>
  <cols>
    <col min="1" max="1" width="10.5" style="121" customWidth="1"/>
    <col min="2" max="2" width="16.5" style="121" customWidth="1"/>
    <col min="3" max="50" width="6.5" style="121" customWidth="1"/>
    <col min="51" max="55" width="6.5" style="336" customWidth="1"/>
    <col min="56" max="58" width="6.5" style="604" customWidth="1"/>
    <col min="59" max="62" width="6.5" style="336" customWidth="1"/>
    <col min="63" max="74" width="6.5" style="121" customWidth="1"/>
    <col min="75" max="16384" width="9.5" style="121"/>
  </cols>
  <sheetData>
    <row r="1" spans="1:74" ht="13.4" customHeight="1" x14ac:dyDescent="0.2">
      <c r="A1" s="735" t="s">
        <v>792</v>
      </c>
      <c r="B1" s="812" t="s">
        <v>1345</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120"/>
    </row>
    <row r="2" spans="1:74" s="112" customFormat="1" ht="13.4" customHeight="1"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734"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25" customHeight="1" x14ac:dyDescent="0.2">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22.824232874</v>
      </c>
      <c r="AZ6" s="208">
        <v>24.63</v>
      </c>
      <c r="BA6" s="208">
        <v>24.5</v>
      </c>
      <c r="BB6" s="208">
        <v>25.125910000000001</v>
      </c>
      <c r="BC6" s="208">
        <v>24.46171</v>
      </c>
      <c r="BD6" s="324">
        <v>23.89799</v>
      </c>
      <c r="BE6" s="324">
        <v>24.79701</v>
      </c>
      <c r="BF6" s="324">
        <v>24.364560000000001</v>
      </c>
      <c r="BG6" s="324">
        <v>26.059180000000001</v>
      </c>
      <c r="BH6" s="324">
        <v>25.691320000000001</v>
      </c>
      <c r="BI6" s="324">
        <v>25.62641</v>
      </c>
      <c r="BJ6" s="324">
        <v>25.681519999999999</v>
      </c>
      <c r="BK6" s="324">
        <v>26.357839999999999</v>
      </c>
      <c r="BL6" s="324">
        <v>28.142499999999998</v>
      </c>
      <c r="BM6" s="324">
        <v>27.74081</v>
      </c>
      <c r="BN6" s="324">
        <v>28.139040000000001</v>
      </c>
      <c r="BO6" s="324">
        <v>27.084849999999999</v>
      </c>
      <c r="BP6" s="324">
        <v>26.151540000000001</v>
      </c>
      <c r="BQ6" s="324">
        <v>26.83343</v>
      </c>
      <c r="BR6" s="324">
        <v>26.050899999999999</v>
      </c>
      <c r="BS6" s="324">
        <v>27.6326</v>
      </c>
      <c r="BT6" s="324">
        <v>27.049669999999999</v>
      </c>
      <c r="BU6" s="324">
        <v>26.76783</v>
      </c>
      <c r="BV6" s="324">
        <v>26.594290000000001</v>
      </c>
    </row>
    <row r="7" spans="1:74" ht="11.25" customHeight="1" x14ac:dyDescent="0.2">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16.964534292</v>
      </c>
      <c r="AZ7" s="208">
        <v>17.350000000000001</v>
      </c>
      <c r="BA7" s="208">
        <v>17.079999999999998</v>
      </c>
      <c r="BB7" s="208">
        <v>17.655370000000001</v>
      </c>
      <c r="BC7" s="208">
        <v>18.052009999999999</v>
      </c>
      <c r="BD7" s="324">
        <v>18.14331</v>
      </c>
      <c r="BE7" s="324">
        <v>18.222539999999999</v>
      </c>
      <c r="BF7" s="324">
        <v>18.345469999999999</v>
      </c>
      <c r="BG7" s="324">
        <v>18.60857</v>
      </c>
      <c r="BH7" s="324">
        <v>18.560130000000001</v>
      </c>
      <c r="BI7" s="324">
        <v>17.841830000000002</v>
      </c>
      <c r="BJ7" s="324">
        <v>17.583629999999999</v>
      </c>
      <c r="BK7" s="324">
        <v>17.805540000000001</v>
      </c>
      <c r="BL7" s="324">
        <v>18.086639999999999</v>
      </c>
      <c r="BM7" s="324">
        <v>17.520040000000002</v>
      </c>
      <c r="BN7" s="324">
        <v>17.83691</v>
      </c>
      <c r="BO7" s="324">
        <v>18.035150000000002</v>
      </c>
      <c r="BP7" s="324">
        <v>17.914570000000001</v>
      </c>
      <c r="BQ7" s="324">
        <v>17.806730000000002</v>
      </c>
      <c r="BR7" s="324">
        <v>17.793849999999999</v>
      </c>
      <c r="BS7" s="324">
        <v>18.003039999999999</v>
      </c>
      <c r="BT7" s="324">
        <v>17.950320000000001</v>
      </c>
      <c r="BU7" s="324">
        <v>17.233029999999999</v>
      </c>
      <c r="BV7" s="324">
        <v>16.970759999999999</v>
      </c>
    </row>
    <row r="8" spans="1:74" ht="11.25" customHeight="1" x14ac:dyDescent="0.2">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13.906592014999999</v>
      </c>
      <c r="AZ8" s="208">
        <v>14.17</v>
      </c>
      <c r="BA8" s="208">
        <v>14.68</v>
      </c>
      <c r="BB8" s="208">
        <v>15.199120000000001</v>
      </c>
      <c r="BC8" s="208">
        <v>15.38973</v>
      </c>
      <c r="BD8" s="324">
        <v>15.15465</v>
      </c>
      <c r="BE8" s="324">
        <v>14.78819</v>
      </c>
      <c r="BF8" s="324">
        <v>14.9841</v>
      </c>
      <c r="BG8" s="324">
        <v>15.053319999999999</v>
      </c>
      <c r="BH8" s="324">
        <v>15.448219999999999</v>
      </c>
      <c r="BI8" s="324">
        <v>15.401949999999999</v>
      </c>
      <c r="BJ8" s="324">
        <v>14.69074</v>
      </c>
      <c r="BK8" s="324">
        <v>14.59155</v>
      </c>
      <c r="BL8" s="324">
        <v>14.86225</v>
      </c>
      <c r="BM8" s="324">
        <v>15.299659999999999</v>
      </c>
      <c r="BN8" s="324">
        <v>15.85815</v>
      </c>
      <c r="BO8" s="324">
        <v>16.007090000000002</v>
      </c>
      <c r="BP8" s="324">
        <v>15.66442</v>
      </c>
      <c r="BQ8" s="324">
        <v>15.21269</v>
      </c>
      <c r="BR8" s="324">
        <v>15.32305</v>
      </c>
      <c r="BS8" s="324">
        <v>15.228590000000001</v>
      </c>
      <c r="BT8" s="324">
        <v>15.50184</v>
      </c>
      <c r="BU8" s="324">
        <v>15.34881</v>
      </c>
      <c r="BV8" s="324">
        <v>14.55791</v>
      </c>
    </row>
    <row r="9" spans="1:74" ht="11.25" customHeight="1" x14ac:dyDescent="0.2">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10.979254835000001</v>
      </c>
      <c r="AZ9" s="208">
        <v>11.16</v>
      </c>
      <c r="BA9" s="208">
        <v>11.82</v>
      </c>
      <c r="BB9" s="208">
        <v>12.3857</v>
      </c>
      <c r="BC9" s="208">
        <v>12.79424</v>
      </c>
      <c r="BD9" s="324">
        <v>13.804040000000001</v>
      </c>
      <c r="BE9" s="324">
        <v>13.836539999999999</v>
      </c>
      <c r="BF9" s="324">
        <v>13.93338</v>
      </c>
      <c r="BG9" s="324">
        <v>13.828989999999999</v>
      </c>
      <c r="BH9" s="324">
        <v>12.83625</v>
      </c>
      <c r="BI9" s="324">
        <v>12.36702</v>
      </c>
      <c r="BJ9" s="324">
        <v>11.655379999999999</v>
      </c>
      <c r="BK9" s="324">
        <v>11.200469999999999</v>
      </c>
      <c r="BL9" s="324">
        <v>11.48142</v>
      </c>
      <c r="BM9" s="324">
        <v>12.12284</v>
      </c>
      <c r="BN9" s="324">
        <v>12.765790000000001</v>
      </c>
      <c r="BO9" s="324">
        <v>13.105880000000001</v>
      </c>
      <c r="BP9" s="324">
        <v>13.800179999999999</v>
      </c>
      <c r="BQ9" s="324">
        <v>13.75135</v>
      </c>
      <c r="BR9" s="324">
        <v>13.699680000000001</v>
      </c>
      <c r="BS9" s="324">
        <v>13.454599999999999</v>
      </c>
      <c r="BT9" s="324">
        <v>12.53478</v>
      </c>
      <c r="BU9" s="324">
        <v>12.0977</v>
      </c>
      <c r="BV9" s="324">
        <v>11.428240000000001</v>
      </c>
    </row>
    <row r="10" spans="1:74" ht="11.25" customHeight="1" x14ac:dyDescent="0.2">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12.326841268000001</v>
      </c>
      <c r="AZ10" s="208">
        <v>12.64</v>
      </c>
      <c r="BA10" s="208">
        <v>13.17</v>
      </c>
      <c r="BB10" s="208">
        <v>13.21955</v>
      </c>
      <c r="BC10" s="208">
        <v>13.1515</v>
      </c>
      <c r="BD10" s="324">
        <v>13.28659</v>
      </c>
      <c r="BE10" s="324">
        <v>13.19125</v>
      </c>
      <c r="BF10" s="324">
        <v>13.254490000000001</v>
      </c>
      <c r="BG10" s="324">
        <v>13.47179</v>
      </c>
      <c r="BH10" s="324">
        <v>13.393660000000001</v>
      </c>
      <c r="BI10" s="324">
        <v>13.22339</v>
      </c>
      <c r="BJ10" s="324">
        <v>12.59904</v>
      </c>
      <c r="BK10" s="324">
        <v>12.71133</v>
      </c>
      <c r="BL10" s="324">
        <v>12.953099999999999</v>
      </c>
      <c r="BM10" s="324">
        <v>13.486800000000001</v>
      </c>
      <c r="BN10" s="324">
        <v>13.52947</v>
      </c>
      <c r="BO10" s="324">
        <v>13.47194</v>
      </c>
      <c r="BP10" s="324">
        <v>13.43787</v>
      </c>
      <c r="BQ10" s="324">
        <v>13.235939999999999</v>
      </c>
      <c r="BR10" s="324">
        <v>13.194660000000001</v>
      </c>
      <c r="BS10" s="324">
        <v>13.27225</v>
      </c>
      <c r="BT10" s="324">
        <v>13.10582</v>
      </c>
      <c r="BU10" s="324">
        <v>12.887499999999999</v>
      </c>
      <c r="BV10" s="324">
        <v>12.20252</v>
      </c>
    </row>
    <row r="11" spans="1:74" ht="11.25" customHeight="1" x14ac:dyDescent="0.2">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11.971532735</v>
      </c>
      <c r="AZ11" s="208">
        <v>11.68</v>
      </c>
      <c r="BA11" s="208">
        <v>12.34</v>
      </c>
      <c r="BB11" s="208">
        <v>12.95818</v>
      </c>
      <c r="BC11" s="208">
        <v>12.71968</v>
      </c>
      <c r="BD11" s="324">
        <v>12.463050000000001</v>
      </c>
      <c r="BE11" s="324">
        <v>12.29753</v>
      </c>
      <c r="BF11" s="324">
        <v>12.2746</v>
      </c>
      <c r="BG11" s="324">
        <v>12.36833</v>
      </c>
      <c r="BH11" s="324">
        <v>12.629160000000001</v>
      </c>
      <c r="BI11" s="324">
        <v>12.823919999999999</v>
      </c>
      <c r="BJ11" s="324">
        <v>11.3621</v>
      </c>
      <c r="BK11" s="324">
        <v>12.039479999999999</v>
      </c>
      <c r="BL11" s="324">
        <v>11.946020000000001</v>
      </c>
      <c r="BM11" s="324">
        <v>12.49696</v>
      </c>
      <c r="BN11" s="324">
        <v>13.149620000000001</v>
      </c>
      <c r="BO11" s="324">
        <v>13.015560000000001</v>
      </c>
      <c r="BP11" s="324">
        <v>12.721959999999999</v>
      </c>
      <c r="BQ11" s="324">
        <v>12.46801</v>
      </c>
      <c r="BR11" s="324">
        <v>12.409000000000001</v>
      </c>
      <c r="BS11" s="324">
        <v>12.33616</v>
      </c>
      <c r="BT11" s="324">
        <v>12.50939</v>
      </c>
      <c r="BU11" s="324">
        <v>12.665430000000001</v>
      </c>
      <c r="BV11" s="324">
        <v>11.21561</v>
      </c>
    </row>
    <row r="12" spans="1:74" ht="11.25" customHeight="1" x14ac:dyDescent="0.2">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11.67208965</v>
      </c>
      <c r="AZ12" s="208">
        <v>11.64</v>
      </c>
      <c r="BA12" s="208">
        <v>12.23</v>
      </c>
      <c r="BB12" s="208">
        <v>12.619529999999999</v>
      </c>
      <c r="BC12" s="208">
        <v>12.11469</v>
      </c>
      <c r="BD12" s="324">
        <v>11.95966</v>
      </c>
      <c r="BE12" s="324">
        <v>11.81737</v>
      </c>
      <c r="BF12" s="324">
        <v>12.02529</v>
      </c>
      <c r="BG12" s="324">
        <v>12.50882</v>
      </c>
      <c r="BH12" s="324">
        <v>12.818289999999999</v>
      </c>
      <c r="BI12" s="324">
        <v>12.854100000000001</v>
      </c>
      <c r="BJ12" s="324">
        <v>12.164859999999999</v>
      </c>
      <c r="BK12" s="324">
        <v>12.0617</v>
      </c>
      <c r="BL12" s="324">
        <v>12.44618</v>
      </c>
      <c r="BM12" s="324">
        <v>13.21449</v>
      </c>
      <c r="BN12" s="324">
        <v>13.546200000000001</v>
      </c>
      <c r="BO12" s="324">
        <v>13.153549999999999</v>
      </c>
      <c r="BP12" s="324">
        <v>12.83037</v>
      </c>
      <c r="BQ12" s="324">
        <v>12.444100000000001</v>
      </c>
      <c r="BR12" s="324">
        <v>12.48915</v>
      </c>
      <c r="BS12" s="324">
        <v>12.78302</v>
      </c>
      <c r="BT12" s="324">
        <v>12.87941</v>
      </c>
      <c r="BU12" s="324">
        <v>12.71208</v>
      </c>
      <c r="BV12" s="324">
        <v>11.828189999999999</v>
      </c>
    </row>
    <row r="13" spans="1:74" ht="11.25" customHeight="1" x14ac:dyDescent="0.2">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12.005198821</v>
      </c>
      <c r="AZ13" s="208">
        <v>12.14</v>
      </c>
      <c r="BA13" s="208">
        <v>12.3</v>
      </c>
      <c r="BB13" s="208">
        <v>12.531319999999999</v>
      </c>
      <c r="BC13" s="208">
        <v>12.762180000000001</v>
      </c>
      <c r="BD13" s="324">
        <v>12.75629</v>
      </c>
      <c r="BE13" s="324">
        <v>12.726229999999999</v>
      </c>
      <c r="BF13" s="324">
        <v>12.77904</v>
      </c>
      <c r="BG13" s="324">
        <v>12.94247</v>
      </c>
      <c r="BH13" s="324">
        <v>12.95961</v>
      </c>
      <c r="BI13" s="324">
        <v>12.571680000000001</v>
      </c>
      <c r="BJ13" s="324">
        <v>12.42394</v>
      </c>
      <c r="BK13" s="324">
        <v>12.32404</v>
      </c>
      <c r="BL13" s="324">
        <v>12.446120000000001</v>
      </c>
      <c r="BM13" s="324">
        <v>12.61238</v>
      </c>
      <c r="BN13" s="324">
        <v>12.835599999999999</v>
      </c>
      <c r="BO13" s="324">
        <v>13.040889999999999</v>
      </c>
      <c r="BP13" s="324">
        <v>12.999840000000001</v>
      </c>
      <c r="BQ13" s="324">
        <v>12.93783</v>
      </c>
      <c r="BR13" s="324">
        <v>12.96316</v>
      </c>
      <c r="BS13" s="324">
        <v>13.081160000000001</v>
      </c>
      <c r="BT13" s="324">
        <v>13.05466</v>
      </c>
      <c r="BU13" s="324">
        <v>12.621969999999999</v>
      </c>
      <c r="BV13" s="324">
        <v>12.42286</v>
      </c>
    </row>
    <row r="14" spans="1:74" ht="11.25" customHeight="1" x14ac:dyDescent="0.2">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17.544847530999998</v>
      </c>
      <c r="AZ14" s="208">
        <v>17.920000000000002</v>
      </c>
      <c r="BA14" s="208">
        <v>19.05</v>
      </c>
      <c r="BB14" s="208">
        <v>18.838239999999999</v>
      </c>
      <c r="BC14" s="208">
        <v>18.73376</v>
      </c>
      <c r="BD14" s="324">
        <v>19.090990000000001</v>
      </c>
      <c r="BE14" s="324">
        <v>19.551909999999999</v>
      </c>
      <c r="BF14" s="324">
        <v>20.209769999999999</v>
      </c>
      <c r="BG14" s="324">
        <v>20.515280000000001</v>
      </c>
      <c r="BH14" s="324">
        <v>17.600809999999999</v>
      </c>
      <c r="BI14" s="324">
        <v>18.699490000000001</v>
      </c>
      <c r="BJ14" s="324">
        <v>17.95119</v>
      </c>
      <c r="BK14" s="324">
        <v>18.215150000000001</v>
      </c>
      <c r="BL14" s="324">
        <v>18.591889999999999</v>
      </c>
      <c r="BM14" s="324">
        <v>19.754259999999999</v>
      </c>
      <c r="BN14" s="324">
        <v>20.592849999999999</v>
      </c>
      <c r="BO14" s="324">
        <v>19.488669999999999</v>
      </c>
      <c r="BP14" s="324">
        <v>19.900220000000001</v>
      </c>
      <c r="BQ14" s="324">
        <v>20.376190000000001</v>
      </c>
      <c r="BR14" s="324">
        <v>21.075839999999999</v>
      </c>
      <c r="BS14" s="324">
        <v>21.393689999999999</v>
      </c>
      <c r="BT14" s="324">
        <v>17.632899999999999</v>
      </c>
      <c r="BU14" s="324">
        <v>19.427569999999999</v>
      </c>
      <c r="BV14" s="324">
        <v>18.622309999999999</v>
      </c>
    </row>
    <row r="15" spans="1:74" ht="11.25" customHeight="1" x14ac:dyDescent="0.2">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14.47</v>
      </c>
      <c r="BB15" s="208">
        <v>14.744630000000001</v>
      </c>
      <c r="BC15" s="208">
        <v>14.55053</v>
      </c>
      <c r="BD15" s="324">
        <v>14.517329999999999</v>
      </c>
      <c r="BE15" s="324">
        <v>14.523669999999999</v>
      </c>
      <c r="BF15" s="324">
        <v>14.62494</v>
      </c>
      <c r="BG15" s="324">
        <v>14.91459</v>
      </c>
      <c r="BH15" s="324">
        <v>14.760120000000001</v>
      </c>
      <c r="BI15" s="324">
        <v>14.863670000000001</v>
      </c>
      <c r="BJ15" s="324">
        <v>14.184760000000001</v>
      </c>
      <c r="BK15" s="324">
        <v>14.210520000000001</v>
      </c>
      <c r="BL15" s="324">
        <v>14.46288</v>
      </c>
      <c r="BM15" s="324">
        <v>15.074059999999999</v>
      </c>
      <c r="BN15" s="324">
        <v>15.4214</v>
      </c>
      <c r="BO15" s="324">
        <v>15.15253</v>
      </c>
      <c r="BP15" s="324">
        <v>14.95543</v>
      </c>
      <c r="BQ15" s="324">
        <v>14.80705</v>
      </c>
      <c r="BR15" s="324">
        <v>14.805820000000001</v>
      </c>
      <c r="BS15" s="324">
        <v>14.97148</v>
      </c>
      <c r="BT15" s="324">
        <v>14.653600000000001</v>
      </c>
      <c r="BU15" s="324">
        <v>14.761419999999999</v>
      </c>
      <c r="BV15" s="324">
        <v>14.01727</v>
      </c>
    </row>
    <row r="16" spans="1:74" ht="11.25"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2"/>
      <c r="BE16" s="442"/>
      <c r="BF16" s="442"/>
      <c r="BG16" s="442"/>
      <c r="BH16" s="442"/>
      <c r="BI16" s="442"/>
      <c r="BJ16" s="442"/>
      <c r="BK16" s="442"/>
      <c r="BL16" s="442"/>
      <c r="BM16" s="442"/>
      <c r="BN16" s="442"/>
      <c r="BO16" s="442"/>
      <c r="BP16" s="442"/>
      <c r="BQ16" s="442"/>
      <c r="BR16" s="442"/>
      <c r="BS16" s="442"/>
      <c r="BT16" s="442"/>
      <c r="BU16" s="442"/>
      <c r="BV16" s="442"/>
    </row>
    <row r="17" spans="1:74" ht="11.25" customHeight="1" x14ac:dyDescent="0.2">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18.235097767999999</v>
      </c>
      <c r="AZ17" s="208">
        <v>19.38</v>
      </c>
      <c r="BA17" s="208">
        <v>18.03</v>
      </c>
      <c r="BB17" s="208">
        <v>17.445329999999998</v>
      </c>
      <c r="BC17" s="208">
        <v>17.376259999999998</v>
      </c>
      <c r="BD17" s="324">
        <v>17.980899999999998</v>
      </c>
      <c r="BE17" s="324">
        <v>18.757239999999999</v>
      </c>
      <c r="BF17" s="324">
        <v>18.09431</v>
      </c>
      <c r="BG17" s="324">
        <v>19.025169999999999</v>
      </c>
      <c r="BH17" s="324">
        <v>18.68835</v>
      </c>
      <c r="BI17" s="324">
        <v>18.431889999999999</v>
      </c>
      <c r="BJ17" s="324">
        <v>18.672409999999999</v>
      </c>
      <c r="BK17" s="324">
        <v>19.87706</v>
      </c>
      <c r="BL17" s="324">
        <v>20.923839999999998</v>
      </c>
      <c r="BM17" s="324">
        <v>19.25385</v>
      </c>
      <c r="BN17" s="324">
        <v>18.432939999999999</v>
      </c>
      <c r="BO17" s="324">
        <v>18.21997</v>
      </c>
      <c r="BP17" s="324">
        <v>18.668890000000001</v>
      </c>
      <c r="BQ17" s="324">
        <v>19.308450000000001</v>
      </c>
      <c r="BR17" s="324">
        <v>18.475359999999998</v>
      </c>
      <c r="BS17" s="324">
        <v>19.30922</v>
      </c>
      <c r="BT17" s="324">
        <v>18.890609999999999</v>
      </c>
      <c r="BU17" s="324">
        <v>18.545929999999998</v>
      </c>
      <c r="BV17" s="324">
        <v>18.71058</v>
      </c>
    </row>
    <row r="18" spans="1:74" ht="11.25" customHeight="1" x14ac:dyDescent="0.2">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13.845208856999999</v>
      </c>
      <c r="AZ18" s="208">
        <v>14.47</v>
      </c>
      <c r="BA18" s="208">
        <v>13.85</v>
      </c>
      <c r="BB18" s="208">
        <v>13.35974</v>
      </c>
      <c r="BC18" s="208">
        <v>14.191929999999999</v>
      </c>
      <c r="BD18" s="324">
        <v>15.15305</v>
      </c>
      <c r="BE18" s="324">
        <v>15.276149999999999</v>
      </c>
      <c r="BF18" s="324">
        <v>15.162990000000001</v>
      </c>
      <c r="BG18" s="324">
        <v>15.29921</v>
      </c>
      <c r="BH18" s="324">
        <v>14.812480000000001</v>
      </c>
      <c r="BI18" s="324">
        <v>14.062099999999999</v>
      </c>
      <c r="BJ18" s="324">
        <v>13.782450000000001</v>
      </c>
      <c r="BK18" s="324">
        <v>14.224320000000001</v>
      </c>
      <c r="BL18" s="324">
        <v>14.69243</v>
      </c>
      <c r="BM18" s="324">
        <v>13.66126</v>
      </c>
      <c r="BN18" s="324">
        <v>12.8911</v>
      </c>
      <c r="BO18" s="324">
        <v>13.4825</v>
      </c>
      <c r="BP18" s="324">
        <v>14.280480000000001</v>
      </c>
      <c r="BQ18" s="324">
        <v>14.225070000000001</v>
      </c>
      <c r="BR18" s="324">
        <v>14.09535</v>
      </c>
      <c r="BS18" s="324">
        <v>14.264720000000001</v>
      </c>
      <c r="BT18" s="324">
        <v>13.856769999999999</v>
      </c>
      <c r="BU18" s="324">
        <v>13.122</v>
      </c>
      <c r="BV18" s="324">
        <v>12.850630000000001</v>
      </c>
    </row>
    <row r="19" spans="1:74" ht="11.25" customHeight="1" x14ac:dyDescent="0.2">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10.786503453</v>
      </c>
      <c r="AZ19" s="208">
        <v>11.25</v>
      </c>
      <c r="BA19" s="208">
        <v>11.22</v>
      </c>
      <c r="BB19" s="208">
        <v>11.259320000000001</v>
      </c>
      <c r="BC19" s="208">
        <v>11.432829999999999</v>
      </c>
      <c r="BD19" s="324">
        <v>11.43005</v>
      </c>
      <c r="BE19" s="324">
        <v>11.21233</v>
      </c>
      <c r="BF19" s="324">
        <v>11.36487</v>
      </c>
      <c r="BG19" s="324">
        <v>11.5311</v>
      </c>
      <c r="BH19" s="324">
        <v>11.646520000000001</v>
      </c>
      <c r="BI19" s="324">
        <v>11.7446</v>
      </c>
      <c r="BJ19" s="324">
        <v>11.3681</v>
      </c>
      <c r="BK19" s="324">
        <v>11.400510000000001</v>
      </c>
      <c r="BL19" s="324">
        <v>11.901300000000001</v>
      </c>
      <c r="BM19" s="324">
        <v>11.79889</v>
      </c>
      <c r="BN19" s="324">
        <v>11.72719</v>
      </c>
      <c r="BO19" s="324">
        <v>11.774559999999999</v>
      </c>
      <c r="BP19" s="324">
        <v>11.63561</v>
      </c>
      <c r="BQ19" s="324">
        <v>11.26967</v>
      </c>
      <c r="BR19" s="324">
        <v>11.283620000000001</v>
      </c>
      <c r="BS19" s="324">
        <v>11.314909999999999</v>
      </c>
      <c r="BT19" s="324">
        <v>11.300979999999999</v>
      </c>
      <c r="BU19" s="324">
        <v>11.25665</v>
      </c>
      <c r="BV19" s="324">
        <v>10.764570000000001</v>
      </c>
    </row>
    <row r="20" spans="1:74" ht="11.25" customHeight="1" x14ac:dyDescent="0.2">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9.4792966980000006</v>
      </c>
      <c r="AZ20" s="208">
        <v>9.6300000000000008</v>
      </c>
      <c r="BA20" s="208">
        <v>9.86</v>
      </c>
      <c r="BB20" s="208">
        <v>9.3580660000000009</v>
      </c>
      <c r="BC20" s="208">
        <v>9.3896379999999997</v>
      </c>
      <c r="BD20" s="324">
        <v>10.42695</v>
      </c>
      <c r="BE20" s="324">
        <v>10.179209999999999</v>
      </c>
      <c r="BF20" s="324">
        <v>9.9290610000000008</v>
      </c>
      <c r="BG20" s="324">
        <v>9.6913289999999996</v>
      </c>
      <c r="BH20" s="324">
        <v>8.8165169999999993</v>
      </c>
      <c r="BI20" s="324">
        <v>8.9863999999999997</v>
      </c>
      <c r="BJ20" s="324">
        <v>8.9647229999999993</v>
      </c>
      <c r="BK20" s="324">
        <v>9.0406860000000009</v>
      </c>
      <c r="BL20" s="324">
        <v>9.2961939999999998</v>
      </c>
      <c r="BM20" s="324">
        <v>8.9720809999999993</v>
      </c>
      <c r="BN20" s="324">
        <v>8.5110869999999998</v>
      </c>
      <c r="BO20" s="324">
        <v>8.6372780000000002</v>
      </c>
      <c r="BP20" s="324">
        <v>9.6384589999999992</v>
      </c>
      <c r="BQ20" s="324">
        <v>9.4480959999999996</v>
      </c>
      <c r="BR20" s="324">
        <v>9.1895439999999997</v>
      </c>
      <c r="BS20" s="324">
        <v>8.9775050000000007</v>
      </c>
      <c r="BT20" s="324">
        <v>8.2178640000000005</v>
      </c>
      <c r="BU20" s="324">
        <v>8.2710489999999997</v>
      </c>
      <c r="BV20" s="324">
        <v>8.1743959999999998</v>
      </c>
    </row>
    <row r="21" spans="1:74" ht="11.25" customHeight="1" x14ac:dyDescent="0.2">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10.029795605</v>
      </c>
      <c r="AZ21" s="208">
        <v>10.43</v>
      </c>
      <c r="BA21" s="208">
        <v>10.45</v>
      </c>
      <c r="BB21" s="208">
        <v>9.6217229999999994</v>
      </c>
      <c r="BC21" s="208">
        <v>9.8270429999999998</v>
      </c>
      <c r="BD21" s="324">
        <v>9.9755789999999998</v>
      </c>
      <c r="BE21" s="324">
        <v>10.007989999999999</v>
      </c>
      <c r="BF21" s="324">
        <v>10.07906</v>
      </c>
      <c r="BG21" s="324">
        <v>10.215249999999999</v>
      </c>
      <c r="BH21" s="324">
        <v>10.41189</v>
      </c>
      <c r="BI21" s="324">
        <v>10.61477</v>
      </c>
      <c r="BJ21" s="324">
        <v>10.509650000000001</v>
      </c>
      <c r="BK21" s="324">
        <v>10.569739999999999</v>
      </c>
      <c r="BL21" s="324">
        <v>10.91473</v>
      </c>
      <c r="BM21" s="324">
        <v>10.856439999999999</v>
      </c>
      <c r="BN21" s="324">
        <v>9.9296039999999994</v>
      </c>
      <c r="BO21" s="324">
        <v>10.10256</v>
      </c>
      <c r="BP21" s="324">
        <v>10.20365</v>
      </c>
      <c r="BQ21" s="324">
        <v>10.112869999999999</v>
      </c>
      <c r="BR21" s="324">
        <v>10.06291</v>
      </c>
      <c r="BS21" s="324">
        <v>9.9756619999999998</v>
      </c>
      <c r="BT21" s="324">
        <v>10.01066</v>
      </c>
      <c r="BU21" s="324">
        <v>10.05181</v>
      </c>
      <c r="BV21" s="324">
        <v>9.8403270000000003</v>
      </c>
    </row>
    <row r="22" spans="1:74" ht="11.25" customHeight="1" x14ac:dyDescent="0.2">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11.658108057</v>
      </c>
      <c r="AZ22" s="208">
        <v>11.63</v>
      </c>
      <c r="BA22" s="208">
        <v>11.77</v>
      </c>
      <c r="BB22" s="208">
        <v>11.78417</v>
      </c>
      <c r="BC22" s="208">
        <v>11.55381</v>
      </c>
      <c r="BD22" s="324">
        <v>11.631019999999999</v>
      </c>
      <c r="BE22" s="324">
        <v>11.64545</v>
      </c>
      <c r="BF22" s="324">
        <v>11.661960000000001</v>
      </c>
      <c r="BG22" s="324">
        <v>11.762130000000001</v>
      </c>
      <c r="BH22" s="324">
        <v>11.76257</v>
      </c>
      <c r="BI22" s="324">
        <v>12.133649999999999</v>
      </c>
      <c r="BJ22" s="324">
        <v>11.252929999999999</v>
      </c>
      <c r="BK22" s="324">
        <v>12.140309999999999</v>
      </c>
      <c r="BL22" s="324">
        <v>12.168990000000001</v>
      </c>
      <c r="BM22" s="324">
        <v>12.19345</v>
      </c>
      <c r="BN22" s="324">
        <v>12.1442</v>
      </c>
      <c r="BO22" s="324">
        <v>11.90321</v>
      </c>
      <c r="BP22" s="324">
        <v>11.89066</v>
      </c>
      <c r="BQ22" s="324">
        <v>11.775029999999999</v>
      </c>
      <c r="BR22" s="324">
        <v>11.702199999999999</v>
      </c>
      <c r="BS22" s="324">
        <v>11.69561</v>
      </c>
      <c r="BT22" s="324">
        <v>11.603020000000001</v>
      </c>
      <c r="BU22" s="324">
        <v>11.870340000000001</v>
      </c>
      <c r="BV22" s="324">
        <v>10.9277</v>
      </c>
    </row>
    <row r="23" spans="1:74" ht="11.25" customHeight="1" x14ac:dyDescent="0.2">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8.3170329677999995</v>
      </c>
      <c r="AZ23" s="208">
        <v>8.82</v>
      </c>
      <c r="BA23" s="208">
        <v>8.83</v>
      </c>
      <c r="BB23" s="208">
        <v>10.40584</v>
      </c>
      <c r="BC23" s="208">
        <v>8.6949950000000005</v>
      </c>
      <c r="BD23" s="324">
        <v>7.8766800000000003</v>
      </c>
      <c r="BE23" s="324">
        <v>8.5216949999999994</v>
      </c>
      <c r="BF23" s="324">
        <v>8.5503909999999994</v>
      </c>
      <c r="BG23" s="324">
        <v>8.622655</v>
      </c>
      <c r="BH23" s="324">
        <v>8.7262330000000006</v>
      </c>
      <c r="BI23" s="324">
        <v>8.9093660000000003</v>
      </c>
      <c r="BJ23" s="324">
        <v>8.6342140000000001</v>
      </c>
      <c r="BK23" s="324">
        <v>8.5014810000000001</v>
      </c>
      <c r="BL23" s="324">
        <v>9.0538019999999992</v>
      </c>
      <c r="BM23" s="324">
        <v>8.6623950000000001</v>
      </c>
      <c r="BN23" s="324">
        <v>10.180400000000001</v>
      </c>
      <c r="BO23" s="324">
        <v>8.4557400000000005</v>
      </c>
      <c r="BP23" s="324">
        <v>7.6760169999999999</v>
      </c>
      <c r="BQ23" s="324">
        <v>8.2384769999999996</v>
      </c>
      <c r="BR23" s="324">
        <v>8.2314749999999997</v>
      </c>
      <c r="BS23" s="324">
        <v>8.2765050000000002</v>
      </c>
      <c r="BT23" s="324">
        <v>8.3588240000000003</v>
      </c>
      <c r="BU23" s="324">
        <v>8.4981349999999996</v>
      </c>
      <c r="BV23" s="324">
        <v>8.2439529999999994</v>
      </c>
    </row>
    <row r="24" spans="1:74" ht="11.25" customHeight="1" x14ac:dyDescent="0.2">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9.4823699505000008</v>
      </c>
      <c r="AZ24" s="208">
        <v>9.64</v>
      </c>
      <c r="BA24" s="208">
        <v>9.57</v>
      </c>
      <c r="BB24" s="208">
        <v>9.7693630000000002</v>
      </c>
      <c r="BC24" s="208">
        <v>10.01426</v>
      </c>
      <c r="BD24" s="324">
        <v>10.527889999999999</v>
      </c>
      <c r="BE24" s="324">
        <v>10.62383</v>
      </c>
      <c r="BF24" s="324">
        <v>10.40376</v>
      </c>
      <c r="BG24" s="324">
        <v>10.384510000000001</v>
      </c>
      <c r="BH24" s="324">
        <v>9.9742130000000007</v>
      </c>
      <c r="BI24" s="324">
        <v>9.7757500000000004</v>
      </c>
      <c r="BJ24" s="324">
        <v>9.6164050000000003</v>
      </c>
      <c r="BK24" s="324">
        <v>9.6940950000000008</v>
      </c>
      <c r="BL24" s="324">
        <v>9.8853010000000001</v>
      </c>
      <c r="BM24" s="324">
        <v>9.7602720000000005</v>
      </c>
      <c r="BN24" s="324">
        <v>9.9610059999999994</v>
      </c>
      <c r="BO24" s="324">
        <v>10.17703</v>
      </c>
      <c r="BP24" s="324">
        <v>10.673590000000001</v>
      </c>
      <c r="BQ24" s="324">
        <v>10.739229999999999</v>
      </c>
      <c r="BR24" s="324">
        <v>10.46747</v>
      </c>
      <c r="BS24" s="324">
        <v>10.35399</v>
      </c>
      <c r="BT24" s="324">
        <v>9.8869380000000007</v>
      </c>
      <c r="BU24" s="324">
        <v>9.6530330000000006</v>
      </c>
      <c r="BV24" s="324">
        <v>9.4700740000000003</v>
      </c>
    </row>
    <row r="25" spans="1:74" ht="11.25" customHeight="1" x14ac:dyDescent="0.2">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15.636242129999999</v>
      </c>
      <c r="AZ25" s="208">
        <v>16.09</v>
      </c>
      <c r="BA25" s="208">
        <v>16.52</v>
      </c>
      <c r="BB25" s="208">
        <v>17.121369999999999</v>
      </c>
      <c r="BC25" s="208">
        <v>16.760950000000001</v>
      </c>
      <c r="BD25" s="324">
        <v>18.836770000000001</v>
      </c>
      <c r="BE25" s="324">
        <v>19.288430000000002</v>
      </c>
      <c r="BF25" s="324">
        <v>19.600290000000001</v>
      </c>
      <c r="BG25" s="324">
        <v>20.228010000000001</v>
      </c>
      <c r="BH25" s="324">
        <v>19.086749999999999</v>
      </c>
      <c r="BI25" s="324">
        <v>16.79636</v>
      </c>
      <c r="BJ25" s="324">
        <v>17.13843</v>
      </c>
      <c r="BK25" s="324">
        <v>17.33616</v>
      </c>
      <c r="BL25" s="324">
        <v>17.933260000000001</v>
      </c>
      <c r="BM25" s="324">
        <v>18.232949999999999</v>
      </c>
      <c r="BN25" s="324">
        <v>18.817699999999999</v>
      </c>
      <c r="BO25" s="324">
        <v>18.291270000000001</v>
      </c>
      <c r="BP25" s="324">
        <v>20.40127</v>
      </c>
      <c r="BQ25" s="324">
        <v>20.564299999999999</v>
      </c>
      <c r="BR25" s="324">
        <v>20.581029999999998</v>
      </c>
      <c r="BS25" s="324">
        <v>20.771039999999999</v>
      </c>
      <c r="BT25" s="324">
        <v>19.279299999999999</v>
      </c>
      <c r="BU25" s="324">
        <v>16.755739999999999</v>
      </c>
      <c r="BV25" s="324">
        <v>16.939250000000001</v>
      </c>
    </row>
    <row r="26" spans="1:74" ht="11.25" customHeight="1" x14ac:dyDescent="0.2">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11.77</v>
      </c>
      <c r="BB26" s="208">
        <v>11.64967</v>
      </c>
      <c r="BC26" s="208">
        <v>11.457319999999999</v>
      </c>
      <c r="BD26" s="324">
        <v>11.907970000000001</v>
      </c>
      <c r="BE26" s="324">
        <v>12.053710000000001</v>
      </c>
      <c r="BF26" s="324">
        <v>12.072419999999999</v>
      </c>
      <c r="BG26" s="324">
        <v>12.239089999999999</v>
      </c>
      <c r="BH26" s="324">
        <v>12.1152</v>
      </c>
      <c r="BI26" s="324">
        <v>11.922689999999999</v>
      </c>
      <c r="BJ26" s="324">
        <v>11.72139</v>
      </c>
      <c r="BK26" s="324">
        <v>11.921530000000001</v>
      </c>
      <c r="BL26" s="324">
        <v>12.33881</v>
      </c>
      <c r="BM26" s="324">
        <v>12.123189999999999</v>
      </c>
      <c r="BN26" s="324">
        <v>11.897880000000001</v>
      </c>
      <c r="BO26" s="324">
        <v>11.65118</v>
      </c>
      <c r="BP26" s="324">
        <v>12.043749999999999</v>
      </c>
      <c r="BQ26" s="324">
        <v>12.03938</v>
      </c>
      <c r="BR26" s="324">
        <v>11.95326</v>
      </c>
      <c r="BS26" s="324">
        <v>11.978020000000001</v>
      </c>
      <c r="BT26" s="324">
        <v>11.76319</v>
      </c>
      <c r="BU26" s="324">
        <v>11.46311</v>
      </c>
      <c r="BV26" s="324">
        <v>11.18852</v>
      </c>
    </row>
    <row r="27" spans="1:74" ht="11.25"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2"/>
      <c r="BE27" s="442"/>
      <c r="BF27" s="442"/>
      <c r="BG27" s="442"/>
      <c r="BH27" s="442"/>
      <c r="BI27" s="442"/>
      <c r="BJ27" s="442"/>
      <c r="BK27" s="442"/>
      <c r="BL27" s="442"/>
      <c r="BM27" s="442"/>
      <c r="BN27" s="442"/>
      <c r="BO27" s="442"/>
      <c r="BP27" s="442"/>
      <c r="BQ27" s="442"/>
      <c r="BR27" s="442"/>
      <c r="BS27" s="442"/>
      <c r="BT27" s="442"/>
      <c r="BU27" s="442"/>
      <c r="BV27" s="442"/>
    </row>
    <row r="28" spans="1:74" ht="11.25" customHeight="1" x14ac:dyDescent="0.2">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15.28222308</v>
      </c>
      <c r="AZ28" s="208">
        <v>15.3</v>
      </c>
      <c r="BA28" s="208">
        <v>14.86</v>
      </c>
      <c r="BB28" s="208">
        <v>13.757820000000001</v>
      </c>
      <c r="BC28" s="208">
        <v>13.787610000000001</v>
      </c>
      <c r="BD28" s="324">
        <v>14.35182</v>
      </c>
      <c r="BE28" s="324">
        <v>14.49095</v>
      </c>
      <c r="BF28" s="324">
        <v>14.4163</v>
      </c>
      <c r="BG28" s="324">
        <v>14.64176</v>
      </c>
      <c r="BH28" s="324">
        <v>14.636100000000001</v>
      </c>
      <c r="BI28" s="324">
        <v>14.90358</v>
      </c>
      <c r="BJ28" s="324">
        <v>14.872</v>
      </c>
      <c r="BK28" s="324">
        <v>15.861689999999999</v>
      </c>
      <c r="BL28" s="324">
        <v>15.779350000000001</v>
      </c>
      <c r="BM28" s="324">
        <v>15.23386</v>
      </c>
      <c r="BN28" s="324">
        <v>14.016529999999999</v>
      </c>
      <c r="BO28" s="324">
        <v>13.97879</v>
      </c>
      <c r="BP28" s="324">
        <v>14.485950000000001</v>
      </c>
      <c r="BQ28" s="324">
        <v>14.565899999999999</v>
      </c>
      <c r="BR28" s="324">
        <v>14.43824</v>
      </c>
      <c r="BS28" s="324">
        <v>14.64648</v>
      </c>
      <c r="BT28" s="324">
        <v>14.63889</v>
      </c>
      <c r="BU28" s="324">
        <v>14.912269999999999</v>
      </c>
      <c r="BV28" s="324">
        <v>14.8992</v>
      </c>
    </row>
    <row r="29" spans="1:74" ht="11.25" customHeight="1" x14ac:dyDescent="0.2">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7.9292099940999998</v>
      </c>
      <c r="AZ29" s="208">
        <v>8</v>
      </c>
      <c r="BA29" s="208">
        <v>7.67</v>
      </c>
      <c r="BB29" s="208">
        <v>7.1027139999999997</v>
      </c>
      <c r="BC29" s="208">
        <v>7.143421</v>
      </c>
      <c r="BD29" s="324">
        <v>7.3478770000000004</v>
      </c>
      <c r="BE29" s="324">
        <v>7.4528549999999996</v>
      </c>
      <c r="BF29" s="324">
        <v>7.4445759999999996</v>
      </c>
      <c r="BG29" s="324">
        <v>7.0110070000000002</v>
      </c>
      <c r="BH29" s="324">
        <v>7.0887640000000003</v>
      </c>
      <c r="BI29" s="324">
        <v>7.2280889999999998</v>
      </c>
      <c r="BJ29" s="324">
        <v>7.2805650000000002</v>
      </c>
      <c r="BK29" s="324">
        <v>7.6287799999999999</v>
      </c>
      <c r="BL29" s="324">
        <v>7.8516029999999999</v>
      </c>
      <c r="BM29" s="324">
        <v>7.5140500000000001</v>
      </c>
      <c r="BN29" s="324">
        <v>6.6122449999999997</v>
      </c>
      <c r="BO29" s="324">
        <v>6.5773710000000003</v>
      </c>
      <c r="BP29" s="324">
        <v>6.914485</v>
      </c>
      <c r="BQ29" s="324">
        <v>6.9668349999999997</v>
      </c>
      <c r="BR29" s="324">
        <v>6.9363250000000001</v>
      </c>
      <c r="BS29" s="324">
        <v>6.7920350000000003</v>
      </c>
      <c r="BT29" s="324">
        <v>6.5252920000000003</v>
      </c>
      <c r="BU29" s="324">
        <v>6.6149019999999998</v>
      </c>
      <c r="BV29" s="324">
        <v>6.7663710000000004</v>
      </c>
    </row>
    <row r="30" spans="1:74" ht="11.25" customHeight="1" x14ac:dyDescent="0.2">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7.6162758958000003</v>
      </c>
      <c r="AZ30" s="208">
        <v>7.84</v>
      </c>
      <c r="BA30" s="208">
        <v>7.71</v>
      </c>
      <c r="BB30" s="208">
        <v>7.510758</v>
      </c>
      <c r="BC30" s="208">
        <v>7.5746359999999999</v>
      </c>
      <c r="BD30" s="324">
        <v>7.74641</v>
      </c>
      <c r="BE30" s="324">
        <v>7.7802040000000003</v>
      </c>
      <c r="BF30" s="324">
        <v>7.7864930000000001</v>
      </c>
      <c r="BG30" s="324">
        <v>7.8232540000000004</v>
      </c>
      <c r="BH30" s="324">
        <v>7.8394979999999999</v>
      </c>
      <c r="BI30" s="324">
        <v>7.9150790000000004</v>
      </c>
      <c r="BJ30" s="324">
        <v>7.9024049999999999</v>
      </c>
      <c r="BK30" s="324">
        <v>7.8405589999999998</v>
      </c>
      <c r="BL30" s="324">
        <v>8.0760470000000009</v>
      </c>
      <c r="BM30" s="324">
        <v>7.8752789999999999</v>
      </c>
      <c r="BN30" s="324">
        <v>7.334803</v>
      </c>
      <c r="BO30" s="324">
        <v>7.19062</v>
      </c>
      <c r="BP30" s="324">
        <v>7.4248419999999999</v>
      </c>
      <c r="BQ30" s="324">
        <v>7.443848</v>
      </c>
      <c r="BR30" s="324">
        <v>7.4130229999999999</v>
      </c>
      <c r="BS30" s="324">
        <v>7.4064870000000003</v>
      </c>
      <c r="BT30" s="324">
        <v>7.5267220000000004</v>
      </c>
      <c r="BU30" s="324">
        <v>7.6281179999999997</v>
      </c>
      <c r="BV30" s="324">
        <v>7.6327340000000001</v>
      </c>
    </row>
    <row r="31" spans="1:74" ht="11.25" customHeight="1" x14ac:dyDescent="0.2">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7.1305250242999998</v>
      </c>
      <c r="AZ31" s="208">
        <v>7.25</v>
      </c>
      <c r="BA31" s="208">
        <v>7.12</v>
      </c>
      <c r="BB31" s="208">
        <v>7.2915159999999997</v>
      </c>
      <c r="BC31" s="208">
        <v>7.2392209999999997</v>
      </c>
      <c r="BD31" s="324">
        <v>8.4005740000000007</v>
      </c>
      <c r="BE31" s="324">
        <v>8.3897010000000005</v>
      </c>
      <c r="BF31" s="324">
        <v>8.3104639999999996</v>
      </c>
      <c r="BG31" s="324">
        <v>8.2343899999999994</v>
      </c>
      <c r="BH31" s="324">
        <v>7.2945000000000002</v>
      </c>
      <c r="BI31" s="324">
        <v>7.2167940000000002</v>
      </c>
      <c r="BJ31" s="324">
        <v>7.2266789999999999</v>
      </c>
      <c r="BK31" s="324">
        <v>7.3425900000000004</v>
      </c>
      <c r="BL31" s="324">
        <v>7.4416710000000004</v>
      </c>
      <c r="BM31" s="324">
        <v>7.3052279999999996</v>
      </c>
      <c r="BN31" s="324">
        <v>7.2948459999999997</v>
      </c>
      <c r="BO31" s="324">
        <v>7.0639130000000003</v>
      </c>
      <c r="BP31" s="324">
        <v>8.2566769999999998</v>
      </c>
      <c r="BQ31" s="324">
        <v>8.2450709999999994</v>
      </c>
      <c r="BR31" s="324">
        <v>8.1684850000000004</v>
      </c>
      <c r="BS31" s="324">
        <v>8.0565630000000006</v>
      </c>
      <c r="BT31" s="324">
        <v>7.1966929999999998</v>
      </c>
      <c r="BU31" s="324">
        <v>7.1377600000000001</v>
      </c>
      <c r="BV31" s="324">
        <v>7.1542180000000002</v>
      </c>
    </row>
    <row r="32" spans="1:74" ht="11.25" customHeight="1" x14ac:dyDescent="0.2">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6.6874647549999997</v>
      </c>
      <c r="AZ32" s="208">
        <v>6.87</v>
      </c>
      <c r="BA32" s="208">
        <v>7</v>
      </c>
      <c r="BB32" s="208">
        <v>6.590954</v>
      </c>
      <c r="BC32" s="208">
        <v>6.8754140000000001</v>
      </c>
      <c r="BD32" s="324">
        <v>6.7820840000000002</v>
      </c>
      <c r="BE32" s="324">
        <v>7.2658759999999996</v>
      </c>
      <c r="BF32" s="324">
        <v>7.3712780000000002</v>
      </c>
      <c r="BG32" s="324">
        <v>7.4158809999999997</v>
      </c>
      <c r="BH32" s="324">
        <v>7.070767</v>
      </c>
      <c r="BI32" s="324">
        <v>6.964798</v>
      </c>
      <c r="BJ32" s="324">
        <v>7.129664</v>
      </c>
      <c r="BK32" s="324">
        <v>6.9918040000000001</v>
      </c>
      <c r="BL32" s="324">
        <v>7.1070950000000002</v>
      </c>
      <c r="BM32" s="324">
        <v>7.0377929999999997</v>
      </c>
      <c r="BN32" s="324">
        <v>6.2843869999999997</v>
      </c>
      <c r="BO32" s="324">
        <v>6.3720949999999998</v>
      </c>
      <c r="BP32" s="324">
        <v>6.3900180000000004</v>
      </c>
      <c r="BQ32" s="324">
        <v>6.8491929999999996</v>
      </c>
      <c r="BR32" s="324">
        <v>6.9305750000000002</v>
      </c>
      <c r="BS32" s="324">
        <v>6.9545969999999997</v>
      </c>
      <c r="BT32" s="324">
        <v>6.6493909999999996</v>
      </c>
      <c r="BU32" s="324">
        <v>6.5885400000000001</v>
      </c>
      <c r="BV32" s="324">
        <v>6.7467350000000001</v>
      </c>
    </row>
    <row r="33" spans="1:74" ht="11.25" customHeight="1" x14ac:dyDescent="0.2">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6.6322257493999999</v>
      </c>
      <c r="AZ33" s="208">
        <v>6.25</v>
      </c>
      <c r="BA33" s="208">
        <v>6.16</v>
      </c>
      <c r="BB33" s="208">
        <v>6.328576</v>
      </c>
      <c r="BC33" s="208">
        <v>6.2178329999999997</v>
      </c>
      <c r="BD33" s="324">
        <v>6.3358549999999996</v>
      </c>
      <c r="BE33" s="324">
        <v>6.5692570000000003</v>
      </c>
      <c r="BF33" s="324">
        <v>6.518033</v>
      </c>
      <c r="BG33" s="324">
        <v>6.4563769999999998</v>
      </c>
      <c r="BH33" s="324">
        <v>6.3656759999999997</v>
      </c>
      <c r="BI33" s="324">
        <v>6.589188</v>
      </c>
      <c r="BJ33" s="324">
        <v>6.1078380000000001</v>
      </c>
      <c r="BK33" s="324">
        <v>6.8444430000000001</v>
      </c>
      <c r="BL33" s="324">
        <v>6.3923120000000004</v>
      </c>
      <c r="BM33" s="324">
        <v>6.1794219999999997</v>
      </c>
      <c r="BN33" s="324">
        <v>6.108975</v>
      </c>
      <c r="BO33" s="324">
        <v>5.8495030000000003</v>
      </c>
      <c r="BP33" s="324">
        <v>6.0442850000000004</v>
      </c>
      <c r="BQ33" s="324">
        <v>6.2668710000000001</v>
      </c>
      <c r="BR33" s="324">
        <v>6.1992820000000002</v>
      </c>
      <c r="BS33" s="324">
        <v>6.109883</v>
      </c>
      <c r="BT33" s="324">
        <v>6.0660059999999998</v>
      </c>
      <c r="BU33" s="324">
        <v>6.2948829999999996</v>
      </c>
      <c r="BV33" s="324">
        <v>5.8491210000000002</v>
      </c>
    </row>
    <row r="34" spans="1:74" ht="11.25" customHeight="1" x14ac:dyDescent="0.2">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5.9859386878</v>
      </c>
      <c r="AZ34" s="208">
        <v>6.29</v>
      </c>
      <c r="BA34" s="208">
        <v>6.33</v>
      </c>
      <c r="BB34" s="208">
        <v>5.5147050000000002</v>
      </c>
      <c r="BC34" s="208">
        <v>4.9386580000000002</v>
      </c>
      <c r="BD34" s="324">
        <v>5.2184290000000004</v>
      </c>
      <c r="BE34" s="324">
        <v>5.503857</v>
      </c>
      <c r="BF34" s="324">
        <v>6.0696750000000002</v>
      </c>
      <c r="BG34" s="324">
        <v>6.0876580000000002</v>
      </c>
      <c r="BH34" s="324">
        <v>6.0499460000000003</v>
      </c>
      <c r="BI34" s="324">
        <v>6.1395549999999997</v>
      </c>
      <c r="BJ34" s="324">
        <v>6.0176660000000002</v>
      </c>
      <c r="BK34" s="324">
        <v>6.0836199999999998</v>
      </c>
      <c r="BL34" s="324">
        <v>6.2813970000000001</v>
      </c>
      <c r="BM34" s="324">
        <v>6.169225</v>
      </c>
      <c r="BN34" s="324">
        <v>5.2810940000000004</v>
      </c>
      <c r="BO34" s="324">
        <v>4.6249209999999996</v>
      </c>
      <c r="BP34" s="324">
        <v>4.7182469999999999</v>
      </c>
      <c r="BQ34" s="324">
        <v>4.9784059999999997</v>
      </c>
      <c r="BR34" s="324">
        <v>5.5063820000000003</v>
      </c>
      <c r="BS34" s="324">
        <v>5.5026929999999998</v>
      </c>
      <c r="BT34" s="324">
        <v>5.4775640000000001</v>
      </c>
      <c r="BU34" s="324">
        <v>5.5709819999999999</v>
      </c>
      <c r="BV34" s="324">
        <v>5.4794510000000001</v>
      </c>
    </row>
    <row r="35" spans="1:74" s="120" customFormat="1" ht="11.25" customHeight="1" x14ac:dyDescent="0.2">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6.5290426834000002</v>
      </c>
      <c r="AZ35" s="208">
        <v>6.6</v>
      </c>
      <c r="BA35" s="208">
        <v>6.63</v>
      </c>
      <c r="BB35" s="208">
        <v>6.5324460000000002</v>
      </c>
      <c r="BC35" s="208">
        <v>6.7483430000000002</v>
      </c>
      <c r="BD35" s="324">
        <v>7.2442640000000003</v>
      </c>
      <c r="BE35" s="324">
        <v>7.5755730000000003</v>
      </c>
      <c r="BF35" s="324">
        <v>7.5397020000000001</v>
      </c>
      <c r="BG35" s="324">
        <v>7.3845549999999998</v>
      </c>
      <c r="BH35" s="324">
        <v>6.7449830000000004</v>
      </c>
      <c r="BI35" s="324">
        <v>6.5773539999999997</v>
      </c>
      <c r="BJ35" s="324">
        <v>6.4696860000000003</v>
      </c>
      <c r="BK35" s="324">
        <v>6.637276</v>
      </c>
      <c r="BL35" s="324">
        <v>6.6693449999999999</v>
      </c>
      <c r="BM35" s="324">
        <v>6.6654450000000001</v>
      </c>
      <c r="BN35" s="324">
        <v>6.4579769999999996</v>
      </c>
      <c r="BO35" s="324">
        <v>6.677638</v>
      </c>
      <c r="BP35" s="324">
        <v>7.1111370000000003</v>
      </c>
      <c r="BQ35" s="324">
        <v>7.4330550000000004</v>
      </c>
      <c r="BR35" s="324">
        <v>7.3824769999999997</v>
      </c>
      <c r="BS35" s="324">
        <v>7.2733670000000004</v>
      </c>
      <c r="BT35" s="324">
        <v>6.6752599999999997</v>
      </c>
      <c r="BU35" s="324">
        <v>6.5204849999999999</v>
      </c>
      <c r="BV35" s="324">
        <v>6.414987</v>
      </c>
    </row>
    <row r="36" spans="1:74" s="120" customFormat="1" ht="11.25" customHeight="1" x14ac:dyDescent="0.2">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9.8617732493000005</v>
      </c>
      <c r="AZ36" s="208">
        <v>10.1</v>
      </c>
      <c r="BA36" s="208">
        <v>10.97</v>
      </c>
      <c r="BB36" s="208">
        <v>10.74119</v>
      </c>
      <c r="BC36" s="208">
        <v>11.21514</v>
      </c>
      <c r="BD36" s="324">
        <v>12.34168</v>
      </c>
      <c r="BE36" s="324">
        <v>13.2659</v>
      </c>
      <c r="BF36" s="324">
        <v>13.10361</v>
      </c>
      <c r="BG36" s="324">
        <v>13.12965</v>
      </c>
      <c r="BH36" s="324">
        <v>12.41255</v>
      </c>
      <c r="BI36" s="324">
        <v>11.39536</v>
      </c>
      <c r="BJ36" s="324">
        <v>10.49203</v>
      </c>
      <c r="BK36" s="324">
        <v>10.302490000000001</v>
      </c>
      <c r="BL36" s="324">
        <v>10.51247</v>
      </c>
      <c r="BM36" s="324">
        <v>11.34491</v>
      </c>
      <c r="BN36" s="324">
        <v>10.89329</v>
      </c>
      <c r="BO36" s="324">
        <v>11.37236</v>
      </c>
      <c r="BP36" s="324">
        <v>12.392060000000001</v>
      </c>
      <c r="BQ36" s="324">
        <v>13.28669</v>
      </c>
      <c r="BR36" s="324">
        <v>13.08344</v>
      </c>
      <c r="BS36" s="324">
        <v>13.19013</v>
      </c>
      <c r="BT36" s="324">
        <v>12.53045</v>
      </c>
      <c r="BU36" s="324">
        <v>11.514530000000001</v>
      </c>
      <c r="BV36" s="324">
        <v>10.604839999999999</v>
      </c>
    </row>
    <row r="37" spans="1:74" s="120" customFormat="1" ht="11.25" customHeight="1" x14ac:dyDescent="0.2">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7.5</v>
      </c>
      <c r="BB37" s="208">
        <v>7.1135979999999996</v>
      </c>
      <c r="BC37" s="208">
        <v>7.1328079999999998</v>
      </c>
      <c r="BD37" s="324">
        <v>7.5200839999999998</v>
      </c>
      <c r="BE37" s="324">
        <v>7.7605649999999997</v>
      </c>
      <c r="BF37" s="324">
        <v>7.8870680000000002</v>
      </c>
      <c r="BG37" s="324">
        <v>7.8297790000000003</v>
      </c>
      <c r="BH37" s="324">
        <v>7.5633710000000001</v>
      </c>
      <c r="BI37" s="324">
        <v>7.5152109999999999</v>
      </c>
      <c r="BJ37" s="324">
        <v>7.3820769999999998</v>
      </c>
      <c r="BK37" s="324">
        <v>7.4772220000000003</v>
      </c>
      <c r="BL37" s="324">
        <v>7.6067429999999998</v>
      </c>
      <c r="BM37" s="324">
        <v>7.5439730000000003</v>
      </c>
      <c r="BN37" s="324">
        <v>6.9209589999999999</v>
      </c>
      <c r="BO37" s="324">
        <v>6.8120789999999998</v>
      </c>
      <c r="BP37" s="324">
        <v>7.1832859999999998</v>
      </c>
      <c r="BQ37" s="324">
        <v>7.39384</v>
      </c>
      <c r="BR37" s="324">
        <v>7.4976029999999998</v>
      </c>
      <c r="BS37" s="324">
        <v>7.4443570000000001</v>
      </c>
      <c r="BT37" s="324">
        <v>7.208253</v>
      </c>
      <c r="BU37" s="324">
        <v>7.1785410000000001</v>
      </c>
      <c r="BV37" s="324">
        <v>7.0687369999999996</v>
      </c>
    </row>
    <row r="38" spans="1:74" ht="11.25" customHeight="1" x14ac:dyDescent="0.2">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2"/>
      <c r="BE38" s="442"/>
      <c r="BF38" s="442"/>
      <c r="BG38" s="442"/>
      <c r="BH38" s="442"/>
      <c r="BI38" s="442"/>
      <c r="BJ38" s="442"/>
      <c r="BK38" s="442"/>
      <c r="BL38" s="442"/>
      <c r="BM38" s="442"/>
      <c r="BN38" s="442"/>
      <c r="BO38" s="442"/>
      <c r="BP38" s="442"/>
      <c r="BQ38" s="442"/>
      <c r="BR38" s="442"/>
      <c r="BS38" s="442"/>
      <c r="BT38" s="442"/>
      <c r="BU38" s="442"/>
      <c r="BV38" s="442"/>
    </row>
    <row r="39" spans="1:74" ht="11.25" customHeight="1" x14ac:dyDescent="0.2">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19.979293427000002</v>
      </c>
      <c r="AZ39" s="253">
        <v>21.2</v>
      </c>
      <c r="BA39" s="253">
        <v>20.309999999999999</v>
      </c>
      <c r="BB39" s="253">
        <v>19.872150000000001</v>
      </c>
      <c r="BC39" s="253">
        <v>19.455369999999998</v>
      </c>
      <c r="BD39" s="348">
        <v>19.85632</v>
      </c>
      <c r="BE39" s="348">
        <v>20.825669999999999</v>
      </c>
      <c r="BF39" s="348">
        <v>20.254460000000002</v>
      </c>
      <c r="BG39" s="348">
        <v>21.26651</v>
      </c>
      <c r="BH39" s="348">
        <v>20.727060000000002</v>
      </c>
      <c r="BI39" s="348">
        <v>20.71951</v>
      </c>
      <c r="BJ39" s="348">
        <v>21.24222</v>
      </c>
      <c r="BK39" s="348">
        <v>22.301380000000002</v>
      </c>
      <c r="BL39" s="348">
        <v>23.41901</v>
      </c>
      <c r="BM39" s="348">
        <v>22.264309999999998</v>
      </c>
      <c r="BN39" s="348">
        <v>21.535720000000001</v>
      </c>
      <c r="BO39" s="348">
        <v>20.81287</v>
      </c>
      <c r="BP39" s="348">
        <v>21.047319999999999</v>
      </c>
      <c r="BQ39" s="348">
        <v>21.902539999999998</v>
      </c>
      <c r="BR39" s="348">
        <v>21.08081</v>
      </c>
      <c r="BS39" s="348">
        <v>22.013919999999999</v>
      </c>
      <c r="BT39" s="348">
        <v>21.352630000000001</v>
      </c>
      <c r="BU39" s="348">
        <v>21.242280000000001</v>
      </c>
      <c r="BV39" s="348">
        <v>21.692730000000001</v>
      </c>
    </row>
    <row r="40" spans="1:74" ht="11.25" customHeight="1" x14ac:dyDescent="0.2">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14.001183958</v>
      </c>
      <c r="AZ40" s="253">
        <v>14.35</v>
      </c>
      <c r="BA40" s="253">
        <v>13.85</v>
      </c>
      <c r="BB40" s="253">
        <v>13.388</v>
      </c>
      <c r="BC40" s="253">
        <v>13.84423</v>
      </c>
      <c r="BD40" s="348">
        <v>14.70477</v>
      </c>
      <c r="BE40" s="348">
        <v>14.99386</v>
      </c>
      <c r="BF40" s="348">
        <v>14.910399999999999</v>
      </c>
      <c r="BG40" s="348">
        <v>14.69214</v>
      </c>
      <c r="BH40" s="348">
        <v>14.292680000000001</v>
      </c>
      <c r="BI40" s="348">
        <v>13.880660000000001</v>
      </c>
      <c r="BJ40" s="348">
        <v>13.908989999999999</v>
      </c>
      <c r="BK40" s="348">
        <v>14.397869999999999</v>
      </c>
      <c r="BL40" s="348">
        <v>14.63963</v>
      </c>
      <c r="BM40" s="348">
        <v>13.90043</v>
      </c>
      <c r="BN40" s="348">
        <v>13.114739999999999</v>
      </c>
      <c r="BO40" s="348">
        <v>13.367039999999999</v>
      </c>
      <c r="BP40" s="348">
        <v>14.145020000000001</v>
      </c>
      <c r="BQ40" s="348">
        <v>14.27915</v>
      </c>
      <c r="BR40" s="348">
        <v>14.12829</v>
      </c>
      <c r="BS40" s="348">
        <v>13.985659999999999</v>
      </c>
      <c r="BT40" s="348">
        <v>13.565480000000001</v>
      </c>
      <c r="BU40" s="348">
        <v>13.15532</v>
      </c>
      <c r="BV40" s="348">
        <v>13.213570000000001</v>
      </c>
    </row>
    <row r="41" spans="1:74" ht="11.25" customHeight="1" x14ac:dyDescent="0.2">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10.987339626000001</v>
      </c>
      <c r="AZ41" s="253">
        <v>11.24</v>
      </c>
      <c r="BA41" s="253">
        <v>11.13</v>
      </c>
      <c r="BB41" s="253">
        <v>11.08503</v>
      </c>
      <c r="BC41" s="253">
        <v>11.243169999999999</v>
      </c>
      <c r="BD41" s="348">
        <v>11.469810000000001</v>
      </c>
      <c r="BE41" s="348">
        <v>11.48738</v>
      </c>
      <c r="BF41" s="348">
        <v>11.52816</v>
      </c>
      <c r="BG41" s="348">
        <v>11.33037</v>
      </c>
      <c r="BH41" s="348">
        <v>11.415279999999999</v>
      </c>
      <c r="BI41" s="348">
        <v>11.529109999999999</v>
      </c>
      <c r="BJ41" s="348">
        <v>11.44707</v>
      </c>
      <c r="BK41" s="348">
        <v>11.451079999999999</v>
      </c>
      <c r="BL41" s="348">
        <v>11.71706</v>
      </c>
      <c r="BM41" s="348">
        <v>11.57668</v>
      </c>
      <c r="BN41" s="348">
        <v>11.320360000000001</v>
      </c>
      <c r="BO41" s="348">
        <v>11.33807</v>
      </c>
      <c r="BP41" s="348">
        <v>11.558870000000001</v>
      </c>
      <c r="BQ41" s="348">
        <v>11.49882</v>
      </c>
      <c r="BR41" s="348">
        <v>11.440849999999999</v>
      </c>
      <c r="BS41" s="348">
        <v>11.12739</v>
      </c>
      <c r="BT41" s="348">
        <v>11.17914</v>
      </c>
      <c r="BU41" s="348">
        <v>11.235010000000001</v>
      </c>
      <c r="BV41" s="348">
        <v>11.11392</v>
      </c>
    </row>
    <row r="42" spans="1:74" ht="11.25" customHeight="1" x14ac:dyDescent="0.2">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9.4234741692000004</v>
      </c>
      <c r="AZ42" s="253">
        <v>9.5299999999999994</v>
      </c>
      <c r="BA42" s="253">
        <v>9.65</v>
      </c>
      <c r="BB42" s="253">
        <v>9.5786800000000003</v>
      </c>
      <c r="BC42" s="253">
        <v>9.6658779999999993</v>
      </c>
      <c r="BD42" s="348">
        <v>10.96552</v>
      </c>
      <c r="BE42" s="348">
        <v>10.97063</v>
      </c>
      <c r="BF42" s="348">
        <v>10.87129</v>
      </c>
      <c r="BG42" s="348">
        <v>10.561489999999999</v>
      </c>
      <c r="BH42" s="348">
        <v>9.4496839999999995</v>
      </c>
      <c r="BI42" s="348">
        <v>9.4173760000000009</v>
      </c>
      <c r="BJ42" s="348">
        <v>9.3735940000000006</v>
      </c>
      <c r="BK42" s="348">
        <v>9.4150369999999999</v>
      </c>
      <c r="BL42" s="348">
        <v>9.5531710000000007</v>
      </c>
      <c r="BM42" s="348">
        <v>9.5025929999999992</v>
      </c>
      <c r="BN42" s="348">
        <v>9.3573789999999999</v>
      </c>
      <c r="BO42" s="348">
        <v>9.3677829999999993</v>
      </c>
      <c r="BP42" s="348">
        <v>10.66048</v>
      </c>
      <c r="BQ42" s="348">
        <v>10.62792</v>
      </c>
      <c r="BR42" s="348">
        <v>10.48992</v>
      </c>
      <c r="BS42" s="348">
        <v>10.16611</v>
      </c>
      <c r="BT42" s="348">
        <v>9.1190049999999996</v>
      </c>
      <c r="BU42" s="348">
        <v>9.0591290000000004</v>
      </c>
      <c r="BV42" s="348">
        <v>8.9966799999999996</v>
      </c>
    </row>
    <row r="43" spans="1:74" ht="11.25" customHeight="1" x14ac:dyDescent="0.2">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10.547322060999999</v>
      </c>
      <c r="AZ43" s="253">
        <v>10.9</v>
      </c>
      <c r="BA43" s="253">
        <v>10.96</v>
      </c>
      <c r="BB43" s="253">
        <v>10.48227</v>
      </c>
      <c r="BC43" s="253">
        <v>10.69774</v>
      </c>
      <c r="BD43" s="348">
        <v>10.921810000000001</v>
      </c>
      <c r="BE43" s="348">
        <v>11.04866</v>
      </c>
      <c r="BF43" s="348">
        <v>11.096069999999999</v>
      </c>
      <c r="BG43" s="348">
        <v>11.19135</v>
      </c>
      <c r="BH43" s="348">
        <v>11.00314</v>
      </c>
      <c r="BI43" s="348">
        <v>10.9443</v>
      </c>
      <c r="BJ43" s="348">
        <v>10.88176</v>
      </c>
      <c r="BK43" s="348">
        <v>10.97513</v>
      </c>
      <c r="BL43" s="348">
        <v>11.253439999999999</v>
      </c>
      <c r="BM43" s="348">
        <v>11.268420000000001</v>
      </c>
      <c r="BN43" s="348">
        <v>10.650410000000001</v>
      </c>
      <c r="BO43" s="348">
        <v>10.784829999999999</v>
      </c>
      <c r="BP43" s="348">
        <v>10.990360000000001</v>
      </c>
      <c r="BQ43" s="348">
        <v>11.037750000000001</v>
      </c>
      <c r="BR43" s="348">
        <v>10.98663</v>
      </c>
      <c r="BS43" s="348">
        <v>10.93939</v>
      </c>
      <c r="BT43" s="348">
        <v>10.65761</v>
      </c>
      <c r="BU43" s="348">
        <v>10.5242</v>
      </c>
      <c r="BV43" s="348">
        <v>10.398720000000001</v>
      </c>
    </row>
    <row r="44" spans="1:74" ht="11.25" customHeight="1" x14ac:dyDescent="0.2">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10.276569349000001</v>
      </c>
      <c r="AZ44" s="253">
        <v>10.039999999999999</v>
      </c>
      <c r="BA44" s="253">
        <v>10.029999999999999</v>
      </c>
      <c r="BB44" s="253">
        <v>10.190300000000001</v>
      </c>
      <c r="BC44" s="253">
        <v>10.05908</v>
      </c>
      <c r="BD44" s="348">
        <v>10.29454</v>
      </c>
      <c r="BE44" s="348">
        <v>10.441560000000001</v>
      </c>
      <c r="BF44" s="348">
        <v>10.42484</v>
      </c>
      <c r="BG44" s="348">
        <v>10.36515</v>
      </c>
      <c r="BH44" s="348">
        <v>10.16844</v>
      </c>
      <c r="BI44" s="348">
        <v>10.37487</v>
      </c>
      <c r="BJ44" s="348">
        <v>9.6304370000000006</v>
      </c>
      <c r="BK44" s="348">
        <v>10.552350000000001</v>
      </c>
      <c r="BL44" s="348">
        <v>10.327400000000001</v>
      </c>
      <c r="BM44" s="348">
        <v>10.243790000000001</v>
      </c>
      <c r="BN44" s="348">
        <v>10.293559999999999</v>
      </c>
      <c r="BO44" s="348">
        <v>10.072789999999999</v>
      </c>
      <c r="BP44" s="348">
        <v>10.33053</v>
      </c>
      <c r="BQ44" s="348">
        <v>10.43244</v>
      </c>
      <c r="BR44" s="348">
        <v>10.36317</v>
      </c>
      <c r="BS44" s="348">
        <v>10.19707</v>
      </c>
      <c r="BT44" s="348">
        <v>9.9589189999999999</v>
      </c>
      <c r="BU44" s="348">
        <v>10.124169999999999</v>
      </c>
      <c r="BV44" s="348">
        <v>9.3898060000000001</v>
      </c>
    </row>
    <row r="45" spans="1:74" ht="11.25" customHeight="1" x14ac:dyDescent="0.2">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8.7741561466999993</v>
      </c>
      <c r="AZ45" s="253">
        <v>9.15</v>
      </c>
      <c r="BA45" s="253">
        <v>9.1199999999999992</v>
      </c>
      <c r="BB45" s="253">
        <v>9.0626189999999998</v>
      </c>
      <c r="BC45" s="253">
        <v>8.5167900000000003</v>
      </c>
      <c r="BD45" s="348">
        <v>8.6279319999999995</v>
      </c>
      <c r="BE45" s="348">
        <v>8.9459780000000002</v>
      </c>
      <c r="BF45" s="348">
        <v>9.2617519999999995</v>
      </c>
      <c r="BG45" s="348">
        <v>9.3194750000000006</v>
      </c>
      <c r="BH45" s="348">
        <v>9.1175180000000005</v>
      </c>
      <c r="BI45" s="348">
        <v>9.0256150000000002</v>
      </c>
      <c r="BJ45" s="348">
        <v>8.9581389999999992</v>
      </c>
      <c r="BK45" s="348">
        <v>9.0334029999999998</v>
      </c>
      <c r="BL45" s="348">
        <v>9.4063300000000005</v>
      </c>
      <c r="BM45" s="348">
        <v>9.2375900000000009</v>
      </c>
      <c r="BN45" s="348">
        <v>9.0534579999999991</v>
      </c>
      <c r="BO45" s="348">
        <v>8.4510740000000002</v>
      </c>
      <c r="BP45" s="348">
        <v>8.5504610000000003</v>
      </c>
      <c r="BQ45" s="348">
        <v>8.8452889999999993</v>
      </c>
      <c r="BR45" s="348">
        <v>9.1054870000000001</v>
      </c>
      <c r="BS45" s="348">
        <v>9.0680239999999994</v>
      </c>
      <c r="BT45" s="348">
        <v>8.77182</v>
      </c>
      <c r="BU45" s="348">
        <v>8.5974830000000004</v>
      </c>
      <c r="BV45" s="348">
        <v>8.5114750000000008</v>
      </c>
    </row>
    <row r="46" spans="1:74" s="120" customFormat="1" ht="11.25" customHeight="1" x14ac:dyDescent="0.2">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9.5732114980999992</v>
      </c>
      <c r="AZ46" s="253">
        <v>9.65</v>
      </c>
      <c r="BA46" s="253">
        <v>9.6</v>
      </c>
      <c r="BB46" s="253">
        <v>9.6686569999999996</v>
      </c>
      <c r="BC46" s="253">
        <v>9.9451169999999998</v>
      </c>
      <c r="BD46" s="348">
        <v>10.446160000000001</v>
      </c>
      <c r="BE46" s="348">
        <v>10.65408</v>
      </c>
      <c r="BF46" s="348">
        <v>10.6248</v>
      </c>
      <c r="BG46" s="348">
        <v>10.502969999999999</v>
      </c>
      <c r="BH46" s="348">
        <v>9.9335100000000001</v>
      </c>
      <c r="BI46" s="348">
        <v>9.7033109999999994</v>
      </c>
      <c r="BJ46" s="348">
        <v>9.7572050000000008</v>
      </c>
      <c r="BK46" s="348">
        <v>9.8173739999999992</v>
      </c>
      <c r="BL46" s="348">
        <v>9.8606580000000008</v>
      </c>
      <c r="BM46" s="348">
        <v>9.7816240000000008</v>
      </c>
      <c r="BN46" s="348">
        <v>9.7927789999999995</v>
      </c>
      <c r="BO46" s="348">
        <v>10.0657</v>
      </c>
      <c r="BP46" s="348">
        <v>10.52337</v>
      </c>
      <c r="BQ46" s="348">
        <v>10.706860000000001</v>
      </c>
      <c r="BR46" s="348">
        <v>10.653560000000001</v>
      </c>
      <c r="BS46" s="348">
        <v>10.49943</v>
      </c>
      <c r="BT46" s="348">
        <v>9.8989180000000001</v>
      </c>
      <c r="BU46" s="348">
        <v>9.6455959999999994</v>
      </c>
      <c r="BV46" s="348">
        <v>9.6796500000000005</v>
      </c>
    </row>
    <row r="47" spans="1:74" s="120" customFormat="1" ht="11.25" customHeight="1" x14ac:dyDescent="0.2">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15.42022772</v>
      </c>
      <c r="AZ47" s="253">
        <v>15.58</v>
      </c>
      <c r="BA47" s="253">
        <v>16.27</v>
      </c>
      <c r="BB47" s="253">
        <v>16.194669999999999</v>
      </c>
      <c r="BC47" s="253">
        <v>16.095389999999998</v>
      </c>
      <c r="BD47" s="348">
        <v>17.38072</v>
      </c>
      <c r="BE47" s="348">
        <v>18.072929999999999</v>
      </c>
      <c r="BF47" s="348">
        <v>18.38937</v>
      </c>
      <c r="BG47" s="348">
        <v>18.746749999999999</v>
      </c>
      <c r="BH47" s="348">
        <v>17.09186</v>
      </c>
      <c r="BI47" s="348">
        <v>16.270019999999999</v>
      </c>
      <c r="BJ47" s="348">
        <v>16.164850000000001</v>
      </c>
      <c r="BK47" s="348">
        <v>16.450369999999999</v>
      </c>
      <c r="BL47" s="348">
        <v>16.675450000000001</v>
      </c>
      <c r="BM47" s="348">
        <v>17.35342</v>
      </c>
      <c r="BN47" s="348">
        <v>17.559059999999999</v>
      </c>
      <c r="BO47" s="348">
        <v>17.045829999999999</v>
      </c>
      <c r="BP47" s="348">
        <v>18.375969999999999</v>
      </c>
      <c r="BQ47" s="348">
        <v>18.938690000000001</v>
      </c>
      <c r="BR47" s="348">
        <v>19.15099</v>
      </c>
      <c r="BS47" s="348">
        <v>19.354199999999999</v>
      </c>
      <c r="BT47" s="348">
        <v>17.25243</v>
      </c>
      <c r="BU47" s="348">
        <v>16.583909999999999</v>
      </c>
      <c r="BV47" s="348">
        <v>16.431370000000001</v>
      </c>
    </row>
    <row r="48" spans="1:74" s="120" customFormat="1" ht="11.25" customHeight="1" x14ac:dyDescent="0.2">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11.6</v>
      </c>
      <c r="BB48" s="209">
        <v>11.340590000000001</v>
      </c>
      <c r="BC48" s="209">
        <v>11.31291</v>
      </c>
      <c r="BD48" s="350">
        <v>11.780150000000001</v>
      </c>
      <c r="BE48" s="350">
        <v>12.018280000000001</v>
      </c>
      <c r="BF48" s="350">
        <v>12.08107</v>
      </c>
      <c r="BG48" s="350">
        <v>12.10008</v>
      </c>
      <c r="BH48" s="350">
        <v>11.726190000000001</v>
      </c>
      <c r="BI48" s="350">
        <v>11.659140000000001</v>
      </c>
      <c r="BJ48" s="350">
        <v>11.55832</v>
      </c>
      <c r="BK48" s="350">
        <v>11.769360000000001</v>
      </c>
      <c r="BL48" s="350">
        <v>11.994059999999999</v>
      </c>
      <c r="BM48" s="350">
        <v>11.94894</v>
      </c>
      <c r="BN48" s="350">
        <v>11.55996</v>
      </c>
      <c r="BO48" s="350">
        <v>11.42168</v>
      </c>
      <c r="BP48" s="350">
        <v>11.85962</v>
      </c>
      <c r="BQ48" s="350">
        <v>11.99883</v>
      </c>
      <c r="BR48" s="350">
        <v>11.98089</v>
      </c>
      <c r="BS48" s="350">
        <v>11.90746</v>
      </c>
      <c r="BT48" s="350">
        <v>11.446730000000001</v>
      </c>
      <c r="BU48" s="350">
        <v>11.35003</v>
      </c>
      <c r="BV48" s="350">
        <v>11.220549999999999</v>
      </c>
    </row>
    <row r="49" spans="1:74" s="422" customFormat="1" ht="11.95" customHeight="1" x14ac:dyDescent="0.2">
      <c r="A49" s="421"/>
      <c r="B49" s="811" t="s">
        <v>869</v>
      </c>
      <c r="C49" s="753"/>
      <c r="D49" s="753"/>
      <c r="E49" s="753"/>
      <c r="F49" s="753"/>
      <c r="G49" s="753"/>
      <c r="H49" s="753"/>
      <c r="I49" s="753"/>
      <c r="J49" s="753"/>
      <c r="K49" s="753"/>
      <c r="L49" s="753"/>
      <c r="M49" s="753"/>
      <c r="N49" s="753"/>
      <c r="O49" s="753"/>
      <c r="P49" s="753"/>
      <c r="Q49" s="753"/>
      <c r="AY49" s="463"/>
      <c r="AZ49" s="463"/>
      <c r="BA49" s="463"/>
      <c r="BB49" s="463"/>
      <c r="BC49" s="463"/>
      <c r="BD49" s="605"/>
      <c r="BE49" s="605"/>
      <c r="BF49" s="605"/>
      <c r="BG49" s="463"/>
      <c r="BH49" s="463"/>
      <c r="BI49" s="463"/>
      <c r="BJ49" s="463"/>
    </row>
    <row r="50" spans="1:74" s="422" customFormat="1" ht="11.95" customHeight="1" x14ac:dyDescent="0.2">
      <c r="A50" s="421"/>
      <c r="B50" s="746" t="s">
        <v>808</v>
      </c>
      <c r="C50" s="738"/>
      <c r="D50" s="738"/>
      <c r="E50" s="738"/>
      <c r="F50" s="738"/>
      <c r="G50" s="738"/>
      <c r="H50" s="738"/>
      <c r="I50" s="738"/>
      <c r="J50" s="738"/>
      <c r="K50" s="738"/>
      <c r="L50" s="738"/>
      <c r="M50" s="738"/>
      <c r="N50" s="738"/>
      <c r="O50" s="738"/>
      <c r="P50" s="738"/>
      <c r="Q50" s="738"/>
      <c r="AY50" s="463"/>
      <c r="AZ50" s="463"/>
      <c r="BA50" s="463"/>
      <c r="BB50" s="463"/>
      <c r="BC50" s="463"/>
      <c r="BD50" s="605"/>
      <c r="BE50" s="605"/>
      <c r="BF50" s="605"/>
      <c r="BG50" s="463"/>
      <c r="BH50" s="463"/>
      <c r="BI50" s="463"/>
      <c r="BJ50" s="463"/>
    </row>
    <row r="51" spans="1:74" s="422" customFormat="1" ht="11.95" customHeight="1" x14ac:dyDescent="0.2">
      <c r="A51" s="423"/>
      <c r="B51" s="774" t="str">
        <f>"Notes: "&amp;"EIA completed modeling and analysis for this report on " &amp;Dates!D2&amp;"."</f>
        <v>Notes: EIA completed modeling and analysis for this report on Thursday June 2, 2022.</v>
      </c>
      <c r="C51" s="797"/>
      <c r="D51" s="797"/>
      <c r="E51" s="797"/>
      <c r="F51" s="797"/>
      <c r="G51" s="797"/>
      <c r="H51" s="797"/>
      <c r="I51" s="797"/>
      <c r="J51" s="797"/>
      <c r="K51" s="797"/>
      <c r="L51" s="797"/>
      <c r="M51" s="797"/>
      <c r="N51" s="797"/>
      <c r="O51" s="797"/>
      <c r="P51" s="797"/>
      <c r="Q51" s="775"/>
      <c r="AY51" s="463"/>
      <c r="AZ51" s="463"/>
      <c r="BA51" s="463"/>
      <c r="BB51" s="463"/>
      <c r="BC51" s="463"/>
      <c r="BD51" s="605"/>
      <c r="BE51" s="605"/>
      <c r="BF51" s="605"/>
      <c r="BG51" s="463"/>
      <c r="BH51" s="463"/>
      <c r="BI51" s="463"/>
      <c r="BJ51" s="463"/>
    </row>
    <row r="52" spans="1:74" s="422" customFormat="1" ht="11.95" customHeight="1" x14ac:dyDescent="0.2">
      <c r="A52" s="423"/>
      <c r="B52" s="764" t="s">
        <v>351</v>
      </c>
      <c r="C52" s="763"/>
      <c r="D52" s="763"/>
      <c r="E52" s="763"/>
      <c r="F52" s="763"/>
      <c r="G52" s="763"/>
      <c r="H52" s="763"/>
      <c r="I52" s="763"/>
      <c r="J52" s="763"/>
      <c r="K52" s="763"/>
      <c r="L52" s="763"/>
      <c r="M52" s="763"/>
      <c r="N52" s="763"/>
      <c r="O52" s="763"/>
      <c r="P52" s="763"/>
      <c r="Q52" s="763"/>
      <c r="AY52" s="463"/>
      <c r="AZ52" s="463"/>
      <c r="BA52" s="463"/>
      <c r="BB52" s="463"/>
      <c r="BC52" s="463"/>
      <c r="BD52" s="605"/>
      <c r="BE52" s="605"/>
      <c r="BF52" s="605"/>
      <c r="BG52" s="463"/>
      <c r="BH52" s="463"/>
      <c r="BI52" s="463"/>
      <c r="BJ52" s="463"/>
    </row>
    <row r="53" spans="1:74" s="422" customFormat="1" ht="11.95" customHeight="1" x14ac:dyDescent="0.2">
      <c r="A53" s="423"/>
      <c r="B53" s="747" t="s">
        <v>127</v>
      </c>
      <c r="C53" s="738"/>
      <c r="D53" s="738"/>
      <c r="E53" s="738"/>
      <c r="F53" s="738"/>
      <c r="G53" s="738"/>
      <c r="H53" s="738"/>
      <c r="I53" s="738"/>
      <c r="J53" s="738"/>
      <c r="K53" s="738"/>
      <c r="L53" s="738"/>
      <c r="M53" s="738"/>
      <c r="N53" s="738"/>
      <c r="O53" s="738"/>
      <c r="P53" s="738"/>
      <c r="Q53" s="738"/>
      <c r="AY53" s="463"/>
      <c r="AZ53" s="463"/>
      <c r="BA53" s="463"/>
      <c r="BB53" s="463"/>
      <c r="BC53" s="463"/>
      <c r="BD53" s="605"/>
      <c r="BE53" s="605"/>
      <c r="BF53" s="605"/>
      <c r="BG53" s="463"/>
      <c r="BH53" s="463"/>
      <c r="BI53" s="463"/>
      <c r="BJ53" s="463"/>
    </row>
    <row r="54" spans="1:74" s="422" customFormat="1" ht="11.95" customHeight="1" x14ac:dyDescent="0.2">
      <c r="A54" s="423"/>
      <c r="B54" s="759" t="s">
        <v>858</v>
      </c>
      <c r="C54" s="756"/>
      <c r="D54" s="756"/>
      <c r="E54" s="756"/>
      <c r="F54" s="756"/>
      <c r="G54" s="756"/>
      <c r="H54" s="756"/>
      <c r="I54" s="756"/>
      <c r="J54" s="756"/>
      <c r="K54" s="756"/>
      <c r="L54" s="756"/>
      <c r="M54" s="756"/>
      <c r="N54" s="756"/>
      <c r="O54" s="756"/>
      <c r="P54" s="756"/>
      <c r="Q54" s="753"/>
      <c r="AY54" s="463"/>
      <c r="AZ54" s="463"/>
      <c r="BA54" s="463"/>
      <c r="BB54" s="463"/>
      <c r="BC54" s="463"/>
      <c r="BD54" s="605"/>
      <c r="BE54" s="605"/>
      <c r="BF54" s="605"/>
      <c r="BG54" s="463"/>
      <c r="BH54" s="463"/>
      <c r="BI54" s="463"/>
      <c r="BJ54" s="463"/>
    </row>
    <row r="55" spans="1:74" s="422" customFormat="1" ht="11.95" customHeight="1" x14ac:dyDescent="0.2">
      <c r="A55" s="423"/>
      <c r="B55" s="794" t="s">
        <v>859</v>
      </c>
      <c r="C55" s="753"/>
      <c r="D55" s="753"/>
      <c r="E55" s="753"/>
      <c r="F55" s="753"/>
      <c r="G55" s="753"/>
      <c r="H55" s="753"/>
      <c r="I55" s="753"/>
      <c r="J55" s="753"/>
      <c r="K55" s="753"/>
      <c r="L55" s="753"/>
      <c r="M55" s="753"/>
      <c r="N55" s="753"/>
      <c r="O55" s="753"/>
      <c r="P55" s="753"/>
      <c r="Q55" s="753"/>
      <c r="AY55" s="463"/>
      <c r="AZ55" s="463"/>
      <c r="BA55" s="463"/>
      <c r="BB55" s="463"/>
      <c r="BC55" s="463"/>
      <c r="BD55" s="605"/>
      <c r="BE55" s="605"/>
      <c r="BF55" s="605"/>
      <c r="BG55" s="463"/>
      <c r="BH55" s="463"/>
      <c r="BI55" s="463"/>
      <c r="BJ55" s="463"/>
    </row>
    <row r="56" spans="1:74" s="422" customFormat="1" ht="11.95" customHeight="1" x14ac:dyDescent="0.2">
      <c r="A56" s="423"/>
      <c r="B56" s="757" t="s">
        <v>865</v>
      </c>
      <c r="C56" s="756"/>
      <c r="D56" s="756"/>
      <c r="E56" s="756"/>
      <c r="F56" s="756"/>
      <c r="G56" s="756"/>
      <c r="H56" s="756"/>
      <c r="I56" s="756"/>
      <c r="J56" s="756"/>
      <c r="K56" s="756"/>
      <c r="L56" s="756"/>
      <c r="M56" s="756"/>
      <c r="N56" s="756"/>
      <c r="O56" s="756"/>
      <c r="P56" s="756"/>
      <c r="Q56" s="753"/>
      <c r="AY56" s="463"/>
      <c r="AZ56" s="463"/>
      <c r="BA56" s="463"/>
      <c r="BB56" s="463"/>
      <c r="BC56" s="463"/>
      <c r="BD56" s="605"/>
      <c r="BE56" s="605"/>
      <c r="BF56" s="605"/>
      <c r="BG56" s="463"/>
      <c r="BH56" s="463"/>
      <c r="BI56" s="463"/>
      <c r="BJ56" s="463"/>
    </row>
    <row r="57" spans="1:74" s="422" customFormat="1" ht="11.95" customHeight="1" x14ac:dyDescent="0.2">
      <c r="A57" s="423"/>
      <c r="B57" s="759" t="s">
        <v>831</v>
      </c>
      <c r="C57" s="760"/>
      <c r="D57" s="760"/>
      <c r="E57" s="760"/>
      <c r="F57" s="760"/>
      <c r="G57" s="760"/>
      <c r="H57" s="760"/>
      <c r="I57" s="760"/>
      <c r="J57" s="760"/>
      <c r="K57" s="760"/>
      <c r="L57" s="760"/>
      <c r="M57" s="760"/>
      <c r="N57" s="760"/>
      <c r="O57" s="760"/>
      <c r="P57" s="760"/>
      <c r="Q57" s="753"/>
      <c r="AY57" s="463"/>
      <c r="AZ57" s="463"/>
      <c r="BA57" s="463"/>
      <c r="BB57" s="463"/>
      <c r="BC57" s="463"/>
      <c r="BD57" s="605"/>
      <c r="BE57" s="605"/>
      <c r="BF57" s="605"/>
      <c r="BG57" s="463"/>
      <c r="BH57" s="463"/>
      <c r="BI57" s="463"/>
      <c r="BJ57" s="463"/>
    </row>
    <row r="58" spans="1:74" s="418" customFormat="1" ht="11.95" customHeight="1" x14ac:dyDescent="0.2">
      <c r="A58" s="393"/>
      <c r="B58" s="765" t="s">
        <v>1362</v>
      </c>
      <c r="C58" s="753"/>
      <c r="D58" s="753"/>
      <c r="E58" s="753"/>
      <c r="F58" s="753"/>
      <c r="G58" s="753"/>
      <c r="H58" s="753"/>
      <c r="I58" s="753"/>
      <c r="J58" s="753"/>
      <c r="K58" s="753"/>
      <c r="L58" s="753"/>
      <c r="M58" s="753"/>
      <c r="N58" s="753"/>
      <c r="O58" s="753"/>
      <c r="P58" s="753"/>
      <c r="Q58" s="753"/>
      <c r="AY58" s="462"/>
      <c r="AZ58" s="462"/>
      <c r="BA58" s="462"/>
      <c r="BB58" s="462"/>
      <c r="BC58" s="462"/>
      <c r="BD58" s="601"/>
      <c r="BE58" s="601"/>
      <c r="BF58" s="601"/>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7" x14ac:dyDescent="0.2"/>
  <cols>
    <col min="1" max="1" width="10.5" style="491" customWidth="1"/>
    <col min="2" max="2" width="27" style="491" customWidth="1"/>
    <col min="3" max="55" width="6.5" style="491" customWidth="1"/>
    <col min="56" max="58" width="6.5" style="618" customWidth="1"/>
    <col min="59" max="74" width="6.5" style="491" customWidth="1"/>
    <col min="75" max="238" width="11" style="491"/>
    <col min="239" max="239" width="1.5" style="491" customWidth="1"/>
    <col min="240" max="16384" width="11" style="491"/>
  </cols>
  <sheetData>
    <row r="1" spans="1:74" ht="12.85" customHeight="1" x14ac:dyDescent="0.2">
      <c r="A1" s="735"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85" customHeight="1" x14ac:dyDescent="0.2">
      <c r="A2" s="736"/>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85" customHeight="1" x14ac:dyDescent="0.2">
      <c r="A3" s="493"/>
      <c r="B3" s="494"/>
      <c r="C3" s="739">
        <f>Dates!D3</f>
        <v>2018</v>
      </c>
      <c r="D3" s="742"/>
      <c r="E3" s="742"/>
      <c r="F3" s="742"/>
      <c r="G3" s="742"/>
      <c r="H3" s="742"/>
      <c r="I3" s="742"/>
      <c r="J3" s="742"/>
      <c r="K3" s="742"/>
      <c r="L3" s="742"/>
      <c r="M3" s="742"/>
      <c r="N3" s="813"/>
      <c r="O3" s="739">
        <f>C3+1</f>
        <v>2019</v>
      </c>
      <c r="P3" s="742"/>
      <c r="Q3" s="742"/>
      <c r="R3" s="742"/>
      <c r="S3" s="742"/>
      <c r="T3" s="742"/>
      <c r="U3" s="742"/>
      <c r="V3" s="742"/>
      <c r="W3" s="742"/>
      <c r="X3" s="742"/>
      <c r="Y3" s="742"/>
      <c r="Z3" s="813"/>
      <c r="AA3" s="739">
        <f>O3+1</f>
        <v>2020</v>
      </c>
      <c r="AB3" s="742"/>
      <c r="AC3" s="742"/>
      <c r="AD3" s="742"/>
      <c r="AE3" s="742"/>
      <c r="AF3" s="742"/>
      <c r="AG3" s="742"/>
      <c r="AH3" s="742"/>
      <c r="AI3" s="742"/>
      <c r="AJ3" s="742"/>
      <c r="AK3" s="742"/>
      <c r="AL3" s="813"/>
      <c r="AM3" s="739">
        <f>AA3+1</f>
        <v>2021</v>
      </c>
      <c r="AN3" s="742"/>
      <c r="AO3" s="742"/>
      <c r="AP3" s="742"/>
      <c r="AQ3" s="742"/>
      <c r="AR3" s="742"/>
      <c r="AS3" s="742"/>
      <c r="AT3" s="742"/>
      <c r="AU3" s="742"/>
      <c r="AV3" s="742"/>
      <c r="AW3" s="742"/>
      <c r="AX3" s="813"/>
      <c r="AY3" s="739">
        <f>AM3+1</f>
        <v>2022</v>
      </c>
      <c r="AZ3" s="742"/>
      <c r="BA3" s="742"/>
      <c r="BB3" s="742"/>
      <c r="BC3" s="742"/>
      <c r="BD3" s="742"/>
      <c r="BE3" s="742"/>
      <c r="BF3" s="742"/>
      <c r="BG3" s="742"/>
      <c r="BH3" s="742"/>
      <c r="BI3" s="742"/>
      <c r="BJ3" s="813"/>
      <c r="BK3" s="739">
        <f>AY3+1</f>
        <v>2023</v>
      </c>
      <c r="BL3" s="742"/>
      <c r="BM3" s="742"/>
      <c r="BN3" s="742"/>
      <c r="BO3" s="742"/>
      <c r="BP3" s="742"/>
      <c r="BQ3" s="742"/>
      <c r="BR3" s="742"/>
      <c r="BS3" s="742"/>
      <c r="BT3" s="742"/>
      <c r="BU3" s="742"/>
      <c r="BV3" s="813"/>
    </row>
    <row r="4" spans="1:74" ht="12.85" customHeight="1" x14ac:dyDescent="0.2">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25" customHeight="1" x14ac:dyDescent="0.2">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103.45004652</v>
      </c>
      <c r="BB6" s="690">
        <v>102.3916</v>
      </c>
      <c r="BC6" s="690">
        <v>119.8802</v>
      </c>
      <c r="BD6" s="691">
        <v>138.4915</v>
      </c>
      <c r="BE6" s="691">
        <v>163.79249999999999</v>
      </c>
      <c r="BF6" s="691">
        <v>160.98240000000001</v>
      </c>
      <c r="BG6" s="691">
        <v>129.73830000000001</v>
      </c>
      <c r="BH6" s="691">
        <v>121.0051</v>
      </c>
      <c r="BI6" s="691">
        <v>105.7179</v>
      </c>
      <c r="BJ6" s="691">
        <v>122.5342</v>
      </c>
      <c r="BK6" s="691">
        <v>124.7967</v>
      </c>
      <c r="BL6" s="691">
        <v>101.7722</v>
      </c>
      <c r="BM6" s="691">
        <v>107.3561</v>
      </c>
      <c r="BN6" s="691">
        <v>94.773629999999997</v>
      </c>
      <c r="BO6" s="691">
        <v>104.5548</v>
      </c>
      <c r="BP6" s="691">
        <v>134.35579999999999</v>
      </c>
      <c r="BQ6" s="691">
        <v>163.55170000000001</v>
      </c>
      <c r="BR6" s="691">
        <v>160.1755</v>
      </c>
      <c r="BS6" s="691">
        <v>127.053</v>
      </c>
      <c r="BT6" s="691">
        <v>119.2163</v>
      </c>
      <c r="BU6" s="691">
        <v>105.46510000000001</v>
      </c>
      <c r="BV6" s="691">
        <v>124.43600000000001</v>
      </c>
    </row>
    <row r="7" spans="1:74" ht="11.25" customHeight="1" x14ac:dyDescent="0.2">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60.249827758000002</v>
      </c>
      <c r="BB7" s="690">
        <v>52.562600000000003</v>
      </c>
      <c r="BC7" s="690">
        <v>58.661360000000002</v>
      </c>
      <c r="BD7" s="691">
        <v>79.658320000000003</v>
      </c>
      <c r="BE7" s="691">
        <v>95.675269999999998</v>
      </c>
      <c r="BF7" s="691">
        <v>93.173320000000004</v>
      </c>
      <c r="BG7" s="691">
        <v>71.608270000000005</v>
      </c>
      <c r="BH7" s="691">
        <v>59.388370000000002</v>
      </c>
      <c r="BI7" s="691">
        <v>60.301470000000002</v>
      </c>
      <c r="BJ7" s="691">
        <v>68.940759999999997</v>
      </c>
      <c r="BK7" s="691">
        <v>81.019409999999993</v>
      </c>
      <c r="BL7" s="691">
        <v>65.202719999999999</v>
      </c>
      <c r="BM7" s="691">
        <v>54.983629999999998</v>
      </c>
      <c r="BN7" s="691">
        <v>47.440869999999997</v>
      </c>
      <c r="BO7" s="691">
        <v>56.621839999999999</v>
      </c>
      <c r="BP7" s="691">
        <v>74.909779999999998</v>
      </c>
      <c r="BQ7" s="691">
        <v>88.116810000000001</v>
      </c>
      <c r="BR7" s="691">
        <v>86.164400000000001</v>
      </c>
      <c r="BS7" s="691">
        <v>69.613910000000004</v>
      </c>
      <c r="BT7" s="691">
        <v>55.260910000000003</v>
      </c>
      <c r="BU7" s="691">
        <v>56.308599999999998</v>
      </c>
      <c r="BV7" s="691">
        <v>63.094279999999998</v>
      </c>
    </row>
    <row r="8" spans="1:74" ht="11.25" customHeight="1" x14ac:dyDescent="0.2">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63.153700999999998</v>
      </c>
      <c r="BB8" s="690">
        <v>55.267339999999997</v>
      </c>
      <c r="BC8" s="690">
        <v>63.66771</v>
      </c>
      <c r="BD8" s="691">
        <v>66.771060000000006</v>
      </c>
      <c r="BE8" s="691">
        <v>69.664940000000001</v>
      </c>
      <c r="BF8" s="691">
        <v>69.664940000000001</v>
      </c>
      <c r="BG8" s="691">
        <v>64.451989999999995</v>
      </c>
      <c r="BH8" s="691">
        <v>59.091659999999997</v>
      </c>
      <c r="BI8" s="691">
        <v>62.469700000000003</v>
      </c>
      <c r="BJ8" s="691">
        <v>69.675340000000006</v>
      </c>
      <c r="BK8" s="691">
        <v>69.679069999999996</v>
      </c>
      <c r="BL8" s="691">
        <v>61.881830000000001</v>
      </c>
      <c r="BM8" s="691">
        <v>62.436279999999996</v>
      </c>
      <c r="BN8" s="691">
        <v>55.515830000000001</v>
      </c>
      <c r="BO8" s="691">
        <v>64.865570000000005</v>
      </c>
      <c r="BP8" s="691">
        <v>67.625519999999995</v>
      </c>
      <c r="BQ8" s="691">
        <v>70.489540000000005</v>
      </c>
      <c r="BR8" s="691">
        <v>70.496319999999997</v>
      </c>
      <c r="BS8" s="691">
        <v>66.356359999999995</v>
      </c>
      <c r="BT8" s="691">
        <v>62.044330000000002</v>
      </c>
      <c r="BU8" s="691">
        <v>64.902869999999993</v>
      </c>
      <c r="BV8" s="691">
        <v>71.152839999999998</v>
      </c>
    </row>
    <row r="9" spans="1:74" ht="11.25" customHeight="1" x14ac:dyDescent="0.2">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84.546180546000002</v>
      </c>
      <c r="BB9" s="690">
        <v>79.207400000000007</v>
      </c>
      <c r="BC9" s="690">
        <v>81.968649999999997</v>
      </c>
      <c r="BD9" s="691">
        <v>75.157499999999999</v>
      </c>
      <c r="BE9" s="691">
        <v>67.960260000000005</v>
      </c>
      <c r="BF9" s="691">
        <v>68.075299999999999</v>
      </c>
      <c r="BG9" s="691">
        <v>66.526430000000005</v>
      </c>
      <c r="BH9" s="691">
        <v>67.065650000000005</v>
      </c>
      <c r="BI9" s="691">
        <v>70.292580000000001</v>
      </c>
      <c r="BJ9" s="691">
        <v>75.751660000000001</v>
      </c>
      <c r="BK9" s="691">
        <v>77.117739999999998</v>
      </c>
      <c r="BL9" s="691">
        <v>75.911209999999997</v>
      </c>
      <c r="BM9" s="691">
        <v>88.624350000000007</v>
      </c>
      <c r="BN9" s="691">
        <v>87.432000000000002</v>
      </c>
      <c r="BO9" s="691">
        <v>91.323040000000006</v>
      </c>
      <c r="BP9" s="691">
        <v>80.92389</v>
      </c>
      <c r="BQ9" s="691">
        <v>72.668270000000007</v>
      </c>
      <c r="BR9" s="691">
        <v>73.957849999999993</v>
      </c>
      <c r="BS9" s="691">
        <v>72.156189999999995</v>
      </c>
      <c r="BT9" s="691">
        <v>72.35042</v>
      </c>
      <c r="BU9" s="691">
        <v>74.551320000000004</v>
      </c>
      <c r="BV9" s="691">
        <v>81.344200000000001</v>
      </c>
    </row>
    <row r="10" spans="1:74" ht="11.25" customHeight="1" x14ac:dyDescent="0.2">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26.027488294000001</v>
      </c>
      <c r="BB10" s="690">
        <v>21.160270000000001</v>
      </c>
      <c r="BC10" s="690">
        <v>24.365870000000001</v>
      </c>
      <c r="BD10" s="691">
        <v>26.721499999999999</v>
      </c>
      <c r="BE10" s="691">
        <v>25.169070000000001</v>
      </c>
      <c r="BF10" s="691">
        <v>20.66197</v>
      </c>
      <c r="BG10" s="691">
        <v>16.97916</v>
      </c>
      <c r="BH10" s="691">
        <v>16.774010000000001</v>
      </c>
      <c r="BI10" s="691">
        <v>18.796869999999998</v>
      </c>
      <c r="BJ10" s="691">
        <v>20.789570000000001</v>
      </c>
      <c r="BK10" s="691">
        <v>23.761810000000001</v>
      </c>
      <c r="BL10" s="691">
        <v>21.299880000000002</v>
      </c>
      <c r="BM10" s="691">
        <v>23.85322</v>
      </c>
      <c r="BN10" s="691">
        <v>24.139030000000002</v>
      </c>
      <c r="BO10" s="691">
        <v>27.999459999999999</v>
      </c>
      <c r="BP10" s="691">
        <v>27.28302</v>
      </c>
      <c r="BQ10" s="691">
        <v>25.181999999999999</v>
      </c>
      <c r="BR10" s="691">
        <v>21.33662</v>
      </c>
      <c r="BS10" s="691">
        <v>17.768139999999999</v>
      </c>
      <c r="BT10" s="691">
        <v>17.58024</v>
      </c>
      <c r="BU10" s="691">
        <v>19.655570000000001</v>
      </c>
      <c r="BV10" s="691">
        <v>21.85398</v>
      </c>
    </row>
    <row r="11" spans="1:74" ht="11.25" customHeight="1" x14ac:dyDescent="0.2">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43.196570465999997</v>
      </c>
      <c r="BB11" s="690">
        <v>41.510550000000002</v>
      </c>
      <c r="BC11" s="690">
        <v>38.62764</v>
      </c>
      <c r="BD11" s="691">
        <v>29.764389999999999</v>
      </c>
      <c r="BE11" s="691">
        <v>23.690049999999999</v>
      </c>
      <c r="BF11" s="691">
        <v>28.804030000000001</v>
      </c>
      <c r="BG11" s="691">
        <v>32.36748</v>
      </c>
      <c r="BH11" s="691">
        <v>35.120910000000002</v>
      </c>
      <c r="BI11" s="691">
        <v>38.765770000000003</v>
      </c>
      <c r="BJ11" s="691">
        <v>43.247929999999997</v>
      </c>
      <c r="BK11" s="691">
        <v>39.869329999999998</v>
      </c>
      <c r="BL11" s="691">
        <v>40.110840000000003</v>
      </c>
      <c r="BM11" s="691">
        <v>46.197420000000001</v>
      </c>
      <c r="BN11" s="691">
        <v>43.445099999999996</v>
      </c>
      <c r="BO11" s="691">
        <v>40.491639999999997</v>
      </c>
      <c r="BP11" s="691">
        <v>30.867799999999999</v>
      </c>
      <c r="BQ11" s="691">
        <v>24.50609</v>
      </c>
      <c r="BR11" s="691">
        <v>30.100200000000001</v>
      </c>
      <c r="BS11" s="691">
        <v>33.940100000000001</v>
      </c>
      <c r="BT11" s="691">
        <v>36.686549999999997</v>
      </c>
      <c r="BU11" s="691">
        <v>39.750050000000002</v>
      </c>
      <c r="BV11" s="691">
        <v>45.559730000000002</v>
      </c>
    </row>
    <row r="12" spans="1:74" ht="11.25" customHeight="1" x14ac:dyDescent="0.2">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11.810164442</v>
      </c>
      <c r="BB12" s="690">
        <v>13.335240000000001</v>
      </c>
      <c r="BC12" s="690">
        <v>15.411569999999999</v>
      </c>
      <c r="BD12" s="691">
        <v>15.07016</v>
      </c>
      <c r="BE12" s="691">
        <v>15.34408</v>
      </c>
      <c r="BF12" s="691">
        <v>14.83657</v>
      </c>
      <c r="BG12" s="691">
        <v>13.65244</v>
      </c>
      <c r="BH12" s="691">
        <v>11.709849999999999</v>
      </c>
      <c r="BI12" s="691">
        <v>9.4480400000000007</v>
      </c>
      <c r="BJ12" s="691">
        <v>7.9894699999999998</v>
      </c>
      <c r="BK12" s="691">
        <v>9.821218</v>
      </c>
      <c r="BL12" s="691">
        <v>11.20224</v>
      </c>
      <c r="BM12" s="691">
        <v>15.071260000000001</v>
      </c>
      <c r="BN12" s="691">
        <v>16.831130000000002</v>
      </c>
      <c r="BO12" s="691">
        <v>19.343699999999998</v>
      </c>
      <c r="BP12" s="691">
        <v>19.176749999999998</v>
      </c>
      <c r="BQ12" s="691">
        <v>19.25159</v>
      </c>
      <c r="BR12" s="691">
        <v>18.768329999999999</v>
      </c>
      <c r="BS12" s="691">
        <v>16.954239999999999</v>
      </c>
      <c r="BT12" s="691">
        <v>14.736610000000001</v>
      </c>
      <c r="BU12" s="691">
        <v>11.907439999999999</v>
      </c>
      <c r="BV12" s="691">
        <v>10.28349</v>
      </c>
    </row>
    <row r="13" spans="1:74" ht="11.25" customHeight="1" x14ac:dyDescent="0.2">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2.231690859</v>
      </c>
      <c r="BB13" s="690">
        <v>1.9440710000000001</v>
      </c>
      <c r="BC13" s="690">
        <v>2.1618300000000001</v>
      </c>
      <c r="BD13" s="691">
        <v>2.1568489999999998</v>
      </c>
      <c r="BE13" s="691">
        <v>2.3167499999999999</v>
      </c>
      <c r="BF13" s="691">
        <v>2.386444</v>
      </c>
      <c r="BG13" s="691">
        <v>2.1618560000000002</v>
      </c>
      <c r="BH13" s="691">
        <v>2.1205530000000001</v>
      </c>
      <c r="BI13" s="691">
        <v>2.052092</v>
      </c>
      <c r="BJ13" s="691">
        <v>2.2847059999999999</v>
      </c>
      <c r="BK13" s="691">
        <v>2.2865730000000002</v>
      </c>
      <c r="BL13" s="691">
        <v>2.1314009999999999</v>
      </c>
      <c r="BM13" s="691">
        <v>2.249555</v>
      </c>
      <c r="BN13" s="691">
        <v>1.9577629999999999</v>
      </c>
      <c r="BO13" s="691">
        <v>2.1691739999999999</v>
      </c>
      <c r="BP13" s="691">
        <v>2.1546340000000002</v>
      </c>
      <c r="BQ13" s="691">
        <v>2.2833239999999999</v>
      </c>
      <c r="BR13" s="691">
        <v>2.3661560000000001</v>
      </c>
      <c r="BS13" s="691">
        <v>2.1338539999999999</v>
      </c>
      <c r="BT13" s="691">
        <v>2.1009980000000001</v>
      </c>
      <c r="BU13" s="691">
        <v>2.0070739999999998</v>
      </c>
      <c r="BV13" s="691">
        <v>2.2728619999999999</v>
      </c>
    </row>
    <row r="14" spans="1:74" ht="11.25" customHeight="1" x14ac:dyDescent="0.2">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1.2802664850000001</v>
      </c>
      <c r="BB14" s="690">
        <v>1.2572730000000001</v>
      </c>
      <c r="BC14" s="690">
        <v>1.4017440000000001</v>
      </c>
      <c r="BD14" s="691">
        <v>1.4446000000000001</v>
      </c>
      <c r="BE14" s="691">
        <v>1.4403140000000001</v>
      </c>
      <c r="BF14" s="691">
        <v>1.386282</v>
      </c>
      <c r="BG14" s="691">
        <v>1.365486</v>
      </c>
      <c r="BH14" s="691">
        <v>1.3403240000000001</v>
      </c>
      <c r="BI14" s="691">
        <v>1.2298199999999999</v>
      </c>
      <c r="BJ14" s="691">
        <v>1.4399820000000001</v>
      </c>
      <c r="BK14" s="691">
        <v>1.3788050000000001</v>
      </c>
      <c r="BL14" s="691">
        <v>1.1668449999999999</v>
      </c>
      <c r="BM14" s="691">
        <v>1.2528809999999999</v>
      </c>
      <c r="BN14" s="691">
        <v>1.058978</v>
      </c>
      <c r="BO14" s="691">
        <v>1.319067</v>
      </c>
      <c r="BP14" s="691">
        <v>1.4416929999999999</v>
      </c>
      <c r="BQ14" s="691">
        <v>1.445254</v>
      </c>
      <c r="BR14" s="691">
        <v>1.3865369999999999</v>
      </c>
      <c r="BS14" s="691">
        <v>1.3598520000000001</v>
      </c>
      <c r="BT14" s="691">
        <v>1.246022</v>
      </c>
      <c r="BU14" s="691">
        <v>1.231193</v>
      </c>
      <c r="BV14" s="691">
        <v>1.3741380000000001</v>
      </c>
    </row>
    <row r="15" spans="1:74" ht="11.25" customHeight="1" x14ac:dyDescent="0.2">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-0.31750800000000001</v>
      </c>
      <c r="BB15" s="690">
        <v>-0.18795129999999999</v>
      </c>
      <c r="BC15" s="690">
        <v>-0.3961904</v>
      </c>
      <c r="BD15" s="691">
        <v>-0.4859116</v>
      </c>
      <c r="BE15" s="691">
        <v>-0.60652740000000005</v>
      </c>
      <c r="BF15" s="691">
        <v>-0.61663659999999998</v>
      </c>
      <c r="BG15" s="691">
        <v>-0.41873090000000002</v>
      </c>
      <c r="BH15" s="691">
        <v>-0.47649249999999999</v>
      </c>
      <c r="BI15" s="691">
        <v>-0.36713000000000001</v>
      </c>
      <c r="BJ15" s="691">
        <v>-0.41918240000000001</v>
      </c>
      <c r="BK15" s="691">
        <v>-0.45735809999999999</v>
      </c>
      <c r="BL15" s="691">
        <v>-0.38485200000000003</v>
      </c>
      <c r="BM15" s="691">
        <v>-0.2983674</v>
      </c>
      <c r="BN15" s="691">
        <v>-0.1714049</v>
      </c>
      <c r="BO15" s="691">
        <v>-0.35464879999999999</v>
      </c>
      <c r="BP15" s="691">
        <v>-0.485707</v>
      </c>
      <c r="BQ15" s="691">
        <v>-0.63722710000000005</v>
      </c>
      <c r="BR15" s="691">
        <v>-0.64969719999999997</v>
      </c>
      <c r="BS15" s="691">
        <v>-0.37122110000000003</v>
      </c>
      <c r="BT15" s="691">
        <v>-0.46857369999999998</v>
      </c>
      <c r="BU15" s="691">
        <v>-0.33187749999999999</v>
      </c>
      <c r="BV15" s="691">
        <v>-0.40527819999999998</v>
      </c>
    </row>
    <row r="16" spans="1:74" ht="11.25" customHeight="1" x14ac:dyDescent="0.2">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1.3542829519999999</v>
      </c>
      <c r="BB16" s="690">
        <v>1.14673</v>
      </c>
      <c r="BC16" s="690">
        <v>1.3474390000000001</v>
      </c>
      <c r="BD16" s="691">
        <v>1.325782</v>
      </c>
      <c r="BE16" s="691">
        <v>1.5103629999999999</v>
      </c>
      <c r="BF16" s="691">
        <v>1.5858300000000001</v>
      </c>
      <c r="BG16" s="691">
        <v>1.2974589999999999</v>
      </c>
      <c r="BH16" s="691">
        <v>1.1553819999999999</v>
      </c>
      <c r="BI16" s="691">
        <v>1.3064720000000001</v>
      </c>
      <c r="BJ16" s="691">
        <v>1.4365650000000001</v>
      </c>
      <c r="BK16" s="691">
        <v>2.1826949999999998</v>
      </c>
      <c r="BL16" s="691">
        <v>1.7009989999999999</v>
      </c>
      <c r="BM16" s="691">
        <v>1.2991649999999999</v>
      </c>
      <c r="BN16" s="691">
        <v>1.107084</v>
      </c>
      <c r="BO16" s="691">
        <v>1.242048</v>
      </c>
      <c r="BP16" s="691">
        <v>1.2967649999999999</v>
      </c>
      <c r="BQ16" s="691">
        <v>1.4883459999999999</v>
      </c>
      <c r="BR16" s="691">
        <v>1.6078319999999999</v>
      </c>
      <c r="BS16" s="691">
        <v>1.280986</v>
      </c>
      <c r="BT16" s="691">
        <v>1.20472</v>
      </c>
      <c r="BU16" s="691">
        <v>1.381829</v>
      </c>
      <c r="BV16" s="691">
        <v>1.4815069999999999</v>
      </c>
    </row>
    <row r="17" spans="1:74" ht="11.25" customHeight="1" x14ac:dyDescent="0.2">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0.25054058000000001</v>
      </c>
      <c r="BB17" s="690">
        <v>0.25018109999999999</v>
      </c>
      <c r="BC17" s="690">
        <v>0.25490819999999997</v>
      </c>
      <c r="BD17" s="691">
        <v>0.26246380000000002</v>
      </c>
      <c r="BE17" s="691">
        <v>0.28524119999999997</v>
      </c>
      <c r="BF17" s="691">
        <v>0.33849679999999999</v>
      </c>
      <c r="BG17" s="691">
        <v>0.30780400000000002</v>
      </c>
      <c r="BH17" s="691">
        <v>0.24263689999999999</v>
      </c>
      <c r="BI17" s="691">
        <v>0.26746160000000002</v>
      </c>
      <c r="BJ17" s="691">
        <v>0.3052916</v>
      </c>
      <c r="BK17" s="691">
        <v>0.3203143</v>
      </c>
      <c r="BL17" s="691">
        <v>0.26339560000000001</v>
      </c>
      <c r="BM17" s="691">
        <v>0.24744360000000001</v>
      </c>
      <c r="BN17" s="691">
        <v>0.22406970000000001</v>
      </c>
      <c r="BO17" s="691">
        <v>0.23175270000000001</v>
      </c>
      <c r="BP17" s="691">
        <v>0.24031830000000001</v>
      </c>
      <c r="BQ17" s="691">
        <v>0.25617689999999999</v>
      </c>
      <c r="BR17" s="691">
        <v>0.32557989999999998</v>
      </c>
      <c r="BS17" s="691">
        <v>0.2964096</v>
      </c>
      <c r="BT17" s="691">
        <v>0.26036609999999999</v>
      </c>
      <c r="BU17" s="691">
        <v>0.2480096</v>
      </c>
      <c r="BV17" s="691">
        <v>0.28908210000000001</v>
      </c>
    </row>
    <row r="18" spans="1:74" ht="11.25" customHeight="1" x14ac:dyDescent="0.2">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0.52757610700000002</v>
      </c>
      <c r="BB18" s="690">
        <v>0.60668549999999999</v>
      </c>
      <c r="BC18" s="690">
        <v>0.60884649999999996</v>
      </c>
      <c r="BD18" s="691">
        <v>0.59848710000000005</v>
      </c>
      <c r="BE18" s="691">
        <v>0.61908430000000003</v>
      </c>
      <c r="BF18" s="691">
        <v>0.56912910000000005</v>
      </c>
      <c r="BG18" s="691">
        <v>0.54313549999999999</v>
      </c>
      <c r="BH18" s="691">
        <v>0.55355109999999996</v>
      </c>
      <c r="BI18" s="691">
        <v>0.4907977</v>
      </c>
      <c r="BJ18" s="691">
        <v>0.66669599999999996</v>
      </c>
      <c r="BK18" s="691">
        <v>0.53844990000000004</v>
      </c>
      <c r="BL18" s="691">
        <v>0.47022849999999999</v>
      </c>
      <c r="BM18" s="691">
        <v>0.52300959999999996</v>
      </c>
      <c r="BN18" s="691">
        <v>0.55764400000000003</v>
      </c>
      <c r="BO18" s="691">
        <v>0.5834916</v>
      </c>
      <c r="BP18" s="691">
        <v>0.58030839999999995</v>
      </c>
      <c r="BQ18" s="691">
        <v>0.59521279999999999</v>
      </c>
      <c r="BR18" s="691">
        <v>0.54330069999999997</v>
      </c>
      <c r="BS18" s="691">
        <v>0.51292959999999999</v>
      </c>
      <c r="BT18" s="691">
        <v>0.52042500000000003</v>
      </c>
      <c r="BU18" s="691">
        <v>0.4719334</v>
      </c>
      <c r="BV18" s="691">
        <v>0.64252659999999995</v>
      </c>
    </row>
    <row r="19" spans="1:74" ht="11.25" customHeight="1" x14ac:dyDescent="0.2">
      <c r="A19" s="499" t="s">
        <v>1197</v>
      </c>
      <c r="B19" s="500" t="s">
        <v>348</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313.21464745999998</v>
      </c>
      <c r="BB19" s="690">
        <v>291.24459999999999</v>
      </c>
      <c r="BC19" s="690">
        <v>325.99290000000002</v>
      </c>
      <c r="BD19" s="691">
        <v>361.7792</v>
      </c>
      <c r="BE19" s="691">
        <v>398.90109999999999</v>
      </c>
      <c r="BF19" s="691">
        <v>393.77280000000002</v>
      </c>
      <c r="BG19" s="691">
        <v>334.05470000000003</v>
      </c>
      <c r="BH19" s="691">
        <v>308.0258</v>
      </c>
      <c r="BI19" s="691">
        <v>300.47919999999999</v>
      </c>
      <c r="BJ19" s="691">
        <v>338.89139999999998</v>
      </c>
      <c r="BK19" s="691">
        <v>355.197</v>
      </c>
      <c r="BL19" s="691">
        <v>306.8177</v>
      </c>
      <c r="BM19" s="691">
        <v>315.17160000000001</v>
      </c>
      <c r="BN19" s="691">
        <v>286.87970000000001</v>
      </c>
      <c r="BO19" s="691">
        <v>319.06790000000001</v>
      </c>
      <c r="BP19" s="691">
        <v>359.44670000000002</v>
      </c>
      <c r="BQ19" s="691">
        <v>396.52890000000002</v>
      </c>
      <c r="BR19" s="691">
        <v>392.62099999999998</v>
      </c>
      <c r="BS19" s="691">
        <v>336.89850000000001</v>
      </c>
      <c r="BT19" s="691">
        <v>310.38889999999998</v>
      </c>
      <c r="BU19" s="691">
        <v>302.99779999999998</v>
      </c>
      <c r="BV19" s="691">
        <v>342.03519999999997</v>
      </c>
    </row>
    <row r="20" spans="1:74" ht="11.25" customHeight="1" x14ac:dyDescent="0.2">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333"/>
      <c r="BE20" s="333"/>
      <c r="BF20" s="333"/>
      <c r="BG20" s="333"/>
      <c r="BH20" s="333"/>
      <c r="BI20" s="333"/>
      <c r="BJ20" s="333"/>
      <c r="BK20" s="333"/>
      <c r="BL20" s="333"/>
      <c r="BM20" s="333"/>
      <c r="BN20" s="333"/>
      <c r="BO20" s="333"/>
      <c r="BP20" s="333"/>
      <c r="BQ20" s="333"/>
      <c r="BR20" s="333"/>
      <c r="BS20" s="333"/>
      <c r="BT20" s="333"/>
      <c r="BU20" s="333"/>
      <c r="BV20" s="333"/>
    </row>
    <row r="21" spans="1:74" ht="11.25" customHeight="1" x14ac:dyDescent="0.2">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3.8541940389999998</v>
      </c>
      <c r="BB21" s="690">
        <v>3.0531489999999999</v>
      </c>
      <c r="BC21" s="690">
        <v>4.2539639999999999</v>
      </c>
      <c r="BD21" s="691">
        <v>4.9800930000000001</v>
      </c>
      <c r="BE21" s="691">
        <v>6.1177000000000001</v>
      </c>
      <c r="BF21" s="691">
        <v>5.6801360000000001</v>
      </c>
      <c r="BG21" s="691">
        <v>4.0623630000000004</v>
      </c>
      <c r="BH21" s="691">
        <v>3.2623220000000002</v>
      </c>
      <c r="BI21" s="691">
        <v>4.1232660000000001</v>
      </c>
      <c r="BJ21" s="691">
        <v>6.0452579999999996</v>
      </c>
      <c r="BK21" s="691">
        <v>6.4007480000000001</v>
      </c>
      <c r="BL21" s="691">
        <v>4.9517090000000001</v>
      </c>
      <c r="BM21" s="691">
        <v>4.6864540000000003</v>
      </c>
      <c r="BN21" s="691">
        <v>3.7326570000000001</v>
      </c>
      <c r="BO21" s="691">
        <v>3.4815740000000002</v>
      </c>
      <c r="BP21" s="691">
        <v>4.3914090000000003</v>
      </c>
      <c r="BQ21" s="691">
        <v>5.739465</v>
      </c>
      <c r="BR21" s="691">
        <v>5.231941</v>
      </c>
      <c r="BS21" s="691">
        <v>3.7354579999999999</v>
      </c>
      <c r="BT21" s="691">
        <v>3.2856320000000001</v>
      </c>
      <c r="BU21" s="691">
        <v>4.0999489999999996</v>
      </c>
      <c r="BV21" s="691">
        <v>5.6109830000000001</v>
      </c>
    </row>
    <row r="22" spans="1:74" ht="11.25" customHeight="1" x14ac:dyDescent="0.2">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1.3233144000000001E-2</v>
      </c>
      <c r="BB22" s="690">
        <v>0.23550769999999999</v>
      </c>
      <c r="BC22" s="690">
        <v>0.19094159999999999</v>
      </c>
      <c r="BD22" s="691">
        <v>2.2246599999999998E-2</v>
      </c>
      <c r="BE22" s="691">
        <v>4.47182E-2</v>
      </c>
      <c r="BF22" s="691">
        <v>5.9474100000000002E-2</v>
      </c>
      <c r="BG22" s="691">
        <v>4.2254300000000002E-2</v>
      </c>
      <c r="BH22" s="691">
        <v>8.6177699999999996E-2</v>
      </c>
      <c r="BI22" s="691">
        <v>5.1516800000000001E-2</v>
      </c>
      <c r="BJ22" s="691">
        <v>3.59248E-2</v>
      </c>
      <c r="BK22" s="691">
        <v>9.9035200000000004E-2</v>
      </c>
      <c r="BL22" s="691">
        <v>0.14014070000000001</v>
      </c>
      <c r="BM22" s="691">
        <v>3.9023099999999998E-2</v>
      </c>
      <c r="BN22" s="691">
        <v>0.20999770000000001</v>
      </c>
      <c r="BO22" s="691">
        <v>0.14112160000000001</v>
      </c>
      <c r="BP22" s="691">
        <v>2.2246599999999998E-2</v>
      </c>
      <c r="BQ22" s="691">
        <v>1.6158200000000001E-2</v>
      </c>
      <c r="BR22" s="691">
        <v>5.9474100000000002E-2</v>
      </c>
      <c r="BS22" s="691">
        <v>4.2254300000000002E-2</v>
      </c>
      <c r="BT22" s="691">
        <v>8.6177699999999996E-2</v>
      </c>
      <c r="BU22" s="691">
        <v>5.1516800000000001E-2</v>
      </c>
      <c r="BV22" s="691">
        <v>3.59248E-2</v>
      </c>
    </row>
    <row r="23" spans="1:74" ht="11.25" customHeight="1" x14ac:dyDescent="0.2">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2.483851</v>
      </c>
      <c r="BB23" s="690">
        <v>1.7398899999999999</v>
      </c>
      <c r="BC23" s="690">
        <v>1.58849</v>
      </c>
      <c r="BD23" s="691">
        <v>2.1330399999999998</v>
      </c>
      <c r="BE23" s="691">
        <v>2.4466199999999998</v>
      </c>
      <c r="BF23" s="691">
        <v>2.4466199999999998</v>
      </c>
      <c r="BG23" s="691">
        <v>2.3676900000000001</v>
      </c>
      <c r="BH23" s="691">
        <v>2.4466199999999998</v>
      </c>
      <c r="BI23" s="691">
        <v>2.3676900000000001</v>
      </c>
      <c r="BJ23" s="691">
        <v>2.4466199999999998</v>
      </c>
      <c r="BK23" s="691">
        <v>2.4466199999999998</v>
      </c>
      <c r="BL23" s="691">
        <v>2.2098499999999999</v>
      </c>
      <c r="BM23" s="691">
        <v>2.4466199999999998</v>
      </c>
      <c r="BN23" s="691">
        <v>1.0120899999999999</v>
      </c>
      <c r="BO23" s="691">
        <v>2.2990200000000001</v>
      </c>
      <c r="BP23" s="691">
        <v>2.3676900000000001</v>
      </c>
      <c r="BQ23" s="691">
        <v>2.4466199999999998</v>
      </c>
      <c r="BR23" s="691">
        <v>2.4466199999999998</v>
      </c>
      <c r="BS23" s="691">
        <v>2.3676900000000001</v>
      </c>
      <c r="BT23" s="691">
        <v>1.70123</v>
      </c>
      <c r="BU23" s="691">
        <v>2.0249700000000002</v>
      </c>
      <c r="BV23" s="691">
        <v>2.4466199999999998</v>
      </c>
    </row>
    <row r="24" spans="1:74" ht="11.25" customHeight="1" x14ac:dyDescent="0.2">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0.63847899299999999</v>
      </c>
      <c r="BB24" s="690">
        <v>0.78959480000000004</v>
      </c>
      <c r="BC24" s="690">
        <v>0.76111150000000005</v>
      </c>
      <c r="BD24" s="691">
        <v>0.57396769999999997</v>
      </c>
      <c r="BE24" s="691">
        <v>0.46936689999999998</v>
      </c>
      <c r="BF24" s="691">
        <v>0.37636960000000003</v>
      </c>
      <c r="BG24" s="691">
        <v>0.34910010000000002</v>
      </c>
      <c r="BH24" s="691">
        <v>0.50435980000000002</v>
      </c>
      <c r="BI24" s="691">
        <v>0.57141750000000002</v>
      </c>
      <c r="BJ24" s="691">
        <v>0.68322669999999996</v>
      </c>
      <c r="BK24" s="691">
        <v>0.6782764</v>
      </c>
      <c r="BL24" s="691">
        <v>0.59489879999999995</v>
      </c>
      <c r="BM24" s="691">
        <v>0.72570040000000002</v>
      </c>
      <c r="BN24" s="691">
        <v>0.83397560000000004</v>
      </c>
      <c r="BO24" s="691">
        <v>0.78543099999999999</v>
      </c>
      <c r="BP24" s="691">
        <v>0.58649759999999995</v>
      </c>
      <c r="BQ24" s="691">
        <v>0.47639779999999998</v>
      </c>
      <c r="BR24" s="691">
        <v>0.38029800000000002</v>
      </c>
      <c r="BS24" s="691">
        <v>0.35143809999999998</v>
      </c>
      <c r="BT24" s="691">
        <v>0.50636479999999995</v>
      </c>
      <c r="BU24" s="691">
        <v>0.5731832</v>
      </c>
      <c r="BV24" s="691">
        <v>0.68343520000000002</v>
      </c>
    </row>
    <row r="25" spans="1:74" ht="11.25" customHeight="1" x14ac:dyDescent="0.2">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1.1589884459999999</v>
      </c>
      <c r="BB25" s="690">
        <v>1.0057419999999999</v>
      </c>
      <c r="BC25" s="690">
        <v>1.0310779999999999</v>
      </c>
      <c r="BD25" s="691">
        <v>1.0055430000000001</v>
      </c>
      <c r="BE25" s="691">
        <v>0.94473609999999997</v>
      </c>
      <c r="BF25" s="691">
        <v>0.89426899999999998</v>
      </c>
      <c r="BG25" s="691">
        <v>0.91810360000000002</v>
      </c>
      <c r="BH25" s="691">
        <v>0.90111450000000004</v>
      </c>
      <c r="BI25" s="691">
        <v>0.97790489999999997</v>
      </c>
      <c r="BJ25" s="691">
        <v>0.99668820000000002</v>
      </c>
      <c r="BK25" s="691">
        <v>1.0360149999999999</v>
      </c>
      <c r="BL25" s="691">
        <v>1.019506</v>
      </c>
      <c r="BM25" s="691">
        <v>1.2009479999999999</v>
      </c>
      <c r="BN25" s="691">
        <v>1.0501739999999999</v>
      </c>
      <c r="BO25" s="691">
        <v>1.098897</v>
      </c>
      <c r="BP25" s="691">
        <v>1.020516</v>
      </c>
      <c r="BQ25" s="691">
        <v>0.95266609999999996</v>
      </c>
      <c r="BR25" s="691">
        <v>0.93083970000000005</v>
      </c>
      <c r="BS25" s="691">
        <v>0.90657140000000003</v>
      </c>
      <c r="BT25" s="691">
        <v>0.90967430000000005</v>
      </c>
      <c r="BU25" s="691">
        <v>0.97451690000000002</v>
      </c>
      <c r="BV25" s="691">
        <v>0.99614789999999998</v>
      </c>
    </row>
    <row r="26" spans="1:74" ht="11.25" customHeight="1" x14ac:dyDescent="0.2">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0.120443866</v>
      </c>
      <c r="BB26" s="690">
        <v>0.10135520000000001</v>
      </c>
      <c r="BC26" s="690">
        <v>0.1358414</v>
      </c>
      <c r="BD26" s="691">
        <v>0.1106087</v>
      </c>
      <c r="BE26" s="691">
        <v>0.1202134</v>
      </c>
      <c r="BF26" s="691">
        <v>9.8663799999999996E-2</v>
      </c>
      <c r="BG26" s="691">
        <v>9.9645600000000001E-2</v>
      </c>
      <c r="BH26" s="691">
        <v>0.1096213</v>
      </c>
      <c r="BI26" s="691">
        <v>0.1232506</v>
      </c>
      <c r="BJ26" s="691">
        <v>0.18979009999999999</v>
      </c>
      <c r="BK26" s="691">
        <v>0.48674519999999999</v>
      </c>
      <c r="BL26" s="691">
        <v>0.1599872</v>
      </c>
      <c r="BM26" s="691">
        <v>0.1137222</v>
      </c>
      <c r="BN26" s="691">
        <v>7.9476000000000005E-2</v>
      </c>
      <c r="BO26" s="691">
        <v>0.12371070000000001</v>
      </c>
      <c r="BP26" s="691">
        <v>0.1055125</v>
      </c>
      <c r="BQ26" s="691">
        <v>0.10644729999999999</v>
      </c>
      <c r="BR26" s="691">
        <v>9.8173700000000003E-2</v>
      </c>
      <c r="BS26" s="691">
        <v>7.3674299999999998E-2</v>
      </c>
      <c r="BT26" s="691">
        <v>8.3097500000000005E-2</v>
      </c>
      <c r="BU26" s="691">
        <v>0.1100223</v>
      </c>
      <c r="BV26" s="691">
        <v>0.1815243</v>
      </c>
    </row>
    <row r="27" spans="1:74" ht="11.25" customHeight="1" x14ac:dyDescent="0.2">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8.2691894880000003</v>
      </c>
      <c r="BB27" s="690">
        <v>6.9252380000000002</v>
      </c>
      <c r="BC27" s="690">
        <v>7.9614269999999996</v>
      </c>
      <c r="BD27" s="691">
        <v>8.8254990000000006</v>
      </c>
      <c r="BE27" s="691">
        <v>10.14335</v>
      </c>
      <c r="BF27" s="691">
        <v>9.5555330000000005</v>
      </c>
      <c r="BG27" s="691">
        <v>7.8391570000000002</v>
      </c>
      <c r="BH27" s="691">
        <v>7.3102150000000004</v>
      </c>
      <c r="BI27" s="691">
        <v>8.2150459999999992</v>
      </c>
      <c r="BJ27" s="691">
        <v>10.39751</v>
      </c>
      <c r="BK27" s="691">
        <v>11.14744</v>
      </c>
      <c r="BL27" s="691">
        <v>9.0760909999999999</v>
      </c>
      <c r="BM27" s="691">
        <v>9.2124679999999994</v>
      </c>
      <c r="BN27" s="691">
        <v>6.9183700000000004</v>
      </c>
      <c r="BO27" s="691">
        <v>7.929754</v>
      </c>
      <c r="BP27" s="691">
        <v>8.4938719999999996</v>
      </c>
      <c r="BQ27" s="691">
        <v>9.7377549999999999</v>
      </c>
      <c r="BR27" s="691">
        <v>9.1473469999999999</v>
      </c>
      <c r="BS27" s="691">
        <v>7.4770859999999999</v>
      </c>
      <c r="BT27" s="691">
        <v>6.5721759999999998</v>
      </c>
      <c r="BU27" s="691">
        <v>7.8341589999999997</v>
      </c>
      <c r="BV27" s="691">
        <v>9.9546349999999997</v>
      </c>
    </row>
    <row r="28" spans="1:74" ht="11.25" customHeight="1" x14ac:dyDescent="0.2">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11.243145665</v>
      </c>
      <c r="AZ28" s="690">
        <v>9.5827598672000001</v>
      </c>
      <c r="BA28" s="690">
        <v>9.3285093856000003</v>
      </c>
      <c r="BB28" s="690">
        <v>7.8210630475</v>
      </c>
      <c r="BC28" s="690">
        <v>8.5349178973999997</v>
      </c>
      <c r="BD28" s="691">
        <v>9.9788239999999995</v>
      </c>
      <c r="BE28" s="691">
        <v>11.48371</v>
      </c>
      <c r="BF28" s="691">
        <v>11.3079</v>
      </c>
      <c r="BG28" s="691">
        <v>9.3679629999999996</v>
      </c>
      <c r="BH28" s="691">
        <v>8.9356430000000007</v>
      </c>
      <c r="BI28" s="691">
        <v>9.0225480000000005</v>
      </c>
      <c r="BJ28" s="691">
        <v>10.2811</v>
      </c>
      <c r="BK28" s="691">
        <v>10.83695</v>
      </c>
      <c r="BL28" s="691">
        <v>9.3596550000000001</v>
      </c>
      <c r="BM28" s="691">
        <v>9.7770569999999992</v>
      </c>
      <c r="BN28" s="691">
        <v>8.5909010000000006</v>
      </c>
      <c r="BO28" s="691">
        <v>9.0088019999999993</v>
      </c>
      <c r="BP28" s="691">
        <v>10.06846</v>
      </c>
      <c r="BQ28" s="691">
        <v>11.47601</v>
      </c>
      <c r="BR28" s="691">
        <v>11.31471</v>
      </c>
      <c r="BS28" s="691">
        <v>9.6115549999999992</v>
      </c>
      <c r="BT28" s="691">
        <v>9.1785130000000006</v>
      </c>
      <c r="BU28" s="691">
        <v>9.2579119999999993</v>
      </c>
      <c r="BV28" s="691">
        <v>10.52755</v>
      </c>
    </row>
    <row r="29" spans="1:74" ht="11.25" customHeight="1" x14ac:dyDescent="0.2">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333"/>
      <c r="BE29" s="333"/>
      <c r="BF29" s="333"/>
      <c r="BG29" s="333"/>
      <c r="BH29" s="333"/>
      <c r="BI29" s="333"/>
      <c r="BJ29" s="333"/>
      <c r="BK29" s="333"/>
      <c r="BL29" s="333"/>
      <c r="BM29" s="333"/>
      <c r="BN29" s="333"/>
      <c r="BO29" s="333"/>
      <c r="BP29" s="333"/>
      <c r="BQ29" s="333"/>
      <c r="BR29" s="333"/>
      <c r="BS29" s="333"/>
      <c r="BT29" s="333"/>
      <c r="BU29" s="333"/>
      <c r="BV29" s="333"/>
    </row>
    <row r="30" spans="1:74" ht="11.25" customHeight="1" x14ac:dyDescent="0.2">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4.2255655240000003</v>
      </c>
      <c r="BB30" s="690">
        <v>3.3409629999999999</v>
      </c>
      <c r="BC30" s="690">
        <v>4.0244939999999998</v>
      </c>
      <c r="BD30" s="691">
        <v>5.6130690000000003</v>
      </c>
      <c r="BE30" s="691">
        <v>7.1257400000000004</v>
      </c>
      <c r="BF30" s="691">
        <v>6.8578659999999996</v>
      </c>
      <c r="BG30" s="691">
        <v>5.6233490000000002</v>
      </c>
      <c r="BH30" s="691">
        <v>4.6250749999999998</v>
      </c>
      <c r="BI30" s="691">
        <v>3.8954529999999998</v>
      </c>
      <c r="BJ30" s="691">
        <v>3.5350030000000001</v>
      </c>
      <c r="BK30" s="691">
        <v>2.939022</v>
      </c>
      <c r="BL30" s="691">
        <v>2.4364910000000002</v>
      </c>
      <c r="BM30" s="691">
        <v>3.2407849999999998</v>
      </c>
      <c r="BN30" s="691">
        <v>4.2447869999999996</v>
      </c>
      <c r="BO30" s="691">
        <v>4.3366889999999998</v>
      </c>
      <c r="BP30" s="691">
        <v>5.6346889999999998</v>
      </c>
      <c r="BQ30" s="691">
        <v>6.985017</v>
      </c>
      <c r="BR30" s="691">
        <v>6.7993119999999996</v>
      </c>
      <c r="BS30" s="691">
        <v>5.5041989999999998</v>
      </c>
      <c r="BT30" s="691">
        <v>5.2863129999999998</v>
      </c>
      <c r="BU30" s="691">
        <v>4.8330109999999999</v>
      </c>
      <c r="BV30" s="691">
        <v>3.6732109999999998</v>
      </c>
    </row>
    <row r="31" spans="1:74" ht="11.25" customHeight="1" x14ac:dyDescent="0.2">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25" customHeight="1" x14ac:dyDescent="0.2">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1.759827</v>
      </c>
      <c r="BB32" s="690">
        <v>2.2140900000000001</v>
      </c>
      <c r="BC32" s="690">
        <v>2.41784</v>
      </c>
      <c r="BD32" s="691">
        <v>2.2800699999999998</v>
      </c>
      <c r="BE32" s="691">
        <v>2.3560699999999999</v>
      </c>
      <c r="BF32" s="691">
        <v>2.3560699999999999</v>
      </c>
      <c r="BG32" s="691">
        <v>1.85642</v>
      </c>
      <c r="BH32" s="691">
        <v>2.2343500000000001</v>
      </c>
      <c r="BI32" s="691">
        <v>2.2800699999999998</v>
      </c>
      <c r="BJ32" s="691">
        <v>2.3560699999999999</v>
      </c>
      <c r="BK32" s="691">
        <v>2.3560699999999999</v>
      </c>
      <c r="BL32" s="691">
        <v>2.1280600000000001</v>
      </c>
      <c r="BM32" s="691">
        <v>2.16981</v>
      </c>
      <c r="BN32" s="691">
        <v>1.81779</v>
      </c>
      <c r="BO32" s="691">
        <v>2.3560699999999999</v>
      </c>
      <c r="BP32" s="691">
        <v>2.2800699999999998</v>
      </c>
      <c r="BQ32" s="691">
        <v>2.3560699999999999</v>
      </c>
      <c r="BR32" s="691">
        <v>2.3560699999999999</v>
      </c>
      <c r="BS32" s="691">
        <v>2.2800699999999998</v>
      </c>
      <c r="BT32" s="691">
        <v>2.3560699999999999</v>
      </c>
      <c r="BU32" s="691">
        <v>2.2800699999999998</v>
      </c>
      <c r="BV32" s="691">
        <v>2.3560699999999999</v>
      </c>
    </row>
    <row r="33" spans="1:74" ht="11.25" customHeight="1" x14ac:dyDescent="0.2">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2.5230306279999999</v>
      </c>
      <c r="BB33" s="690">
        <v>2.314943</v>
      </c>
      <c r="BC33" s="690">
        <v>2.4264749999999999</v>
      </c>
      <c r="BD33" s="691">
        <v>2.347655</v>
      </c>
      <c r="BE33" s="691">
        <v>2.4386329999999998</v>
      </c>
      <c r="BF33" s="691">
        <v>2.3702960000000002</v>
      </c>
      <c r="BG33" s="691">
        <v>2.2089349999999999</v>
      </c>
      <c r="BH33" s="691">
        <v>2.2480069999999999</v>
      </c>
      <c r="BI33" s="691">
        <v>2.4022380000000001</v>
      </c>
      <c r="BJ33" s="691">
        <v>2.4857849999999999</v>
      </c>
      <c r="BK33" s="691">
        <v>2.5112070000000002</v>
      </c>
      <c r="BL33" s="691">
        <v>2.2551130000000001</v>
      </c>
      <c r="BM33" s="691">
        <v>2.607297</v>
      </c>
      <c r="BN33" s="691">
        <v>2.3994409999999999</v>
      </c>
      <c r="BO33" s="691">
        <v>2.5274420000000002</v>
      </c>
      <c r="BP33" s="691">
        <v>2.4539460000000002</v>
      </c>
      <c r="BQ33" s="691">
        <v>2.557385</v>
      </c>
      <c r="BR33" s="691">
        <v>2.490917</v>
      </c>
      <c r="BS33" s="691">
        <v>2.3254009999999998</v>
      </c>
      <c r="BT33" s="691">
        <v>2.3713090000000001</v>
      </c>
      <c r="BU33" s="691">
        <v>2.543015</v>
      </c>
      <c r="BV33" s="691">
        <v>2.6350750000000001</v>
      </c>
    </row>
    <row r="34" spans="1:74" ht="11.25" customHeight="1" x14ac:dyDescent="0.2">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0.78197621699999997</v>
      </c>
      <c r="BB34" s="690">
        <v>0.65902839999999996</v>
      </c>
      <c r="BC34" s="690">
        <v>0.63390639999999998</v>
      </c>
      <c r="BD34" s="691">
        <v>0.65163340000000003</v>
      </c>
      <c r="BE34" s="691">
        <v>0.53702150000000004</v>
      </c>
      <c r="BF34" s="691">
        <v>0.53031030000000001</v>
      </c>
      <c r="BG34" s="691">
        <v>0.64518209999999998</v>
      </c>
      <c r="BH34" s="691">
        <v>0.65857829999999995</v>
      </c>
      <c r="BI34" s="691">
        <v>0.7044899</v>
      </c>
      <c r="BJ34" s="691">
        <v>0.82629920000000001</v>
      </c>
      <c r="BK34" s="691">
        <v>0.70271430000000001</v>
      </c>
      <c r="BL34" s="691">
        <v>0.85403079999999998</v>
      </c>
      <c r="BM34" s="691">
        <v>0.93039499999999997</v>
      </c>
      <c r="BN34" s="691">
        <v>0.99029639999999997</v>
      </c>
      <c r="BO34" s="691">
        <v>0.88102939999999996</v>
      </c>
      <c r="BP34" s="691">
        <v>0.72982159999999996</v>
      </c>
      <c r="BQ34" s="691">
        <v>0.68150469999999996</v>
      </c>
      <c r="BR34" s="691">
        <v>0.71681430000000002</v>
      </c>
      <c r="BS34" s="691">
        <v>0.76728680000000005</v>
      </c>
      <c r="BT34" s="691">
        <v>0.79821850000000005</v>
      </c>
      <c r="BU34" s="691">
        <v>0.76557459999999999</v>
      </c>
      <c r="BV34" s="691">
        <v>1.246888</v>
      </c>
    </row>
    <row r="35" spans="1:74" ht="11.25" customHeight="1" x14ac:dyDescent="0.2">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7.1934848999999995E-2</v>
      </c>
      <c r="BB35" s="690">
        <v>3.5262700000000001E-2</v>
      </c>
      <c r="BC35" s="690">
        <v>4.6105500000000001E-2</v>
      </c>
      <c r="BD35" s="691">
        <v>4.9022900000000001E-2</v>
      </c>
      <c r="BE35" s="691">
        <v>6.9464399999999996E-2</v>
      </c>
      <c r="BF35" s="691">
        <v>8.8903399999999994E-2</v>
      </c>
      <c r="BG35" s="691">
        <v>6.8287299999999995E-2</v>
      </c>
      <c r="BH35" s="691">
        <v>2.6338299999999999E-2</v>
      </c>
      <c r="BI35" s="691">
        <v>2.9557799999999999E-2</v>
      </c>
      <c r="BJ35" s="691">
        <v>5.3014800000000001E-2</v>
      </c>
      <c r="BK35" s="691">
        <v>0.43187049999999999</v>
      </c>
      <c r="BL35" s="691">
        <v>0.15984200000000001</v>
      </c>
      <c r="BM35" s="691">
        <v>6.1437499999999999E-2</v>
      </c>
      <c r="BN35" s="691">
        <v>3.7137900000000001E-2</v>
      </c>
      <c r="BO35" s="691">
        <v>4.9927899999999997E-2</v>
      </c>
      <c r="BP35" s="691">
        <v>5.9726799999999997E-2</v>
      </c>
      <c r="BQ35" s="691">
        <v>6.2404500000000002E-2</v>
      </c>
      <c r="BR35" s="691">
        <v>0.1168569</v>
      </c>
      <c r="BS35" s="691">
        <v>8.4328799999999995E-2</v>
      </c>
      <c r="BT35" s="691">
        <v>2.1229000000000001E-2</v>
      </c>
      <c r="BU35" s="691">
        <v>2.6693499999999998E-2</v>
      </c>
      <c r="BV35" s="691">
        <v>5.3227299999999998E-2</v>
      </c>
    </row>
    <row r="36" spans="1:74" ht="11.25" customHeight="1" x14ac:dyDescent="0.2">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9.3623342180000009</v>
      </c>
      <c r="BB36" s="690">
        <v>8.5642870000000002</v>
      </c>
      <c r="BC36" s="690">
        <v>9.5488199999999992</v>
      </c>
      <c r="BD36" s="691">
        <v>10.94145</v>
      </c>
      <c r="BE36" s="691">
        <v>12.52693</v>
      </c>
      <c r="BF36" s="691">
        <v>12.20345</v>
      </c>
      <c r="BG36" s="691">
        <v>10.40217</v>
      </c>
      <c r="BH36" s="691">
        <v>9.7923480000000005</v>
      </c>
      <c r="BI36" s="691">
        <v>9.3118090000000002</v>
      </c>
      <c r="BJ36" s="691">
        <v>9.2561719999999994</v>
      </c>
      <c r="BK36" s="691">
        <v>8.9408840000000005</v>
      </c>
      <c r="BL36" s="691">
        <v>7.8335359999999996</v>
      </c>
      <c r="BM36" s="691">
        <v>9.0097249999999995</v>
      </c>
      <c r="BN36" s="691">
        <v>9.489452</v>
      </c>
      <c r="BO36" s="691">
        <v>10.151160000000001</v>
      </c>
      <c r="BP36" s="691">
        <v>11.158250000000001</v>
      </c>
      <c r="BQ36" s="691">
        <v>12.642379999999999</v>
      </c>
      <c r="BR36" s="691">
        <v>12.47997</v>
      </c>
      <c r="BS36" s="691">
        <v>10.96129</v>
      </c>
      <c r="BT36" s="691">
        <v>10.83314</v>
      </c>
      <c r="BU36" s="691">
        <v>10.448359999999999</v>
      </c>
      <c r="BV36" s="691">
        <v>9.9644709999999996</v>
      </c>
    </row>
    <row r="37" spans="1:74" ht="11.25" customHeight="1" x14ac:dyDescent="0.2">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13.925925793999999</v>
      </c>
      <c r="AZ37" s="690">
        <v>11.932662447</v>
      </c>
      <c r="BA37" s="690">
        <v>11.761771955</v>
      </c>
      <c r="BB37" s="690">
        <v>10.166593665000001</v>
      </c>
      <c r="BC37" s="690">
        <v>10.989717690999999</v>
      </c>
      <c r="BD37" s="691">
        <v>13.303739999999999</v>
      </c>
      <c r="BE37" s="691">
        <v>15.375719999999999</v>
      </c>
      <c r="BF37" s="691">
        <v>14.84985</v>
      </c>
      <c r="BG37" s="691">
        <v>12.221069999999999</v>
      </c>
      <c r="BH37" s="691">
        <v>11.38053</v>
      </c>
      <c r="BI37" s="691">
        <v>11.356030000000001</v>
      </c>
      <c r="BJ37" s="691">
        <v>12.65236</v>
      </c>
      <c r="BK37" s="691">
        <v>13.23146</v>
      </c>
      <c r="BL37" s="691">
        <v>11.37603</v>
      </c>
      <c r="BM37" s="691">
        <v>11.88983</v>
      </c>
      <c r="BN37" s="691">
        <v>10.669090000000001</v>
      </c>
      <c r="BO37" s="691">
        <v>11.309659999999999</v>
      </c>
      <c r="BP37" s="691">
        <v>13.07691</v>
      </c>
      <c r="BQ37" s="691">
        <v>15.077</v>
      </c>
      <c r="BR37" s="691">
        <v>14.59465</v>
      </c>
      <c r="BS37" s="691">
        <v>12.20904</v>
      </c>
      <c r="BT37" s="691">
        <v>11.393750000000001</v>
      </c>
      <c r="BU37" s="691">
        <v>11.38043</v>
      </c>
      <c r="BV37" s="691">
        <v>12.707369999999999</v>
      </c>
    </row>
    <row r="38" spans="1:74" ht="11.25" customHeight="1" x14ac:dyDescent="0.2">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333"/>
      <c r="BE38" s="333"/>
      <c r="BF38" s="333"/>
      <c r="BG38" s="333"/>
      <c r="BH38" s="333"/>
      <c r="BI38" s="333"/>
      <c r="BJ38" s="333"/>
      <c r="BK38" s="333"/>
      <c r="BL38" s="333"/>
      <c r="BM38" s="333"/>
      <c r="BN38" s="333"/>
      <c r="BO38" s="333"/>
      <c r="BP38" s="333"/>
      <c r="BQ38" s="333"/>
      <c r="BR38" s="333"/>
      <c r="BS38" s="333"/>
      <c r="BT38" s="333"/>
      <c r="BU38" s="333"/>
      <c r="BV38" s="333"/>
    </row>
    <row r="39" spans="1:74" ht="11.25" customHeight="1" x14ac:dyDescent="0.2">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25.745025776999999</v>
      </c>
      <c r="BB39" s="690">
        <v>22.886399999999998</v>
      </c>
      <c r="BC39" s="690">
        <v>22.069310000000002</v>
      </c>
      <c r="BD39" s="691">
        <v>26.925509999999999</v>
      </c>
      <c r="BE39" s="691">
        <v>32.232799999999997</v>
      </c>
      <c r="BF39" s="691">
        <v>32.206220000000002</v>
      </c>
      <c r="BG39" s="691">
        <v>26.365259999999999</v>
      </c>
      <c r="BH39" s="691">
        <v>27.686720000000001</v>
      </c>
      <c r="BI39" s="691">
        <v>24.422370000000001</v>
      </c>
      <c r="BJ39" s="691">
        <v>27.71369</v>
      </c>
      <c r="BK39" s="691">
        <v>28.475580000000001</v>
      </c>
      <c r="BL39" s="691">
        <v>23.911460000000002</v>
      </c>
      <c r="BM39" s="691">
        <v>28.144570000000002</v>
      </c>
      <c r="BN39" s="691">
        <v>23.027159999999999</v>
      </c>
      <c r="BO39" s="691">
        <v>22.503229999999999</v>
      </c>
      <c r="BP39" s="691">
        <v>29.189640000000001</v>
      </c>
      <c r="BQ39" s="691">
        <v>35.436500000000002</v>
      </c>
      <c r="BR39" s="691">
        <v>34.79522</v>
      </c>
      <c r="BS39" s="691">
        <v>26.849589999999999</v>
      </c>
      <c r="BT39" s="691">
        <v>28.268540000000002</v>
      </c>
      <c r="BU39" s="691">
        <v>24.744160000000001</v>
      </c>
      <c r="BV39" s="691">
        <v>30.066739999999999</v>
      </c>
    </row>
    <row r="40" spans="1:74" ht="11.25" customHeight="1" x14ac:dyDescent="0.2">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11.652888389999999</v>
      </c>
      <c r="BB40" s="690">
        <v>9.1645509999999994</v>
      </c>
      <c r="BC40" s="690">
        <v>9.3018610000000006</v>
      </c>
      <c r="BD40" s="691">
        <v>15.26651</v>
      </c>
      <c r="BE40" s="691">
        <v>18.24005</v>
      </c>
      <c r="BF40" s="691">
        <v>17.375430000000001</v>
      </c>
      <c r="BG40" s="691">
        <v>10.28945</v>
      </c>
      <c r="BH40" s="691">
        <v>8.473535</v>
      </c>
      <c r="BI40" s="691">
        <v>10.912739999999999</v>
      </c>
      <c r="BJ40" s="691">
        <v>13.034829999999999</v>
      </c>
      <c r="BK40" s="691">
        <v>16.986840000000001</v>
      </c>
      <c r="BL40" s="691">
        <v>13.24775</v>
      </c>
      <c r="BM40" s="691">
        <v>10.57072</v>
      </c>
      <c r="BN40" s="691">
        <v>8.8945080000000001</v>
      </c>
      <c r="BO40" s="691">
        <v>10.37477</v>
      </c>
      <c r="BP40" s="691">
        <v>14.181369999999999</v>
      </c>
      <c r="BQ40" s="691">
        <v>16.631699999999999</v>
      </c>
      <c r="BR40" s="691">
        <v>15.86195</v>
      </c>
      <c r="BS40" s="691">
        <v>10.76933</v>
      </c>
      <c r="BT40" s="691">
        <v>7.9085890000000001</v>
      </c>
      <c r="BU40" s="691">
        <v>10.02356</v>
      </c>
      <c r="BV40" s="691">
        <v>11.85514</v>
      </c>
    </row>
    <row r="41" spans="1:74" ht="11.25" customHeight="1" x14ac:dyDescent="0.2">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22.356406</v>
      </c>
      <c r="BB41" s="690">
        <v>19.18253</v>
      </c>
      <c r="BC41" s="690">
        <v>22.507719999999999</v>
      </c>
      <c r="BD41" s="691">
        <v>23.708259999999999</v>
      </c>
      <c r="BE41" s="691">
        <v>24.498529999999999</v>
      </c>
      <c r="BF41" s="691">
        <v>24.498529999999999</v>
      </c>
      <c r="BG41" s="691">
        <v>23.286619999999999</v>
      </c>
      <c r="BH41" s="691">
        <v>21.13908</v>
      </c>
      <c r="BI41" s="691">
        <v>21.18505</v>
      </c>
      <c r="BJ41" s="691">
        <v>24.498529999999999</v>
      </c>
      <c r="BK41" s="691">
        <v>24.498529999999999</v>
      </c>
      <c r="BL41" s="691">
        <v>21.915199999999999</v>
      </c>
      <c r="BM41" s="691">
        <v>21.502929999999999</v>
      </c>
      <c r="BN41" s="691">
        <v>20.667249999999999</v>
      </c>
      <c r="BO41" s="691">
        <v>22.80423</v>
      </c>
      <c r="BP41" s="691">
        <v>23.708259999999999</v>
      </c>
      <c r="BQ41" s="691">
        <v>24.498529999999999</v>
      </c>
      <c r="BR41" s="691">
        <v>24.498529999999999</v>
      </c>
      <c r="BS41" s="691">
        <v>23.123660000000001</v>
      </c>
      <c r="BT41" s="691">
        <v>22.06578</v>
      </c>
      <c r="BU41" s="691">
        <v>22.23227</v>
      </c>
      <c r="BV41" s="691">
        <v>24.498529999999999</v>
      </c>
    </row>
    <row r="42" spans="1:74" ht="11.25" customHeight="1" x14ac:dyDescent="0.2">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0.749253485</v>
      </c>
      <c r="AZ42" s="690">
        <v>0.80739377099999998</v>
      </c>
      <c r="BA42" s="690">
        <v>1.0427806049999999</v>
      </c>
      <c r="BB42" s="690">
        <v>1.007835</v>
      </c>
      <c r="BC42" s="690">
        <v>0.96401550000000003</v>
      </c>
      <c r="BD42" s="691">
        <v>0.71696720000000003</v>
      </c>
      <c r="BE42" s="691">
        <v>0.63903940000000004</v>
      </c>
      <c r="BF42" s="691">
        <v>0.55199100000000001</v>
      </c>
      <c r="BG42" s="691">
        <v>0.49665290000000001</v>
      </c>
      <c r="BH42" s="691">
        <v>0.61340090000000003</v>
      </c>
      <c r="BI42" s="691">
        <v>0.64926680000000003</v>
      </c>
      <c r="BJ42" s="691">
        <v>0.84222989999999998</v>
      </c>
      <c r="BK42" s="691">
        <v>0.87222869999999997</v>
      </c>
      <c r="BL42" s="691">
        <v>0.77469469999999996</v>
      </c>
      <c r="BM42" s="691">
        <v>0.99269169999999995</v>
      </c>
      <c r="BN42" s="691">
        <v>0.98103870000000004</v>
      </c>
      <c r="BO42" s="691">
        <v>0.94870849999999995</v>
      </c>
      <c r="BP42" s="691">
        <v>0.70877829999999997</v>
      </c>
      <c r="BQ42" s="691">
        <v>0.63436159999999997</v>
      </c>
      <c r="BR42" s="691">
        <v>0.54940509999999998</v>
      </c>
      <c r="BS42" s="691">
        <v>0.49608340000000001</v>
      </c>
      <c r="BT42" s="691">
        <v>0.61361739999999998</v>
      </c>
      <c r="BU42" s="691">
        <v>0.64991030000000005</v>
      </c>
      <c r="BV42" s="691">
        <v>0.84337209999999996</v>
      </c>
    </row>
    <row r="43" spans="1:74" ht="11.25" customHeight="1" x14ac:dyDescent="0.2">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4.7311188020000001</v>
      </c>
      <c r="BB43" s="690">
        <v>4.3062550000000002</v>
      </c>
      <c r="BC43" s="690">
        <v>4.064756</v>
      </c>
      <c r="BD43" s="691">
        <v>3.6274920000000002</v>
      </c>
      <c r="BE43" s="691">
        <v>3.217965</v>
      </c>
      <c r="BF43" s="691">
        <v>3.021808</v>
      </c>
      <c r="BG43" s="691">
        <v>3.930955</v>
      </c>
      <c r="BH43" s="691">
        <v>3.6500379999999999</v>
      </c>
      <c r="BI43" s="691">
        <v>4.0622340000000001</v>
      </c>
      <c r="BJ43" s="691">
        <v>4.467346</v>
      </c>
      <c r="BK43" s="691">
        <v>4.4115830000000003</v>
      </c>
      <c r="BL43" s="691">
        <v>4.6087959999999999</v>
      </c>
      <c r="BM43" s="691">
        <v>5.395378</v>
      </c>
      <c r="BN43" s="691">
        <v>4.6993559999999999</v>
      </c>
      <c r="BO43" s="691">
        <v>4.585159</v>
      </c>
      <c r="BP43" s="691">
        <v>4.1917780000000002</v>
      </c>
      <c r="BQ43" s="691">
        <v>3.6462880000000002</v>
      </c>
      <c r="BR43" s="691">
        <v>3.5967560000000001</v>
      </c>
      <c r="BS43" s="691">
        <v>4.447724</v>
      </c>
      <c r="BT43" s="691">
        <v>4.0263099999999996</v>
      </c>
      <c r="BU43" s="691">
        <v>4.4356859999999996</v>
      </c>
      <c r="BV43" s="691">
        <v>4.9014819999999997</v>
      </c>
    </row>
    <row r="44" spans="1:74" ht="11.25" customHeight="1" x14ac:dyDescent="0.2">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0.127098775</v>
      </c>
      <c r="BB44" s="690">
        <v>0.1829393</v>
      </c>
      <c r="BC44" s="690">
        <v>0.16408919999999999</v>
      </c>
      <c r="BD44" s="691">
        <v>0.1101858</v>
      </c>
      <c r="BE44" s="691">
        <v>0.1284651</v>
      </c>
      <c r="BF44" s="691">
        <v>0.13198589999999999</v>
      </c>
      <c r="BG44" s="691">
        <v>3.6884E-2</v>
      </c>
      <c r="BH44" s="691">
        <v>3.0968099999999998E-2</v>
      </c>
      <c r="BI44" s="691">
        <v>0.14154269999999999</v>
      </c>
      <c r="BJ44" s="691">
        <v>0.21549660000000001</v>
      </c>
      <c r="BK44" s="691">
        <v>0.17574960000000001</v>
      </c>
      <c r="BL44" s="691">
        <v>0.1719821</v>
      </c>
      <c r="BM44" s="691">
        <v>0.13396630000000001</v>
      </c>
      <c r="BN44" s="691">
        <v>0.20265749999999999</v>
      </c>
      <c r="BO44" s="691">
        <v>0.1515251</v>
      </c>
      <c r="BP44" s="691">
        <v>8.0938300000000005E-2</v>
      </c>
      <c r="BQ44" s="691">
        <v>0.11673699999999999</v>
      </c>
      <c r="BR44" s="691">
        <v>0.1138319</v>
      </c>
      <c r="BS44" s="691">
        <v>6.2748499999999999E-2</v>
      </c>
      <c r="BT44" s="691">
        <v>5.5235800000000002E-2</v>
      </c>
      <c r="BU44" s="691">
        <v>0.1744289</v>
      </c>
      <c r="BV44" s="691">
        <v>0.21106849999999999</v>
      </c>
    </row>
    <row r="45" spans="1:74" ht="11.25" customHeight="1" x14ac:dyDescent="0.2">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78.500285591999997</v>
      </c>
      <c r="AZ45" s="690">
        <v>66.810279551999997</v>
      </c>
      <c r="BA45" s="690">
        <v>65.655318348999998</v>
      </c>
      <c r="BB45" s="690">
        <v>56.730510000000002</v>
      </c>
      <c r="BC45" s="690">
        <v>59.071750000000002</v>
      </c>
      <c r="BD45" s="691">
        <v>70.354929999999996</v>
      </c>
      <c r="BE45" s="691">
        <v>78.95684</v>
      </c>
      <c r="BF45" s="691">
        <v>77.785970000000006</v>
      </c>
      <c r="BG45" s="691">
        <v>64.405829999999995</v>
      </c>
      <c r="BH45" s="691">
        <v>61.593739999999997</v>
      </c>
      <c r="BI45" s="691">
        <v>61.373199999999997</v>
      </c>
      <c r="BJ45" s="691">
        <v>70.772130000000004</v>
      </c>
      <c r="BK45" s="691">
        <v>75.420509999999993</v>
      </c>
      <c r="BL45" s="691">
        <v>64.62988</v>
      </c>
      <c r="BM45" s="691">
        <v>66.740250000000003</v>
      </c>
      <c r="BN45" s="691">
        <v>58.471969999999999</v>
      </c>
      <c r="BO45" s="691">
        <v>61.367620000000002</v>
      </c>
      <c r="BP45" s="691">
        <v>72.060770000000005</v>
      </c>
      <c r="BQ45" s="691">
        <v>80.964119999999994</v>
      </c>
      <c r="BR45" s="691">
        <v>79.415700000000001</v>
      </c>
      <c r="BS45" s="691">
        <v>65.749139999999997</v>
      </c>
      <c r="BT45" s="691">
        <v>62.938070000000003</v>
      </c>
      <c r="BU45" s="691">
        <v>62.260019999999997</v>
      </c>
      <c r="BV45" s="691">
        <v>72.376329999999996</v>
      </c>
    </row>
    <row r="46" spans="1:74" ht="11.25" customHeight="1" x14ac:dyDescent="0.2">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76.155852449999998</v>
      </c>
      <c r="AZ46" s="690">
        <v>63.605736444000001</v>
      </c>
      <c r="BA46" s="690">
        <v>61.163651518000002</v>
      </c>
      <c r="BB46" s="690">
        <v>53.348033414</v>
      </c>
      <c r="BC46" s="690">
        <v>57.046769132000001</v>
      </c>
      <c r="BD46" s="691">
        <v>67.758269999999996</v>
      </c>
      <c r="BE46" s="691">
        <v>75.964250000000007</v>
      </c>
      <c r="BF46" s="691">
        <v>74.190669999999997</v>
      </c>
      <c r="BG46" s="691">
        <v>61.538800000000002</v>
      </c>
      <c r="BH46" s="691">
        <v>58.337769999999999</v>
      </c>
      <c r="BI46" s="691">
        <v>59.038760000000003</v>
      </c>
      <c r="BJ46" s="691">
        <v>68.152519999999996</v>
      </c>
      <c r="BK46" s="691">
        <v>73.192629999999994</v>
      </c>
      <c r="BL46" s="691">
        <v>62.839500000000001</v>
      </c>
      <c r="BM46" s="691">
        <v>63.20778</v>
      </c>
      <c r="BN46" s="691">
        <v>55.167119999999997</v>
      </c>
      <c r="BO46" s="691">
        <v>59.09366</v>
      </c>
      <c r="BP46" s="691">
        <v>67.117609999999999</v>
      </c>
      <c r="BQ46" s="691">
        <v>75.292919999999995</v>
      </c>
      <c r="BR46" s="691">
        <v>73.787059999999997</v>
      </c>
      <c r="BS46" s="691">
        <v>62.00141</v>
      </c>
      <c r="BT46" s="691">
        <v>58.842230000000001</v>
      </c>
      <c r="BU46" s="691">
        <v>59.635170000000002</v>
      </c>
      <c r="BV46" s="691">
        <v>68.957520000000002</v>
      </c>
    </row>
    <row r="47" spans="1:74" ht="11.25" customHeight="1" x14ac:dyDescent="0.2">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333"/>
      <c r="BE47" s="333"/>
      <c r="BF47" s="333"/>
      <c r="BG47" s="333"/>
      <c r="BH47" s="333"/>
      <c r="BI47" s="333"/>
      <c r="BJ47" s="333"/>
      <c r="BK47" s="333"/>
      <c r="BL47" s="333"/>
      <c r="BM47" s="333"/>
      <c r="BN47" s="333"/>
      <c r="BO47" s="333"/>
      <c r="BP47" s="333"/>
      <c r="BQ47" s="333"/>
      <c r="BR47" s="333"/>
      <c r="BS47" s="333"/>
      <c r="BT47" s="333"/>
      <c r="BU47" s="333"/>
      <c r="BV47" s="333"/>
    </row>
    <row r="48" spans="1:74" ht="11.25" customHeight="1" x14ac:dyDescent="0.2">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19.039770737000001</v>
      </c>
      <c r="BB48" s="690">
        <v>20.592739999999999</v>
      </c>
      <c r="BC48" s="690">
        <v>24.550370000000001</v>
      </c>
      <c r="BD48" s="691">
        <v>25.314589999999999</v>
      </c>
      <c r="BE48" s="691">
        <v>27.39527</v>
      </c>
      <c r="BF48" s="691">
        <v>27.619209999999999</v>
      </c>
      <c r="BG48" s="691">
        <v>23.486719999999998</v>
      </c>
      <c r="BH48" s="691">
        <v>21.950790000000001</v>
      </c>
      <c r="BI48" s="691">
        <v>20.71106</v>
      </c>
      <c r="BJ48" s="691">
        <v>24.491199999999999</v>
      </c>
      <c r="BK48" s="691">
        <v>24.78661</v>
      </c>
      <c r="BL48" s="691">
        <v>22.444569999999999</v>
      </c>
      <c r="BM48" s="691">
        <v>21.069120000000002</v>
      </c>
      <c r="BN48" s="691">
        <v>19.310110000000002</v>
      </c>
      <c r="BO48" s="691">
        <v>22.14246</v>
      </c>
      <c r="BP48" s="691">
        <v>23.972570000000001</v>
      </c>
      <c r="BQ48" s="691">
        <v>26.809370000000001</v>
      </c>
      <c r="BR48" s="691">
        <v>26.365780000000001</v>
      </c>
      <c r="BS48" s="691">
        <v>22.82882</v>
      </c>
      <c r="BT48" s="691">
        <v>20.91666</v>
      </c>
      <c r="BU48" s="691">
        <v>20.327079999999999</v>
      </c>
      <c r="BV48" s="691">
        <v>23.914100000000001</v>
      </c>
    </row>
    <row r="49" spans="1:74" ht="11.25" customHeight="1" x14ac:dyDescent="0.2">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8.6912002479999995</v>
      </c>
      <c r="BB49" s="690">
        <v>9.0197610000000008</v>
      </c>
      <c r="BC49" s="690">
        <v>11.007540000000001</v>
      </c>
      <c r="BD49" s="691">
        <v>13.76084</v>
      </c>
      <c r="BE49" s="691">
        <v>17.15436</v>
      </c>
      <c r="BF49" s="691">
        <v>16.448699999999999</v>
      </c>
      <c r="BG49" s="691">
        <v>11.872479999999999</v>
      </c>
      <c r="BH49" s="691">
        <v>9.3835169999999994</v>
      </c>
      <c r="BI49" s="691">
        <v>8.7052549999999993</v>
      </c>
      <c r="BJ49" s="691">
        <v>10.440469999999999</v>
      </c>
      <c r="BK49" s="691">
        <v>14.619059999999999</v>
      </c>
      <c r="BL49" s="691">
        <v>10.73968</v>
      </c>
      <c r="BM49" s="691">
        <v>8.6367390000000004</v>
      </c>
      <c r="BN49" s="691">
        <v>8.1781319999999997</v>
      </c>
      <c r="BO49" s="691">
        <v>10.018050000000001</v>
      </c>
      <c r="BP49" s="691">
        <v>13.077</v>
      </c>
      <c r="BQ49" s="691">
        <v>16.208189999999998</v>
      </c>
      <c r="BR49" s="691">
        <v>16.488029999999998</v>
      </c>
      <c r="BS49" s="691">
        <v>12.329050000000001</v>
      </c>
      <c r="BT49" s="691">
        <v>9.4431630000000002</v>
      </c>
      <c r="BU49" s="691">
        <v>8.861084</v>
      </c>
      <c r="BV49" s="691">
        <v>10.491250000000001</v>
      </c>
    </row>
    <row r="50" spans="1:74" ht="11.25" customHeight="1" x14ac:dyDescent="0.2">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16.294006</v>
      </c>
      <c r="BB50" s="690">
        <v>16.07056</v>
      </c>
      <c r="BC50" s="690">
        <v>17.627420000000001</v>
      </c>
      <c r="BD50" s="691">
        <v>18.19425</v>
      </c>
      <c r="BE50" s="691">
        <v>19.00224</v>
      </c>
      <c r="BF50" s="691">
        <v>19.00224</v>
      </c>
      <c r="BG50" s="691">
        <v>17.440580000000001</v>
      </c>
      <c r="BH50" s="691">
        <v>16.082139999999999</v>
      </c>
      <c r="BI50" s="691">
        <v>17.32741</v>
      </c>
      <c r="BJ50" s="691">
        <v>19.012640000000001</v>
      </c>
      <c r="BK50" s="691">
        <v>19.016369999999998</v>
      </c>
      <c r="BL50" s="691">
        <v>16.61037</v>
      </c>
      <c r="BM50" s="691">
        <v>17.001560000000001</v>
      </c>
      <c r="BN50" s="691">
        <v>16.63195</v>
      </c>
      <c r="BO50" s="691">
        <v>18.356110000000001</v>
      </c>
      <c r="BP50" s="691">
        <v>19.099550000000001</v>
      </c>
      <c r="BQ50" s="691">
        <v>19.826840000000001</v>
      </c>
      <c r="BR50" s="691">
        <v>19.83362</v>
      </c>
      <c r="BS50" s="691">
        <v>18.587620000000001</v>
      </c>
      <c r="BT50" s="691">
        <v>19.131959999999999</v>
      </c>
      <c r="BU50" s="691">
        <v>19.541060000000002</v>
      </c>
      <c r="BV50" s="691">
        <v>20.49014</v>
      </c>
    </row>
    <row r="51" spans="1:74" ht="11.25" customHeight="1" x14ac:dyDescent="0.2">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4.288645432</v>
      </c>
      <c r="BB51" s="690">
        <v>3.4507180000000002</v>
      </c>
      <c r="BC51" s="690">
        <v>3.2356250000000002</v>
      </c>
      <c r="BD51" s="691">
        <v>2.8302700000000001</v>
      </c>
      <c r="BE51" s="691">
        <v>2.7808790000000001</v>
      </c>
      <c r="BF51" s="691">
        <v>2.6918839999999999</v>
      </c>
      <c r="BG51" s="691">
        <v>2.3087499999999999</v>
      </c>
      <c r="BH51" s="691">
        <v>2.4114110000000002</v>
      </c>
      <c r="BI51" s="691">
        <v>2.6685560000000002</v>
      </c>
      <c r="BJ51" s="691">
        <v>3.2899940000000001</v>
      </c>
      <c r="BK51" s="691">
        <v>4.0401480000000003</v>
      </c>
      <c r="BL51" s="691">
        <v>3.4792719999999999</v>
      </c>
      <c r="BM51" s="691">
        <v>3.493004</v>
      </c>
      <c r="BN51" s="691">
        <v>2.8976739999999999</v>
      </c>
      <c r="BO51" s="691">
        <v>2.8358780000000001</v>
      </c>
      <c r="BP51" s="691">
        <v>2.5629680000000001</v>
      </c>
      <c r="BQ51" s="691">
        <v>2.6025879999999999</v>
      </c>
      <c r="BR51" s="691">
        <v>2.586411</v>
      </c>
      <c r="BS51" s="691">
        <v>2.2438410000000002</v>
      </c>
      <c r="BT51" s="691">
        <v>2.3896449999999998</v>
      </c>
      <c r="BU51" s="691">
        <v>2.6913610000000001</v>
      </c>
      <c r="BV51" s="691">
        <v>3.3628979999999999</v>
      </c>
    </row>
    <row r="52" spans="1:74" ht="11.25" customHeight="1" x14ac:dyDescent="0.2">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2.000914351</v>
      </c>
      <c r="BB52" s="690">
        <v>2.1450779999999998</v>
      </c>
      <c r="BC52" s="690">
        <v>2.4590489999999998</v>
      </c>
      <c r="BD52" s="691">
        <v>2.1910409999999998</v>
      </c>
      <c r="BE52" s="691">
        <v>2.2271369999999999</v>
      </c>
      <c r="BF52" s="691">
        <v>2.1282260000000002</v>
      </c>
      <c r="BG52" s="691">
        <v>2.0445799999999998</v>
      </c>
      <c r="BH52" s="691">
        <v>1.757447</v>
      </c>
      <c r="BI52" s="691">
        <v>1.5941689999999999</v>
      </c>
      <c r="BJ52" s="691">
        <v>1.362392</v>
      </c>
      <c r="BK52" s="691">
        <v>1.58738</v>
      </c>
      <c r="BL52" s="691">
        <v>1.7636309999999999</v>
      </c>
      <c r="BM52" s="691">
        <v>2.3046350000000002</v>
      </c>
      <c r="BN52" s="691">
        <v>2.436871</v>
      </c>
      <c r="BO52" s="691">
        <v>2.8135439999999998</v>
      </c>
      <c r="BP52" s="691">
        <v>2.5736539999999999</v>
      </c>
      <c r="BQ52" s="691">
        <v>2.5996959999999998</v>
      </c>
      <c r="BR52" s="691">
        <v>2.4389599999999998</v>
      </c>
      <c r="BS52" s="691">
        <v>2.3612609999999998</v>
      </c>
      <c r="BT52" s="691">
        <v>1.961381</v>
      </c>
      <c r="BU52" s="691">
        <v>1.7475849999999999</v>
      </c>
      <c r="BV52" s="691">
        <v>1.4638880000000001</v>
      </c>
    </row>
    <row r="53" spans="1:74" ht="11.25" customHeight="1" x14ac:dyDescent="0.2">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-2.3368291999999999E-2</v>
      </c>
      <c r="BB53" s="690">
        <v>5.6073699999999997E-2</v>
      </c>
      <c r="BC53" s="690">
        <v>-3.03906E-2</v>
      </c>
      <c r="BD53" s="691">
        <v>-7.10702E-2</v>
      </c>
      <c r="BE53" s="691">
        <v>-0.18137110000000001</v>
      </c>
      <c r="BF53" s="691">
        <v>-0.15740889999999999</v>
      </c>
      <c r="BG53" s="691">
        <v>-1.7876199999999998E-2</v>
      </c>
      <c r="BH53" s="691">
        <v>1.0509900000000001E-2</v>
      </c>
      <c r="BI53" s="691">
        <v>-4.6565099999999998E-2</v>
      </c>
      <c r="BJ53" s="691">
        <v>-0.1188558</v>
      </c>
      <c r="BK53" s="691">
        <v>-4.2101100000000002E-2</v>
      </c>
      <c r="BL53" s="691">
        <v>-3.2767499999999998E-2</v>
      </c>
      <c r="BM53" s="691">
        <v>-2.41894E-2</v>
      </c>
      <c r="BN53" s="691">
        <v>3.7449700000000002E-2</v>
      </c>
      <c r="BO53" s="691">
        <v>-7.0486300000000002E-2</v>
      </c>
      <c r="BP53" s="691">
        <v>-0.11356189999999999</v>
      </c>
      <c r="BQ53" s="691">
        <v>-0.17525879999999999</v>
      </c>
      <c r="BR53" s="691">
        <v>-0.14558260000000001</v>
      </c>
      <c r="BS53" s="691">
        <v>-3.2848099999999998E-2</v>
      </c>
      <c r="BT53" s="691">
        <v>-1.8886500000000001E-2</v>
      </c>
      <c r="BU53" s="691">
        <v>-5.44609E-2</v>
      </c>
      <c r="BV53" s="691">
        <v>-9.5566899999999996E-2</v>
      </c>
    </row>
    <row r="54" spans="1:74" ht="11.25" customHeight="1" x14ac:dyDescent="0.2">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50.291168476000003</v>
      </c>
      <c r="BB54" s="690">
        <v>51.33493</v>
      </c>
      <c r="BC54" s="690">
        <v>58.849609999999998</v>
      </c>
      <c r="BD54" s="691">
        <v>62.219920000000002</v>
      </c>
      <c r="BE54" s="691">
        <v>68.378519999999995</v>
      </c>
      <c r="BF54" s="691">
        <v>67.732849999999999</v>
      </c>
      <c r="BG54" s="691">
        <v>57.13523</v>
      </c>
      <c r="BH54" s="691">
        <v>51.595820000000003</v>
      </c>
      <c r="BI54" s="691">
        <v>50.959879999999998</v>
      </c>
      <c r="BJ54" s="691">
        <v>58.477829999999997</v>
      </c>
      <c r="BK54" s="691">
        <v>64.007469999999998</v>
      </c>
      <c r="BL54" s="691">
        <v>55.004750000000001</v>
      </c>
      <c r="BM54" s="691">
        <v>52.480870000000003</v>
      </c>
      <c r="BN54" s="691">
        <v>49.492179999999998</v>
      </c>
      <c r="BO54" s="691">
        <v>56.095550000000003</v>
      </c>
      <c r="BP54" s="691">
        <v>61.172179999999997</v>
      </c>
      <c r="BQ54" s="691">
        <v>67.871420000000001</v>
      </c>
      <c r="BR54" s="691">
        <v>67.567220000000006</v>
      </c>
      <c r="BS54" s="691">
        <v>58.317740000000001</v>
      </c>
      <c r="BT54" s="691">
        <v>53.823920000000001</v>
      </c>
      <c r="BU54" s="691">
        <v>53.113709999999998</v>
      </c>
      <c r="BV54" s="691">
        <v>59.626710000000003</v>
      </c>
    </row>
    <row r="55" spans="1:74" ht="11.25" customHeight="1" x14ac:dyDescent="0.2">
      <c r="A55" s="499" t="s">
        <v>1232</v>
      </c>
      <c r="B55" s="500" t="s">
        <v>1307</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63.821018313000003</v>
      </c>
      <c r="AZ55" s="690">
        <v>52.360834650999998</v>
      </c>
      <c r="BA55" s="690">
        <v>50.359208133000003</v>
      </c>
      <c r="BB55" s="690">
        <v>50.526131473</v>
      </c>
      <c r="BC55" s="690">
        <v>58.085656669000002</v>
      </c>
      <c r="BD55" s="691">
        <v>60.205460000000002</v>
      </c>
      <c r="BE55" s="691">
        <v>66.661109999999994</v>
      </c>
      <c r="BF55" s="691">
        <v>65.687029999999993</v>
      </c>
      <c r="BG55" s="691">
        <v>55.222380000000001</v>
      </c>
      <c r="BH55" s="691">
        <v>50.341070000000002</v>
      </c>
      <c r="BI55" s="691">
        <v>49.176180000000002</v>
      </c>
      <c r="BJ55" s="691">
        <v>58.229019999999998</v>
      </c>
      <c r="BK55" s="691">
        <v>63.189889999999998</v>
      </c>
      <c r="BL55" s="691">
        <v>54.133929999999999</v>
      </c>
      <c r="BM55" s="691">
        <v>52.123989999999999</v>
      </c>
      <c r="BN55" s="691">
        <v>47.453949999999999</v>
      </c>
      <c r="BO55" s="691">
        <v>53.818420000000003</v>
      </c>
      <c r="BP55" s="691">
        <v>60.856630000000003</v>
      </c>
      <c r="BQ55" s="691">
        <v>67.785809999999998</v>
      </c>
      <c r="BR55" s="691">
        <v>66.660579999999996</v>
      </c>
      <c r="BS55" s="691">
        <v>56.797649999999997</v>
      </c>
      <c r="BT55" s="691">
        <v>51.808169999999997</v>
      </c>
      <c r="BU55" s="691">
        <v>50.595500000000001</v>
      </c>
      <c r="BV55" s="691">
        <v>59.819459999999999</v>
      </c>
    </row>
    <row r="56" spans="1:74" ht="11.25" customHeight="1" x14ac:dyDescent="0.2">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333"/>
      <c r="BE56" s="333"/>
      <c r="BF56" s="333"/>
      <c r="BG56" s="333"/>
      <c r="BH56" s="333"/>
      <c r="BI56" s="333"/>
      <c r="BJ56" s="333"/>
      <c r="BK56" s="333"/>
      <c r="BL56" s="333"/>
      <c r="BM56" s="333"/>
      <c r="BN56" s="333"/>
      <c r="BO56" s="333"/>
      <c r="BP56" s="333"/>
      <c r="BQ56" s="333"/>
      <c r="BR56" s="333"/>
      <c r="BS56" s="333"/>
      <c r="BT56" s="333"/>
      <c r="BU56" s="333"/>
      <c r="BV56" s="333"/>
    </row>
    <row r="57" spans="1:74" ht="11.25" customHeight="1" x14ac:dyDescent="0.2">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13.290622138</v>
      </c>
      <c r="BB57" s="690">
        <v>14.02896</v>
      </c>
      <c r="BC57" s="690">
        <v>15.468249999999999</v>
      </c>
      <c r="BD57" s="691">
        <v>16.247109999999999</v>
      </c>
      <c r="BE57" s="691">
        <v>17.61748</v>
      </c>
      <c r="BF57" s="691">
        <v>16.822970000000002</v>
      </c>
      <c r="BG57" s="691">
        <v>15.505610000000001</v>
      </c>
      <c r="BH57" s="691">
        <v>14.561820000000001</v>
      </c>
      <c r="BI57" s="691">
        <v>12.01811</v>
      </c>
      <c r="BJ57" s="691">
        <v>13.124689999999999</v>
      </c>
      <c r="BK57" s="691">
        <v>13.666040000000001</v>
      </c>
      <c r="BL57" s="691">
        <v>11.26041</v>
      </c>
      <c r="BM57" s="691">
        <v>12.364699999999999</v>
      </c>
      <c r="BN57" s="691">
        <v>10.94792</v>
      </c>
      <c r="BO57" s="691">
        <v>14.09545</v>
      </c>
      <c r="BP57" s="691">
        <v>15.867459999999999</v>
      </c>
      <c r="BQ57" s="691">
        <v>17.494869999999999</v>
      </c>
      <c r="BR57" s="691">
        <v>16.773260000000001</v>
      </c>
      <c r="BS57" s="691">
        <v>15.840820000000001</v>
      </c>
      <c r="BT57" s="691">
        <v>14.07123</v>
      </c>
      <c r="BU57" s="691">
        <v>11.57694</v>
      </c>
      <c r="BV57" s="691">
        <v>12.845359999999999</v>
      </c>
    </row>
    <row r="58" spans="1:74" ht="11.25" customHeight="1" x14ac:dyDescent="0.2">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1.0345281040000001</v>
      </c>
      <c r="BB58" s="690">
        <v>1.2308760000000001</v>
      </c>
      <c r="BC58" s="690">
        <v>1.3629819999999999</v>
      </c>
      <c r="BD58" s="691">
        <v>1.456461</v>
      </c>
      <c r="BE58" s="691">
        <v>1.387885</v>
      </c>
      <c r="BF58" s="691">
        <v>1.641651</v>
      </c>
      <c r="BG58" s="691">
        <v>1.301493</v>
      </c>
      <c r="BH58" s="691">
        <v>1.2922610000000001</v>
      </c>
      <c r="BI58" s="691">
        <v>0.97521000000000002</v>
      </c>
      <c r="BJ58" s="691">
        <v>0.78645860000000001</v>
      </c>
      <c r="BK58" s="691">
        <v>1.066146</v>
      </c>
      <c r="BL58" s="691">
        <v>0.95318139999999996</v>
      </c>
      <c r="BM58" s="691">
        <v>0.84681289999999998</v>
      </c>
      <c r="BN58" s="691">
        <v>1.047739</v>
      </c>
      <c r="BO58" s="691">
        <v>1.1700680000000001</v>
      </c>
      <c r="BP58" s="691">
        <v>1.2463040000000001</v>
      </c>
      <c r="BQ58" s="691">
        <v>1.181538</v>
      </c>
      <c r="BR58" s="691">
        <v>1.4098660000000001</v>
      </c>
      <c r="BS58" s="691">
        <v>1.109372</v>
      </c>
      <c r="BT58" s="691">
        <v>1.1035630000000001</v>
      </c>
      <c r="BU58" s="691">
        <v>0.82502880000000001</v>
      </c>
      <c r="BV58" s="691">
        <v>0.671485</v>
      </c>
    </row>
    <row r="59" spans="1:74" ht="11.25" customHeight="1" x14ac:dyDescent="0.2">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2.3515350000000002</v>
      </c>
      <c r="BB59" s="690">
        <v>2.4194</v>
      </c>
      <c r="BC59" s="690">
        <v>2.76301</v>
      </c>
      <c r="BD59" s="691">
        <v>2.5972599999999999</v>
      </c>
      <c r="BE59" s="691">
        <v>2.6838299999999999</v>
      </c>
      <c r="BF59" s="691">
        <v>2.6838299999999999</v>
      </c>
      <c r="BG59" s="691">
        <v>2.5972599999999999</v>
      </c>
      <c r="BH59" s="691">
        <v>2.1825899999999998</v>
      </c>
      <c r="BI59" s="691">
        <v>2.2292299999999998</v>
      </c>
      <c r="BJ59" s="691">
        <v>2.6838299999999999</v>
      </c>
      <c r="BK59" s="691">
        <v>2.6838299999999999</v>
      </c>
      <c r="BL59" s="691">
        <v>2.3885200000000002</v>
      </c>
      <c r="BM59" s="691">
        <v>1.9533700000000001</v>
      </c>
      <c r="BN59" s="691">
        <v>2.0693299999999999</v>
      </c>
      <c r="BO59" s="691">
        <v>2.2551899999999998</v>
      </c>
      <c r="BP59" s="691">
        <v>2.5972599999999999</v>
      </c>
      <c r="BQ59" s="691">
        <v>2.6838299999999999</v>
      </c>
      <c r="BR59" s="691">
        <v>2.6838299999999999</v>
      </c>
      <c r="BS59" s="691">
        <v>2.1476999999999999</v>
      </c>
      <c r="BT59" s="691">
        <v>2.4436900000000001</v>
      </c>
      <c r="BU59" s="691">
        <v>2.5972599999999999</v>
      </c>
      <c r="BV59" s="691">
        <v>2.6838299999999999</v>
      </c>
    </row>
    <row r="60" spans="1:74" ht="11.25" customHeight="1" x14ac:dyDescent="0.2">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2.0594545999999998E-2</v>
      </c>
      <c r="BB60" s="690">
        <v>1.9038599999999999E-2</v>
      </c>
      <c r="BC60" s="690">
        <v>1.7855099999999999E-2</v>
      </c>
      <c r="BD60" s="691">
        <v>1.4163E-2</v>
      </c>
      <c r="BE60" s="691">
        <v>1.3452499999999999E-2</v>
      </c>
      <c r="BF60" s="691">
        <v>1.24645E-2</v>
      </c>
      <c r="BG60" s="691">
        <v>1.0741499999999999E-2</v>
      </c>
      <c r="BH60" s="691">
        <v>1.2030300000000001E-2</v>
      </c>
      <c r="BI60" s="691">
        <v>1.28545E-2</v>
      </c>
      <c r="BJ60" s="691">
        <v>1.6289399999999999E-2</v>
      </c>
      <c r="BK60" s="691">
        <v>1.9959399999999999E-2</v>
      </c>
      <c r="BL60" s="691">
        <v>1.6966700000000001E-2</v>
      </c>
      <c r="BM60" s="691">
        <v>1.8343399999999999E-2</v>
      </c>
      <c r="BN60" s="691">
        <v>1.7404099999999999E-2</v>
      </c>
      <c r="BO60" s="691">
        <v>1.6587899999999999E-2</v>
      </c>
      <c r="BP60" s="691">
        <v>1.3243E-2</v>
      </c>
      <c r="BQ60" s="691">
        <v>1.2739199999999999E-2</v>
      </c>
      <c r="BR60" s="691">
        <v>1.19293E-2</v>
      </c>
      <c r="BS60" s="691">
        <v>1.0352999999999999E-2</v>
      </c>
      <c r="BT60" s="691">
        <v>1.1729099999999999E-2</v>
      </c>
      <c r="BU60" s="691">
        <v>1.2635800000000001E-2</v>
      </c>
      <c r="BV60" s="691">
        <v>1.61198E-2</v>
      </c>
    </row>
    <row r="61" spans="1:74" ht="11.25" customHeight="1" x14ac:dyDescent="0.2">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1.1517876650000001</v>
      </c>
      <c r="BB61" s="690">
        <v>1.1778850000000001</v>
      </c>
      <c r="BC61" s="690">
        <v>1.3701540000000001</v>
      </c>
      <c r="BD61" s="691">
        <v>1.0960970000000001</v>
      </c>
      <c r="BE61" s="691">
        <v>1.168431</v>
      </c>
      <c r="BF61" s="691">
        <v>1.1390929999999999</v>
      </c>
      <c r="BG61" s="691">
        <v>1.096922</v>
      </c>
      <c r="BH61" s="691">
        <v>1.0574619999999999</v>
      </c>
      <c r="BI61" s="691">
        <v>0.9070144</v>
      </c>
      <c r="BJ61" s="691">
        <v>0.92801909999999999</v>
      </c>
      <c r="BK61" s="691">
        <v>1.0440199999999999</v>
      </c>
      <c r="BL61" s="691">
        <v>1.100366</v>
      </c>
      <c r="BM61" s="691">
        <v>1.503215</v>
      </c>
      <c r="BN61" s="691">
        <v>1.433767</v>
      </c>
      <c r="BO61" s="691">
        <v>1.7514959999999999</v>
      </c>
      <c r="BP61" s="691">
        <v>1.4501930000000001</v>
      </c>
      <c r="BQ61" s="691">
        <v>1.50105</v>
      </c>
      <c r="BR61" s="691">
        <v>1.446653</v>
      </c>
      <c r="BS61" s="691">
        <v>1.3748610000000001</v>
      </c>
      <c r="BT61" s="691">
        <v>1.3017380000000001</v>
      </c>
      <c r="BU61" s="691">
        <v>1.091429</v>
      </c>
      <c r="BV61" s="691">
        <v>1.032181</v>
      </c>
    </row>
    <row r="62" spans="1:74" ht="11.25" customHeight="1" x14ac:dyDescent="0.2">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0.26444985199999999</v>
      </c>
      <c r="BB62" s="690">
        <v>0.25940000000000002</v>
      </c>
      <c r="BC62" s="690">
        <v>0.25540040000000003</v>
      </c>
      <c r="BD62" s="691">
        <v>0.29625560000000001</v>
      </c>
      <c r="BE62" s="691">
        <v>0.27614620000000001</v>
      </c>
      <c r="BF62" s="691">
        <v>0.26472069999999998</v>
      </c>
      <c r="BG62" s="691">
        <v>0.23592659999999999</v>
      </c>
      <c r="BH62" s="691">
        <v>0.20730960000000001</v>
      </c>
      <c r="BI62" s="691">
        <v>0.20859179999999999</v>
      </c>
      <c r="BJ62" s="691">
        <v>0.25140590000000002</v>
      </c>
      <c r="BK62" s="691">
        <v>0.26373730000000001</v>
      </c>
      <c r="BL62" s="691">
        <v>0.26044289999999998</v>
      </c>
      <c r="BM62" s="691">
        <v>0.21802260000000001</v>
      </c>
      <c r="BN62" s="691">
        <v>0.22799990000000001</v>
      </c>
      <c r="BO62" s="691">
        <v>0.23063339999999999</v>
      </c>
      <c r="BP62" s="691">
        <v>0.292937</v>
      </c>
      <c r="BQ62" s="691">
        <v>0.28210610000000003</v>
      </c>
      <c r="BR62" s="691">
        <v>0.26729199999999997</v>
      </c>
      <c r="BS62" s="691">
        <v>0.22980449999999999</v>
      </c>
      <c r="BT62" s="691">
        <v>0.21522630000000001</v>
      </c>
      <c r="BU62" s="691">
        <v>0.20004060000000001</v>
      </c>
      <c r="BV62" s="691">
        <v>0.24186659999999999</v>
      </c>
    </row>
    <row r="63" spans="1:74" ht="11.25" customHeight="1" x14ac:dyDescent="0.2">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18.113517304999998</v>
      </c>
      <c r="BB63" s="690">
        <v>19.135560000000002</v>
      </c>
      <c r="BC63" s="690">
        <v>21.237649999999999</v>
      </c>
      <c r="BD63" s="691">
        <v>21.707350000000002</v>
      </c>
      <c r="BE63" s="691">
        <v>23.14723</v>
      </c>
      <c r="BF63" s="691">
        <v>22.564730000000001</v>
      </c>
      <c r="BG63" s="691">
        <v>20.747949999999999</v>
      </c>
      <c r="BH63" s="691">
        <v>19.313469999999999</v>
      </c>
      <c r="BI63" s="691">
        <v>16.351009999999999</v>
      </c>
      <c r="BJ63" s="691">
        <v>17.790690000000001</v>
      </c>
      <c r="BK63" s="691">
        <v>18.743729999999999</v>
      </c>
      <c r="BL63" s="691">
        <v>15.979889999999999</v>
      </c>
      <c r="BM63" s="691">
        <v>16.90446</v>
      </c>
      <c r="BN63" s="691">
        <v>15.744160000000001</v>
      </c>
      <c r="BO63" s="691">
        <v>19.51943</v>
      </c>
      <c r="BP63" s="691">
        <v>21.467400000000001</v>
      </c>
      <c r="BQ63" s="691">
        <v>23.156130000000001</v>
      </c>
      <c r="BR63" s="691">
        <v>22.592829999999999</v>
      </c>
      <c r="BS63" s="691">
        <v>20.712910000000001</v>
      </c>
      <c r="BT63" s="691">
        <v>19.147179999999999</v>
      </c>
      <c r="BU63" s="691">
        <v>16.303329999999999</v>
      </c>
      <c r="BV63" s="691">
        <v>17.490839999999999</v>
      </c>
    </row>
    <row r="64" spans="1:74" ht="11.25" customHeight="1" x14ac:dyDescent="0.2">
      <c r="A64" s="504" t="s">
        <v>1241</v>
      </c>
      <c r="B64" s="505" t="s">
        <v>1307</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18.475294661</v>
      </c>
      <c r="AZ64" s="521">
        <v>16.480389377000002</v>
      </c>
      <c r="BA64" s="521">
        <v>19.116548014999999</v>
      </c>
      <c r="BB64" s="521">
        <v>20.537490850000001</v>
      </c>
      <c r="BC64" s="521">
        <v>22.217330986</v>
      </c>
      <c r="BD64" s="522">
        <v>22.096609999999998</v>
      </c>
      <c r="BE64" s="522">
        <v>23.30341</v>
      </c>
      <c r="BF64" s="522">
        <v>23.463719999999999</v>
      </c>
      <c r="BG64" s="522">
        <v>21.55386</v>
      </c>
      <c r="BH64" s="522">
        <v>19.56532</v>
      </c>
      <c r="BI64" s="522">
        <v>16.468669999999999</v>
      </c>
      <c r="BJ64" s="522">
        <v>17.10117</v>
      </c>
      <c r="BK64" s="522">
        <v>17.537970000000001</v>
      </c>
      <c r="BL64" s="522">
        <v>15.58114</v>
      </c>
      <c r="BM64" s="522">
        <v>17.035360000000001</v>
      </c>
      <c r="BN64" s="522">
        <v>17.16844</v>
      </c>
      <c r="BO64" s="522">
        <v>20.362169999999999</v>
      </c>
      <c r="BP64" s="522">
        <v>22.004460000000002</v>
      </c>
      <c r="BQ64" s="522">
        <v>23.33541</v>
      </c>
      <c r="BR64" s="522">
        <v>23.51642</v>
      </c>
      <c r="BS64" s="522">
        <v>21.66386</v>
      </c>
      <c r="BT64" s="522">
        <v>19.676469999999998</v>
      </c>
      <c r="BU64" s="522">
        <v>16.585419999999999</v>
      </c>
      <c r="BV64" s="522">
        <v>17.262250000000002</v>
      </c>
    </row>
    <row r="65" spans="1:74" ht="11.95" customHeight="1" x14ac:dyDescent="0.2">
      <c r="A65" s="493"/>
      <c r="B65" s="815" t="s">
        <v>1366</v>
      </c>
      <c r="C65" s="816"/>
      <c r="D65" s="816"/>
      <c r="E65" s="816"/>
      <c r="F65" s="816"/>
      <c r="G65" s="816"/>
      <c r="H65" s="816"/>
      <c r="I65" s="816"/>
      <c r="J65" s="816"/>
      <c r="K65" s="816"/>
      <c r="L65" s="816"/>
      <c r="M65" s="816"/>
      <c r="N65" s="816"/>
      <c r="O65" s="816"/>
      <c r="P65" s="816"/>
      <c r="Q65" s="81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1.95" customHeight="1" x14ac:dyDescent="0.2">
      <c r="A66" s="493"/>
      <c r="B66" s="815" t="s">
        <v>1367</v>
      </c>
      <c r="C66" s="816"/>
      <c r="D66" s="816"/>
      <c r="E66" s="816"/>
      <c r="F66" s="816"/>
      <c r="G66" s="816"/>
      <c r="H66" s="816"/>
      <c r="I66" s="816"/>
      <c r="J66" s="816"/>
      <c r="K66" s="816"/>
      <c r="L66" s="816"/>
      <c r="M66" s="816"/>
      <c r="N66" s="816"/>
      <c r="O66" s="816"/>
      <c r="P66" s="816"/>
      <c r="Q66" s="81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1.95" customHeight="1" x14ac:dyDescent="0.2">
      <c r="A67" s="507"/>
      <c r="B67" s="815" t="s">
        <v>1368</v>
      </c>
      <c r="C67" s="816"/>
      <c r="D67" s="816"/>
      <c r="E67" s="816"/>
      <c r="F67" s="816"/>
      <c r="G67" s="816"/>
      <c r="H67" s="816"/>
      <c r="I67" s="816"/>
      <c r="J67" s="816"/>
      <c r="K67" s="816"/>
      <c r="L67" s="816"/>
      <c r="M67" s="816"/>
      <c r="N67" s="816"/>
      <c r="O67" s="816"/>
      <c r="P67" s="816"/>
      <c r="Q67" s="816"/>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1.95" customHeight="1" x14ac:dyDescent="0.2">
      <c r="A68" s="507"/>
      <c r="B68" s="815" t="s">
        <v>1369</v>
      </c>
      <c r="C68" s="816"/>
      <c r="D68" s="816"/>
      <c r="E68" s="816"/>
      <c r="F68" s="816"/>
      <c r="G68" s="816"/>
      <c r="H68" s="816"/>
      <c r="I68" s="816"/>
      <c r="J68" s="816"/>
      <c r="K68" s="816"/>
      <c r="L68" s="816"/>
      <c r="M68" s="816"/>
      <c r="N68" s="816"/>
      <c r="O68" s="816"/>
      <c r="P68" s="816"/>
      <c r="Q68" s="816"/>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1.95" customHeight="1" x14ac:dyDescent="0.2">
      <c r="A69" s="507"/>
      <c r="B69" s="815" t="s">
        <v>1370</v>
      </c>
      <c r="C69" s="816"/>
      <c r="D69" s="816"/>
      <c r="E69" s="816"/>
      <c r="F69" s="816"/>
      <c r="G69" s="816"/>
      <c r="H69" s="816"/>
      <c r="I69" s="816"/>
      <c r="J69" s="816"/>
      <c r="K69" s="816"/>
      <c r="L69" s="816"/>
      <c r="M69" s="816"/>
      <c r="N69" s="816"/>
      <c r="O69" s="816"/>
      <c r="P69" s="816"/>
      <c r="Q69" s="816"/>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1.95" customHeight="1" x14ac:dyDescent="0.2">
      <c r="A70" s="507"/>
      <c r="B70" s="815" t="s">
        <v>1371</v>
      </c>
      <c r="C70" s="816"/>
      <c r="D70" s="816"/>
      <c r="E70" s="816"/>
      <c r="F70" s="816"/>
      <c r="G70" s="816"/>
      <c r="H70" s="816"/>
      <c r="I70" s="816"/>
      <c r="J70" s="816"/>
      <c r="K70" s="816"/>
      <c r="L70" s="816"/>
      <c r="M70" s="816"/>
      <c r="N70" s="816"/>
      <c r="O70" s="816"/>
      <c r="P70" s="816"/>
      <c r="Q70" s="816"/>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1.95" customHeight="1" x14ac:dyDescent="0.2">
      <c r="A71" s="507"/>
      <c r="B71" s="817" t="str">
        <f>"Notes: "&amp;"EIA completed modeling and analysis for this report on " &amp;Dates!D2&amp;"."</f>
        <v>Notes: EIA completed modeling and analysis for this report on Thursday June 2, 2022.</v>
      </c>
      <c r="C71" s="818"/>
      <c r="D71" s="818"/>
      <c r="E71" s="818"/>
      <c r="F71" s="818"/>
      <c r="G71" s="818"/>
      <c r="H71" s="818"/>
      <c r="I71" s="818"/>
      <c r="J71" s="818"/>
      <c r="K71" s="818"/>
      <c r="L71" s="818"/>
      <c r="M71" s="818"/>
      <c r="N71" s="818"/>
      <c r="O71" s="818"/>
      <c r="P71" s="818"/>
      <c r="Q71" s="818"/>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1.95" customHeight="1" x14ac:dyDescent="0.2">
      <c r="A72" s="507"/>
      <c r="B72" s="764" t="s">
        <v>351</v>
      </c>
      <c r="C72" s="738"/>
      <c r="D72" s="738"/>
      <c r="E72" s="738"/>
      <c r="F72" s="738"/>
      <c r="G72" s="738"/>
      <c r="H72" s="738"/>
      <c r="I72" s="738"/>
      <c r="J72" s="738"/>
      <c r="K72" s="738"/>
      <c r="L72" s="738"/>
      <c r="M72" s="738"/>
      <c r="N72" s="738"/>
      <c r="O72" s="738"/>
      <c r="P72" s="738"/>
      <c r="Q72" s="738"/>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1.95" customHeight="1" x14ac:dyDescent="0.2">
      <c r="A73" s="507"/>
      <c r="B73" s="817" t="s">
        <v>1365</v>
      </c>
      <c r="C73" s="819"/>
      <c r="D73" s="819"/>
      <c r="E73" s="819"/>
      <c r="F73" s="819"/>
      <c r="G73" s="819"/>
      <c r="H73" s="819"/>
      <c r="I73" s="819"/>
      <c r="J73" s="819"/>
      <c r="K73" s="819"/>
      <c r="L73" s="819"/>
      <c r="M73" s="819"/>
      <c r="N73" s="819"/>
      <c r="O73" s="819"/>
      <c r="P73" s="819"/>
      <c r="Q73" s="819"/>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1.95" customHeight="1" x14ac:dyDescent="0.2">
      <c r="A74" s="507"/>
      <c r="B74" s="814" t="s">
        <v>1356</v>
      </c>
      <c r="C74" s="814"/>
      <c r="D74" s="814"/>
      <c r="E74" s="814"/>
      <c r="F74" s="814"/>
      <c r="G74" s="814"/>
      <c r="H74" s="814"/>
      <c r="I74" s="814"/>
      <c r="J74" s="814"/>
      <c r="K74" s="814"/>
      <c r="L74" s="814"/>
      <c r="M74" s="814"/>
      <c r="N74" s="814"/>
      <c r="O74" s="814"/>
      <c r="P74" s="814"/>
      <c r="Q74" s="814"/>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1.95" customHeight="1" x14ac:dyDescent="0.2">
      <c r="A75" s="507"/>
      <c r="B75" s="814"/>
      <c r="C75" s="814"/>
      <c r="D75" s="814"/>
      <c r="E75" s="814"/>
      <c r="F75" s="814"/>
      <c r="G75" s="814"/>
      <c r="H75" s="814"/>
      <c r="I75" s="814"/>
      <c r="J75" s="814"/>
      <c r="K75" s="814"/>
      <c r="L75" s="814"/>
      <c r="M75" s="814"/>
      <c r="N75" s="814"/>
      <c r="O75" s="814"/>
      <c r="P75" s="814"/>
      <c r="Q75" s="814"/>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1.95" customHeight="1" x14ac:dyDescent="0.2">
      <c r="A76" s="507"/>
      <c r="B76" s="765" t="s">
        <v>1362</v>
      </c>
      <c r="C76" s="753"/>
      <c r="D76" s="753"/>
      <c r="E76" s="753"/>
      <c r="F76" s="753"/>
      <c r="G76" s="753"/>
      <c r="H76" s="753"/>
      <c r="I76" s="753"/>
      <c r="J76" s="753"/>
      <c r="K76" s="753"/>
      <c r="L76" s="753"/>
      <c r="M76" s="753"/>
      <c r="N76" s="753"/>
      <c r="O76" s="753"/>
      <c r="P76" s="753"/>
      <c r="Q76" s="753"/>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7" x14ac:dyDescent="0.2"/>
  <cols>
    <col min="1" max="1" width="11.5" style="491" customWidth="1"/>
    <col min="2" max="2" width="26.125" style="491" customWidth="1"/>
    <col min="3" max="55" width="6.5" style="491" customWidth="1"/>
    <col min="56" max="58" width="6.5" style="618" customWidth="1"/>
    <col min="59" max="74" width="6.5" style="491" customWidth="1"/>
    <col min="75" max="249" width="11" style="491"/>
    <col min="250" max="250" width="1.5" style="491" customWidth="1"/>
    <col min="251" max="16384" width="11" style="491"/>
  </cols>
  <sheetData>
    <row r="1" spans="1:74" ht="12.85" customHeight="1" x14ac:dyDescent="0.2">
      <c r="A1" s="735"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85" customHeight="1" x14ac:dyDescent="0.2">
      <c r="A2" s="736"/>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85" customHeight="1" x14ac:dyDescent="0.2">
      <c r="A3" s="517"/>
      <c r="B3" s="494"/>
      <c r="C3" s="739">
        <f>Dates!D3</f>
        <v>2018</v>
      </c>
      <c r="D3" s="742"/>
      <c r="E3" s="742"/>
      <c r="F3" s="742"/>
      <c r="G3" s="742"/>
      <c r="H3" s="742"/>
      <c r="I3" s="742"/>
      <c r="J3" s="742"/>
      <c r="K3" s="742"/>
      <c r="L3" s="742"/>
      <c r="M3" s="742"/>
      <c r="N3" s="813"/>
      <c r="O3" s="739">
        <f>C3+1</f>
        <v>2019</v>
      </c>
      <c r="P3" s="742"/>
      <c r="Q3" s="742"/>
      <c r="R3" s="742"/>
      <c r="S3" s="742"/>
      <c r="T3" s="742"/>
      <c r="U3" s="742"/>
      <c r="V3" s="742"/>
      <c r="W3" s="742"/>
      <c r="X3" s="742"/>
      <c r="Y3" s="742"/>
      <c r="Z3" s="813"/>
      <c r="AA3" s="739">
        <f>O3+1</f>
        <v>2020</v>
      </c>
      <c r="AB3" s="742"/>
      <c r="AC3" s="742"/>
      <c r="AD3" s="742"/>
      <c r="AE3" s="742"/>
      <c r="AF3" s="742"/>
      <c r="AG3" s="742"/>
      <c r="AH3" s="742"/>
      <c r="AI3" s="742"/>
      <c r="AJ3" s="742"/>
      <c r="AK3" s="742"/>
      <c r="AL3" s="813"/>
      <c r="AM3" s="739">
        <f>AA3+1</f>
        <v>2021</v>
      </c>
      <c r="AN3" s="742"/>
      <c r="AO3" s="742"/>
      <c r="AP3" s="742"/>
      <c r="AQ3" s="742"/>
      <c r="AR3" s="742"/>
      <c r="AS3" s="742"/>
      <c r="AT3" s="742"/>
      <c r="AU3" s="742"/>
      <c r="AV3" s="742"/>
      <c r="AW3" s="742"/>
      <c r="AX3" s="813"/>
      <c r="AY3" s="739">
        <f>AM3+1</f>
        <v>2022</v>
      </c>
      <c r="AZ3" s="742"/>
      <c r="BA3" s="742"/>
      <c r="BB3" s="742"/>
      <c r="BC3" s="742"/>
      <c r="BD3" s="742"/>
      <c r="BE3" s="742"/>
      <c r="BF3" s="742"/>
      <c r="BG3" s="742"/>
      <c r="BH3" s="742"/>
      <c r="BI3" s="742"/>
      <c r="BJ3" s="813"/>
      <c r="BK3" s="739">
        <f>AY3+1</f>
        <v>2023</v>
      </c>
      <c r="BL3" s="742"/>
      <c r="BM3" s="742"/>
      <c r="BN3" s="742"/>
      <c r="BO3" s="742"/>
      <c r="BP3" s="742"/>
      <c r="BQ3" s="742"/>
      <c r="BR3" s="742"/>
      <c r="BS3" s="742"/>
      <c r="BT3" s="742"/>
      <c r="BU3" s="742"/>
      <c r="BV3" s="813"/>
    </row>
    <row r="4" spans="1:74" ht="12.85" customHeight="1" x14ac:dyDescent="0.2">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25" customHeight="1" x14ac:dyDescent="0.2">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12.076420785</v>
      </c>
      <c r="BB6" s="690">
        <v>12.938090000000001</v>
      </c>
      <c r="BC6" s="690">
        <v>15.692460000000001</v>
      </c>
      <c r="BD6" s="691">
        <v>18.183890000000002</v>
      </c>
      <c r="BE6" s="691">
        <v>20.019939999999998</v>
      </c>
      <c r="BF6" s="691">
        <v>18.64705</v>
      </c>
      <c r="BG6" s="691">
        <v>12.94589</v>
      </c>
      <c r="BH6" s="691">
        <v>14.058630000000001</v>
      </c>
      <c r="BI6" s="691">
        <v>10.61125</v>
      </c>
      <c r="BJ6" s="691">
        <v>13.819610000000001</v>
      </c>
      <c r="BK6" s="691">
        <v>14.457330000000001</v>
      </c>
      <c r="BL6" s="691">
        <v>11.07244</v>
      </c>
      <c r="BM6" s="691">
        <v>13.31048</v>
      </c>
      <c r="BN6" s="691">
        <v>13.501139999999999</v>
      </c>
      <c r="BO6" s="691">
        <v>13.583970000000001</v>
      </c>
      <c r="BP6" s="691">
        <v>18.479320000000001</v>
      </c>
      <c r="BQ6" s="691">
        <v>21.351880000000001</v>
      </c>
      <c r="BR6" s="691">
        <v>20.141439999999999</v>
      </c>
      <c r="BS6" s="691">
        <v>13.37027</v>
      </c>
      <c r="BT6" s="691">
        <v>15.2662</v>
      </c>
      <c r="BU6" s="691">
        <v>11.91868</v>
      </c>
      <c r="BV6" s="691">
        <v>15.85899</v>
      </c>
    </row>
    <row r="7" spans="1:74" ht="11.25" customHeight="1" x14ac:dyDescent="0.2">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18.381504861</v>
      </c>
      <c r="BB7" s="690">
        <v>16.208649999999999</v>
      </c>
      <c r="BC7" s="690">
        <v>18.470479999999998</v>
      </c>
      <c r="BD7" s="691">
        <v>23.776779999999999</v>
      </c>
      <c r="BE7" s="691">
        <v>28.401199999999999</v>
      </c>
      <c r="BF7" s="691">
        <v>28.132439999999999</v>
      </c>
      <c r="BG7" s="691">
        <v>22.592649999999999</v>
      </c>
      <c r="BH7" s="691">
        <v>19.620059999999999</v>
      </c>
      <c r="BI7" s="691">
        <v>19.41611</v>
      </c>
      <c r="BJ7" s="691">
        <v>21.236619999999998</v>
      </c>
      <c r="BK7" s="691">
        <v>22.5076</v>
      </c>
      <c r="BL7" s="691">
        <v>19.87715</v>
      </c>
      <c r="BM7" s="691">
        <v>16.606539999999999</v>
      </c>
      <c r="BN7" s="691">
        <v>15.09548</v>
      </c>
      <c r="BO7" s="691">
        <v>18.41516</v>
      </c>
      <c r="BP7" s="691">
        <v>21.60962</v>
      </c>
      <c r="BQ7" s="691">
        <v>25.469899999999999</v>
      </c>
      <c r="BR7" s="691">
        <v>25.154589999999999</v>
      </c>
      <c r="BS7" s="691">
        <v>20.90935</v>
      </c>
      <c r="BT7" s="691">
        <v>17.71264</v>
      </c>
      <c r="BU7" s="691">
        <v>17.497140000000002</v>
      </c>
      <c r="BV7" s="691">
        <v>19.274609999999999</v>
      </c>
    </row>
    <row r="8" spans="1:74" ht="11.25" customHeight="1" x14ac:dyDescent="0.2">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7.3934850000000001</v>
      </c>
      <c r="BB8" s="690">
        <v>5.2708500000000003</v>
      </c>
      <c r="BC8" s="690">
        <v>6.96394</v>
      </c>
      <c r="BD8" s="691">
        <v>7.7342899999999997</v>
      </c>
      <c r="BE8" s="691">
        <v>8.2162900000000008</v>
      </c>
      <c r="BF8" s="691">
        <v>8.2162900000000008</v>
      </c>
      <c r="BG8" s="691">
        <v>7.7491599999999998</v>
      </c>
      <c r="BH8" s="691">
        <v>7.5200300000000002</v>
      </c>
      <c r="BI8" s="691">
        <v>7.7998500000000002</v>
      </c>
      <c r="BJ8" s="691">
        <v>8.2162900000000008</v>
      </c>
      <c r="BK8" s="691">
        <v>8.2162900000000008</v>
      </c>
      <c r="BL8" s="691">
        <v>7.18086</v>
      </c>
      <c r="BM8" s="691">
        <v>6.9006299999999996</v>
      </c>
      <c r="BN8" s="691">
        <v>5.4206799999999999</v>
      </c>
      <c r="BO8" s="691">
        <v>7.6609499999999997</v>
      </c>
      <c r="BP8" s="691">
        <v>7.9512400000000003</v>
      </c>
      <c r="BQ8" s="691">
        <v>8.2162900000000008</v>
      </c>
      <c r="BR8" s="691">
        <v>8.2162900000000008</v>
      </c>
      <c r="BS8" s="691">
        <v>7.85412</v>
      </c>
      <c r="BT8" s="691">
        <v>5.9083100000000002</v>
      </c>
      <c r="BU8" s="691">
        <v>6.7365700000000004</v>
      </c>
      <c r="BV8" s="691">
        <v>8.2162900000000008</v>
      </c>
    </row>
    <row r="9" spans="1:74" ht="11.25" customHeight="1" x14ac:dyDescent="0.2">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1.116650597</v>
      </c>
      <c r="AZ9" s="690">
        <v>0.96536587699999998</v>
      </c>
      <c r="BA9" s="690">
        <v>1.0039696570000001</v>
      </c>
      <c r="BB9" s="690">
        <v>1.044869</v>
      </c>
      <c r="BC9" s="690">
        <v>1.001965</v>
      </c>
      <c r="BD9" s="691">
        <v>0.97994709999999996</v>
      </c>
      <c r="BE9" s="691">
        <v>0.89975950000000005</v>
      </c>
      <c r="BF9" s="691">
        <v>0.78979670000000002</v>
      </c>
      <c r="BG9" s="691">
        <v>0.68803380000000003</v>
      </c>
      <c r="BH9" s="691">
        <v>0.71421979999999996</v>
      </c>
      <c r="BI9" s="691">
        <v>0.71280639999999995</v>
      </c>
      <c r="BJ9" s="691">
        <v>0.73036789999999996</v>
      </c>
      <c r="BK9" s="691">
        <v>0.87188980000000005</v>
      </c>
      <c r="BL9" s="691">
        <v>0.77126220000000001</v>
      </c>
      <c r="BM9" s="691">
        <v>0.88917670000000004</v>
      </c>
      <c r="BN9" s="691">
        <v>0.98665210000000003</v>
      </c>
      <c r="BO9" s="691">
        <v>0.97289999999999999</v>
      </c>
      <c r="BP9" s="691">
        <v>0.97713760000000005</v>
      </c>
      <c r="BQ9" s="691">
        <v>0.90830379999999999</v>
      </c>
      <c r="BR9" s="691">
        <v>0.80474800000000002</v>
      </c>
      <c r="BS9" s="691">
        <v>0.70690920000000002</v>
      </c>
      <c r="BT9" s="691">
        <v>0.74054560000000003</v>
      </c>
      <c r="BU9" s="691">
        <v>0.74415790000000004</v>
      </c>
      <c r="BV9" s="691">
        <v>0.76237770000000005</v>
      </c>
    </row>
    <row r="10" spans="1:74" ht="11.25" customHeight="1" x14ac:dyDescent="0.2">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11.082376093000001</v>
      </c>
      <c r="BB10" s="690">
        <v>9.6207049999999992</v>
      </c>
      <c r="BC10" s="690">
        <v>8.6706660000000007</v>
      </c>
      <c r="BD10" s="691">
        <v>6.9198649999999997</v>
      </c>
      <c r="BE10" s="691">
        <v>5.7219959999999999</v>
      </c>
      <c r="BF10" s="691">
        <v>6.4371619999999998</v>
      </c>
      <c r="BG10" s="691">
        <v>7.9980710000000004</v>
      </c>
      <c r="BH10" s="691">
        <v>8.3455060000000003</v>
      </c>
      <c r="BI10" s="691">
        <v>10.32011</v>
      </c>
      <c r="BJ10" s="691">
        <v>10.38458</v>
      </c>
      <c r="BK10" s="691">
        <v>10.97847</v>
      </c>
      <c r="BL10" s="691">
        <v>10.4255</v>
      </c>
      <c r="BM10" s="691">
        <v>11.92146</v>
      </c>
      <c r="BN10" s="691">
        <v>10.07654</v>
      </c>
      <c r="BO10" s="691">
        <v>8.9775729999999996</v>
      </c>
      <c r="BP10" s="691">
        <v>7.3762559999999997</v>
      </c>
      <c r="BQ10" s="691">
        <v>6.0908899999999999</v>
      </c>
      <c r="BR10" s="691">
        <v>6.8416079999999999</v>
      </c>
      <c r="BS10" s="691">
        <v>8.4688680000000005</v>
      </c>
      <c r="BT10" s="691">
        <v>8.6998189999999997</v>
      </c>
      <c r="BU10" s="691">
        <v>10.83277</v>
      </c>
      <c r="BV10" s="691">
        <v>10.765549999999999</v>
      </c>
    </row>
    <row r="11" spans="1:74" ht="11.25" customHeight="1" x14ac:dyDescent="0.2">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0.386775957</v>
      </c>
      <c r="BB11" s="690">
        <v>0.36131649999999998</v>
      </c>
      <c r="BC11" s="690">
        <v>0.51943499999999998</v>
      </c>
      <c r="BD11" s="691">
        <v>0.43739739999999999</v>
      </c>
      <c r="BE11" s="691">
        <v>0.5984064</v>
      </c>
      <c r="BF11" s="691">
        <v>0.58664709999999998</v>
      </c>
      <c r="BG11" s="691">
        <v>0.41539559999999998</v>
      </c>
      <c r="BH11" s="691">
        <v>0.26283649999999997</v>
      </c>
      <c r="BI11" s="691">
        <v>0.43109750000000002</v>
      </c>
      <c r="BJ11" s="691">
        <v>0.48050229999999999</v>
      </c>
      <c r="BK11" s="691">
        <v>0.49041220000000002</v>
      </c>
      <c r="BL11" s="691">
        <v>0.46537030000000001</v>
      </c>
      <c r="BM11" s="691">
        <v>0.47313559999999999</v>
      </c>
      <c r="BN11" s="691">
        <v>0.35724889999999998</v>
      </c>
      <c r="BO11" s="691">
        <v>0.51549690000000004</v>
      </c>
      <c r="BP11" s="691">
        <v>0.44109209999999999</v>
      </c>
      <c r="BQ11" s="691">
        <v>0.52709099999999998</v>
      </c>
      <c r="BR11" s="691">
        <v>0.54208319999999999</v>
      </c>
      <c r="BS11" s="691">
        <v>0.41007880000000002</v>
      </c>
      <c r="BT11" s="691">
        <v>0.31845519999999999</v>
      </c>
      <c r="BU11" s="691">
        <v>0.48325119999999999</v>
      </c>
      <c r="BV11" s="691">
        <v>0.5162215</v>
      </c>
    </row>
    <row r="12" spans="1:74" ht="11.25" customHeight="1" x14ac:dyDescent="0.2">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62.424318012999997</v>
      </c>
      <c r="AZ12" s="690">
        <v>53.622438295999999</v>
      </c>
      <c r="BA12" s="690">
        <v>50.324532353000002</v>
      </c>
      <c r="BB12" s="690">
        <v>45.444479999999999</v>
      </c>
      <c r="BC12" s="690">
        <v>51.318950000000001</v>
      </c>
      <c r="BD12" s="691">
        <v>58.032179999999997</v>
      </c>
      <c r="BE12" s="691">
        <v>63.857590000000002</v>
      </c>
      <c r="BF12" s="691">
        <v>62.80939</v>
      </c>
      <c r="BG12" s="691">
        <v>52.389200000000002</v>
      </c>
      <c r="BH12" s="691">
        <v>50.521279999999997</v>
      </c>
      <c r="BI12" s="691">
        <v>49.291229999999999</v>
      </c>
      <c r="BJ12" s="691">
        <v>54.86797</v>
      </c>
      <c r="BK12" s="691">
        <v>57.521999999999998</v>
      </c>
      <c r="BL12" s="691">
        <v>49.792589999999997</v>
      </c>
      <c r="BM12" s="691">
        <v>50.101419999999997</v>
      </c>
      <c r="BN12" s="691">
        <v>45.437739999999998</v>
      </c>
      <c r="BO12" s="691">
        <v>50.126049999999999</v>
      </c>
      <c r="BP12" s="691">
        <v>56.834670000000003</v>
      </c>
      <c r="BQ12" s="691">
        <v>62.564360000000001</v>
      </c>
      <c r="BR12" s="691">
        <v>61.700749999999999</v>
      </c>
      <c r="BS12" s="691">
        <v>51.7196</v>
      </c>
      <c r="BT12" s="691">
        <v>48.645960000000002</v>
      </c>
      <c r="BU12" s="691">
        <v>48.212569999999999</v>
      </c>
      <c r="BV12" s="691">
        <v>55.39405</v>
      </c>
    </row>
    <row r="13" spans="1:74" ht="11.25" customHeight="1" x14ac:dyDescent="0.2">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60.739268865</v>
      </c>
      <c r="AZ13" s="690">
        <v>53.003739994</v>
      </c>
      <c r="BA13" s="690">
        <v>51.357441549999997</v>
      </c>
      <c r="BB13" s="690">
        <v>46.328824873000002</v>
      </c>
      <c r="BC13" s="690">
        <v>51.329556447999998</v>
      </c>
      <c r="BD13" s="691">
        <v>59.39058</v>
      </c>
      <c r="BE13" s="691">
        <v>64.796390000000002</v>
      </c>
      <c r="BF13" s="691">
        <v>64.102339999999998</v>
      </c>
      <c r="BG13" s="691">
        <v>54.202500000000001</v>
      </c>
      <c r="BH13" s="691">
        <v>51.761789999999998</v>
      </c>
      <c r="BI13" s="691">
        <v>50.869889999999998</v>
      </c>
      <c r="BJ13" s="691">
        <v>56.932690000000001</v>
      </c>
      <c r="BK13" s="691">
        <v>59.007429999999999</v>
      </c>
      <c r="BL13" s="691">
        <v>50.838349999999998</v>
      </c>
      <c r="BM13" s="691">
        <v>52.501959999999997</v>
      </c>
      <c r="BN13" s="691">
        <v>48.384270000000001</v>
      </c>
      <c r="BO13" s="691">
        <v>52.984059999999999</v>
      </c>
      <c r="BP13" s="691">
        <v>58.84836</v>
      </c>
      <c r="BQ13" s="691">
        <v>64.548119999999997</v>
      </c>
      <c r="BR13" s="691">
        <v>64.096689999999995</v>
      </c>
      <c r="BS13" s="691">
        <v>54.844819999999999</v>
      </c>
      <c r="BT13" s="691">
        <v>52.397860000000001</v>
      </c>
      <c r="BU13" s="691">
        <v>51.583759999999998</v>
      </c>
      <c r="BV13" s="691">
        <v>57.834530000000001</v>
      </c>
    </row>
    <row r="14" spans="1:74" ht="11.25" customHeight="1" x14ac:dyDescent="0.2">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333"/>
      <c r="BE14" s="333"/>
      <c r="BF14" s="333"/>
      <c r="BG14" s="333"/>
      <c r="BH14" s="333"/>
      <c r="BI14" s="333"/>
      <c r="BJ14" s="333"/>
      <c r="BK14" s="333"/>
      <c r="BL14" s="333"/>
      <c r="BM14" s="333"/>
      <c r="BN14" s="333"/>
      <c r="BO14" s="333"/>
      <c r="BP14" s="333"/>
      <c r="BQ14" s="333"/>
      <c r="BR14" s="333"/>
      <c r="BS14" s="333"/>
      <c r="BT14" s="333"/>
      <c r="BU14" s="333"/>
      <c r="BV14" s="333"/>
    </row>
    <row r="15" spans="1:74" ht="11.25" customHeight="1" x14ac:dyDescent="0.2">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2.9404397289999999</v>
      </c>
      <c r="BB15" s="690">
        <v>4.141165</v>
      </c>
      <c r="BC15" s="690">
        <v>5.1881399999999998</v>
      </c>
      <c r="BD15" s="691">
        <v>7.2628950000000003</v>
      </c>
      <c r="BE15" s="691">
        <v>8.4768980000000003</v>
      </c>
      <c r="BF15" s="691">
        <v>7.539612</v>
      </c>
      <c r="BG15" s="691">
        <v>4.491098</v>
      </c>
      <c r="BH15" s="691">
        <v>4.5737410000000001</v>
      </c>
      <c r="BI15" s="691">
        <v>3.1560000000000001</v>
      </c>
      <c r="BJ15" s="691">
        <v>3.2335400000000001</v>
      </c>
      <c r="BK15" s="691">
        <v>4.1012769999999996</v>
      </c>
      <c r="BL15" s="691">
        <v>3.3571360000000001</v>
      </c>
      <c r="BM15" s="691">
        <v>3.8366380000000002</v>
      </c>
      <c r="BN15" s="691">
        <v>3.0905279999999999</v>
      </c>
      <c r="BO15" s="691">
        <v>4.1324259999999997</v>
      </c>
      <c r="BP15" s="691">
        <v>6.9705690000000002</v>
      </c>
      <c r="BQ15" s="691">
        <v>8.1017609999999998</v>
      </c>
      <c r="BR15" s="691">
        <v>7.4053149999999999</v>
      </c>
      <c r="BS15" s="691">
        <v>4.2747169999999999</v>
      </c>
      <c r="BT15" s="691">
        <v>3.7129660000000002</v>
      </c>
      <c r="BU15" s="691">
        <v>3.1433279999999999</v>
      </c>
      <c r="BV15" s="691">
        <v>5.0980699999999999</v>
      </c>
    </row>
    <row r="16" spans="1:74" ht="11.25" customHeight="1" x14ac:dyDescent="0.2">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6.6059297030000002</v>
      </c>
      <c r="BB16" s="690">
        <v>4.4186420000000002</v>
      </c>
      <c r="BC16" s="690">
        <v>4.8796369999999998</v>
      </c>
      <c r="BD16" s="691">
        <v>8.3398620000000001</v>
      </c>
      <c r="BE16" s="691">
        <v>10.28768</v>
      </c>
      <c r="BF16" s="691">
        <v>10.0389</v>
      </c>
      <c r="BG16" s="691">
        <v>7.8880819999999998</v>
      </c>
      <c r="BH16" s="691">
        <v>5.515053</v>
      </c>
      <c r="BI16" s="691">
        <v>5.4242970000000001</v>
      </c>
      <c r="BJ16" s="691">
        <v>7.0408160000000004</v>
      </c>
      <c r="BK16" s="691">
        <v>8.3932439999999993</v>
      </c>
      <c r="BL16" s="691">
        <v>6.6036710000000003</v>
      </c>
      <c r="BM16" s="691">
        <v>4.9870390000000002</v>
      </c>
      <c r="BN16" s="691">
        <v>3.7340019999999998</v>
      </c>
      <c r="BO16" s="691">
        <v>5.0075500000000002</v>
      </c>
      <c r="BP16" s="691">
        <v>8.3364150000000006</v>
      </c>
      <c r="BQ16" s="691">
        <v>9.9735390000000006</v>
      </c>
      <c r="BR16" s="691">
        <v>9.7608730000000001</v>
      </c>
      <c r="BS16" s="691">
        <v>8.3613920000000004</v>
      </c>
      <c r="BT16" s="691">
        <v>5.6134170000000001</v>
      </c>
      <c r="BU16" s="691">
        <v>5.4001029999999997</v>
      </c>
      <c r="BV16" s="691">
        <v>5.041728</v>
      </c>
    </row>
    <row r="17" spans="1:74" ht="11.25" customHeight="1" x14ac:dyDescent="0.2">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1.4451879999999999</v>
      </c>
      <c r="BB17" s="690">
        <v>1.40333</v>
      </c>
      <c r="BC17" s="690">
        <v>1.4858800000000001</v>
      </c>
      <c r="BD17" s="691">
        <v>1.4260900000000001</v>
      </c>
      <c r="BE17" s="691">
        <v>1.47363</v>
      </c>
      <c r="BF17" s="691">
        <v>1.47363</v>
      </c>
      <c r="BG17" s="691">
        <v>1.11724</v>
      </c>
      <c r="BH17" s="691">
        <v>7.3669999999999999E-2</v>
      </c>
      <c r="BI17" s="691">
        <v>0.99826000000000004</v>
      </c>
      <c r="BJ17" s="691">
        <v>1.47363</v>
      </c>
      <c r="BK17" s="691">
        <v>1.47363</v>
      </c>
      <c r="BL17" s="691">
        <v>1.3310200000000001</v>
      </c>
      <c r="BM17" s="691">
        <v>1.47363</v>
      </c>
      <c r="BN17" s="691">
        <v>1.4260900000000001</v>
      </c>
      <c r="BO17" s="691">
        <v>1.47363</v>
      </c>
      <c r="BP17" s="691">
        <v>1.4260900000000001</v>
      </c>
      <c r="BQ17" s="691">
        <v>1.47363</v>
      </c>
      <c r="BR17" s="691">
        <v>1.47363</v>
      </c>
      <c r="BS17" s="691">
        <v>1.4260900000000001</v>
      </c>
      <c r="BT17" s="691">
        <v>1.47363</v>
      </c>
      <c r="BU17" s="691">
        <v>1.4260900000000001</v>
      </c>
      <c r="BV17" s="691">
        <v>1.47363</v>
      </c>
    </row>
    <row r="18" spans="1:74" ht="11.25" customHeight="1" x14ac:dyDescent="0.2">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1.566007911</v>
      </c>
      <c r="BB18" s="690">
        <v>1.632511</v>
      </c>
      <c r="BC18" s="690">
        <v>1.6647650000000001</v>
      </c>
      <c r="BD18" s="691">
        <v>1.5219929999999999</v>
      </c>
      <c r="BE18" s="691">
        <v>1.5170950000000001</v>
      </c>
      <c r="BF18" s="691">
        <v>1.3050349999999999</v>
      </c>
      <c r="BG18" s="691">
        <v>1.163381</v>
      </c>
      <c r="BH18" s="691">
        <v>1.1020730000000001</v>
      </c>
      <c r="BI18" s="691">
        <v>1.0231159999999999</v>
      </c>
      <c r="BJ18" s="691">
        <v>1.0145770000000001</v>
      </c>
      <c r="BK18" s="691">
        <v>1.4127829999999999</v>
      </c>
      <c r="BL18" s="691">
        <v>1.24126</v>
      </c>
      <c r="BM18" s="691">
        <v>1.306743</v>
      </c>
      <c r="BN18" s="691">
        <v>1.521458</v>
      </c>
      <c r="BO18" s="691">
        <v>1.652928</v>
      </c>
      <c r="BP18" s="691">
        <v>1.566457</v>
      </c>
      <c r="BQ18" s="691">
        <v>1.607011</v>
      </c>
      <c r="BR18" s="691">
        <v>1.4004970000000001</v>
      </c>
      <c r="BS18" s="691">
        <v>1.26573</v>
      </c>
      <c r="BT18" s="691">
        <v>1.2108399999999999</v>
      </c>
      <c r="BU18" s="691">
        <v>1.1347830000000001</v>
      </c>
      <c r="BV18" s="691">
        <v>1.133006</v>
      </c>
    </row>
    <row r="19" spans="1:74" ht="11.25" customHeight="1" x14ac:dyDescent="0.2">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10.520434407</v>
      </c>
      <c r="BB19" s="690">
        <v>10.54926</v>
      </c>
      <c r="BC19" s="690">
        <v>9.3429699999999993</v>
      </c>
      <c r="BD19" s="691">
        <v>7.2701409999999997</v>
      </c>
      <c r="BE19" s="691">
        <v>6.0907629999999999</v>
      </c>
      <c r="BF19" s="691">
        <v>8.0688379999999995</v>
      </c>
      <c r="BG19" s="691">
        <v>8.9528599999999994</v>
      </c>
      <c r="BH19" s="691">
        <v>8.9171010000000006</v>
      </c>
      <c r="BI19" s="691">
        <v>9.4666069999999998</v>
      </c>
      <c r="BJ19" s="691">
        <v>10.718629999999999</v>
      </c>
      <c r="BK19" s="691">
        <v>9.8114530000000002</v>
      </c>
      <c r="BL19" s="691">
        <v>10.090310000000001</v>
      </c>
      <c r="BM19" s="691">
        <v>11.29317</v>
      </c>
      <c r="BN19" s="691">
        <v>11.11063</v>
      </c>
      <c r="BO19" s="691">
        <v>9.7243119999999994</v>
      </c>
      <c r="BP19" s="691">
        <v>7.5426460000000004</v>
      </c>
      <c r="BQ19" s="691">
        <v>6.3086510000000002</v>
      </c>
      <c r="BR19" s="691">
        <v>8.3878360000000001</v>
      </c>
      <c r="BS19" s="691">
        <v>9.6071709999999992</v>
      </c>
      <c r="BT19" s="691">
        <v>9.3369929999999997</v>
      </c>
      <c r="BU19" s="691">
        <v>9.4247820000000004</v>
      </c>
      <c r="BV19" s="691">
        <v>11.12238</v>
      </c>
    </row>
    <row r="20" spans="1:74" ht="11.25" customHeight="1" x14ac:dyDescent="0.2">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7.7588207000000006E-2</v>
      </c>
      <c r="BB20" s="690">
        <v>5.0468600000000002E-2</v>
      </c>
      <c r="BC20" s="690">
        <v>4.2957799999999997E-2</v>
      </c>
      <c r="BD20" s="691">
        <v>6.0827899999999997E-2</v>
      </c>
      <c r="BE20" s="691">
        <v>4.6163999999999997E-2</v>
      </c>
      <c r="BF20" s="691">
        <v>4.64223E-2</v>
      </c>
      <c r="BG20" s="691">
        <v>4.36671E-2</v>
      </c>
      <c r="BH20" s="691">
        <v>4.5984799999999999E-2</v>
      </c>
      <c r="BI20" s="691">
        <v>5.55241E-2</v>
      </c>
      <c r="BJ20" s="691">
        <v>5.2978999999999998E-2</v>
      </c>
      <c r="BK20" s="691">
        <v>7.1670800000000007E-2</v>
      </c>
      <c r="BL20" s="691">
        <v>9.0267899999999998E-2</v>
      </c>
      <c r="BM20" s="691">
        <v>6.6534300000000005E-2</v>
      </c>
      <c r="BN20" s="691">
        <v>4.8107700000000003E-2</v>
      </c>
      <c r="BO20" s="691">
        <v>4.1987099999999999E-2</v>
      </c>
      <c r="BP20" s="691">
        <v>6.1646800000000002E-2</v>
      </c>
      <c r="BQ20" s="691">
        <v>4.6908900000000003E-2</v>
      </c>
      <c r="BR20" s="691">
        <v>4.73972E-2</v>
      </c>
      <c r="BS20" s="691">
        <v>3.5623099999999998E-2</v>
      </c>
      <c r="BT20" s="691">
        <v>4.8910500000000003E-2</v>
      </c>
      <c r="BU20" s="691">
        <v>5.9829399999999998E-2</v>
      </c>
      <c r="BV20" s="691">
        <v>5.55982E-2</v>
      </c>
    </row>
    <row r="21" spans="1:74" ht="11.25" customHeight="1" x14ac:dyDescent="0.2">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23.155587957000002</v>
      </c>
      <c r="BB21" s="690">
        <v>22.19538</v>
      </c>
      <c r="BC21" s="690">
        <v>22.60435</v>
      </c>
      <c r="BD21" s="691">
        <v>25.881810000000002</v>
      </c>
      <c r="BE21" s="691">
        <v>27.892230000000001</v>
      </c>
      <c r="BF21" s="691">
        <v>28.472439999999999</v>
      </c>
      <c r="BG21" s="691">
        <v>23.656330000000001</v>
      </c>
      <c r="BH21" s="691">
        <v>20.227620000000002</v>
      </c>
      <c r="BI21" s="691">
        <v>20.123799999999999</v>
      </c>
      <c r="BJ21" s="691">
        <v>23.53417</v>
      </c>
      <c r="BK21" s="691">
        <v>25.264060000000001</v>
      </c>
      <c r="BL21" s="691">
        <v>22.713660000000001</v>
      </c>
      <c r="BM21" s="691">
        <v>22.963750000000001</v>
      </c>
      <c r="BN21" s="691">
        <v>20.930810000000001</v>
      </c>
      <c r="BO21" s="691">
        <v>22.032830000000001</v>
      </c>
      <c r="BP21" s="691">
        <v>25.90382</v>
      </c>
      <c r="BQ21" s="691">
        <v>27.511500000000002</v>
      </c>
      <c r="BR21" s="691">
        <v>28.475549999999998</v>
      </c>
      <c r="BS21" s="691">
        <v>24.97072</v>
      </c>
      <c r="BT21" s="691">
        <v>21.39676</v>
      </c>
      <c r="BU21" s="691">
        <v>20.588920000000002</v>
      </c>
      <c r="BV21" s="691">
        <v>23.924410000000002</v>
      </c>
    </row>
    <row r="22" spans="1:74" ht="11.25" customHeight="1" x14ac:dyDescent="0.2">
      <c r="A22" s="499" t="s">
        <v>1257</v>
      </c>
      <c r="B22" s="500" t="s">
        <v>1307</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24.269374021000001</v>
      </c>
      <c r="AZ22" s="690">
        <v>21.603920015</v>
      </c>
      <c r="BA22" s="690">
        <v>22.084517590000001</v>
      </c>
      <c r="BB22" s="690">
        <v>21.602212677000001</v>
      </c>
      <c r="BC22" s="690">
        <v>22.388605343999998</v>
      </c>
      <c r="BD22" s="691">
        <v>25.229649999999999</v>
      </c>
      <c r="BE22" s="691">
        <v>27.318100000000001</v>
      </c>
      <c r="BF22" s="691">
        <v>27.522839999999999</v>
      </c>
      <c r="BG22" s="691">
        <v>22.469290000000001</v>
      </c>
      <c r="BH22" s="691">
        <v>20.03238</v>
      </c>
      <c r="BI22" s="691">
        <v>19.69389</v>
      </c>
      <c r="BJ22" s="691">
        <v>21.747599999999998</v>
      </c>
      <c r="BK22" s="691">
        <v>24.049759999999999</v>
      </c>
      <c r="BL22" s="691">
        <v>20.901789999999998</v>
      </c>
      <c r="BM22" s="691">
        <v>20.87698</v>
      </c>
      <c r="BN22" s="691">
        <v>19.050920000000001</v>
      </c>
      <c r="BO22" s="691">
        <v>20.645630000000001</v>
      </c>
      <c r="BP22" s="691">
        <v>25.11853</v>
      </c>
      <c r="BQ22" s="691">
        <v>26.932400000000001</v>
      </c>
      <c r="BR22" s="691">
        <v>27.40926</v>
      </c>
      <c r="BS22" s="691">
        <v>22.780149999999999</v>
      </c>
      <c r="BT22" s="691">
        <v>20.060210000000001</v>
      </c>
      <c r="BU22" s="691">
        <v>19.72287</v>
      </c>
      <c r="BV22" s="691">
        <v>21.622769999999999</v>
      </c>
    </row>
    <row r="23" spans="1:74" ht="11.25" customHeight="1" x14ac:dyDescent="0.2">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333"/>
      <c r="BE23" s="333"/>
      <c r="BF23" s="333"/>
      <c r="BG23" s="333"/>
      <c r="BH23" s="333"/>
      <c r="BI23" s="333"/>
      <c r="BJ23" s="333"/>
      <c r="BK23" s="333"/>
      <c r="BL23" s="333"/>
      <c r="BM23" s="333"/>
      <c r="BN23" s="333"/>
      <c r="BO23" s="333"/>
      <c r="BP23" s="333"/>
      <c r="BQ23" s="333"/>
      <c r="BR23" s="333"/>
      <c r="BS23" s="333"/>
      <c r="BT23" s="333"/>
      <c r="BU23" s="333"/>
      <c r="BV23" s="333"/>
    </row>
    <row r="24" spans="1:74" ht="11.25" customHeight="1" x14ac:dyDescent="0.2">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8.7479637320000005</v>
      </c>
      <c r="BB24" s="690">
        <v>7.7893280000000003</v>
      </c>
      <c r="BC24" s="690">
        <v>13.912559999999999</v>
      </c>
      <c r="BD24" s="691">
        <v>16.24541</v>
      </c>
      <c r="BE24" s="691">
        <v>19.95102</v>
      </c>
      <c r="BF24" s="691">
        <v>19.376270000000002</v>
      </c>
      <c r="BG24" s="691">
        <v>14.71949</v>
      </c>
      <c r="BH24" s="691">
        <v>10.37956</v>
      </c>
      <c r="BI24" s="691">
        <v>8.6248970000000007</v>
      </c>
      <c r="BJ24" s="691">
        <v>10.223800000000001</v>
      </c>
      <c r="BK24" s="691">
        <v>10.73151</v>
      </c>
      <c r="BL24" s="691">
        <v>7.7401939999999998</v>
      </c>
      <c r="BM24" s="691">
        <v>6.4831770000000004</v>
      </c>
      <c r="BN24" s="691">
        <v>6.8001040000000001</v>
      </c>
      <c r="BO24" s="691">
        <v>8.3827479999999994</v>
      </c>
      <c r="BP24" s="691">
        <v>12.626569999999999</v>
      </c>
      <c r="BQ24" s="691">
        <v>17.453040000000001</v>
      </c>
      <c r="BR24" s="691">
        <v>17.347549999999998</v>
      </c>
      <c r="BS24" s="691">
        <v>12.62311</v>
      </c>
      <c r="BT24" s="691">
        <v>9.3097700000000003</v>
      </c>
      <c r="BU24" s="691">
        <v>7.6353010000000001</v>
      </c>
      <c r="BV24" s="691">
        <v>9.2304279999999999</v>
      </c>
    </row>
    <row r="25" spans="1:74" ht="11.25" customHeight="1" x14ac:dyDescent="0.2">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5.1471514679999997</v>
      </c>
      <c r="BB25" s="690">
        <v>4.0230090000000001</v>
      </c>
      <c r="BC25" s="690">
        <v>5.382142</v>
      </c>
      <c r="BD25" s="691">
        <v>6.6294570000000004</v>
      </c>
      <c r="BE25" s="691">
        <v>7.7889439999999999</v>
      </c>
      <c r="BF25" s="691">
        <v>7.5205929999999999</v>
      </c>
      <c r="BG25" s="691">
        <v>6.8451610000000001</v>
      </c>
      <c r="BH25" s="691">
        <v>6.0917539999999999</v>
      </c>
      <c r="BI25" s="691">
        <v>5.5030989999999997</v>
      </c>
      <c r="BJ25" s="691">
        <v>6.0746169999999999</v>
      </c>
      <c r="BK25" s="691">
        <v>6.3874519999999997</v>
      </c>
      <c r="BL25" s="691">
        <v>5.5777130000000001</v>
      </c>
      <c r="BM25" s="691">
        <v>4.7526020000000004</v>
      </c>
      <c r="BN25" s="691">
        <v>4.9569570000000001</v>
      </c>
      <c r="BO25" s="691">
        <v>5.4350630000000004</v>
      </c>
      <c r="BP25" s="691">
        <v>7.2601589999999998</v>
      </c>
      <c r="BQ25" s="691">
        <v>7.7700110000000002</v>
      </c>
      <c r="BR25" s="691">
        <v>7.4999900000000004</v>
      </c>
      <c r="BS25" s="691">
        <v>6.824916</v>
      </c>
      <c r="BT25" s="691">
        <v>6.0673500000000002</v>
      </c>
      <c r="BU25" s="691">
        <v>5.4626250000000001</v>
      </c>
      <c r="BV25" s="691">
        <v>6.0211160000000001</v>
      </c>
    </row>
    <row r="26" spans="1:74" ht="11.25" customHeight="1" x14ac:dyDescent="0.2">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3.7768609999999998</v>
      </c>
      <c r="BB26" s="690">
        <v>3.0676100000000002</v>
      </c>
      <c r="BC26" s="690">
        <v>3.26559</v>
      </c>
      <c r="BD26" s="691">
        <v>3.57701</v>
      </c>
      <c r="BE26" s="691">
        <v>3.69624</v>
      </c>
      <c r="BF26" s="691">
        <v>3.69624</v>
      </c>
      <c r="BG26" s="691">
        <v>3.20587</v>
      </c>
      <c r="BH26" s="691">
        <v>3.5778400000000001</v>
      </c>
      <c r="BI26" s="691">
        <v>3.57701</v>
      </c>
      <c r="BJ26" s="691">
        <v>3.69624</v>
      </c>
      <c r="BK26" s="691">
        <v>3.69624</v>
      </c>
      <c r="BL26" s="691">
        <v>3.3385400000000001</v>
      </c>
      <c r="BM26" s="691">
        <v>3.69624</v>
      </c>
      <c r="BN26" s="691">
        <v>2.0558000000000001</v>
      </c>
      <c r="BO26" s="691">
        <v>3.34632</v>
      </c>
      <c r="BP26" s="691">
        <v>3.57701</v>
      </c>
      <c r="BQ26" s="691">
        <v>3.69624</v>
      </c>
      <c r="BR26" s="691">
        <v>3.69624</v>
      </c>
      <c r="BS26" s="691">
        <v>3.57701</v>
      </c>
      <c r="BT26" s="691">
        <v>3.0314899999999998</v>
      </c>
      <c r="BU26" s="691">
        <v>3.3311700000000002</v>
      </c>
      <c r="BV26" s="691">
        <v>3.69624</v>
      </c>
    </row>
    <row r="27" spans="1:74" ht="11.25" customHeight="1" x14ac:dyDescent="0.2">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8.9832527999999995E-2</v>
      </c>
      <c r="BB27" s="690">
        <v>8.6007399999999998E-2</v>
      </c>
      <c r="BC27" s="690">
        <v>7.6434799999999997E-2</v>
      </c>
      <c r="BD27" s="691">
        <v>6.5906999999999993E-2</v>
      </c>
      <c r="BE27" s="691">
        <v>5.5067900000000003E-2</v>
      </c>
      <c r="BF27" s="691">
        <v>4.57223E-2</v>
      </c>
      <c r="BG27" s="691">
        <v>4.6965300000000001E-2</v>
      </c>
      <c r="BH27" s="691">
        <v>3.6730100000000002E-2</v>
      </c>
      <c r="BI27" s="691">
        <v>3.5740899999999999E-2</v>
      </c>
      <c r="BJ27" s="691">
        <v>3.5170399999999997E-2</v>
      </c>
      <c r="BK27" s="691">
        <v>4.9999099999999998E-2</v>
      </c>
      <c r="BL27" s="691">
        <v>4.5846100000000001E-2</v>
      </c>
      <c r="BM27" s="691">
        <v>6.2255499999999998E-2</v>
      </c>
      <c r="BN27" s="691">
        <v>7.2802199999999997E-2</v>
      </c>
      <c r="BO27" s="691">
        <v>6.9682900000000006E-2</v>
      </c>
      <c r="BP27" s="691">
        <v>6.2673900000000005E-2</v>
      </c>
      <c r="BQ27" s="691">
        <v>5.3414799999999998E-2</v>
      </c>
      <c r="BR27" s="691">
        <v>4.4904300000000001E-2</v>
      </c>
      <c r="BS27" s="691">
        <v>4.65736E-2</v>
      </c>
      <c r="BT27" s="691">
        <v>3.6529899999999997E-2</v>
      </c>
      <c r="BU27" s="691">
        <v>3.5645000000000003E-2</v>
      </c>
      <c r="BV27" s="691">
        <v>3.5121399999999997E-2</v>
      </c>
    </row>
    <row r="28" spans="1:74" ht="11.25" customHeight="1" x14ac:dyDescent="0.2">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12.032564517000001</v>
      </c>
      <c r="BB28" s="690">
        <v>13.19284</v>
      </c>
      <c r="BC28" s="690">
        <v>13.8165</v>
      </c>
      <c r="BD28" s="691">
        <v>10.837300000000001</v>
      </c>
      <c r="BE28" s="691">
        <v>9.046538</v>
      </c>
      <c r="BF28" s="691">
        <v>10.42071</v>
      </c>
      <c r="BG28" s="691">
        <v>10.29621</v>
      </c>
      <c r="BH28" s="691">
        <v>11.19251</v>
      </c>
      <c r="BI28" s="691">
        <v>10.651540000000001</v>
      </c>
      <c r="BJ28" s="691">
        <v>11.906219999999999</v>
      </c>
      <c r="BK28" s="691">
        <v>10.779820000000001</v>
      </c>
      <c r="BL28" s="691">
        <v>11.53337</v>
      </c>
      <c r="BM28" s="691">
        <v>13.87387</v>
      </c>
      <c r="BN28" s="691">
        <v>14.856479999999999</v>
      </c>
      <c r="BO28" s="691">
        <v>15.963850000000001</v>
      </c>
      <c r="BP28" s="691">
        <v>12.79373</v>
      </c>
      <c r="BQ28" s="691">
        <v>10.700089999999999</v>
      </c>
      <c r="BR28" s="691">
        <v>11.77383</v>
      </c>
      <c r="BS28" s="691">
        <v>11.78758</v>
      </c>
      <c r="BT28" s="691">
        <v>12.53153</v>
      </c>
      <c r="BU28" s="691">
        <v>11.654540000000001</v>
      </c>
      <c r="BV28" s="691">
        <v>12.752459999999999</v>
      </c>
    </row>
    <row r="29" spans="1:74" ht="11.25" customHeight="1" x14ac:dyDescent="0.2">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0.110043023</v>
      </c>
      <c r="BB29" s="690">
        <v>0.13904069999999999</v>
      </c>
      <c r="BC29" s="690">
        <v>0.13139519999999999</v>
      </c>
      <c r="BD29" s="691">
        <v>0.11597979999999999</v>
      </c>
      <c r="BE29" s="691">
        <v>0.12762200000000001</v>
      </c>
      <c r="BF29" s="691">
        <v>0.1537337</v>
      </c>
      <c r="BG29" s="691">
        <v>0.1477339</v>
      </c>
      <c r="BH29" s="691">
        <v>0.14954000000000001</v>
      </c>
      <c r="BI29" s="691">
        <v>0.16059960000000001</v>
      </c>
      <c r="BJ29" s="691">
        <v>0.1415458</v>
      </c>
      <c r="BK29" s="691">
        <v>0.1323483</v>
      </c>
      <c r="BL29" s="691">
        <v>0.18143780000000001</v>
      </c>
      <c r="BM29" s="691">
        <v>9.4339199999999998E-2</v>
      </c>
      <c r="BN29" s="691">
        <v>0.12710569999999999</v>
      </c>
      <c r="BO29" s="691">
        <v>0.1282073</v>
      </c>
      <c r="BP29" s="691">
        <v>0.1152688</v>
      </c>
      <c r="BQ29" s="691">
        <v>0.12067840000000001</v>
      </c>
      <c r="BR29" s="691">
        <v>0.14693990000000001</v>
      </c>
      <c r="BS29" s="691">
        <v>0.14907719999999999</v>
      </c>
      <c r="BT29" s="691">
        <v>0.1522213</v>
      </c>
      <c r="BU29" s="691">
        <v>0.16506960000000001</v>
      </c>
      <c r="BV29" s="691">
        <v>0.1397697</v>
      </c>
    </row>
    <row r="30" spans="1:74" ht="11.25" customHeight="1" x14ac:dyDescent="0.2">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29.904416267999999</v>
      </c>
      <c r="BB30" s="690">
        <v>28.297840000000001</v>
      </c>
      <c r="BC30" s="690">
        <v>36.584620000000001</v>
      </c>
      <c r="BD30" s="691">
        <v>37.471060000000001</v>
      </c>
      <c r="BE30" s="691">
        <v>40.665430000000001</v>
      </c>
      <c r="BF30" s="691">
        <v>41.213270000000001</v>
      </c>
      <c r="BG30" s="691">
        <v>35.261420000000001</v>
      </c>
      <c r="BH30" s="691">
        <v>31.42794</v>
      </c>
      <c r="BI30" s="691">
        <v>28.552890000000001</v>
      </c>
      <c r="BJ30" s="691">
        <v>32.077599999999997</v>
      </c>
      <c r="BK30" s="691">
        <v>31.777370000000001</v>
      </c>
      <c r="BL30" s="691">
        <v>28.417100000000001</v>
      </c>
      <c r="BM30" s="691">
        <v>28.962479999999999</v>
      </c>
      <c r="BN30" s="691">
        <v>28.869250000000001</v>
      </c>
      <c r="BO30" s="691">
        <v>33.325870000000002</v>
      </c>
      <c r="BP30" s="691">
        <v>36.435409999999997</v>
      </c>
      <c r="BQ30" s="691">
        <v>39.793469999999999</v>
      </c>
      <c r="BR30" s="691">
        <v>40.509450000000001</v>
      </c>
      <c r="BS30" s="691">
        <v>35.008270000000003</v>
      </c>
      <c r="BT30" s="691">
        <v>31.128889999999998</v>
      </c>
      <c r="BU30" s="691">
        <v>28.28435</v>
      </c>
      <c r="BV30" s="691">
        <v>31.875129999999999</v>
      </c>
    </row>
    <row r="31" spans="1:74" ht="11.25" customHeight="1" x14ac:dyDescent="0.2">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29.904416267999999</v>
      </c>
      <c r="BB31" s="690">
        <v>28.297840000000001</v>
      </c>
      <c r="BC31" s="690">
        <v>36.584620000000001</v>
      </c>
      <c r="BD31" s="691">
        <v>37.471060000000001</v>
      </c>
      <c r="BE31" s="691">
        <v>40.665430000000001</v>
      </c>
      <c r="BF31" s="691">
        <v>41.213270000000001</v>
      </c>
      <c r="BG31" s="691">
        <v>35.261420000000001</v>
      </c>
      <c r="BH31" s="691">
        <v>31.42794</v>
      </c>
      <c r="BI31" s="691">
        <v>28.552890000000001</v>
      </c>
      <c r="BJ31" s="691">
        <v>32.077599999999997</v>
      </c>
      <c r="BK31" s="691">
        <v>31.777370000000001</v>
      </c>
      <c r="BL31" s="691">
        <v>28.417100000000001</v>
      </c>
      <c r="BM31" s="691">
        <v>28.962479999999999</v>
      </c>
      <c r="BN31" s="691">
        <v>28.869250000000001</v>
      </c>
      <c r="BO31" s="691">
        <v>33.325870000000002</v>
      </c>
      <c r="BP31" s="691">
        <v>36.435409999999997</v>
      </c>
      <c r="BQ31" s="691">
        <v>39.793469999999999</v>
      </c>
      <c r="BR31" s="691">
        <v>40.509450000000001</v>
      </c>
      <c r="BS31" s="691">
        <v>35.008270000000003</v>
      </c>
      <c r="BT31" s="691">
        <v>31.128889999999998</v>
      </c>
      <c r="BU31" s="691">
        <v>28.28435</v>
      </c>
      <c r="BV31" s="691">
        <v>31.875129999999999</v>
      </c>
    </row>
    <row r="32" spans="1:74" ht="11.25" customHeight="1" x14ac:dyDescent="0.2">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333"/>
      <c r="BE32" s="333"/>
      <c r="BF32" s="333"/>
      <c r="BG32" s="333"/>
      <c r="BH32" s="333"/>
      <c r="BI32" s="333"/>
      <c r="BJ32" s="333"/>
      <c r="BK32" s="333"/>
      <c r="BL32" s="333"/>
      <c r="BM32" s="333"/>
      <c r="BN32" s="333"/>
      <c r="BO32" s="333"/>
      <c r="BP32" s="333"/>
      <c r="BQ32" s="333"/>
      <c r="BR32" s="333"/>
      <c r="BS32" s="333"/>
      <c r="BT32" s="333"/>
      <c r="BU32" s="333"/>
      <c r="BV32" s="333"/>
    </row>
    <row r="33" spans="1:74" ht="11.25" customHeight="1" x14ac:dyDescent="0.2">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5.5406818519999996</v>
      </c>
      <c r="BB33" s="690">
        <v>6.2679819999999999</v>
      </c>
      <c r="BC33" s="690">
        <v>6.293164</v>
      </c>
      <c r="BD33" s="691">
        <v>6.4747649999999997</v>
      </c>
      <c r="BE33" s="691">
        <v>9.1526219999999991</v>
      </c>
      <c r="BF33" s="691">
        <v>10.49423</v>
      </c>
      <c r="BG33" s="691">
        <v>8.7670820000000003</v>
      </c>
      <c r="BH33" s="691">
        <v>6.7971709999999996</v>
      </c>
      <c r="BI33" s="691">
        <v>7.735754</v>
      </c>
      <c r="BJ33" s="691">
        <v>8.3748070000000006</v>
      </c>
      <c r="BK33" s="691">
        <v>8.7624030000000008</v>
      </c>
      <c r="BL33" s="691">
        <v>6.7131670000000003</v>
      </c>
      <c r="BM33" s="691">
        <v>6.1280869999999998</v>
      </c>
      <c r="BN33" s="691">
        <v>4.3283100000000001</v>
      </c>
      <c r="BO33" s="691">
        <v>4.8842569999999998</v>
      </c>
      <c r="BP33" s="691">
        <v>6.5420239999999996</v>
      </c>
      <c r="BQ33" s="691">
        <v>9.0839540000000003</v>
      </c>
      <c r="BR33" s="691">
        <v>10.54274</v>
      </c>
      <c r="BS33" s="691">
        <v>8.8310929999999992</v>
      </c>
      <c r="BT33" s="691">
        <v>6.4265790000000003</v>
      </c>
      <c r="BU33" s="691">
        <v>7.1603620000000001</v>
      </c>
      <c r="BV33" s="691">
        <v>6.9045449999999997</v>
      </c>
    </row>
    <row r="34" spans="1:74" ht="11.25" customHeight="1" x14ac:dyDescent="0.2">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6.9584679539999996</v>
      </c>
      <c r="BB34" s="690">
        <v>6.696612</v>
      </c>
      <c r="BC34" s="690">
        <v>5.8103199999999999</v>
      </c>
      <c r="BD34" s="691">
        <v>7.0840620000000003</v>
      </c>
      <c r="BE34" s="691">
        <v>8.0373800000000006</v>
      </c>
      <c r="BF34" s="691">
        <v>7.8880439999999998</v>
      </c>
      <c r="BG34" s="691">
        <v>7.4518930000000001</v>
      </c>
      <c r="BH34" s="691">
        <v>6.2650810000000003</v>
      </c>
      <c r="BI34" s="691">
        <v>7.083844</v>
      </c>
      <c r="BJ34" s="691">
        <v>7.8947240000000001</v>
      </c>
      <c r="BK34" s="691">
        <v>8.8325049999999994</v>
      </c>
      <c r="BL34" s="691">
        <v>6.2691489999999996</v>
      </c>
      <c r="BM34" s="691">
        <v>7.1958840000000004</v>
      </c>
      <c r="BN34" s="691">
        <v>3.9647220000000001</v>
      </c>
      <c r="BO34" s="691">
        <v>4.2413999999999996</v>
      </c>
      <c r="BP34" s="691">
        <v>6.3037999999999998</v>
      </c>
      <c r="BQ34" s="691">
        <v>6.9393349999999998</v>
      </c>
      <c r="BR34" s="691">
        <v>6.2968580000000003</v>
      </c>
      <c r="BS34" s="691">
        <v>6.2903419999999999</v>
      </c>
      <c r="BT34" s="691">
        <v>4.7282339999999996</v>
      </c>
      <c r="BU34" s="691">
        <v>5.9090009999999999</v>
      </c>
      <c r="BV34" s="691">
        <v>7.2985389999999999</v>
      </c>
    </row>
    <row r="35" spans="1:74" ht="11.25" customHeight="1" x14ac:dyDescent="0.2">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0.85374899999999998</v>
      </c>
      <c r="BB35" s="690">
        <v>0.84582999999999997</v>
      </c>
      <c r="BC35" s="690">
        <v>0.86414000000000002</v>
      </c>
      <c r="BD35" s="691">
        <v>0.78313999999999995</v>
      </c>
      <c r="BE35" s="691">
        <v>0.80925000000000002</v>
      </c>
      <c r="BF35" s="691">
        <v>0.80925000000000002</v>
      </c>
      <c r="BG35" s="691">
        <v>0.78313999999999995</v>
      </c>
      <c r="BH35" s="691">
        <v>0.80925000000000002</v>
      </c>
      <c r="BI35" s="691">
        <v>0.78313999999999995</v>
      </c>
      <c r="BJ35" s="691">
        <v>0.80925000000000002</v>
      </c>
      <c r="BK35" s="691">
        <v>0.80925000000000002</v>
      </c>
      <c r="BL35" s="691">
        <v>0.73092999999999997</v>
      </c>
      <c r="BM35" s="691">
        <v>0.80925000000000002</v>
      </c>
      <c r="BN35" s="691">
        <v>0.78313999999999995</v>
      </c>
      <c r="BO35" s="691">
        <v>0.13922000000000001</v>
      </c>
      <c r="BP35" s="691">
        <v>0.28070000000000001</v>
      </c>
      <c r="BQ35" s="691">
        <v>0.80925000000000002</v>
      </c>
      <c r="BR35" s="691">
        <v>0.80925000000000002</v>
      </c>
      <c r="BS35" s="691">
        <v>0.78313999999999995</v>
      </c>
      <c r="BT35" s="691">
        <v>0.80925000000000002</v>
      </c>
      <c r="BU35" s="691">
        <v>0.78313999999999995</v>
      </c>
      <c r="BV35" s="691">
        <v>0.80925000000000002</v>
      </c>
    </row>
    <row r="36" spans="1:74" ht="11.25" customHeight="1" x14ac:dyDescent="0.2">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14.682659042999999</v>
      </c>
      <c r="AZ36" s="690">
        <v>12.128632001</v>
      </c>
      <c r="BA36" s="690">
        <v>12.489204490000001</v>
      </c>
      <c r="BB36" s="690">
        <v>8.25</v>
      </c>
      <c r="BC36" s="690">
        <v>11.49</v>
      </c>
      <c r="BD36" s="691">
        <v>14.72</v>
      </c>
      <c r="BE36" s="691">
        <v>13.4</v>
      </c>
      <c r="BF36" s="691">
        <v>9.9450000000000003</v>
      </c>
      <c r="BG36" s="691">
        <v>7.8639999999999999</v>
      </c>
      <c r="BH36" s="691">
        <v>7.7532889999999997</v>
      </c>
      <c r="BI36" s="691">
        <v>9.3535939999999993</v>
      </c>
      <c r="BJ36" s="691">
        <v>10.16062</v>
      </c>
      <c r="BK36" s="691">
        <v>11.63011</v>
      </c>
      <c r="BL36" s="691">
        <v>10.49771</v>
      </c>
      <c r="BM36" s="691">
        <v>11.26708</v>
      </c>
      <c r="BN36" s="691">
        <v>11.342969999999999</v>
      </c>
      <c r="BO36" s="691">
        <v>14.55911</v>
      </c>
      <c r="BP36" s="691">
        <v>14.744429999999999</v>
      </c>
      <c r="BQ36" s="691">
        <v>12.604189999999999</v>
      </c>
      <c r="BR36" s="691">
        <v>9.7828499999999998</v>
      </c>
      <c r="BS36" s="691">
        <v>7.8425880000000001</v>
      </c>
      <c r="BT36" s="691">
        <v>7.8913599999999997</v>
      </c>
      <c r="BU36" s="691">
        <v>9.5331069999999993</v>
      </c>
      <c r="BV36" s="691">
        <v>10.3215</v>
      </c>
    </row>
    <row r="37" spans="1:74" ht="11.25" customHeight="1" x14ac:dyDescent="0.2">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6.8134031459999997</v>
      </c>
      <c r="BB37" s="690">
        <v>5.9663440000000003</v>
      </c>
      <c r="BC37" s="690">
        <v>5.7744309999999999</v>
      </c>
      <c r="BD37" s="691">
        <v>5.7183409999999997</v>
      </c>
      <c r="BE37" s="691">
        <v>5.0766489999999997</v>
      </c>
      <c r="BF37" s="691">
        <v>5.8200459999999996</v>
      </c>
      <c r="BG37" s="691">
        <v>5.5932209999999998</v>
      </c>
      <c r="BH37" s="691">
        <v>5.1740659999999998</v>
      </c>
      <c r="BI37" s="691">
        <v>5.9974540000000003</v>
      </c>
      <c r="BJ37" s="691">
        <v>6.6972680000000002</v>
      </c>
      <c r="BK37" s="691">
        <v>6.2885980000000004</v>
      </c>
      <c r="BL37" s="691">
        <v>6.3105849999999997</v>
      </c>
      <c r="BM37" s="691">
        <v>7.8145059999999997</v>
      </c>
      <c r="BN37" s="691">
        <v>6.7582259999999996</v>
      </c>
      <c r="BO37" s="691">
        <v>6.9015789999999999</v>
      </c>
      <c r="BP37" s="691">
        <v>5.9355229999999999</v>
      </c>
      <c r="BQ37" s="691">
        <v>5.3619649999999996</v>
      </c>
      <c r="BR37" s="691">
        <v>6.4362159999999999</v>
      </c>
      <c r="BS37" s="691">
        <v>5.8433650000000004</v>
      </c>
      <c r="BT37" s="691">
        <v>5.2760800000000003</v>
      </c>
      <c r="BU37" s="691">
        <v>6.5994029999999997</v>
      </c>
      <c r="BV37" s="691">
        <v>7.5249350000000002</v>
      </c>
    </row>
    <row r="38" spans="1:74" ht="11.25" customHeight="1" x14ac:dyDescent="0.2">
      <c r="A38" s="499" t="s">
        <v>1271</v>
      </c>
      <c r="B38" s="500" t="s">
        <v>1306</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7.8423648999999998E-2</v>
      </c>
      <c r="BB38" s="690">
        <v>3.8679600000000001E-2</v>
      </c>
      <c r="BC38" s="690">
        <v>3.3640999999999997E-2</v>
      </c>
      <c r="BD38" s="691">
        <v>2.0573399999999999E-2</v>
      </c>
      <c r="BE38" s="691">
        <v>4.7690299999999998E-2</v>
      </c>
      <c r="BF38" s="691">
        <v>4.7136299999999999E-2</v>
      </c>
      <c r="BG38" s="691">
        <v>3.1409800000000002E-2</v>
      </c>
      <c r="BH38" s="691">
        <v>4.0394899999999997E-2</v>
      </c>
      <c r="BI38" s="691">
        <v>3.8911800000000003E-2</v>
      </c>
      <c r="BJ38" s="691">
        <v>1.7530799999999999E-2</v>
      </c>
      <c r="BK38" s="691">
        <v>1.4792E-2</v>
      </c>
      <c r="BL38" s="691">
        <v>3.6603999999999998E-2</v>
      </c>
      <c r="BM38" s="691">
        <v>5.37949E-2</v>
      </c>
      <c r="BN38" s="691">
        <v>4.32875E-2</v>
      </c>
      <c r="BO38" s="691">
        <v>4.1278099999999998E-2</v>
      </c>
      <c r="BP38" s="691">
        <v>3.1673300000000001E-2</v>
      </c>
      <c r="BQ38" s="691">
        <v>5.9539599999999998E-2</v>
      </c>
      <c r="BR38" s="691">
        <v>5.7870100000000001E-2</v>
      </c>
      <c r="BS38" s="691">
        <v>4.55348E-2</v>
      </c>
      <c r="BT38" s="691">
        <v>4.4779399999999997E-2</v>
      </c>
      <c r="BU38" s="691">
        <v>4.5604199999999998E-2</v>
      </c>
      <c r="BV38" s="691">
        <v>2.6115699999999999E-2</v>
      </c>
    </row>
    <row r="39" spans="1:74" ht="11.25" customHeight="1" x14ac:dyDescent="0.2">
      <c r="A39" s="499" t="s">
        <v>1272</v>
      </c>
      <c r="B39" s="500" t="s">
        <v>1206</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37.022590346999998</v>
      </c>
      <c r="AZ39" s="690">
        <v>32.403028556000002</v>
      </c>
      <c r="BA39" s="690">
        <v>32.733930090999998</v>
      </c>
      <c r="BB39" s="690">
        <v>28.065449999999998</v>
      </c>
      <c r="BC39" s="690">
        <v>30.265699999999999</v>
      </c>
      <c r="BD39" s="691">
        <v>34.800879999999999</v>
      </c>
      <c r="BE39" s="691">
        <v>36.523589999999999</v>
      </c>
      <c r="BF39" s="691">
        <v>35.003700000000002</v>
      </c>
      <c r="BG39" s="691">
        <v>30.490749999999998</v>
      </c>
      <c r="BH39" s="691">
        <v>26.83925</v>
      </c>
      <c r="BI39" s="691">
        <v>30.992699999999999</v>
      </c>
      <c r="BJ39" s="691">
        <v>33.9542</v>
      </c>
      <c r="BK39" s="691">
        <v>36.33766</v>
      </c>
      <c r="BL39" s="691">
        <v>30.558140000000002</v>
      </c>
      <c r="BM39" s="691">
        <v>33.268599999999999</v>
      </c>
      <c r="BN39" s="691">
        <v>27.220649999999999</v>
      </c>
      <c r="BO39" s="691">
        <v>30.766839999999998</v>
      </c>
      <c r="BP39" s="691">
        <v>33.838149999999999</v>
      </c>
      <c r="BQ39" s="691">
        <v>34.858229999999999</v>
      </c>
      <c r="BR39" s="691">
        <v>33.925780000000003</v>
      </c>
      <c r="BS39" s="691">
        <v>29.636060000000001</v>
      </c>
      <c r="BT39" s="691">
        <v>25.176279999999998</v>
      </c>
      <c r="BU39" s="691">
        <v>30.030619999999999</v>
      </c>
      <c r="BV39" s="691">
        <v>32.884880000000003</v>
      </c>
    </row>
    <row r="40" spans="1:74" ht="11.25" customHeight="1" x14ac:dyDescent="0.2">
      <c r="A40" s="499" t="s">
        <v>1273</v>
      </c>
      <c r="B40" s="500" t="s">
        <v>1307</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31.873100000000001</v>
      </c>
      <c r="AN40" s="690">
        <v>28.095790000000001</v>
      </c>
      <c r="AO40" s="690">
        <v>29.950579999999999</v>
      </c>
      <c r="AP40" s="690">
        <v>26.425899999999999</v>
      </c>
      <c r="AQ40" s="690">
        <v>28.329460000000001</v>
      </c>
      <c r="AR40" s="690">
        <v>31.442599999999999</v>
      </c>
      <c r="AS40" s="690">
        <v>36.386069999999997</v>
      </c>
      <c r="AT40" s="690">
        <v>33.168950000000002</v>
      </c>
      <c r="AU40" s="690">
        <v>28.119489999999999</v>
      </c>
      <c r="AV40" s="690">
        <v>29.1845</v>
      </c>
      <c r="AW40" s="690">
        <v>26.900500000000001</v>
      </c>
      <c r="AX40" s="690">
        <v>33.509650000000001</v>
      </c>
      <c r="AY40" s="690">
        <v>31.361329999999999</v>
      </c>
      <c r="AZ40" s="690">
        <v>27.26521</v>
      </c>
      <c r="BA40" s="690">
        <v>29.328230000000001</v>
      </c>
      <c r="BB40" s="690">
        <v>28.146908469</v>
      </c>
      <c r="BC40" s="690">
        <v>28.792577653999999</v>
      </c>
      <c r="BD40" s="691">
        <v>31.90924</v>
      </c>
      <c r="BE40" s="691">
        <v>34.542020000000001</v>
      </c>
      <c r="BF40" s="691">
        <v>32.964790000000001</v>
      </c>
      <c r="BG40" s="691">
        <v>28.268129999999999</v>
      </c>
      <c r="BH40" s="691">
        <v>27.142589999999998</v>
      </c>
      <c r="BI40" s="691">
        <v>28.93704</v>
      </c>
      <c r="BJ40" s="691">
        <v>32.578769999999999</v>
      </c>
      <c r="BK40" s="691">
        <v>33.096559999999997</v>
      </c>
      <c r="BL40" s="691">
        <v>27.970980000000001</v>
      </c>
      <c r="BM40" s="691">
        <v>30.067820000000001</v>
      </c>
      <c r="BN40" s="691">
        <v>25.520119999999999</v>
      </c>
      <c r="BO40" s="691">
        <v>28.07226</v>
      </c>
      <c r="BP40" s="691">
        <v>31.552499999999998</v>
      </c>
      <c r="BQ40" s="691">
        <v>33.9651</v>
      </c>
      <c r="BR40" s="691">
        <v>32.575229999999998</v>
      </c>
      <c r="BS40" s="691">
        <v>28.062860000000001</v>
      </c>
      <c r="BT40" s="691">
        <v>26.88701</v>
      </c>
      <c r="BU40" s="691">
        <v>28.667960000000001</v>
      </c>
      <c r="BV40" s="691">
        <v>32.338410000000003</v>
      </c>
    </row>
    <row r="41" spans="1:74" ht="11.25" customHeight="1" x14ac:dyDescent="0.2">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333"/>
      <c r="BE41" s="333"/>
      <c r="BF41" s="333"/>
      <c r="BG41" s="333"/>
      <c r="BH41" s="333"/>
      <c r="BI41" s="333"/>
      <c r="BJ41" s="333"/>
      <c r="BK41" s="333"/>
      <c r="BL41" s="333"/>
      <c r="BM41" s="333"/>
      <c r="BN41" s="333"/>
      <c r="BO41" s="333"/>
      <c r="BP41" s="333"/>
      <c r="BQ41" s="333"/>
      <c r="BR41" s="333"/>
      <c r="BS41" s="333"/>
      <c r="BT41" s="333"/>
      <c r="BU41" s="333"/>
      <c r="BV41" s="333"/>
    </row>
    <row r="42" spans="1:74" ht="11.25" customHeight="1" x14ac:dyDescent="0.2">
      <c r="A42" s="499" t="s">
        <v>1275</v>
      </c>
      <c r="B42" s="500" t="s">
        <v>82</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3.2623979379999999</v>
      </c>
      <c r="BB42" s="690">
        <v>3.3490579999999999</v>
      </c>
      <c r="BC42" s="690">
        <v>4.1252659999999999</v>
      </c>
      <c r="BD42" s="691">
        <v>4.8086359999999999</v>
      </c>
      <c r="BE42" s="691">
        <v>6.1132730000000004</v>
      </c>
      <c r="BF42" s="691">
        <v>6.1225250000000004</v>
      </c>
      <c r="BG42" s="691">
        <v>5.6132470000000003</v>
      </c>
      <c r="BH42" s="691">
        <v>4.3570770000000003</v>
      </c>
      <c r="BI42" s="691">
        <v>3.6190980000000001</v>
      </c>
      <c r="BJ42" s="691">
        <v>4.4671729999999998</v>
      </c>
      <c r="BK42" s="691">
        <v>4.9047520000000002</v>
      </c>
      <c r="BL42" s="691">
        <v>3.3894190000000002</v>
      </c>
      <c r="BM42" s="691">
        <v>3.405224</v>
      </c>
      <c r="BN42" s="691">
        <v>2.4988959999999998</v>
      </c>
      <c r="BO42" s="691">
        <v>3.4919850000000001</v>
      </c>
      <c r="BP42" s="691">
        <v>4.4736719999999996</v>
      </c>
      <c r="BQ42" s="691">
        <v>5.5786530000000001</v>
      </c>
      <c r="BR42" s="691">
        <v>5.2174769999999997</v>
      </c>
      <c r="BS42" s="691">
        <v>4.9760289999999996</v>
      </c>
      <c r="BT42" s="691">
        <v>4.1132660000000003</v>
      </c>
      <c r="BU42" s="691">
        <v>3.214038</v>
      </c>
      <c r="BV42" s="691">
        <v>3.743722</v>
      </c>
    </row>
    <row r="43" spans="1:74" ht="11.25" customHeight="1" x14ac:dyDescent="0.2">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1.52177155</v>
      </c>
      <c r="BB43" s="690">
        <v>1.2468109999999999</v>
      </c>
      <c r="BC43" s="690">
        <v>1.7869409999999999</v>
      </c>
      <c r="BD43" s="691">
        <v>2.5796579999999998</v>
      </c>
      <c r="BE43" s="691">
        <v>3.2799610000000001</v>
      </c>
      <c r="BF43" s="691">
        <v>3.091688</v>
      </c>
      <c r="BG43" s="691">
        <v>2.3779140000000001</v>
      </c>
      <c r="BH43" s="691">
        <v>1.8469899999999999</v>
      </c>
      <c r="BI43" s="691">
        <v>1.4752689999999999</v>
      </c>
      <c r="BJ43" s="691">
        <v>1.6191869999999999</v>
      </c>
      <c r="BK43" s="691">
        <v>1.677834</v>
      </c>
      <c r="BL43" s="691">
        <v>1.206048</v>
      </c>
      <c r="BM43" s="691">
        <v>1.022915</v>
      </c>
      <c r="BN43" s="691">
        <v>1.0648690000000001</v>
      </c>
      <c r="BO43" s="691">
        <v>1.289633</v>
      </c>
      <c r="BP43" s="691">
        <v>2.0849980000000001</v>
      </c>
      <c r="BQ43" s="691">
        <v>2.9220480000000002</v>
      </c>
      <c r="BR43" s="691">
        <v>2.6920489999999999</v>
      </c>
      <c r="BS43" s="691">
        <v>2.0438610000000001</v>
      </c>
      <c r="BT43" s="691">
        <v>1.728758</v>
      </c>
      <c r="BU43" s="691">
        <v>1.483239</v>
      </c>
      <c r="BV43" s="691">
        <v>1.601294</v>
      </c>
    </row>
    <row r="44" spans="1:74" ht="11.25" customHeight="1" x14ac:dyDescent="0.2">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2.9726669999999999</v>
      </c>
      <c r="BB44" s="690">
        <v>2.1645799999999999</v>
      </c>
      <c r="BC44" s="690">
        <v>2.4899200000000001</v>
      </c>
      <c r="BD44" s="691">
        <v>2.7983799999999999</v>
      </c>
      <c r="BE44" s="691">
        <v>2.8916599999999999</v>
      </c>
      <c r="BF44" s="691">
        <v>2.8916599999999999</v>
      </c>
      <c r="BG44" s="691">
        <v>2.7983799999999999</v>
      </c>
      <c r="BH44" s="691">
        <v>2.1691400000000001</v>
      </c>
      <c r="BI44" s="691">
        <v>2.3827199999999999</v>
      </c>
      <c r="BJ44" s="691">
        <v>2.8916599999999999</v>
      </c>
      <c r="BK44" s="691">
        <v>2.8916599999999999</v>
      </c>
      <c r="BL44" s="691">
        <v>2.6118199999999998</v>
      </c>
      <c r="BM44" s="691">
        <v>2.8916599999999999</v>
      </c>
      <c r="BN44" s="691">
        <v>2.0924399999999999</v>
      </c>
      <c r="BO44" s="691">
        <v>2.5842499999999999</v>
      </c>
      <c r="BP44" s="691">
        <v>2.7983799999999999</v>
      </c>
      <c r="BQ44" s="691">
        <v>2.8916599999999999</v>
      </c>
      <c r="BR44" s="691">
        <v>2.8916599999999999</v>
      </c>
      <c r="BS44" s="691">
        <v>2.7983799999999999</v>
      </c>
      <c r="BT44" s="691">
        <v>2.1613899999999999</v>
      </c>
      <c r="BU44" s="691">
        <v>2.411</v>
      </c>
      <c r="BV44" s="691">
        <v>2.8916599999999999</v>
      </c>
    </row>
    <row r="45" spans="1:74" ht="11.25" customHeight="1" x14ac:dyDescent="0.2">
      <c r="A45" s="499" t="s">
        <v>1278</v>
      </c>
      <c r="B45" s="502" t="s">
        <v>1202</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0.69566404800000003</v>
      </c>
      <c r="BB45" s="690">
        <v>0.75607749999999996</v>
      </c>
      <c r="BC45" s="690">
        <v>0.77132769999999995</v>
      </c>
      <c r="BD45" s="691">
        <v>0.81309920000000002</v>
      </c>
      <c r="BE45" s="691">
        <v>0.86245309999999997</v>
      </c>
      <c r="BF45" s="691">
        <v>0.81012410000000001</v>
      </c>
      <c r="BG45" s="691">
        <v>0.64259639999999996</v>
      </c>
      <c r="BH45" s="691">
        <v>0.57840210000000003</v>
      </c>
      <c r="BI45" s="691">
        <v>0.63989390000000002</v>
      </c>
      <c r="BJ45" s="691">
        <v>0.63880579999999998</v>
      </c>
      <c r="BK45" s="691">
        <v>0.69523539999999995</v>
      </c>
      <c r="BL45" s="691">
        <v>0.63970760000000004</v>
      </c>
      <c r="BM45" s="691">
        <v>0.81218599999999996</v>
      </c>
      <c r="BN45" s="691">
        <v>0.84270500000000004</v>
      </c>
      <c r="BO45" s="691">
        <v>0.84009540000000005</v>
      </c>
      <c r="BP45" s="691">
        <v>0.86422410000000005</v>
      </c>
      <c r="BQ45" s="691">
        <v>0.9030378</v>
      </c>
      <c r="BR45" s="691">
        <v>0.84130229999999995</v>
      </c>
      <c r="BS45" s="691">
        <v>0.66577560000000002</v>
      </c>
      <c r="BT45" s="691">
        <v>0.59680259999999996</v>
      </c>
      <c r="BU45" s="691">
        <v>0.65357359999999998</v>
      </c>
      <c r="BV45" s="691">
        <v>0.64966520000000005</v>
      </c>
    </row>
    <row r="46" spans="1:74" ht="11.25" customHeight="1" x14ac:dyDescent="0.2">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1.6110390560000001</v>
      </c>
      <c r="BB46" s="690">
        <v>2.1236989999999998</v>
      </c>
      <c r="BC46" s="690">
        <v>2.213346</v>
      </c>
      <c r="BD46" s="691">
        <v>1.5536700000000001</v>
      </c>
      <c r="BE46" s="691">
        <v>1.4454480000000001</v>
      </c>
      <c r="BF46" s="691">
        <v>1.478326</v>
      </c>
      <c r="BG46" s="691">
        <v>1.519574</v>
      </c>
      <c r="BH46" s="691">
        <v>2.2853409999999998</v>
      </c>
      <c r="BI46" s="691">
        <v>1.5431239999999999</v>
      </c>
      <c r="BJ46" s="691">
        <v>1.571296</v>
      </c>
      <c r="BK46" s="691">
        <v>1.4460219999999999</v>
      </c>
      <c r="BL46" s="691">
        <v>1.500869</v>
      </c>
      <c r="BM46" s="691">
        <v>1.7640480000000001</v>
      </c>
      <c r="BN46" s="691">
        <v>2.3872789999999999</v>
      </c>
      <c r="BO46" s="691">
        <v>2.2264599999999999</v>
      </c>
      <c r="BP46" s="691">
        <v>1.732774</v>
      </c>
      <c r="BQ46" s="691">
        <v>1.4946489999999999</v>
      </c>
      <c r="BR46" s="691">
        <v>1.6909149999999999</v>
      </c>
      <c r="BS46" s="691">
        <v>1.4504330000000001</v>
      </c>
      <c r="BT46" s="691">
        <v>2.5334080000000001</v>
      </c>
      <c r="BU46" s="691">
        <v>1.471514</v>
      </c>
      <c r="BV46" s="691">
        <v>1.9945850000000001</v>
      </c>
    </row>
    <row r="47" spans="1:74" ht="11.25" customHeight="1" x14ac:dyDescent="0.2">
      <c r="A47" s="499" t="s">
        <v>1280</v>
      </c>
      <c r="B47" s="500" t="s">
        <v>1306</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-7.6492779999999998E-3</v>
      </c>
      <c r="BB47" s="690">
        <v>3.6823399999999999E-2</v>
      </c>
      <c r="BC47" s="690">
        <v>5.4498999999999999E-2</v>
      </c>
      <c r="BD47" s="691">
        <v>5.87115E-2</v>
      </c>
      <c r="BE47" s="691">
        <v>5.07634E-2</v>
      </c>
      <c r="BF47" s="691">
        <v>3.7648500000000001E-2</v>
      </c>
      <c r="BG47" s="691">
        <v>4.1456800000000002E-2</v>
      </c>
      <c r="BH47" s="691">
        <v>1.1175300000000001E-2</v>
      </c>
      <c r="BI47" s="691">
        <v>1.57996E-2</v>
      </c>
      <c r="BJ47" s="691">
        <v>3.8442200000000003E-2</v>
      </c>
      <c r="BK47" s="691">
        <v>-4.6965000000000002E-3</v>
      </c>
      <c r="BL47" s="691">
        <v>2.7613999999999998E-3</v>
      </c>
      <c r="BM47" s="691">
        <v>-3.5866800000000001E-3</v>
      </c>
      <c r="BN47" s="691">
        <v>2.3178000000000001E-2</v>
      </c>
      <c r="BO47" s="691">
        <v>3.7692299999999998E-2</v>
      </c>
      <c r="BP47" s="691">
        <v>4.7453099999999998E-2</v>
      </c>
      <c r="BQ47" s="691">
        <v>4.3887299999999997E-2</v>
      </c>
      <c r="BR47" s="691">
        <v>2.8325800000000002E-2</v>
      </c>
      <c r="BS47" s="691">
        <v>3.0675999999999998E-2</v>
      </c>
      <c r="BT47" s="691">
        <v>5.2957200000000003E-3</v>
      </c>
      <c r="BU47" s="691">
        <v>7.6454299999999999E-3</v>
      </c>
      <c r="BV47" s="691">
        <v>1.8921299999999999E-2</v>
      </c>
    </row>
    <row r="48" spans="1:74" ht="11.25" customHeight="1" x14ac:dyDescent="0.2">
      <c r="A48" s="499" t="s">
        <v>1281</v>
      </c>
      <c r="B48" s="500" t="s">
        <v>1206</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10.055890314000001</v>
      </c>
      <c r="BB48" s="690">
        <v>9.6770490000000002</v>
      </c>
      <c r="BC48" s="690">
        <v>11.4413</v>
      </c>
      <c r="BD48" s="691">
        <v>12.612159999999999</v>
      </c>
      <c r="BE48" s="691">
        <v>14.643560000000001</v>
      </c>
      <c r="BF48" s="691">
        <v>14.43197</v>
      </c>
      <c r="BG48" s="691">
        <v>12.993169999999999</v>
      </c>
      <c r="BH48" s="691">
        <v>11.24813</v>
      </c>
      <c r="BI48" s="691">
        <v>9.6759039999999992</v>
      </c>
      <c r="BJ48" s="691">
        <v>11.226559999999999</v>
      </c>
      <c r="BK48" s="691">
        <v>11.610810000000001</v>
      </c>
      <c r="BL48" s="691">
        <v>9.3506250000000009</v>
      </c>
      <c r="BM48" s="691">
        <v>9.8924470000000007</v>
      </c>
      <c r="BN48" s="691">
        <v>8.9093669999999996</v>
      </c>
      <c r="BO48" s="691">
        <v>10.47012</v>
      </c>
      <c r="BP48" s="691">
        <v>12.0015</v>
      </c>
      <c r="BQ48" s="691">
        <v>13.83394</v>
      </c>
      <c r="BR48" s="691">
        <v>13.36173</v>
      </c>
      <c r="BS48" s="691">
        <v>11.96515</v>
      </c>
      <c r="BT48" s="691">
        <v>11.138920000000001</v>
      </c>
      <c r="BU48" s="691">
        <v>9.2410099999999993</v>
      </c>
      <c r="BV48" s="691">
        <v>10.899850000000001</v>
      </c>
    </row>
    <row r="49" spans="1:74" ht="11.25" customHeight="1" x14ac:dyDescent="0.2">
      <c r="A49" s="499" t="s">
        <v>1282</v>
      </c>
      <c r="B49" s="500" t="s">
        <v>1307</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7.4719990000000003</v>
      </c>
      <c r="AN49" s="690">
        <v>6.4629240000000001</v>
      </c>
      <c r="AO49" s="690">
        <v>6.5984920000000002</v>
      </c>
      <c r="AP49" s="690">
        <v>6.7987859999999998</v>
      </c>
      <c r="AQ49" s="690">
        <v>8.4780899999999999</v>
      </c>
      <c r="AR49" s="690">
        <v>11.0115</v>
      </c>
      <c r="AS49" s="690">
        <v>12.3062</v>
      </c>
      <c r="AT49" s="690">
        <v>11.07178</v>
      </c>
      <c r="AU49" s="690">
        <v>9.8179499999999997</v>
      </c>
      <c r="AV49" s="690">
        <v>8.092632</v>
      </c>
      <c r="AW49" s="690">
        <v>6.729209</v>
      </c>
      <c r="AX49" s="690">
        <v>7.6705300000000003</v>
      </c>
      <c r="AY49" s="690">
        <v>7.3386250000000004</v>
      </c>
      <c r="AZ49" s="690">
        <v>6.6011850000000001</v>
      </c>
      <c r="BA49" s="690">
        <v>7.2479339999999999</v>
      </c>
      <c r="BB49" s="690">
        <v>6.9804127595000001</v>
      </c>
      <c r="BC49" s="690">
        <v>8.7109128380000005</v>
      </c>
      <c r="BD49" s="691">
        <v>10.59952</v>
      </c>
      <c r="BE49" s="691">
        <v>11.85008</v>
      </c>
      <c r="BF49" s="691">
        <v>11.556760000000001</v>
      </c>
      <c r="BG49" s="691">
        <v>9.7684680000000004</v>
      </c>
      <c r="BH49" s="691">
        <v>7.6383919999999996</v>
      </c>
      <c r="BI49" s="691">
        <v>6.8358030000000003</v>
      </c>
      <c r="BJ49" s="691">
        <v>7.6084750000000003</v>
      </c>
      <c r="BK49" s="691">
        <v>7.7629049999999999</v>
      </c>
      <c r="BL49" s="691">
        <v>6.5956299999999999</v>
      </c>
      <c r="BM49" s="691">
        <v>7.3577219999999999</v>
      </c>
      <c r="BN49" s="691">
        <v>6.8531750000000002</v>
      </c>
      <c r="BO49" s="691">
        <v>8.6799680000000006</v>
      </c>
      <c r="BP49" s="691">
        <v>10.509550000000001</v>
      </c>
      <c r="BQ49" s="691">
        <v>11.68205</v>
      </c>
      <c r="BR49" s="691">
        <v>11.49436</v>
      </c>
      <c r="BS49" s="691">
        <v>9.8638049999999993</v>
      </c>
      <c r="BT49" s="691">
        <v>7.7228729999999999</v>
      </c>
      <c r="BU49" s="691">
        <v>6.9276809999999998</v>
      </c>
      <c r="BV49" s="691">
        <v>7.7073689999999999</v>
      </c>
    </row>
    <row r="50" spans="1:74" ht="11.25" customHeight="1" x14ac:dyDescent="0.2">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333"/>
      <c r="BE50" s="333"/>
      <c r="BF50" s="333"/>
      <c r="BG50" s="333"/>
      <c r="BH50" s="333"/>
      <c r="BI50" s="333"/>
      <c r="BJ50" s="333"/>
      <c r="BK50" s="333"/>
      <c r="BL50" s="333"/>
      <c r="BM50" s="333"/>
      <c r="BN50" s="333"/>
      <c r="BO50" s="333"/>
      <c r="BP50" s="333"/>
      <c r="BQ50" s="333"/>
      <c r="BR50" s="333"/>
      <c r="BS50" s="333"/>
      <c r="BT50" s="333"/>
      <c r="BU50" s="333"/>
      <c r="BV50" s="333"/>
    </row>
    <row r="51" spans="1:74" ht="11.25" customHeight="1" x14ac:dyDescent="0.2">
      <c r="A51" s="499" t="s">
        <v>1284</v>
      </c>
      <c r="B51" s="500" t="s">
        <v>82</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4.5849240560000002</v>
      </c>
      <c r="BB51" s="690">
        <v>3.8470390000000001</v>
      </c>
      <c r="BC51" s="690">
        <v>4.1279630000000003</v>
      </c>
      <c r="BD51" s="691">
        <v>6.2579729999999998</v>
      </c>
      <c r="BE51" s="691">
        <v>9.3936869999999999</v>
      </c>
      <c r="BF51" s="691">
        <v>9.4131490000000007</v>
      </c>
      <c r="BG51" s="691">
        <v>7.9614240000000001</v>
      </c>
      <c r="BH51" s="691">
        <v>8.5313379999999999</v>
      </c>
      <c r="BI51" s="691">
        <v>6.5380010000000004</v>
      </c>
      <c r="BJ51" s="691">
        <v>7.2256470000000004</v>
      </c>
      <c r="BK51" s="691">
        <v>5.288672</v>
      </c>
      <c r="BL51" s="691">
        <v>4.2548769999999996</v>
      </c>
      <c r="BM51" s="691">
        <v>4.4361870000000003</v>
      </c>
      <c r="BN51" s="691">
        <v>3.0741830000000001</v>
      </c>
      <c r="BO51" s="691">
        <v>3.3088419999999998</v>
      </c>
      <c r="BP51" s="691">
        <v>6.0092090000000002</v>
      </c>
      <c r="BQ51" s="691">
        <v>9.3054659999999991</v>
      </c>
      <c r="BR51" s="691">
        <v>9.3448039999999999</v>
      </c>
      <c r="BS51" s="691">
        <v>8.0183879999999998</v>
      </c>
      <c r="BT51" s="691">
        <v>8.3358380000000007</v>
      </c>
      <c r="BU51" s="691">
        <v>6.5479289999999999</v>
      </c>
      <c r="BV51" s="691">
        <v>7.2076039999999999</v>
      </c>
    </row>
    <row r="52" spans="1:74" ht="11.25" customHeight="1" x14ac:dyDescent="0.2">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0.117241999</v>
      </c>
      <c r="BB52" s="690">
        <v>0.19805339999999999</v>
      </c>
      <c r="BC52" s="690">
        <v>0.34133479999999999</v>
      </c>
      <c r="BD52" s="691">
        <v>0.61108110000000004</v>
      </c>
      <c r="BE52" s="691">
        <v>0.90987200000000001</v>
      </c>
      <c r="BF52" s="691">
        <v>0.8274629</v>
      </c>
      <c r="BG52" s="691">
        <v>0.80041589999999996</v>
      </c>
      <c r="BH52" s="691">
        <v>0.66049279999999999</v>
      </c>
      <c r="BI52" s="691">
        <v>0.59647110000000003</v>
      </c>
      <c r="BJ52" s="691">
        <v>0.62495299999999998</v>
      </c>
      <c r="BK52" s="691">
        <v>0.31297209999999998</v>
      </c>
      <c r="BL52" s="691">
        <v>0.46237610000000001</v>
      </c>
      <c r="BM52" s="691">
        <v>0.18748970000000001</v>
      </c>
      <c r="BN52" s="691">
        <v>0.17127990000000001</v>
      </c>
      <c r="BO52" s="691">
        <v>0.40273750000000003</v>
      </c>
      <c r="BP52" s="691">
        <v>0.65902930000000004</v>
      </c>
      <c r="BQ52" s="691">
        <v>0.86266359999999997</v>
      </c>
      <c r="BR52" s="691">
        <v>0.79514640000000003</v>
      </c>
      <c r="BS52" s="691">
        <v>0.79063150000000004</v>
      </c>
      <c r="BT52" s="691">
        <v>0.7176806</v>
      </c>
      <c r="BU52" s="691">
        <v>0.63881829999999995</v>
      </c>
      <c r="BV52" s="691">
        <v>0.6510399</v>
      </c>
    </row>
    <row r="53" spans="1:74" ht="11.25" customHeight="1" x14ac:dyDescent="0.2">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1.466126</v>
      </c>
      <c r="BB53" s="690">
        <v>0.88866999999999996</v>
      </c>
      <c r="BC53" s="690">
        <v>1.6937599999999999</v>
      </c>
      <c r="BD53" s="691">
        <v>1.5392699999999999</v>
      </c>
      <c r="BE53" s="691">
        <v>1.5905800000000001</v>
      </c>
      <c r="BF53" s="691">
        <v>1.5905800000000001</v>
      </c>
      <c r="BG53" s="691">
        <v>1.24963</v>
      </c>
      <c r="BH53" s="691">
        <v>0.85694999999999999</v>
      </c>
      <c r="BI53" s="691">
        <v>1.5392699999999999</v>
      </c>
      <c r="BJ53" s="691">
        <v>1.5905800000000001</v>
      </c>
      <c r="BK53" s="691">
        <v>1.5905800000000001</v>
      </c>
      <c r="BL53" s="691">
        <v>1.43666</v>
      </c>
      <c r="BM53" s="691">
        <v>1.5905800000000001</v>
      </c>
      <c r="BN53" s="691">
        <v>1.5392699999999999</v>
      </c>
      <c r="BO53" s="691">
        <v>1.5905800000000001</v>
      </c>
      <c r="BP53" s="691">
        <v>1.5392699999999999</v>
      </c>
      <c r="BQ53" s="691">
        <v>1.5905800000000001</v>
      </c>
      <c r="BR53" s="691">
        <v>1.5905800000000001</v>
      </c>
      <c r="BS53" s="691">
        <v>1.4108799999999999</v>
      </c>
      <c r="BT53" s="691">
        <v>0.96153</v>
      </c>
      <c r="BU53" s="691">
        <v>1.5392699999999999</v>
      </c>
      <c r="BV53" s="691">
        <v>1.5905800000000001</v>
      </c>
    </row>
    <row r="54" spans="1:74" ht="11.25" customHeight="1" x14ac:dyDescent="0.2">
      <c r="A54" s="499" t="s">
        <v>1287</v>
      </c>
      <c r="B54" s="502" t="s">
        <v>1202</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0.98695629399999996</v>
      </c>
      <c r="AZ54" s="690">
        <v>1.072839678</v>
      </c>
      <c r="BA54" s="690">
        <v>1.5158755799999999</v>
      </c>
      <c r="BB54" s="690">
        <v>1.67</v>
      </c>
      <c r="BC54" s="690">
        <v>1.79</v>
      </c>
      <c r="BD54" s="691">
        <v>1.98</v>
      </c>
      <c r="BE54" s="691">
        <v>1.955759</v>
      </c>
      <c r="BF54" s="691">
        <v>1.6400809999999999</v>
      </c>
      <c r="BG54" s="691">
        <v>1.102174</v>
      </c>
      <c r="BH54" s="691">
        <v>0.7</v>
      </c>
      <c r="BI54" s="691">
        <v>0.61</v>
      </c>
      <c r="BJ54" s="691">
        <v>0.76992649999999996</v>
      </c>
      <c r="BK54" s="691">
        <v>0.84045449999999999</v>
      </c>
      <c r="BL54" s="691">
        <v>0.85076569999999996</v>
      </c>
      <c r="BM54" s="691">
        <v>1.545288</v>
      </c>
      <c r="BN54" s="691">
        <v>2.113</v>
      </c>
      <c r="BO54" s="691">
        <v>2.6285120000000002</v>
      </c>
      <c r="BP54" s="691">
        <v>2.586938</v>
      </c>
      <c r="BQ54" s="691">
        <v>2.6858569999999999</v>
      </c>
      <c r="BR54" s="691">
        <v>2.320535</v>
      </c>
      <c r="BS54" s="691">
        <v>1.7157830000000001</v>
      </c>
      <c r="BT54" s="691">
        <v>1.111486</v>
      </c>
      <c r="BU54" s="691">
        <v>0.9668466</v>
      </c>
      <c r="BV54" s="691">
        <v>1.2833920000000001</v>
      </c>
    </row>
    <row r="55" spans="1:74" ht="11.25" customHeight="1" x14ac:dyDescent="0.2">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6.5060695300000004</v>
      </c>
      <c r="BB55" s="690">
        <v>7.1518389999999998</v>
      </c>
      <c r="BC55" s="690">
        <v>8.0724560000000007</v>
      </c>
      <c r="BD55" s="691">
        <v>7.3977979999999999</v>
      </c>
      <c r="BE55" s="691">
        <v>7.135141</v>
      </c>
      <c r="BF55" s="691">
        <v>7.2926089999999997</v>
      </c>
      <c r="BG55" s="691">
        <v>6.3913089999999997</v>
      </c>
      <c r="BH55" s="691">
        <v>6.1888310000000004</v>
      </c>
      <c r="BI55" s="691">
        <v>5.1069279999999999</v>
      </c>
      <c r="BJ55" s="691">
        <v>4.9453630000000004</v>
      </c>
      <c r="BK55" s="691">
        <v>5.1469389999999997</v>
      </c>
      <c r="BL55" s="691">
        <v>5.2742300000000002</v>
      </c>
      <c r="BM55" s="691">
        <v>6.5927769999999999</v>
      </c>
      <c r="BN55" s="691">
        <v>7.3057670000000003</v>
      </c>
      <c r="BO55" s="691">
        <v>8.2093749999999996</v>
      </c>
      <c r="BP55" s="691">
        <v>8.0932589999999998</v>
      </c>
      <c r="BQ55" s="691">
        <v>7.9449269999999999</v>
      </c>
      <c r="BR55" s="691">
        <v>8.1441289999999995</v>
      </c>
      <c r="BS55" s="691">
        <v>7.1807210000000001</v>
      </c>
      <c r="BT55" s="691">
        <v>7.2083469999999998</v>
      </c>
      <c r="BU55" s="691">
        <v>5.7186649999999997</v>
      </c>
      <c r="BV55" s="691">
        <v>5.5301150000000003</v>
      </c>
    </row>
    <row r="56" spans="1:74" ht="11.25" customHeight="1" x14ac:dyDescent="0.2">
      <c r="A56" s="499" t="s">
        <v>1289</v>
      </c>
      <c r="B56" s="500" t="s">
        <v>1306</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9.936673E-3</v>
      </c>
      <c r="BB56" s="690">
        <v>9.7131000000000006E-3</v>
      </c>
      <c r="BC56" s="690">
        <v>-8.2670599999999997E-2</v>
      </c>
      <c r="BD56" s="691">
        <v>-6.9752E-3</v>
      </c>
      <c r="BE56" s="691">
        <v>-3.8548800000000001E-2</v>
      </c>
      <c r="BF56" s="691">
        <v>-1.26026E-2</v>
      </c>
      <c r="BG56" s="691">
        <v>3.9323400000000001E-2</v>
      </c>
      <c r="BH56" s="691">
        <v>-4.02946E-2</v>
      </c>
      <c r="BI56" s="691">
        <v>-3.7689100000000003E-2</v>
      </c>
      <c r="BJ56" s="691">
        <v>6.6944699999999996E-2</v>
      </c>
      <c r="BK56" s="691">
        <v>-2.32944E-2</v>
      </c>
      <c r="BL56" s="691">
        <v>5.9207599999999999E-2</v>
      </c>
      <c r="BM56" s="691">
        <v>5.5140300000000003E-2</v>
      </c>
      <c r="BN56" s="691">
        <v>4.4346099999999999E-2</v>
      </c>
      <c r="BO56" s="691">
        <v>-4.5289000000000003E-2</v>
      </c>
      <c r="BP56" s="691">
        <v>2.6028900000000001E-2</v>
      </c>
      <c r="BQ56" s="691">
        <v>-2.67113E-2</v>
      </c>
      <c r="BR56" s="691">
        <v>-1.1333899999999999E-2</v>
      </c>
      <c r="BS56" s="691">
        <v>6.2863799999999997E-2</v>
      </c>
      <c r="BT56" s="691">
        <v>-1.51681E-2</v>
      </c>
      <c r="BU56" s="691">
        <v>-1.72356E-2</v>
      </c>
      <c r="BV56" s="691">
        <v>6.1104199999999997E-2</v>
      </c>
    </row>
    <row r="57" spans="1:74" ht="11.25" customHeight="1" x14ac:dyDescent="0.2">
      <c r="A57" s="499" t="s">
        <v>1290</v>
      </c>
      <c r="B57" s="500" t="s">
        <v>1206</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13.985183924999999</v>
      </c>
      <c r="AZ57" s="690">
        <v>13.005592164999999</v>
      </c>
      <c r="BA57" s="690">
        <v>14.200173838</v>
      </c>
      <c r="BB57" s="690">
        <v>13.765309999999999</v>
      </c>
      <c r="BC57" s="690">
        <v>15.94284</v>
      </c>
      <c r="BD57" s="691">
        <v>17.779150000000001</v>
      </c>
      <c r="BE57" s="691">
        <v>20.946490000000001</v>
      </c>
      <c r="BF57" s="691">
        <v>20.751280000000001</v>
      </c>
      <c r="BG57" s="691">
        <v>17.544280000000001</v>
      </c>
      <c r="BH57" s="691">
        <v>16.897320000000001</v>
      </c>
      <c r="BI57" s="691">
        <v>14.352980000000001</v>
      </c>
      <c r="BJ57" s="691">
        <v>15.223409999999999</v>
      </c>
      <c r="BK57" s="691">
        <v>13.156319999999999</v>
      </c>
      <c r="BL57" s="691">
        <v>12.33812</v>
      </c>
      <c r="BM57" s="691">
        <v>14.40746</v>
      </c>
      <c r="BN57" s="691">
        <v>14.24785</v>
      </c>
      <c r="BO57" s="691">
        <v>16.094760000000001</v>
      </c>
      <c r="BP57" s="691">
        <v>18.913730000000001</v>
      </c>
      <c r="BQ57" s="691">
        <v>22.362780000000001</v>
      </c>
      <c r="BR57" s="691">
        <v>22.183859999999999</v>
      </c>
      <c r="BS57" s="691">
        <v>19.179269999999999</v>
      </c>
      <c r="BT57" s="691">
        <v>18.319710000000001</v>
      </c>
      <c r="BU57" s="691">
        <v>15.39429</v>
      </c>
      <c r="BV57" s="691">
        <v>16.323840000000001</v>
      </c>
    </row>
    <row r="58" spans="1:74" ht="11.25" customHeight="1" x14ac:dyDescent="0.2">
      <c r="A58" s="518" t="s">
        <v>1291</v>
      </c>
      <c r="B58" s="520" t="s">
        <v>1307</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19.72429</v>
      </c>
      <c r="AN58" s="521">
        <v>16.907689999999999</v>
      </c>
      <c r="AO58" s="521">
        <v>18.951429999999998</v>
      </c>
      <c r="AP58" s="521">
        <v>18.598559999999999</v>
      </c>
      <c r="AQ58" s="521">
        <v>20.505420000000001</v>
      </c>
      <c r="AR58" s="521">
        <v>23.366219999999998</v>
      </c>
      <c r="AS58" s="521">
        <v>28.03566</v>
      </c>
      <c r="AT58" s="521">
        <v>26.269300000000001</v>
      </c>
      <c r="AU58" s="521">
        <v>22.93647</v>
      </c>
      <c r="AV58" s="521">
        <v>20.959710000000001</v>
      </c>
      <c r="AW58" s="521">
        <v>18.393280000000001</v>
      </c>
      <c r="AX58" s="521">
        <v>20.103929999999998</v>
      </c>
      <c r="AY58" s="521">
        <v>19.355519999999999</v>
      </c>
      <c r="AZ58" s="521">
        <v>16.930579999999999</v>
      </c>
      <c r="BA58" s="521">
        <v>19.71649</v>
      </c>
      <c r="BB58" s="521">
        <v>17.474322190999999</v>
      </c>
      <c r="BC58" s="521">
        <v>20.146350507000001</v>
      </c>
      <c r="BD58" s="522">
        <v>22.683430000000001</v>
      </c>
      <c r="BE58" s="522">
        <v>25.721540000000001</v>
      </c>
      <c r="BF58" s="522">
        <v>25.665400000000002</v>
      </c>
      <c r="BG58" s="522">
        <v>22.991589999999999</v>
      </c>
      <c r="BH58" s="522">
        <v>20.203710000000001</v>
      </c>
      <c r="BI58" s="522">
        <v>19.248740000000002</v>
      </c>
      <c r="BJ58" s="522">
        <v>20.216940000000001</v>
      </c>
      <c r="BK58" s="522">
        <v>20.245329999999999</v>
      </c>
      <c r="BL58" s="522">
        <v>17.68027</v>
      </c>
      <c r="BM58" s="522">
        <v>20.142969999999998</v>
      </c>
      <c r="BN58" s="522">
        <v>18.004570000000001</v>
      </c>
      <c r="BO58" s="522">
        <v>20.57949</v>
      </c>
      <c r="BP58" s="522">
        <v>22.69134</v>
      </c>
      <c r="BQ58" s="522">
        <v>25.407789999999999</v>
      </c>
      <c r="BR58" s="522">
        <v>25.401789999999998</v>
      </c>
      <c r="BS58" s="522">
        <v>22.853819999999999</v>
      </c>
      <c r="BT58" s="522">
        <v>20.025040000000001</v>
      </c>
      <c r="BU58" s="522">
        <v>19.07028</v>
      </c>
      <c r="BV58" s="522">
        <v>20.06279</v>
      </c>
    </row>
    <row r="59" spans="1:74" ht="11.95" customHeight="1" x14ac:dyDescent="0.2">
      <c r="A59" s="517"/>
      <c r="B59" s="815" t="s">
        <v>1372</v>
      </c>
      <c r="C59" s="815"/>
      <c r="D59" s="815"/>
      <c r="E59" s="815"/>
      <c r="F59" s="815"/>
      <c r="G59" s="815"/>
      <c r="H59" s="815"/>
      <c r="I59" s="815"/>
      <c r="J59" s="815"/>
      <c r="K59" s="815"/>
      <c r="L59" s="815"/>
      <c r="M59" s="815"/>
      <c r="N59" s="815"/>
      <c r="O59" s="815"/>
      <c r="P59" s="815"/>
      <c r="Q59" s="815"/>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1.95" customHeight="1" x14ac:dyDescent="0.2">
      <c r="A60" s="517"/>
      <c r="B60" s="815" t="s">
        <v>1367</v>
      </c>
      <c r="C60" s="815"/>
      <c r="D60" s="815"/>
      <c r="E60" s="815"/>
      <c r="F60" s="815"/>
      <c r="G60" s="815"/>
      <c r="H60" s="815"/>
      <c r="I60" s="815"/>
      <c r="J60" s="815"/>
      <c r="K60" s="815"/>
      <c r="L60" s="815"/>
      <c r="M60" s="815"/>
      <c r="N60" s="815"/>
      <c r="O60" s="815"/>
      <c r="P60" s="815"/>
      <c r="Q60" s="8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1.95" customHeight="1" x14ac:dyDescent="0.2">
      <c r="A61" s="517"/>
      <c r="B61" s="815" t="s">
        <v>1368</v>
      </c>
      <c r="C61" s="815"/>
      <c r="D61" s="815"/>
      <c r="E61" s="815"/>
      <c r="F61" s="815"/>
      <c r="G61" s="815"/>
      <c r="H61" s="815"/>
      <c r="I61" s="815"/>
      <c r="J61" s="815"/>
      <c r="K61" s="815"/>
      <c r="L61" s="815"/>
      <c r="M61" s="815"/>
      <c r="N61" s="815"/>
      <c r="O61" s="815"/>
      <c r="P61" s="815"/>
      <c r="Q61" s="815"/>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1.95" customHeight="1" x14ac:dyDescent="0.2">
      <c r="A62" s="524"/>
      <c r="B62" s="815" t="s">
        <v>1369</v>
      </c>
      <c r="C62" s="815"/>
      <c r="D62" s="815"/>
      <c r="E62" s="815"/>
      <c r="F62" s="815"/>
      <c r="G62" s="815"/>
      <c r="H62" s="815"/>
      <c r="I62" s="815"/>
      <c r="J62" s="815"/>
      <c r="K62" s="815"/>
      <c r="L62" s="815"/>
      <c r="M62" s="815"/>
      <c r="N62" s="815"/>
      <c r="O62" s="815"/>
      <c r="P62" s="815"/>
      <c r="Q62" s="815"/>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1.95" customHeight="1" x14ac:dyDescent="0.2">
      <c r="A63" s="524"/>
      <c r="B63" s="815" t="s">
        <v>1370</v>
      </c>
      <c r="C63" s="815"/>
      <c r="D63" s="815"/>
      <c r="E63" s="815"/>
      <c r="F63" s="815"/>
      <c r="G63" s="815"/>
      <c r="H63" s="815"/>
      <c r="I63" s="815"/>
      <c r="J63" s="815"/>
      <c r="K63" s="815"/>
      <c r="L63" s="815"/>
      <c r="M63" s="815"/>
      <c r="N63" s="815"/>
      <c r="O63" s="815"/>
      <c r="P63" s="815"/>
      <c r="Q63" s="815"/>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1.95" customHeight="1" x14ac:dyDescent="0.2">
      <c r="A64" s="524"/>
      <c r="B64" s="721" t="s">
        <v>1371</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1.95" customHeight="1" x14ac:dyDescent="0.2">
      <c r="A65" s="524"/>
      <c r="B65" s="817" t="str">
        <f>"Notes: "&amp;"EIA completed modeling and analysis for this report on " &amp;Dates!D2&amp;"."</f>
        <v>Notes: EIA completed modeling and analysis for this report on Thursday June 2, 2022.</v>
      </c>
      <c r="C65" s="817"/>
      <c r="D65" s="817"/>
      <c r="E65" s="817"/>
      <c r="F65" s="817"/>
      <c r="G65" s="817"/>
      <c r="H65" s="817"/>
      <c r="I65" s="817"/>
      <c r="J65" s="817"/>
      <c r="K65" s="817"/>
      <c r="L65" s="817"/>
      <c r="M65" s="817"/>
      <c r="N65" s="817"/>
      <c r="O65" s="817"/>
      <c r="P65" s="817"/>
      <c r="Q65" s="817"/>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1.95" customHeight="1" x14ac:dyDescent="0.2">
      <c r="A66" s="524"/>
      <c r="B66" s="764" t="s">
        <v>351</v>
      </c>
      <c r="C66" s="764"/>
      <c r="D66" s="764"/>
      <c r="E66" s="764"/>
      <c r="F66" s="764"/>
      <c r="G66" s="764"/>
      <c r="H66" s="764"/>
      <c r="I66" s="764"/>
      <c r="J66" s="764"/>
      <c r="K66" s="764"/>
      <c r="L66" s="764"/>
      <c r="M66" s="764"/>
      <c r="N66" s="764"/>
      <c r="O66" s="764"/>
      <c r="P66" s="764"/>
      <c r="Q66" s="764"/>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1.95" customHeight="1" x14ac:dyDescent="0.2">
      <c r="A67" s="524"/>
      <c r="B67" s="817" t="s">
        <v>1365</v>
      </c>
      <c r="C67" s="817"/>
      <c r="D67" s="817"/>
      <c r="E67" s="817"/>
      <c r="F67" s="817"/>
      <c r="G67" s="817"/>
      <c r="H67" s="817"/>
      <c r="I67" s="817"/>
      <c r="J67" s="817"/>
      <c r="K67" s="817"/>
      <c r="L67" s="817"/>
      <c r="M67" s="817"/>
      <c r="N67" s="817"/>
      <c r="O67" s="817"/>
      <c r="P67" s="817"/>
      <c r="Q67" s="817"/>
    </row>
    <row r="68" spans="1:74" ht="11.95" customHeight="1" x14ac:dyDescent="0.2">
      <c r="A68" s="524"/>
      <c r="B68" s="757" t="s">
        <v>1355</v>
      </c>
      <c r="C68" s="757"/>
      <c r="D68" s="757"/>
      <c r="E68" s="757"/>
      <c r="F68" s="757"/>
      <c r="G68" s="757"/>
      <c r="H68" s="757"/>
      <c r="I68" s="757"/>
      <c r="J68" s="757"/>
      <c r="K68" s="757"/>
      <c r="L68" s="757"/>
      <c r="M68" s="757"/>
      <c r="N68" s="757"/>
      <c r="O68" s="757"/>
      <c r="P68" s="757"/>
      <c r="Q68" s="757"/>
    </row>
    <row r="69" spans="1:74" ht="11.95" customHeight="1" x14ac:dyDescent="0.2">
      <c r="A69" s="524"/>
      <c r="B69" s="757"/>
      <c r="C69" s="757"/>
      <c r="D69" s="757"/>
      <c r="E69" s="757"/>
      <c r="F69" s="757"/>
      <c r="G69" s="757"/>
      <c r="H69" s="757"/>
      <c r="I69" s="757"/>
      <c r="J69" s="757"/>
      <c r="K69" s="757"/>
      <c r="L69" s="757"/>
      <c r="M69" s="757"/>
      <c r="N69" s="757"/>
      <c r="O69" s="757"/>
      <c r="P69" s="757"/>
      <c r="Q69" s="757"/>
    </row>
    <row r="70" spans="1:74" ht="11.95" customHeight="1" x14ac:dyDescent="0.2">
      <c r="A70" s="524"/>
      <c r="B70" s="765" t="s">
        <v>1362</v>
      </c>
      <c r="C70" s="765"/>
      <c r="D70" s="765"/>
      <c r="E70" s="765"/>
      <c r="F70" s="765"/>
      <c r="G70" s="765"/>
      <c r="H70" s="765"/>
      <c r="I70" s="765"/>
      <c r="J70" s="765"/>
      <c r="K70" s="765"/>
      <c r="L70" s="765"/>
      <c r="M70" s="765"/>
      <c r="N70" s="765"/>
      <c r="O70" s="765"/>
      <c r="P70" s="765"/>
      <c r="Q70" s="765"/>
    </row>
    <row r="72" spans="1:74" ht="8.1999999999999993"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B24" sqref="B24"/>
    </sheetView>
  </sheetViews>
  <sheetFormatPr defaultColWidth="8.5" defaultRowHeight="12.85" x14ac:dyDescent="0.2"/>
  <cols>
    <col min="1" max="1" width="13.5" style="282" customWidth="1"/>
    <col min="2" max="2" width="90" style="282" customWidth="1"/>
    <col min="3" max="16384" width="8.5" style="282"/>
  </cols>
  <sheetData>
    <row r="1" spans="1:18" x14ac:dyDescent="0.2">
      <c r="A1" s="282" t="s">
        <v>501</v>
      </c>
    </row>
    <row r="6" spans="1:18" ht="15.7" x14ac:dyDescent="0.25">
      <c r="B6" s="283" t="str">
        <f>"Short-Term Energy Outlook, "&amp;Dates!D1</f>
        <v>Short-Term Energy Outlook, June 2022</v>
      </c>
    </row>
    <row r="8" spans="1:18" ht="15" customHeight="1" x14ac:dyDescent="0.2">
      <c r="A8" s="284"/>
      <c r="B8" s="285" t="s">
        <v>233</v>
      </c>
      <c r="C8" s="286"/>
      <c r="D8" s="286"/>
      <c r="E8" s="286"/>
      <c r="F8" s="286"/>
      <c r="G8" s="286"/>
      <c r="H8" s="286"/>
      <c r="I8" s="286"/>
      <c r="J8" s="286"/>
      <c r="K8" s="286"/>
      <c r="L8" s="286"/>
      <c r="M8" s="286"/>
      <c r="N8" s="286"/>
      <c r="O8" s="286"/>
      <c r="P8" s="286"/>
      <c r="Q8" s="286"/>
      <c r="R8" s="286"/>
    </row>
    <row r="9" spans="1:18" ht="15" customHeight="1" x14ac:dyDescent="0.2">
      <c r="A9" s="284"/>
      <c r="B9" s="285" t="s">
        <v>981</v>
      </c>
      <c r="C9" s="286"/>
      <c r="D9" s="286"/>
      <c r="E9" s="286"/>
      <c r="F9" s="286"/>
      <c r="G9" s="286"/>
      <c r="H9" s="286"/>
      <c r="I9" s="286"/>
      <c r="J9" s="286"/>
      <c r="K9" s="286"/>
      <c r="L9" s="286"/>
      <c r="M9" s="286"/>
      <c r="N9" s="286"/>
      <c r="O9" s="286"/>
      <c r="P9" s="286"/>
      <c r="Q9" s="286"/>
      <c r="R9" s="286"/>
    </row>
    <row r="10" spans="1:18" ht="15" customHeight="1" x14ac:dyDescent="0.2">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237</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7" x14ac:dyDescent="0.2"/>
  <cols>
    <col min="1" max="1" width="12.5" style="527" customWidth="1"/>
    <col min="2" max="2" width="30" style="527" customWidth="1"/>
    <col min="3" max="55" width="6.5" style="527" customWidth="1"/>
    <col min="56" max="58" width="6.5" style="166" customWidth="1"/>
    <col min="59" max="74" width="6.5" style="527" customWidth="1"/>
    <col min="75" max="16384" width="11" style="527"/>
  </cols>
  <sheetData>
    <row r="1" spans="1:74" ht="12.85" customHeight="1" x14ac:dyDescent="0.2">
      <c r="A1" s="735" t="s">
        <v>792</v>
      </c>
      <c r="B1" s="525" t="s">
        <v>1393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85" customHeight="1" x14ac:dyDescent="0.2">
      <c r="A2" s="736"/>
      <c r="B2" s="486" t="str">
        <f>"U.S. Energy Information Administration  |  Short-Term Energy Outlook  - "&amp;Dates!D1</f>
        <v>U.S. Energy Information Administration  |  Short-Term Energy Outlook  - June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85" customHeight="1" x14ac:dyDescent="0.2">
      <c r="A3" s="528"/>
      <c r="B3" s="529"/>
      <c r="C3" s="739">
        <f>Dates!D3</f>
        <v>2018</v>
      </c>
      <c r="D3" s="742"/>
      <c r="E3" s="742"/>
      <c r="F3" s="742"/>
      <c r="G3" s="742"/>
      <c r="H3" s="742"/>
      <c r="I3" s="742"/>
      <c r="J3" s="742"/>
      <c r="K3" s="742"/>
      <c r="L3" s="742"/>
      <c r="M3" s="742"/>
      <c r="N3" s="813"/>
      <c r="O3" s="739">
        <f>C3+1</f>
        <v>2019</v>
      </c>
      <c r="P3" s="742"/>
      <c r="Q3" s="742"/>
      <c r="R3" s="742"/>
      <c r="S3" s="742"/>
      <c r="T3" s="742"/>
      <c r="U3" s="742"/>
      <c r="V3" s="742"/>
      <c r="W3" s="742"/>
      <c r="X3" s="742"/>
      <c r="Y3" s="742"/>
      <c r="Z3" s="813"/>
      <c r="AA3" s="739">
        <f>O3+1</f>
        <v>2020</v>
      </c>
      <c r="AB3" s="742"/>
      <c r="AC3" s="742"/>
      <c r="AD3" s="742"/>
      <c r="AE3" s="742"/>
      <c r="AF3" s="742"/>
      <c r="AG3" s="742"/>
      <c r="AH3" s="742"/>
      <c r="AI3" s="742"/>
      <c r="AJ3" s="742"/>
      <c r="AK3" s="742"/>
      <c r="AL3" s="813"/>
      <c r="AM3" s="739">
        <f>AA3+1</f>
        <v>2021</v>
      </c>
      <c r="AN3" s="742"/>
      <c r="AO3" s="742"/>
      <c r="AP3" s="742"/>
      <c r="AQ3" s="742"/>
      <c r="AR3" s="742"/>
      <c r="AS3" s="742"/>
      <c r="AT3" s="742"/>
      <c r="AU3" s="742"/>
      <c r="AV3" s="742"/>
      <c r="AW3" s="742"/>
      <c r="AX3" s="813"/>
      <c r="AY3" s="739">
        <f>AM3+1</f>
        <v>2022</v>
      </c>
      <c r="AZ3" s="742"/>
      <c r="BA3" s="742"/>
      <c r="BB3" s="742"/>
      <c r="BC3" s="742"/>
      <c r="BD3" s="742"/>
      <c r="BE3" s="742"/>
      <c r="BF3" s="742"/>
      <c r="BG3" s="742"/>
      <c r="BH3" s="742"/>
      <c r="BI3" s="742"/>
      <c r="BJ3" s="813"/>
      <c r="BK3" s="739">
        <f>AY3+1</f>
        <v>2023</v>
      </c>
      <c r="BL3" s="742"/>
      <c r="BM3" s="742"/>
      <c r="BN3" s="742"/>
      <c r="BO3" s="742"/>
      <c r="BP3" s="742"/>
      <c r="BQ3" s="742"/>
      <c r="BR3" s="742"/>
      <c r="BS3" s="742"/>
      <c r="BT3" s="742"/>
      <c r="BU3" s="742"/>
      <c r="BV3" s="813"/>
    </row>
    <row r="4" spans="1:74" s="166" customFormat="1" ht="12.85" customHeight="1" x14ac:dyDescent="0.2">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95" customHeight="1" x14ac:dyDescent="0.2">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1.95" customHeight="1" x14ac:dyDescent="0.2">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1.2660009999999999E-2</v>
      </c>
      <c r="AZ6" s="263">
        <v>1.0544660000000001E-2</v>
      </c>
      <c r="BA6" s="263">
        <v>1.1231776000000001E-2</v>
      </c>
      <c r="BB6" s="263">
        <v>1.103E-2</v>
      </c>
      <c r="BC6" s="263">
        <v>1.2297499999999999E-2</v>
      </c>
      <c r="BD6" s="329">
        <v>1.26734E-2</v>
      </c>
      <c r="BE6" s="329">
        <v>1.2635800000000001E-2</v>
      </c>
      <c r="BF6" s="329">
        <v>1.21618E-2</v>
      </c>
      <c r="BG6" s="329">
        <v>1.1979399999999999E-2</v>
      </c>
      <c r="BH6" s="329">
        <v>1.1758599999999999E-2</v>
      </c>
      <c r="BI6" s="329">
        <v>1.0789200000000001E-2</v>
      </c>
      <c r="BJ6" s="329">
        <v>1.2632900000000001E-2</v>
      </c>
      <c r="BK6" s="329">
        <v>1.20962E-2</v>
      </c>
      <c r="BL6" s="329">
        <v>1.02367E-2</v>
      </c>
      <c r="BM6" s="329">
        <v>1.09915E-2</v>
      </c>
      <c r="BN6" s="329">
        <v>9.2903900000000008E-3</v>
      </c>
      <c r="BO6" s="329">
        <v>1.15721E-2</v>
      </c>
      <c r="BP6" s="329">
        <v>1.26479E-2</v>
      </c>
      <c r="BQ6" s="329">
        <v>1.26792E-2</v>
      </c>
      <c r="BR6" s="329">
        <v>1.2164100000000001E-2</v>
      </c>
      <c r="BS6" s="329">
        <v>1.193E-2</v>
      </c>
      <c r="BT6" s="329">
        <v>1.09313E-2</v>
      </c>
      <c r="BU6" s="329">
        <v>1.08012E-2</v>
      </c>
      <c r="BV6" s="329">
        <v>1.20553E-2</v>
      </c>
    </row>
    <row r="7" spans="1:74" ht="11.95" customHeight="1" x14ac:dyDescent="0.2">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0.206784471</v>
      </c>
      <c r="BA7" s="263">
        <v>0.22265579999999999</v>
      </c>
      <c r="BB7" s="263">
        <v>0.18843219999999999</v>
      </c>
      <c r="BC7" s="263">
        <v>0.21697810000000001</v>
      </c>
      <c r="BD7" s="329">
        <v>0.237955</v>
      </c>
      <c r="BE7" s="329">
        <v>0.22413060000000001</v>
      </c>
      <c r="BF7" s="329">
        <v>0.18399489999999999</v>
      </c>
      <c r="BG7" s="329">
        <v>0.15119940000000001</v>
      </c>
      <c r="BH7" s="329">
        <v>0.14937259999999999</v>
      </c>
      <c r="BI7" s="329">
        <v>0.16738610000000001</v>
      </c>
      <c r="BJ7" s="329">
        <v>0.18513109999999999</v>
      </c>
      <c r="BK7" s="329">
        <v>0.21159890000000001</v>
      </c>
      <c r="BL7" s="329">
        <v>0.18967539999999999</v>
      </c>
      <c r="BM7" s="329">
        <v>0.21241299999999999</v>
      </c>
      <c r="BN7" s="329">
        <v>0.21495800000000001</v>
      </c>
      <c r="BO7" s="329">
        <v>0.24933520000000001</v>
      </c>
      <c r="BP7" s="329">
        <v>0.24295530000000001</v>
      </c>
      <c r="BQ7" s="329">
        <v>0.22424569999999999</v>
      </c>
      <c r="BR7" s="329">
        <v>0.19000259999999999</v>
      </c>
      <c r="BS7" s="329">
        <v>0.15822530000000001</v>
      </c>
      <c r="BT7" s="329">
        <v>0.156552</v>
      </c>
      <c r="BU7" s="329">
        <v>0.17503279999999999</v>
      </c>
      <c r="BV7" s="329">
        <v>0.1946097</v>
      </c>
    </row>
    <row r="8" spans="1:74" ht="11.95" customHeight="1" x14ac:dyDescent="0.2">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7.0791541163000002E-2</v>
      </c>
      <c r="AZ8" s="263">
        <v>8.1406954301000006E-2</v>
      </c>
      <c r="BA8" s="263">
        <v>0.10516951435999999</v>
      </c>
      <c r="BB8" s="263">
        <v>0.1187503</v>
      </c>
      <c r="BC8" s="263">
        <v>0.13724</v>
      </c>
      <c r="BD8" s="329">
        <v>0.13419980000000001</v>
      </c>
      <c r="BE8" s="329">
        <v>0.13663900000000001</v>
      </c>
      <c r="BF8" s="329">
        <v>0.13211970000000001</v>
      </c>
      <c r="BG8" s="329">
        <v>0.121575</v>
      </c>
      <c r="BH8" s="329">
        <v>0.1042762</v>
      </c>
      <c r="BI8" s="329">
        <v>8.4134799999999996E-2</v>
      </c>
      <c r="BJ8" s="329">
        <v>7.1146200000000007E-2</v>
      </c>
      <c r="BK8" s="329">
        <v>8.7457900000000005E-2</v>
      </c>
      <c r="BL8" s="329">
        <v>9.9755999999999997E-2</v>
      </c>
      <c r="BM8" s="329">
        <v>0.13420960000000001</v>
      </c>
      <c r="BN8" s="329">
        <v>0.14988119999999999</v>
      </c>
      <c r="BO8" s="329">
        <v>0.17225560000000001</v>
      </c>
      <c r="BP8" s="329">
        <v>0.1707689</v>
      </c>
      <c r="BQ8" s="329">
        <v>0.17143539999999999</v>
      </c>
      <c r="BR8" s="329">
        <v>0.167132</v>
      </c>
      <c r="BS8" s="329">
        <v>0.15097749999999999</v>
      </c>
      <c r="BT8" s="329">
        <v>0.1312295</v>
      </c>
      <c r="BU8" s="329">
        <v>0.1060357</v>
      </c>
      <c r="BV8" s="329">
        <v>9.1574500000000003E-2</v>
      </c>
    </row>
    <row r="9" spans="1:74" ht="11.95" customHeight="1" x14ac:dyDescent="0.2">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1.7622095000000001E-2</v>
      </c>
      <c r="BA9" s="263">
        <v>1.9122683000000001E-2</v>
      </c>
      <c r="BB9" s="263">
        <v>1.8951099999999999E-2</v>
      </c>
      <c r="BC9" s="263">
        <v>1.9744100000000001E-2</v>
      </c>
      <c r="BD9" s="329">
        <v>1.90753E-2</v>
      </c>
      <c r="BE9" s="329">
        <v>1.9811100000000002E-2</v>
      </c>
      <c r="BF9" s="329">
        <v>1.9884700000000002E-2</v>
      </c>
      <c r="BG9" s="329">
        <v>1.9028699999999999E-2</v>
      </c>
      <c r="BH9" s="329">
        <v>1.9146699999999999E-2</v>
      </c>
      <c r="BI9" s="329">
        <v>1.8575899999999999E-2</v>
      </c>
      <c r="BJ9" s="329">
        <v>2.01456E-2</v>
      </c>
      <c r="BK9" s="329">
        <v>1.9971099999999999E-2</v>
      </c>
      <c r="BL9" s="329">
        <v>1.7858499999999999E-2</v>
      </c>
      <c r="BM9" s="329">
        <v>1.9753799999999998E-2</v>
      </c>
      <c r="BN9" s="329">
        <v>1.91834E-2</v>
      </c>
      <c r="BO9" s="329">
        <v>1.98763E-2</v>
      </c>
      <c r="BP9" s="329">
        <v>1.89018E-2</v>
      </c>
      <c r="BQ9" s="329">
        <v>1.9333099999999999E-2</v>
      </c>
      <c r="BR9" s="329">
        <v>1.9375099999999999E-2</v>
      </c>
      <c r="BS9" s="329">
        <v>1.8680800000000001E-2</v>
      </c>
      <c r="BT9" s="329">
        <v>1.8648000000000001E-2</v>
      </c>
      <c r="BU9" s="329">
        <v>1.8063300000000001E-2</v>
      </c>
      <c r="BV9" s="329">
        <v>1.9729400000000001E-2</v>
      </c>
    </row>
    <row r="10" spans="1:74" ht="11.95" customHeight="1" x14ac:dyDescent="0.2">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1.6639749999999998E-2</v>
      </c>
      <c r="AZ10" s="263">
        <v>1.8337088000000001E-2</v>
      </c>
      <c r="BA10" s="263">
        <v>1.6774529999999999E-2</v>
      </c>
      <c r="BB10" s="263">
        <v>1.1465100000000001E-2</v>
      </c>
      <c r="BC10" s="263">
        <v>1.41472E-2</v>
      </c>
      <c r="BD10" s="329">
        <v>1.4862500000000001E-2</v>
      </c>
      <c r="BE10" s="329">
        <v>1.6769800000000001E-2</v>
      </c>
      <c r="BF10" s="329">
        <v>1.78297E-2</v>
      </c>
      <c r="BG10" s="329">
        <v>1.5120700000000001E-2</v>
      </c>
      <c r="BH10" s="329">
        <v>1.43266E-2</v>
      </c>
      <c r="BI10" s="329">
        <v>1.39174E-2</v>
      </c>
      <c r="BJ10" s="329">
        <v>1.6009700000000002E-2</v>
      </c>
      <c r="BK10" s="329">
        <v>1.6271500000000001E-2</v>
      </c>
      <c r="BL10" s="329">
        <v>1.59346E-2</v>
      </c>
      <c r="BM10" s="329">
        <v>1.5813299999999999E-2</v>
      </c>
      <c r="BN10" s="329">
        <v>1.16215E-2</v>
      </c>
      <c r="BO10" s="329">
        <v>1.4342799999999999E-2</v>
      </c>
      <c r="BP10" s="329">
        <v>1.51498E-2</v>
      </c>
      <c r="BQ10" s="329">
        <v>1.6801099999999999E-2</v>
      </c>
      <c r="BR10" s="329">
        <v>1.8111100000000002E-2</v>
      </c>
      <c r="BS10" s="329">
        <v>1.5067799999999999E-2</v>
      </c>
      <c r="BT10" s="329">
        <v>1.45706E-2</v>
      </c>
      <c r="BU10" s="329">
        <v>1.36603E-2</v>
      </c>
      <c r="BV10" s="329">
        <v>1.62273E-2</v>
      </c>
    </row>
    <row r="11" spans="1:74" ht="11.95" customHeight="1" x14ac:dyDescent="0.2">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0.33984385287000002</v>
      </c>
      <c r="AZ11" s="263">
        <v>0.33955946866999998</v>
      </c>
      <c r="BA11" s="263">
        <v>0.38466546000000001</v>
      </c>
      <c r="BB11" s="263">
        <v>0.36965140000000002</v>
      </c>
      <c r="BC11" s="263">
        <v>0.34397919999999998</v>
      </c>
      <c r="BD11" s="329">
        <v>0.26505190000000001</v>
      </c>
      <c r="BE11" s="329">
        <v>0.21095990000000001</v>
      </c>
      <c r="BF11" s="329">
        <v>0.2564999</v>
      </c>
      <c r="BG11" s="329">
        <v>0.2882324</v>
      </c>
      <c r="BH11" s="329">
        <v>0.31275170000000002</v>
      </c>
      <c r="BI11" s="329">
        <v>0.34520909999999999</v>
      </c>
      <c r="BJ11" s="329">
        <v>0.38512289999999999</v>
      </c>
      <c r="BK11" s="329">
        <v>0.35503639999999997</v>
      </c>
      <c r="BL11" s="329">
        <v>0.35718709999999998</v>
      </c>
      <c r="BM11" s="329">
        <v>0.41138799999999998</v>
      </c>
      <c r="BN11" s="329">
        <v>0.38687860000000002</v>
      </c>
      <c r="BO11" s="329">
        <v>0.36057810000000001</v>
      </c>
      <c r="BP11" s="329">
        <v>0.2748777</v>
      </c>
      <c r="BQ11" s="329">
        <v>0.2182267</v>
      </c>
      <c r="BR11" s="329">
        <v>0.26804230000000001</v>
      </c>
      <c r="BS11" s="329">
        <v>0.30223660000000002</v>
      </c>
      <c r="BT11" s="329">
        <v>0.32669379999999998</v>
      </c>
      <c r="BU11" s="329">
        <v>0.35397420000000002</v>
      </c>
      <c r="BV11" s="329">
        <v>0.4057094</v>
      </c>
    </row>
    <row r="12" spans="1:74" ht="11.95" customHeight="1" x14ac:dyDescent="0.2">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0.69521782503999996</v>
      </c>
      <c r="AZ12" s="263">
        <v>0.67425473697000005</v>
      </c>
      <c r="BA12" s="263">
        <v>0.75961976336000003</v>
      </c>
      <c r="BB12" s="263">
        <v>0.71828009999999998</v>
      </c>
      <c r="BC12" s="263">
        <v>0.74438610000000005</v>
      </c>
      <c r="BD12" s="329">
        <v>0.68381780000000003</v>
      </c>
      <c r="BE12" s="329">
        <v>0.6209462</v>
      </c>
      <c r="BF12" s="329">
        <v>0.62249069999999995</v>
      </c>
      <c r="BG12" s="329">
        <v>0.6071356</v>
      </c>
      <c r="BH12" s="329">
        <v>0.61163239999999996</v>
      </c>
      <c r="BI12" s="329">
        <v>0.64001260000000004</v>
      </c>
      <c r="BJ12" s="329">
        <v>0.69018840000000004</v>
      </c>
      <c r="BK12" s="329">
        <v>0.7024321</v>
      </c>
      <c r="BL12" s="329">
        <v>0.69064820000000005</v>
      </c>
      <c r="BM12" s="329">
        <v>0.80456919999999998</v>
      </c>
      <c r="BN12" s="329">
        <v>0.79181310000000005</v>
      </c>
      <c r="BO12" s="329">
        <v>0.82796020000000004</v>
      </c>
      <c r="BP12" s="329">
        <v>0.73530150000000005</v>
      </c>
      <c r="BQ12" s="329">
        <v>0.66272129999999996</v>
      </c>
      <c r="BR12" s="329">
        <v>0.67482710000000001</v>
      </c>
      <c r="BS12" s="329">
        <v>0.65711799999999998</v>
      </c>
      <c r="BT12" s="329">
        <v>0.65862520000000002</v>
      </c>
      <c r="BU12" s="329">
        <v>0.67756760000000005</v>
      </c>
      <c r="BV12" s="329">
        <v>0.73990549999999999</v>
      </c>
    </row>
    <row r="13" spans="1:74" ht="11.95" customHeight="1" x14ac:dyDescent="0.2">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330"/>
      <c r="BE13" s="330"/>
      <c r="BF13" s="330"/>
      <c r="BG13" s="330"/>
      <c r="BH13" s="330"/>
      <c r="BI13" s="330"/>
      <c r="BJ13" s="330"/>
      <c r="BK13" s="330"/>
      <c r="BL13" s="330"/>
      <c r="BM13" s="330"/>
      <c r="BN13" s="330"/>
      <c r="BO13" s="330"/>
      <c r="BP13" s="330"/>
      <c r="BQ13" s="330"/>
      <c r="BR13" s="330"/>
      <c r="BS13" s="330"/>
      <c r="BT13" s="330"/>
      <c r="BU13" s="330"/>
      <c r="BV13" s="330"/>
    </row>
    <row r="14" spans="1:74" ht="11.95" customHeight="1" x14ac:dyDescent="0.2">
      <c r="A14" s="532" t="s">
        <v>973</v>
      </c>
      <c r="B14" s="533" t="s">
        <v>1033</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6.2490577999999998E-2</v>
      </c>
      <c r="BA14" s="263">
        <v>7.1887800000000002E-2</v>
      </c>
      <c r="BB14" s="263">
        <v>6.9506700000000005E-2</v>
      </c>
      <c r="BC14" s="263">
        <v>6.7175499999999999E-2</v>
      </c>
      <c r="BD14" s="329">
        <v>6.55892E-2</v>
      </c>
      <c r="BE14" s="329">
        <v>6.8613800000000003E-2</v>
      </c>
      <c r="BF14" s="329">
        <v>6.8459400000000004E-2</v>
      </c>
      <c r="BG14" s="329">
        <v>6.5454399999999996E-2</v>
      </c>
      <c r="BH14" s="329">
        <v>6.7769599999999999E-2</v>
      </c>
      <c r="BI14" s="329">
        <v>6.8040699999999996E-2</v>
      </c>
      <c r="BJ14" s="329">
        <v>6.9966899999999999E-2</v>
      </c>
      <c r="BK14" s="329">
        <v>6.7399200000000006E-2</v>
      </c>
      <c r="BL14" s="329">
        <v>6.0912500000000001E-2</v>
      </c>
      <c r="BM14" s="329">
        <v>6.7332500000000003E-2</v>
      </c>
      <c r="BN14" s="329">
        <v>6.4317700000000005E-2</v>
      </c>
      <c r="BO14" s="329">
        <v>6.8545800000000004E-2</v>
      </c>
      <c r="BP14" s="329">
        <v>6.7108299999999996E-2</v>
      </c>
      <c r="BQ14" s="329">
        <v>6.8129300000000004E-2</v>
      </c>
      <c r="BR14" s="329">
        <v>6.7899500000000002E-2</v>
      </c>
      <c r="BS14" s="329">
        <v>6.5068899999999999E-2</v>
      </c>
      <c r="BT14" s="329">
        <v>6.7577999999999999E-2</v>
      </c>
      <c r="BU14" s="329">
        <v>6.8148799999999995E-2</v>
      </c>
      <c r="BV14" s="329">
        <v>7.0564299999999996E-2</v>
      </c>
    </row>
    <row r="15" spans="1:74" ht="11.95" customHeight="1" x14ac:dyDescent="0.2">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3.2219200000000001E-4</v>
      </c>
      <c r="BA15" s="263">
        <v>3.4938900000000003E-4</v>
      </c>
      <c r="BB15" s="263">
        <v>3.4977000000000001E-4</v>
      </c>
      <c r="BC15" s="263">
        <v>3.4913899999999999E-4</v>
      </c>
      <c r="BD15" s="329">
        <v>3.4949599999999998E-4</v>
      </c>
      <c r="BE15" s="329">
        <v>3.4884E-4</v>
      </c>
      <c r="BF15" s="329">
        <v>3.4812500000000002E-4</v>
      </c>
      <c r="BG15" s="329">
        <v>3.4839000000000002E-4</v>
      </c>
      <c r="BH15" s="329">
        <v>3.4763399999999999E-4</v>
      </c>
      <c r="BI15" s="329">
        <v>3.4785399999999998E-4</v>
      </c>
      <c r="BJ15" s="329">
        <v>3.4704899999999999E-4</v>
      </c>
      <c r="BK15" s="329">
        <v>3.4617099999999999E-4</v>
      </c>
      <c r="BL15" s="329">
        <v>3.48351E-4</v>
      </c>
      <c r="BM15" s="329">
        <v>3.4825600000000002E-4</v>
      </c>
      <c r="BN15" s="329">
        <v>3.4811899999999998E-4</v>
      </c>
      <c r="BO15" s="329">
        <v>3.4802599999999998E-4</v>
      </c>
      <c r="BP15" s="329">
        <v>3.4789199999999998E-4</v>
      </c>
      <c r="BQ15" s="329">
        <v>3.4780599999999998E-4</v>
      </c>
      <c r="BR15" s="329">
        <v>3.4777700000000001E-4</v>
      </c>
      <c r="BS15" s="329">
        <v>3.47721E-4</v>
      </c>
      <c r="BT15" s="329">
        <v>3.4772900000000002E-4</v>
      </c>
      <c r="BU15" s="329">
        <v>3.4771800000000001E-4</v>
      </c>
      <c r="BV15" s="329">
        <v>3.4777899999999999E-4</v>
      </c>
    </row>
    <row r="16" spans="1:74" ht="11.95" customHeight="1" x14ac:dyDescent="0.2">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6.6593499999999999E-4</v>
      </c>
      <c r="BA16" s="263">
        <v>7.5235600000000003E-4</v>
      </c>
      <c r="BB16" s="263">
        <v>7.2201000000000003E-4</v>
      </c>
      <c r="BC16" s="263">
        <v>7.1847299999999996E-4</v>
      </c>
      <c r="BD16" s="329">
        <v>6.6783499999999998E-4</v>
      </c>
      <c r="BE16" s="329">
        <v>6.9141799999999996E-4</v>
      </c>
      <c r="BF16" s="329">
        <v>6.9508600000000003E-4</v>
      </c>
      <c r="BG16" s="329">
        <v>6.5853999999999999E-4</v>
      </c>
      <c r="BH16" s="329">
        <v>6.8092200000000004E-4</v>
      </c>
      <c r="BI16" s="329">
        <v>7.1025899999999998E-4</v>
      </c>
      <c r="BJ16" s="329">
        <v>7.5656599999999997E-4</v>
      </c>
      <c r="BK16" s="329">
        <v>7.4838200000000002E-4</v>
      </c>
      <c r="BL16" s="329">
        <v>6.76003E-4</v>
      </c>
      <c r="BM16" s="329">
        <v>7.7830800000000002E-4</v>
      </c>
      <c r="BN16" s="329">
        <v>7.2200900000000002E-4</v>
      </c>
      <c r="BO16" s="329">
        <v>7.1847399999999998E-4</v>
      </c>
      <c r="BP16" s="329">
        <v>6.6783499999999998E-4</v>
      </c>
      <c r="BQ16" s="329">
        <v>6.9141799999999996E-4</v>
      </c>
      <c r="BR16" s="329">
        <v>6.9508600000000003E-4</v>
      </c>
      <c r="BS16" s="329">
        <v>6.5853999999999999E-4</v>
      </c>
      <c r="BT16" s="329">
        <v>6.8092200000000004E-4</v>
      </c>
      <c r="BU16" s="329">
        <v>7.1025899999999998E-4</v>
      </c>
      <c r="BV16" s="329">
        <v>7.5656599999999997E-4</v>
      </c>
    </row>
    <row r="17" spans="1:74" ht="11.95" customHeight="1" x14ac:dyDescent="0.2">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3.3024586812999998E-3</v>
      </c>
      <c r="BB17" s="263">
        <v>3.5561899999999999E-3</v>
      </c>
      <c r="BC17" s="263">
        <v>3.90493E-3</v>
      </c>
      <c r="BD17" s="329">
        <v>3.9039999999999999E-3</v>
      </c>
      <c r="BE17" s="329">
        <v>4.0279900000000004E-3</v>
      </c>
      <c r="BF17" s="329">
        <v>3.9024400000000001E-3</v>
      </c>
      <c r="BG17" s="329">
        <v>3.5257999999999999E-3</v>
      </c>
      <c r="BH17" s="329">
        <v>3.21616E-3</v>
      </c>
      <c r="BI17" s="329">
        <v>2.5318900000000002E-3</v>
      </c>
      <c r="BJ17" s="329">
        <v>2.2852800000000002E-3</v>
      </c>
      <c r="BK17" s="329">
        <v>2.40558E-3</v>
      </c>
      <c r="BL17" s="329">
        <v>2.55113E-3</v>
      </c>
      <c r="BM17" s="329">
        <v>3.5699099999999999E-3</v>
      </c>
      <c r="BN17" s="329">
        <v>3.8518599999999999E-3</v>
      </c>
      <c r="BO17" s="329">
        <v>4.2348300000000002E-3</v>
      </c>
      <c r="BP17" s="329">
        <v>4.2423799999999996E-3</v>
      </c>
      <c r="BQ17" s="329">
        <v>4.3787000000000001E-3</v>
      </c>
      <c r="BR17" s="329">
        <v>4.24319E-3</v>
      </c>
      <c r="BS17" s="329">
        <v>3.8337699999999998E-3</v>
      </c>
      <c r="BT17" s="329">
        <v>3.4954700000000001E-3</v>
      </c>
      <c r="BU17" s="329">
        <v>2.7483999999999998E-3</v>
      </c>
      <c r="BV17" s="329">
        <v>2.4767399999999998E-3</v>
      </c>
    </row>
    <row r="18" spans="1:74" ht="11.95" customHeight="1" x14ac:dyDescent="0.2">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1.2810124000000001E-2</v>
      </c>
      <c r="BA18" s="263">
        <v>1.39986E-2</v>
      </c>
      <c r="BB18" s="263">
        <v>1.3595100000000001E-2</v>
      </c>
      <c r="BC18" s="263">
        <v>1.37203E-2</v>
      </c>
      <c r="BD18" s="329">
        <v>1.24332E-2</v>
      </c>
      <c r="BE18" s="329">
        <v>1.31699E-2</v>
      </c>
      <c r="BF18" s="329">
        <v>1.3310199999999999E-2</v>
      </c>
      <c r="BG18" s="329">
        <v>1.29067E-2</v>
      </c>
      <c r="BH18" s="329">
        <v>1.3939699999999999E-2</v>
      </c>
      <c r="BI18" s="329">
        <v>1.37331E-2</v>
      </c>
      <c r="BJ18" s="329">
        <v>1.4430399999999999E-2</v>
      </c>
      <c r="BK18" s="329">
        <v>1.4100100000000001E-2</v>
      </c>
      <c r="BL18" s="329">
        <v>1.2641700000000001E-2</v>
      </c>
      <c r="BM18" s="329">
        <v>1.41183E-2</v>
      </c>
      <c r="BN18" s="329">
        <v>1.3723900000000001E-2</v>
      </c>
      <c r="BO18" s="329">
        <v>1.38552E-2</v>
      </c>
      <c r="BP18" s="329">
        <v>1.25571E-2</v>
      </c>
      <c r="BQ18" s="329">
        <v>1.32836E-2</v>
      </c>
      <c r="BR18" s="329">
        <v>1.33778E-2</v>
      </c>
      <c r="BS18" s="329">
        <v>1.29225E-2</v>
      </c>
      <c r="BT18" s="329">
        <v>1.3897100000000001E-2</v>
      </c>
      <c r="BU18" s="329">
        <v>1.36896E-2</v>
      </c>
      <c r="BV18" s="329">
        <v>1.43847E-2</v>
      </c>
    </row>
    <row r="19" spans="1:74" ht="11.95" customHeight="1" x14ac:dyDescent="0.2">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0.10041491299999999</v>
      </c>
      <c r="BA19" s="263">
        <v>0.1109855</v>
      </c>
      <c r="BB19" s="263">
        <v>0.107255</v>
      </c>
      <c r="BC19" s="263">
        <v>0.1116133</v>
      </c>
      <c r="BD19" s="329">
        <v>0.1123292</v>
      </c>
      <c r="BE19" s="329">
        <v>0.1195391</v>
      </c>
      <c r="BF19" s="329">
        <v>0.1186449</v>
      </c>
      <c r="BG19" s="329">
        <v>0.1147898</v>
      </c>
      <c r="BH19" s="329">
        <v>0.1193533</v>
      </c>
      <c r="BI19" s="329">
        <v>0.1163372</v>
      </c>
      <c r="BJ19" s="329">
        <v>0.1217123</v>
      </c>
      <c r="BK19" s="329">
        <v>0.1215026</v>
      </c>
      <c r="BL19" s="329">
        <v>0.109184</v>
      </c>
      <c r="BM19" s="329">
        <v>0.11607339999999999</v>
      </c>
      <c r="BN19" s="329">
        <v>0.1139492</v>
      </c>
      <c r="BO19" s="329">
        <v>0.1157757</v>
      </c>
      <c r="BP19" s="329">
        <v>0.11498949999999999</v>
      </c>
      <c r="BQ19" s="329">
        <v>0.1214119</v>
      </c>
      <c r="BR19" s="329">
        <v>0.1201005</v>
      </c>
      <c r="BS19" s="329">
        <v>0.1160388</v>
      </c>
      <c r="BT19" s="329">
        <v>0.12047339999999999</v>
      </c>
      <c r="BU19" s="329">
        <v>0.1174163</v>
      </c>
      <c r="BV19" s="329">
        <v>0.1228112</v>
      </c>
    </row>
    <row r="20" spans="1:74" ht="11.95" customHeight="1" x14ac:dyDescent="0.2">
      <c r="A20" s="532" t="s">
        <v>19</v>
      </c>
      <c r="B20" s="533" t="s">
        <v>1394</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0.19681576042000001</v>
      </c>
      <c r="AK20" s="263">
        <v>0.19640304045000001</v>
      </c>
      <c r="AL20" s="263">
        <v>0.20316719758999999</v>
      </c>
      <c r="AM20" s="263">
        <v>0.20034415390999999</v>
      </c>
      <c r="AN20" s="263">
        <v>0.1706502194</v>
      </c>
      <c r="AO20" s="263">
        <v>0.19705806961</v>
      </c>
      <c r="AP20" s="263">
        <v>0.19171722100999999</v>
      </c>
      <c r="AQ20" s="263">
        <v>0.20689562910000001</v>
      </c>
      <c r="AR20" s="263">
        <v>0.197459681</v>
      </c>
      <c r="AS20" s="263">
        <v>0.20705803526</v>
      </c>
      <c r="AT20" s="263">
        <v>0.19618524617999999</v>
      </c>
      <c r="AU20" s="263">
        <v>0.19180190075</v>
      </c>
      <c r="AV20" s="263">
        <v>0.20172005783999999</v>
      </c>
      <c r="AW20" s="263">
        <v>0.19729022330000001</v>
      </c>
      <c r="AX20" s="263">
        <v>0.20259251373000001</v>
      </c>
      <c r="AY20" s="263">
        <v>0.20029386216</v>
      </c>
      <c r="AZ20" s="263">
        <v>0.18053661036999999</v>
      </c>
      <c r="BA20" s="263">
        <v>0.20311023368</v>
      </c>
      <c r="BB20" s="263">
        <v>0.19680969000000001</v>
      </c>
      <c r="BC20" s="263">
        <v>0.19926740200000001</v>
      </c>
      <c r="BD20" s="329">
        <v>0.1970201</v>
      </c>
      <c r="BE20" s="329">
        <v>0.20819470000000001</v>
      </c>
      <c r="BF20" s="329">
        <v>0.20716970000000001</v>
      </c>
      <c r="BG20" s="329">
        <v>0.1993849</v>
      </c>
      <c r="BH20" s="329">
        <v>0.2070998</v>
      </c>
      <c r="BI20" s="329">
        <v>0.2034436</v>
      </c>
      <c r="BJ20" s="329">
        <v>0.21127589999999999</v>
      </c>
      <c r="BK20" s="329">
        <v>0.2081084</v>
      </c>
      <c r="BL20" s="329">
        <v>0.18787039999999999</v>
      </c>
      <c r="BM20" s="329">
        <v>0.20395189999999999</v>
      </c>
      <c r="BN20" s="329">
        <v>0.19859379999999999</v>
      </c>
      <c r="BO20" s="329">
        <v>0.20529900000000001</v>
      </c>
      <c r="BP20" s="329">
        <v>0.2017101</v>
      </c>
      <c r="BQ20" s="329">
        <v>0.2100532</v>
      </c>
      <c r="BR20" s="329">
        <v>0.2084906</v>
      </c>
      <c r="BS20" s="329">
        <v>0.20057900000000001</v>
      </c>
      <c r="BT20" s="329">
        <v>0.2082794</v>
      </c>
      <c r="BU20" s="329">
        <v>0.20481849999999999</v>
      </c>
      <c r="BV20" s="329">
        <v>0.21314079999999999</v>
      </c>
    </row>
    <row r="21" spans="1:74" ht="11.95" customHeight="1" x14ac:dyDescent="0.2">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330"/>
      <c r="BE21" s="330"/>
      <c r="BF21" s="330"/>
      <c r="BG21" s="330"/>
      <c r="BH21" s="330"/>
      <c r="BI21" s="330"/>
      <c r="BJ21" s="330"/>
      <c r="BK21" s="330"/>
      <c r="BL21" s="330"/>
      <c r="BM21" s="330"/>
      <c r="BN21" s="330"/>
      <c r="BO21" s="330"/>
      <c r="BP21" s="330"/>
      <c r="BQ21" s="330"/>
      <c r="BR21" s="330"/>
      <c r="BS21" s="330"/>
      <c r="BT21" s="330"/>
      <c r="BU21" s="330"/>
      <c r="BV21" s="330"/>
    </row>
    <row r="22" spans="1:74" ht="11.95" customHeight="1" x14ac:dyDescent="0.2">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1.933372E-3</v>
      </c>
      <c r="BA22" s="263">
        <v>2.04222E-3</v>
      </c>
      <c r="BB22" s="263">
        <v>2.0509199999999999E-3</v>
      </c>
      <c r="BC22" s="263">
        <v>2.0445699999999999E-3</v>
      </c>
      <c r="BD22" s="329">
        <v>2.0511000000000001E-3</v>
      </c>
      <c r="BE22" s="329">
        <v>2.0540799999999998E-3</v>
      </c>
      <c r="BF22" s="329">
        <v>2.0556400000000001E-3</v>
      </c>
      <c r="BG22" s="329">
        <v>2.0611900000000001E-3</v>
      </c>
      <c r="BH22" s="329">
        <v>2.0579700000000001E-3</v>
      </c>
      <c r="BI22" s="329">
        <v>2.06281E-3</v>
      </c>
      <c r="BJ22" s="329">
        <v>2.0530100000000001E-3</v>
      </c>
      <c r="BK22" s="329">
        <v>2.04244E-3</v>
      </c>
      <c r="BL22" s="329">
        <v>2.05236E-3</v>
      </c>
      <c r="BM22" s="329">
        <v>2.0532800000000002E-3</v>
      </c>
      <c r="BN22" s="329">
        <v>2.0535000000000002E-3</v>
      </c>
      <c r="BO22" s="329">
        <v>2.0543100000000002E-3</v>
      </c>
      <c r="BP22" s="329">
        <v>2.0546000000000002E-3</v>
      </c>
      <c r="BQ22" s="329">
        <v>2.0546499999999999E-3</v>
      </c>
      <c r="BR22" s="329">
        <v>2.05456E-3</v>
      </c>
      <c r="BS22" s="329">
        <v>2.0539500000000001E-3</v>
      </c>
      <c r="BT22" s="329">
        <v>2.0535900000000001E-3</v>
      </c>
      <c r="BU22" s="329">
        <v>2.0527499999999999E-3</v>
      </c>
      <c r="BV22" s="329">
        <v>2.0527200000000001E-3</v>
      </c>
    </row>
    <row r="23" spans="1:74" ht="11.95" customHeight="1" x14ac:dyDescent="0.2">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9.1372177332000003E-3</v>
      </c>
      <c r="AZ23" s="263">
        <v>1.0165590562000001E-2</v>
      </c>
      <c r="BA23" s="263">
        <v>1.3913639717E-2</v>
      </c>
      <c r="BB23" s="263">
        <v>1.52751E-2</v>
      </c>
      <c r="BC23" s="263">
        <v>1.66234E-2</v>
      </c>
      <c r="BD23" s="329">
        <v>1.6674899999999999E-2</v>
      </c>
      <c r="BE23" s="329">
        <v>1.7260500000000002E-2</v>
      </c>
      <c r="BF23" s="329">
        <v>1.6546399999999999E-2</v>
      </c>
      <c r="BG23" s="329">
        <v>1.48602E-2</v>
      </c>
      <c r="BH23" s="329">
        <v>1.3153400000000001E-2</v>
      </c>
      <c r="BI23" s="329">
        <v>1.0466700000000001E-2</v>
      </c>
      <c r="BJ23" s="329">
        <v>9.9489299999999999E-3</v>
      </c>
      <c r="BK23" s="329">
        <v>1.07242E-2</v>
      </c>
      <c r="BL23" s="329">
        <v>1.1781399999999999E-2</v>
      </c>
      <c r="BM23" s="329">
        <v>1.5801699999999998E-2</v>
      </c>
      <c r="BN23" s="329">
        <v>1.73711E-2</v>
      </c>
      <c r="BO23" s="329">
        <v>1.8953100000000001E-2</v>
      </c>
      <c r="BP23" s="329">
        <v>1.91062E-2</v>
      </c>
      <c r="BQ23" s="329">
        <v>1.9818700000000002E-2</v>
      </c>
      <c r="BR23" s="329">
        <v>1.9037599999999998E-2</v>
      </c>
      <c r="BS23" s="329">
        <v>1.7136200000000001E-2</v>
      </c>
      <c r="BT23" s="329">
        <v>1.52204E-2</v>
      </c>
      <c r="BU23" s="329">
        <v>1.21554E-2</v>
      </c>
      <c r="BV23" s="329">
        <v>1.15689E-2</v>
      </c>
    </row>
    <row r="24" spans="1:74" ht="11.95" customHeight="1" x14ac:dyDescent="0.2">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2.9563599999999999E-3</v>
      </c>
      <c r="BA24" s="263">
        <v>3.07209E-3</v>
      </c>
      <c r="BB24" s="263">
        <v>2.8861099999999999E-3</v>
      </c>
      <c r="BC24" s="263">
        <v>2.8320699999999999E-3</v>
      </c>
      <c r="BD24" s="329">
        <v>2.7432300000000001E-3</v>
      </c>
      <c r="BE24" s="329">
        <v>3.06595E-3</v>
      </c>
      <c r="BF24" s="329">
        <v>3.0425299999999999E-3</v>
      </c>
      <c r="BG24" s="329">
        <v>2.9347900000000001E-3</v>
      </c>
      <c r="BH24" s="329">
        <v>2.9299199999999999E-3</v>
      </c>
      <c r="BI24" s="329">
        <v>3.0083900000000001E-3</v>
      </c>
      <c r="BJ24" s="329">
        <v>3.1955299999999998E-3</v>
      </c>
      <c r="BK24" s="329">
        <v>3.33008E-3</v>
      </c>
      <c r="BL24" s="329">
        <v>2.8266799999999998E-3</v>
      </c>
      <c r="BM24" s="329">
        <v>3.26371E-3</v>
      </c>
      <c r="BN24" s="329">
        <v>2.9017700000000001E-3</v>
      </c>
      <c r="BO24" s="329">
        <v>2.8459599999999998E-3</v>
      </c>
      <c r="BP24" s="329">
        <v>2.75012E-3</v>
      </c>
      <c r="BQ24" s="329">
        <v>3.0731199999999999E-3</v>
      </c>
      <c r="BR24" s="329">
        <v>3.0526099999999999E-3</v>
      </c>
      <c r="BS24" s="329">
        <v>2.94532E-3</v>
      </c>
      <c r="BT24" s="329">
        <v>2.9384900000000002E-3</v>
      </c>
      <c r="BU24" s="329">
        <v>3.0065999999999999E-3</v>
      </c>
      <c r="BV24" s="329">
        <v>3.1884499999999998E-3</v>
      </c>
    </row>
    <row r="25" spans="1:74" ht="11.95" customHeight="1" x14ac:dyDescent="0.2">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6.4158419999999997E-3</v>
      </c>
      <c r="BA25" s="263">
        <v>6.8974199999999996E-3</v>
      </c>
      <c r="BB25" s="263">
        <v>6.6858600000000001E-3</v>
      </c>
      <c r="BC25" s="263">
        <v>6.8486299999999996E-3</v>
      </c>
      <c r="BD25" s="329">
        <v>6.8508600000000003E-3</v>
      </c>
      <c r="BE25" s="329">
        <v>7.1512499999999996E-3</v>
      </c>
      <c r="BF25" s="329">
        <v>7.1215599999999999E-3</v>
      </c>
      <c r="BG25" s="329">
        <v>6.8547199999999999E-3</v>
      </c>
      <c r="BH25" s="329">
        <v>6.9994799999999998E-3</v>
      </c>
      <c r="BI25" s="329">
        <v>6.7566500000000003E-3</v>
      </c>
      <c r="BJ25" s="329">
        <v>7.1136899999999998E-3</v>
      </c>
      <c r="BK25" s="329">
        <v>7.0868099999999998E-3</v>
      </c>
      <c r="BL25" s="329">
        <v>6.4000799999999998E-3</v>
      </c>
      <c r="BM25" s="329">
        <v>6.9544200000000002E-3</v>
      </c>
      <c r="BN25" s="329">
        <v>6.6885199999999999E-3</v>
      </c>
      <c r="BO25" s="329">
        <v>6.8510699999999999E-3</v>
      </c>
      <c r="BP25" s="329">
        <v>6.8564999999999997E-3</v>
      </c>
      <c r="BQ25" s="329">
        <v>7.1531099999999999E-3</v>
      </c>
      <c r="BR25" s="329">
        <v>7.1224000000000001E-3</v>
      </c>
      <c r="BS25" s="329">
        <v>6.8578299999999997E-3</v>
      </c>
      <c r="BT25" s="329">
        <v>7.0006399999999998E-3</v>
      </c>
      <c r="BU25" s="329">
        <v>6.7576199999999998E-3</v>
      </c>
      <c r="BV25" s="329">
        <v>7.11234E-3</v>
      </c>
    </row>
    <row r="26" spans="1:74" ht="11.95" customHeight="1" x14ac:dyDescent="0.2">
      <c r="A26" s="532" t="s">
        <v>222</v>
      </c>
      <c r="B26" s="533" t="s">
        <v>1394</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2.3719361977E-2</v>
      </c>
      <c r="AK26" s="263">
        <v>2.159184095E-2</v>
      </c>
      <c r="AL26" s="263">
        <v>2.1687701819E-2</v>
      </c>
      <c r="AM26" s="263">
        <v>2.2502447328999999E-2</v>
      </c>
      <c r="AN26" s="263">
        <v>2.1647649519000001E-2</v>
      </c>
      <c r="AO26" s="263">
        <v>2.6333299971E-2</v>
      </c>
      <c r="AP26" s="263">
        <v>2.7076690104999999E-2</v>
      </c>
      <c r="AQ26" s="263">
        <v>2.8778530465999999E-2</v>
      </c>
      <c r="AR26" s="263">
        <v>2.8655933088000001E-2</v>
      </c>
      <c r="AS26" s="263">
        <v>2.9848739979000002E-2</v>
      </c>
      <c r="AT26" s="263">
        <v>2.9155146037E-2</v>
      </c>
      <c r="AU26" s="263">
        <v>2.7050695650000001E-2</v>
      </c>
      <c r="AV26" s="263">
        <v>2.5696532679999998E-2</v>
      </c>
      <c r="AW26" s="263">
        <v>2.3178680845000001E-2</v>
      </c>
      <c r="AX26" s="263">
        <v>2.3456199532E-2</v>
      </c>
      <c r="AY26" s="263">
        <v>2.4133631050999999E-2</v>
      </c>
      <c r="AZ26" s="263">
        <v>2.3761640064999999E-2</v>
      </c>
      <c r="BA26" s="263">
        <v>2.8639168717000001E-2</v>
      </c>
      <c r="BB26" s="263">
        <v>2.9586627000000001E-2</v>
      </c>
      <c r="BC26" s="263">
        <v>3.101597E-2</v>
      </c>
      <c r="BD26" s="329">
        <v>3.0953899999999999E-2</v>
      </c>
      <c r="BE26" s="329">
        <v>3.2212999999999999E-2</v>
      </c>
      <c r="BF26" s="329">
        <v>3.1441799999999999E-2</v>
      </c>
      <c r="BG26" s="329">
        <v>2.9203699999999999E-2</v>
      </c>
      <c r="BH26" s="329">
        <v>2.7750500000000001E-2</v>
      </c>
      <c r="BI26" s="329">
        <v>2.48623E-2</v>
      </c>
      <c r="BJ26" s="329">
        <v>2.4996000000000001E-2</v>
      </c>
      <c r="BK26" s="329">
        <v>2.56475E-2</v>
      </c>
      <c r="BL26" s="329">
        <v>2.54185E-2</v>
      </c>
      <c r="BM26" s="329">
        <v>3.0681900000000002E-2</v>
      </c>
      <c r="BN26" s="329">
        <v>3.1504999999999998E-2</v>
      </c>
      <c r="BO26" s="329">
        <v>3.3420400000000003E-2</v>
      </c>
      <c r="BP26" s="329">
        <v>3.347E-2</v>
      </c>
      <c r="BQ26" s="329">
        <v>3.47902E-2</v>
      </c>
      <c r="BR26" s="329">
        <v>3.3966799999999998E-2</v>
      </c>
      <c r="BS26" s="329">
        <v>3.1496499999999997E-2</v>
      </c>
      <c r="BT26" s="329">
        <v>2.9842500000000001E-2</v>
      </c>
      <c r="BU26" s="329">
        <v>2.65606E-2</v>
      </c>
      <c r="BV26" s="329">
        <v>2.6637600000000001E-2</v>
      </c>
    </row>
    <row r="27" spans="1:74" ht="11.95" customHeight="1" x14ac:dyDescent="0.2">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330"/>
      <c r="BE27" s="330"/>
      <c r="BF27" s="330"/>
      <c r="BG27" s="330"/>
      <c r="BH27" s="330"/>
      <c r="BI27" s="330"/>
      <c r="BJ27" s="330"/>
      <c r="BK27" s="330"/>
      <c r="BL27" s="330"/>
      <c r="BM27" s="330"/>
      <c r="BN27" s="330"/>
      <c r="BO27" s="330"/>
      <c r="BP27" s="330"/>
      <c r="BQ27" s="330"/>
      <c r="BR27" s="330"/>
      <c r="BS27" s="330"/>
      <c r="BT27" s="330"/>
      <c r="BU27" s="330"/>
      <c r="BV27" s="330"/>
    </row>
    <row r="28" spans="1:74" ht="11.95" customHeight="1" x14ac:dyDescent="0.2">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3.0378079999999999E-3</v>
      </c>
      <c r="BA28" s="263">
        <v>3.3632900000000001E-3</v>
      </c>
      <c r="BB28" s="263">
        <v>3.2548E-3</v>
      </c>
      <c r="BC28" s="263">
        <v>3.3632900000000001E-3</v>
      </c>
      <c r="BD28" s="329">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1.95" customHeight="1" x14ac:dyDescent="0.2">
      <c r="A29" s="532" t="s">
        <v>22</v>
      </c>
      <c r="B29" s="533" t="s">
        <v>1395</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2.4106915999999999E-2</v>
      </c>
      <c r="BA29" s="263">
        <v>3.3619799999999998E-2</v>
      </c>
      <c r="BB29" s="263">
        <v>3.7786100000000003E-2</v>
      </c>
      <c r="BC29" s="263">
        <v>4.16295E-2</v>
      </c>
      <c r="BD29" s="329">
        <v>4.2224400000000002E-2</v>
      </c>
      <c r="BE29" s="329">
        <v>4.33768E-2</v>
      </c>
      <c r="BF29" s="329">
        <v>4.1582099999999997E-2</v>
      </c>
      <c r="BG29" s="329">
        <v>3.6899899999999999E-2</v>
      </c>
      <c r="BH29" s="329">
        <v>3.2821599999999999E-2</v>
      </c>
      <c r="BI29" s="329">
        <v>2.6846800000000001E-2</v>
      </c>
      <c r="BJ29" s="329">
        <v>2.41718E-2</v>
      </c>
      <c r="BK29" s="329">
        <v>2.5544399999999998E-2</v>
      </c>
      <c r="BL29" s="329">
        <v>2.8058900000000001E-2</v>
      </c>
      <c r="BM29" s="329">
        <v>3.8907700000000003E-2</v>
      </c>
      <c r="BN29" s="329">
        <v>4.3627699999999998E-2</v>
      </c>
      <c r="BO29" s="329">
        <v>4.8074100000000002E-2</v>
      </c>
      <c r="BP29" s="329">
        <v>4.8775300000000001E-2</v>
      </c>
      <c r="BQ29" s="329">
        <v>5.0179799999999997E-2</v>
      </c>
      <c r="BR29" s="329">
        <v>4.8190900000000002E-2</v>
      </c>
      <c r="BS29" s="329">
        <v>4.2805700000000002E-2</v>
      </c>
      <c r="BT29" s="329">
        <v>3.81675E-2</v>
      </c>
      <c r="BU29" s="329">
        <v>3.1197800000000001E-2</v>
      </c>
      <c r="BV29" s="329">
        <v>2.8169799999999998E-2</v>
      </c>
    </row>
    <row r="30" spans="1:74" ht="11.95" customHeight="1" x14ac:dyDescent="0.2">
      <c r="A30" s="532" t="s">
        <v>730</v>
      </c>
      <c r="B30" s="533" t="s">
        <v>1032</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3.7108510999999997E-2</v>
      </c>
      <c r="BA30" s="263">
        <v>3.9389399999999998E-2</v>
      </c>
      <c r="BB30" s="263">
        <v>3.8118800000000001E-2</v>
      </c>
      <c r="BC30" s="263">
        <v>3.9389399999999998E-2</v>
      </c>
      <c r="BD30" s="329">
        <v>3.8118800000000001E-2</v>
      </c>
      <c r="BE30" s="329">
        <v>3.9389399999999998E-2</v>
      </c>
      <c r="BF30" s="329">
        <v>3.9389399999999998E-2</v>
      </c>
      <c r="BG30" s="329">
        <v>3.8118800000000001E-2</v>
      </c>
      <c r="BH30" s="329">
        <v>3.9389399999999998E-2</v>
      </c>
      <c r="BI30" s="329">
        <v>3.8118800000000001E-2</v>
      </c>
      <c r="BJ30" s="329">
        <v>3.9389399999999998E-2</v>
      </c>
      <c r="BK30" s="329">
        <v>4.10844E-2</v>
      </c>
      <c r="BL30" s="329">
        <v>3.7108500000000003E-2</v>
      </c>
      <c r="BM30" s="329">
        <v>3.9389399999999998E-2</v>
      </c>
      <c r="BN30" s="329">
        <v>3.8118800000000001E-2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1.95" customHeight="1" x14ac:dyDescent="0.2">
      <c r="A31" s="531" t="s">
        <v>23</v>
      </c>
      <c r="B31" s="533" t="s">
        <v>353</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6.4253235000000006E-2</v>
      </c>
      <c r="BA31" s="263">
        <v>7.6372499999999996E-2</v>
      </c>
      <c r="BB31" s="263">
        <v>7.91597E-2</v>
      </c>
      <c r="BC31" s="263">
        <v>8.4382299999999993E-2</v>
      </c>
      <c r="BD31" s="329">
        <v>8.3598000000000006E-2</v>
      </c>
      <c r="BE31" s="329">
        <v>8.6129499999999998E-2</v>
      </c>
      <c r="BF31" s="329">
        <v>8.4334800000000001E-2</v>
      </c>
      <c r="BG31" s="329">
        <v>7.8273499999999996E-2</v>
      </c>
      <c r="BH31" s="329">
        <v>7.5574299999999997E-2</v>
      </c>
      <c r="BI31" s="329">
        <v>6.82204E-2</v>
      </c>
      <c r="BJ31" s="329">
        <v>6.6924600000000001E-2</v>
      </c>
      <c r="BK31" s="329">
        <v>6.9992100000000002E-2</v>
      </c>
      <c r="BL31" s="329">
        <v>6.8205199999999994E-2</v>
      </c>
      <c r="BM31" s="329">
        <v>8.1660399999999994E-2</v>
      </c>
      <c r="BN31" s="329">
        <v>8.5001300000000002E-2</v>
      </c>
      <c r="BO31" s="329">
        <v>9.0826799999999999E-2</v>
      </c>
      <c r="BP31" s="329">
        <v>9.0148900000000004E-2</v>
      </c>
      <c r="BQ31" s="329">
        <v>9.2932500000000001E-2</v>
      </c>
      <c r="BR31" s="329">
        <v>9.0943599999999999E-2</v>
      </c>
      <c r="BS31" s="329">
        <v>8.4179299999999999E-2</v>
      </c>
      <c r="BT31" s="329">
        <v>8.0920199999999998E-2</v>
      </c>
      <c r="BU31" s="329">
        <v>7.2571399999999994E-2</v>
      </c>
      <c r="BV31" s="329">
        <v>7.0922499999999999E-2</v>
      </c>
    </row>
    <row r="32" spans="1:74" ht="11.95" customHeight="1" x14ac:dyDescent="0.2">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331"/>
      <c r="BE32" s="331"/>
      <c r="BF32" s="331"/>
      <c r="BG32" s="331"/>
      <c r="BH32" s="331"/>
      <c r="BI32" s="331"/>
      <c r="BJ32" s="331"/>
      <c r="BK32" s="331"/>
      <c r="BL32" s="331"/>
      <c r="BM32" s="331"/>
      <c r="BN32" s="331"/>
      <c r="BO32" s="331"/>
      <c r="BP32" s="331"/>
      <c r="BQ32" s="331"/>
      <c r="BR32" s="331"/>
      <c r="BS32" s="331"/>
      <c r="BT32" s="331"/>
      <c r="BU32" s="331"/>
      <c r="BV32" s="331"/>
    </row>
    <row r="33" spans="1:74" ht="11.95" customHeight="1" x14ac:dyDescent="0.2">
      <c r="A33" s="531" t="s">
        <v>1392</v>
      </c>
      <c r="B33" s="533" t="s">
        <v>1396</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2.987597141E-2</v>
      </c>
      <c r="BA33" s="263">
        <v>3.6516691676000003E-2</v>
      </c>
      <c r="BB33" s="263">
        <v>4.0635899687000002E-2</v>
      </c>
      <c r="BC33" s="263">
        <v>4.0725002763E-2</v>
      </c>
      <c r="BD33" s="329">
        <v>4.0967099999999999E-2</v>
      </c>
      <c r="BE33" s="329">
        <v>4.1766200000000003E-2</v>
      </c>
      <c r="BF33" s="329">
        <v>3.9292800000000003E-2</v>
      </c>
      <c r="BG33" s="329">
        <v>3.6152299999999998E-2</v>
      </c>
      <c r="BH33" s="329">
        <v>4.3162100000000002E-2</v>
      </c>
      <c r="BI33" s="329">
        <v>4.6040600000000001E-2</v>
      </c>
      <c r="BJ33" s="329">
        <v>4.9846700000000001E-2</v>
      </c>
      <c r="BK33" s="329">
        <v>4.2392300000000001E-2</v>
      </c>
      <c r="BL33" s="329">
        <v>3.9266799999999998E-2</v>
      </c>
      <c r="BM33" s="329">
        <v>4.5968700000000001E-2</v>
      </c>
      <c r="BN33" s="329">
        <v>4.4583999999999999E-2</v>
      </c>
      <c r="BO33" s="329">
        <v>4.3771999999999998E-2</v>
      </c>
      <c r="BP33" s="329">
        <v>4.5158700000000003E-2</v>
      </c>
      <c r="BQ33" s="329">
        <v>4.43314E-2</v>
      </c>
      <c r="BR33" s="329">
        <v>4.2355900000000002E-2</v>
      </c>
      <c r="BS33" s="329">
        <v>3.9089199999999998E-2</v>
      </c>
      <c r="BT33" s="329">
        <v>4.5553799999999998E-2</v>
      </c>
      <c r="BU33" s="329">
        <v>5.0489899999999997E-2</v>
      </c>
      <c r="BV33" s="329">
        <v>5.6036099999999998E-2</v>
      </c>
    </row>
    <row r="34" spans="1:74" ht="11.95" customHeight="1" x14ac:dyDescent="0.2">
      <c r="A34" s="531" t="s">
        <v>358</v>
      </c>
      <c r="B34" s="533" t="s">
        <v>1401</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8.3730014946000006E-2</v>
      </c>
      <c r="AK34" s="263">
        <v>8.6068310044999999E-2</v>
      </c>
      <c r="AL34" s="263">
        <v>8.7577519645999996E-2</v>
      </c>
      <c r="AM34" s="263">
        <v>7.7473572623999995E-2</v>
      </c>
      <c r="AN34" s="263">
        <v>7.2310210841000006E-2</v>
      </c>
      <c r="AO34" s="263">
        <v>9.2759789590999994E-2</v>
      </c>
      <c r="AP34" s="263">
        <v>8.5985589227000003E-2</v>
      </c>
      <c r="AQ34" s="263">
        <v>9.8783032083000002E-2</v>
      </c>
      <c r="AR34" s="263">
        <v>9.6026550439000005E-2</v>
      </c>
      <c r="AS34" s="263">
        <v>9.8675072764999996E-2</v>
      </c>
      <c r="AT34" s="263">
        <v>9.5797463597000004E-2</v>
      </c>
      <c r="AU34" s="263">
        <v>9.0691817073000003E-2</v>
      </c>
      <c r="AV34" s="263">
        <v>9.9456573270000001E-2</v>
      </c>
      <c r="AW34" s="263">
        <v>9.3970442091E-2</v>
      </c>
      <c r="AX34" s="263">
        <v>9.4877101002999994E-2</v>
      </c>
      <c r="AY34" s="263">
        <v>8.4904482712000004E-2</v>
      </c>
      <c r="AZ34" s="263">
        <v>7.9928523316000005E-2</v>
      </c>
      <c r="BA34" s="263">
        <v>9.4020582672000003E-2</v>
      </c>
      <c r="BB34" s="263">
        <v>9.6590700000000002E-2</v>
      </c>
      <c r="BC34" s="263">
        <v>9.4518199999999997E-2</v>
      </c>
      <c r="BD34" s="329">
        <v>9.2480499999999993E-2</v>
      </c>
      <c r="BE34" s="329">
        <v>9.5467999999999997E-2</v>
      </c>
      <c r="BF34" s="329">
        <v>9.5774100000000001E-2</v>
      </c>
      <c r="BG34" s="329">
        <v>9.0047199999999994E-2</v>
      </c>
      <c r="BH34" s="329">
        <v>9.4873399999999997E-2</v>
      </c>
      <c r="BI34" s="329">
        <v>9.2230300000000001E-2</v>
      </c>
      <c r="BJ34" s="329">
        <v>9.40801E-2</v>
      </c>
      <c r="BK34" s="329">
        <v>8.5027800000000001E-2</v>
      </c>
      <c r="BL34" s="329">
        <v>8.2395899999999994E-2</v>
      </c>
      <c r="BM34" s="329">
        <v>9.1633800000000001E-2</v>
      </c>
      <c r="BN34" s="329">
        <v>8.8979199999999994E-2</v>
      </c>
      <c r="BO34" s="329">
        <v>9.6382499999999996E-2</v>
      </c>
      <c r="BP34" s="329">
        <v>9.5116400000000004E-2</v>
      </c>
      <c r="BQ34" s="329">
        <v>9.5828099999999999E-2</v>
      </c>
      <c r="BR34" s="329">
        <v>9.6690399999999996E-2</v>
      </c>
      <c r="BS34" s="329">
        <v>9.0442599999999998E-2</v>
      </c>
      <c r="BT34" s="329">
        <v>9.5628099999999994E-2</v>
      </c>
      <c r="BU34" s="329">
        <v>9.3015799999999996E-2</v>
      </c>
      <c r="BV34" s="329">
        <v>9.5247100000000001E-2</v>
      </c>
    </row>
    <row r="35" spans="1:74" ht="11.95" customHeight="1" x14ac:dyDescent="0.2">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0.11085614007</v>
      </c>
      <c r="AK35" s="263">
        <v>0.11627406782999999</v>
      </c>
      <c r="AL35" s="263">
        <v>0.12303722157999999</v>
      </c>
      <c r="AM35" s="263">
        <v>0.10013300661000001</v>
      </c>
      <c r="AN35" s="263">
        <v>9.7435174804999997E-2</v>
      </c>
      <c r="AO35" s="263">
        <v>0.12489266398</v>
      </c>
      <c r="AP35" s="263">
        <v>0.11705556793000001</v>
      </c>
      <c r="AQ35" s="263">
        <v>0.13212609158999999</v>
      </c>
      <c r="AR35" s="263">
        <v>0.12662731185000001</v>
      </c>
      <c r="AS35" s="263">
        <v>0.12734019869999999</v>
      </c>
      <c r="AT35" s="263">
        <v>0.12864484321</v>
      </c>
      <c r="AU35" s="263">
        <v>0.11819107763</v>
      </c>
      <c r="AV35" s="263">
        <v>0.13686191690999999</v>
      </c>
      <c r="AW35" s="263">
        <v>0.12839125453</v>
      </c>
      <c r="AX35" s="263">
        <v>0.13141848969</v>
      </c>
      <c r="AY35" s="263">
        <v>0.11239504016</v>
      </c>
      <c r="AZ35" s="263">
        <v>0.10980449472999999</v>
      </c>
      <c r="BA35" s="263">
        <v>0.13251679999999999</v>
      </c>
      <c r="BB35" s="263">
        <v>0.1368577</v>
      </c>
      <c r="BC35" s="263">
        <v>0.13434380000000001</v>
      </c>
      <c r="BD35" s="329">
        <v>0.1334476</v>
      </c>
      <c r="BE35" s="329">
        <v>0.1372342</v>
      </c>
      <c r="BF35" s="329">
        <v>0.13506689999999999</v>
      </c>
      <c r="BG35" s="329">
        <v>0.12619939999999999</v>
      </c>
      <c r="BH35" s="329">
        <v>0.13803550000000001</v>
      </c>
      <c r="BI35" s="329">
        <v>0.1382709</v>
      </c>
      <c r="BJ35" s="329">
        <v>0.14392679999999999</v>
      </c>
      <c r="BK35" s="329">
        <v>0.12742010000000001</v>
      </c>
      <c r="BL35" s="329">
        <v>0.1216628</v>
      </c>
      <c r="BM35" s="329">
        <v>0.13760249999999999</v>
      </c>
      <c r="BN35" s="329">
        <v>0.13356309999999999</v>
      </c>
      <c r="BO35" s="329">
        <v>0.14015459999999999</v>
      </c>
      <c r="BP35" s="329">
        <v>0.14027510000000001</v>
      </c>
      <c r="BQ35" s="329">
        <v>0.14015949999999999</v>
      </c>
      <c r="BR35" s="329">
        <v>0.13904630000000001</v>
      </c>
      <c r="BS35" s="329">
        <v>0.1295317</v>
      </c>
      <c r="BT35" s="329">
        <v>0.1411819</v>
      </c>
      <c r="BU35" s="329">
        <v>0.14350570000000001</v>
      </c>
      <c r="BV35" s="329">
        <v>0.15128320000000001</v>
      </c>
    </row>
    <row r="36" spans="1:74" s="166" customFormat="1" ht="11.95" customHeight="1" x14ac:dyDescent="0.2">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1.95" customHeight="1" x14ac:dyDescent="0.2">
      <c r="A37" s="531" t="s">
        <v>1392</v>
      </c>
      <c r="B37" s="533" t="s">
        <v>1396</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2.987597141E-2</v>
      </c>
      <c r="BA37" s="263">
        <v>3.6516691676000003E-2</v>
      </c>
      <c r="BB37" s="263">
        <v>4.0635899687000002E-2</v>
      </c>
      <c r="BC37" s="263">
        <v>4.0725002763E-2</v>
      </c>
      <c r="BD37" s="329">
        <v>4.0967099999999999E-2</v>
      </c>
      <c r="BE37" s="329">
        <v>4.1766200000000003E-2</v>
      </c>
      <c r="BF37" s="329">
        <v>3.9292800000000003E-2</v>
      </c>
      <c r="BG37" s="329">
        <v>3.6152299999999998E-2</v>
      </c>
      <c r="BH37" s="329">
        <v>4.3162100000000002E-2</v>
      </c>
      <c r="BI37" s="329">
        <v>4.6040600000000001E-2</v>
      </c>
      <c r="BJ37" s="329">
        <v>4.9846700000000001E-2</v>
      </c>
      <c r="BK37" s="329">
        <v>4.2392300000000001E-2</v>
      </c>
      <c r="BL37" s="329">
        <v>3.9266799999999998E-2</v>
      </c>
      <c r="BM37" s="329">
        <v>4.5968700000000001E-2</v>
      </c>
      <c r="BN37" s="329">
        <v>4.4583999999999999E-2</v>
      </c>
      <c r="BO37" s="329">
        <v>4.3771999999999998E-2</v>
      </c>
      <c r="BP37" s="329">
        <v>4.5158700000000003E-2</v>
      </c>
      <c r="BQ37" s="329">
        <v>4.43314E-2</v>
      </c>
      <c r="BR37" s="329">
        <v>4.2355900000000002E-2</v>
      </c>
      <c r="BS37" s="329">
        <v>3.9089199999999998E-2</v>
      </c>
      <c r="BT37" s="329">
        <v>4.5553799999999998E-2</v>
      </c>
      <c r="BU37" s="329">
        <v>5.0489899999999997E-2</v>
      </c>
      <c r="BV37" s="329">
        <v>5.6036099999999998E-2</v>
      </c>
    </row>
    <row r="38" spans="1:74" s="166" customFormat="1" ht="11.95" customHeight="1" x14ac:dyDescent="0.2">
      <c r="A38" s="532" t="s">
        <v>973</v>
      </c>
      <c r="B38" s="533" t="s">
        <v>1033</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6.2490577999999998E-2</v>
      </c>
      <c r="BA38" s="263">
        <v>7.1887800000000002E-2</v>
      </c>
      <c r="BB38" s="263">
        <v>6.9506700000000005E-2</v>
      </c>
      <c r="BC38" s="263">
        <v>6.7175499999999999E-2</v>
      </c>
      <c r="BD38" s="329">
        <v>6.55892E-2</v>
      </c>
      <c r="BE38" s="329">
        <v>6.8613800000000003E-2</v>
      </c>
      <c r="BF38" s="329">
        <v>6.8459400000000004E-2</v>
      </c>
      <c r="BG38" s="329">
        <v>6.5454399999999996E-2</v>
      </c>
      <c r="BH38" s="329">
        <v>6.7769599999999999E-2</v>
      </c>
      <c r="BI38" s="329">
        <v>6.8040699999999996E-2</v>
      </c>
      <c r="BJ38" s="329">
        <v>6.9966899999999999E-2</v>
      </c>
      <c r="BK38" s="329">
        <v>6.7399200000000006E-2</v>
      </c>
      <c r="BL38" s="329">
        <v>6.0912500000000001E-2</v>
      </c>
      <c r="BM38" s="329">
        <v>6.7332500000000003E-2</v>
      </c>
      <c r="BN38" s="329">
        <v>6.4317700000000005E-2</v>
      </c>
      <c r="BO38" s="329">
        <v>6.8545800000000004E-2</v>
      </c>
      <c r="BP38" s="329">
        <v>6.7108299999999996E-2</v>
      </c>
      <c r="BQ38" s="329">
        <v>6.8129300000000004E-2</v>
      </c>
      <c r="BR38" s="329">
        <v>6.7899500000000002E-2</v>
      </c>
      <c r="BS38" s="329">
        <v>6.5068899999999999E-2</v>
      </c>
      <c r="BT38" s="329">
        <v>6.7577999999999999E-2</v>
      </c>
      <c r="BU38" s="329">
        <v>6.8148799999999995E-2</v>
      </c>
      <c r="BV38" s="329">
        <v>7.0564299999999996E-2</v>
      </c>
    </row>
    <row r="39" spans="1:74" s="166" customFormat="1" ht="11.95" customHeight="1" x14ac:dyDescent="0.2">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8.0958015361999994E-2</v>
      </c>
      <c r="AN39" s="263">
        <v>7.5562307324000003E-2</v>
      </c>
      <c r="AO39" s="263">
        <v>9.6931574982000002E-2</v>
      </c>
      <c r="AP39" s="263">
        <v>8.9852764550999997E-2</v>
      </c>
      <c r="AQ39" s="263">
        <v>0.10322573957</v>
      </c>
      <c r="AR39" s="263">
        <v>0.10034533684999999</v>
      </c>
      <c r="AS39" s="263">
        <v>0.10311296225</v>
      </c>
      <c r="AT39" s="263">
        <v>0.10010588811</v>
      </c>
      <c r="AU39" s="263">
        <v>9.4770636808999997E-2</v>
      </c>
      <c r="AV39" s="263">
        <v>0.10392955111</v>
      </c>
      <c r="AW39" s="263">
        <v>9.8196763943000004E-2</v>
      </c>
      <c r="AX39" s="263">
        <v>9.9144225022999993E-2</v>
      </c>
      <c r="AY39" s="263">
        <v>8.8723154679999999E-2</v>
      </c>
      <c r="AZ39" s="263">
        <v>8.3523301980000006E-2</v>
      </c>
      <c r="BA39" s="263">
        <v>9.8250592132999998E-2</v>
      </c>
      <c r="BB39" s="263">
        <v>9.6311504263999995E-2</v>
      </c>
      <c r="BC39" s="263">
        <v>0.10286816715</v>
      </c>
      <c r="BD39" s="329">
        <v>9.6639900000000001E-2</v>
      </c>
      <c r="BE39" s="329">
        <v>9.9761799999999998E-2</v>
      </c>
      <c r="BF39" s="329">
        <v>0.10008160000000001</v>
      </c>
      <c r="BG39" s="329">
        <v>9.4097100000000003E-2</v>
      </c>
      <c r="BH39" s="329">
        <v>9.9140400000000004E-2</v>
      </c>
      <c r="BI39" s="329">
        <v>9.6378500000000006E-2</v>
      </c>
      <c r="BJ39" s="329">
        <v>9.8311399999999993E-2</v>
      </c>
      <c r="BK39" s="329">
        <v>8.8852100000000003E-2</v>
      </c>
      <c r="BL39" s="329">
        <v>8.6101800000000006E-2</v>
      </c>
      <c r="BM39" s="329">
        <v>9.5755099999999996E-2</v>
      </c>
      <c r="BN39" s="329">
        <v>9.2981099999999997E-2</v>
      </c>
      <c r="BO39" s="329">
        <v>0.1007175</v>
      </c>
      <c r="BP39" s="329">
        <v>9.9394399999999994E-2</v>
      </c>
      <c r="BQ39" s="329">
        <v>0.10013809999999999</v>
      </c>
      <c r="BR39" s="329">
        <v>0.10103910000000001</v>
      </c>
      <c r="BS39" s="329">
        <v>9.4510300000000005E-2</v>
      </c>
      <c r="BT39" s="329">
        <v>9.9929000000000004E-2</v>
      </c>
      <c r="BU39" s="329">
        <v>9.7199300000000002E-2</v>
      </c>
      <c r="BV39" s="329">
        <v>9.9530999999999994E-2</v>
      </c>
    </row>
    <row r="40" spans="1:74" s="166" customFormat="1" ht="11.95" customHeight="1" x14ac:dyDescent="0.2">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1.5838033000000001E-2</v>
      </c>
      <c r="BA40" s="263">
        <v>1.6708799999999999E-2</v>
      </c>
      <c r="BB40" s="263">
        <v>1.6685499999999999E-2</v>
      </c>
      <c r="BC40" s="263">
        <v>1.8054500000000001E-2</v>
      </c>
      <c r="BD40" s="329">
        <v>1.8328799999999999E-2</v>
      </c>
      <c r="BE40" s="329">
        <v>1.8402000000000002E-2</v>
      </c>
      <c r="BF40" s="329">
        <v>1.7928900000000001E-2</v>
      </c>
      <c r="BG40" s="329">
        <v>1.7643699999999998E-2</v>
      </c>
      <c r="BH40" s="329">
        <v>1.7527500000000001E-2</v>
      </c>
      <c r="BI40" s="329">
        <v>1.64546E-2</v>
      </c>
      <c r="BJ40" s="329">
        <v>1.8396300000000001E-2</v>
      </c>
      <c r="BK40" s="329">
        <v>1.7848099999999999E-2</v>
      </c>
      <c r="BL40" s="329">
        <v>1.56752E-2</v>
      </c>
      <c r="BM40" s="329">
        <v>1.6756299999999998E-2</v>
      </c>
      <c r="BN40" s="329">
        <v>1.49468E-2</v>
      </c>
      <c r="BO40" s="329">
        <v>1.73378E-2</v>
      </c>
      <c r="BP40" s="329">
        <v>1.8305200000000001E-2</v>
      </c>
      <c r="BQ40" s="329">
        <v>1.84449E-2</v>
      </c>
      <c r="BR40" s="329">
        <v>1.79297E-2</v>
      </c>
      <c r="BS40" s="329">
        <v>1.7586399999999999E-2</v>
      </c>
      <c r="BT40" s="329">
        <v>1.66959E-2</v>
      </c>
      <c r="BU40" s="329">
        <v>1.6456499999999999E-2</v>
      </c>
      <c r="BV40" s="329">
        <v>1.7819100000000001E-2</v>
      </c>
    </row>
    <row r="41" spans="1:74" s="166" customFormat="1" ht="11.95" customHeight="1" x14ac:dyDescent="0.2">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0.207656216</v>
      </c>
      <c r="BA41" s="263">
        <v>0.22359010000000001</v>
      </c>
      <c r="BB41" s="263">
        <v>0.18932350000000001</v>
      </c>
      <c r="BC41" s="263">
        <v>0.2178986</v>
      </c>
      <c r="BD41" s="329">
        <v>0.23884440000000001</v>
      </c>
      <c r="BE41" s="329">
        <v>0.22501309999999999</v>
      </c>
      <c r="BF41" s="329">
        <v>0.18486759999999999</v>
      </c>
      <c r="BG41" s="329">
        <v>0.1520021</v>
      </c>
      <c r="BH41" s="329">
        <v>0.15018870000000001</v>
      </c>
      <c r="BI41" s="329">
        <v>0.1682584</v>
      </c>
      <c r="BJ41" s="329">
        <v>0.1861186</v>
      </c>
      <c r="BK41" s="329">
        <v>0.21259349999999999</v>
      </c>
      <c r="BL41" s="329">
        <v>0.19056029999999999</v>
      </c>
      <c r="BM41" s="329">
        <v>0.21340999999999999</v>
      </c>
      <c r="BN41" s="329">
        <v>0.21584929999999999</v>
      </c>
      <c r="BO41" s="329">
        <v>0.25025560000000002</v>
      </c>
      <c r="BP41" s="329">
        <v>0.2438448</v>
      </c>
      <c r="BQ41" s="329">
        <v>0.2251283</v>
      </c>
      <c r="BR41" s="329">
        <v>0.1908754</v>
      </c>
      <c r="BS41" s="329">
        <v>0.1590279</v>
      </c>
      <c r="BT41" s="329">
        <v>0.15736810000000001</v>
      </c>
      <c r="BU41" s="329">
        <v>0.17590520000000001</v>
      </c>
      <c r="BV41" s="329">
        <v>0.1955972</v>
      </c>
    </row>
    <row r="42" spans="1:74" s="166" customFormat="1" ht="11.95" customHeight="1" x14ac:dyDescent="0.2">
      <c r="A42" s="528" t="s">
        <v>32</v>
      </c>
      <c r="B42" s="533" t="s">
        <v>1397</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0.10404160341</v>
      </c>
      <c r="AZ42" s="263">
        <v>0.11800221608</v>
      </c>
      <c r="BA42" s="263">
        <v>0.15600541274999999</v>
      </c>
      <c r="BB42" s="263">
        <v>0.17536769999999999</v>
      </c>
      <c r="BC42" s="263">
        <v>0.19939779999999999</v>
      </c>
      <c r="BD42" s="329">
        <v>0.19700300000000001</v>
      </c>
      <c r="BE42" s="329">
        <v>0.20130429999999999</v>
      </c>
      <c r="BF42" s="329">
        <v>0.19415060000000001</v>
      </c>
      <c r="BG42" s="329">
        <v>0.17686080000000001</v>
      </c>
      <c r="BH42" s="329">
        <v>0.1534673</v>
      </c>
      <c r="BI42" s="329">
        <v>0.1239801</v>
      </c>
      <c r="BJ42" s="329">
        <v>0.1075523</v>
      </c>
      <c r="BK42" s="329">
        <v>0.1261321</v>
      </c>
      <c r="BL42" s="329">
        <v>0.14214740000000001</v>
      </c>
      <c r="BM42" s="329">
        <v>0.19248889999999999</v>
      </c>
      <c r="BN42" s="329">
        <v>0.2147319</v>
      </c>
      <c r="BO42" s="329">
        <v>0.2435176</v>
      </c>
      <c r="BP42" s="329">
        <v>0.24289289999999999</v>
      </c>
      <c r="BQ42" s="329">
        <v>0.24581259999999999</v>
      </c>
      <c r="BR42" s="329">
        <v>0.2386036</v>
      </c>
      <c r="BS42" s="329">
        <v>0.21475320000000001</v>
      </c>
      <c r="BT42" s="329">
        <v>0.1881128</v>
      </c>
      <c r="BU42" s="329">
        <v>0.15213740000000001</v>
      </c>
      <c r="BV42" s="329">
        <v>0.13378989999999999</v>
      </c>
    </row>
    <row r="43" spans="1:74" s="166" customFormat="1" ht="11.95" customHeight="1" x14ac:dyDescent="0.2">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3.3388583999999999E-2</v>
      </c>
      <c r="BA43" s="263">
        <v>3.70102E-2</v>
      </c>
      <c r="BB43" s="263">
        <v>3.54323E-2</v>
      </c>
      <c r="BC43" s="263">
        <v>3.6296399999999999E-2</v>
      </c>
      <c r="BD43" s="329">
        <v>3.4251799999999999E-2</v>
      </c>
      <c r="BE43" s="329">
        <v>3.60469E-2</v>
      </c>
      <c r="BF43" s="329">
        <v>3.6237400000000003E-2</v>
      </c>
      <c r="BG43" s="329">
        <v>3.4870199999999997E-2</v>
      </c>
      <c r="BH43" s="329">
        <v>3.6016300000000001E-2</v>
      </c>
      <c r="BI43" s="329">
        <v>3.5317500000000002E-2</v>
      </c>
      <c r="BJ43" s="329">
        <v>3.77715E-2</v>
      </c>
      <c r="BK43" s="329">
        <v>3.7401299999999998E-2</v>
      </c>
      <c r="BL43" s="329">
        <v>3.33269E-2</v>
      </c>
      <c r="BM43" s="329">
        <v>3.7135899999999999E-2</v>
      </c>
      <c r="BN43" s="329">
        <v>3.5809000000000001E-2</v>
      </c>
      <c r="BO43" s="329">
        <v>3.6577499999999999E-2</v>
      </c>
      <c r="BP43" s="329">
        <v>3.4209099999999999E-2</v>
      </c>
      <c r="BQ43" s="329">
        <v>3.5689800000000001E-2</v>
      </c>
      <c r="BR43" s="329">
        <v>3.5805499999999997E-2</v>
      </c>
      <c r="BS43" s="329">
        <v>3.4548700000000002E-2</v>
      </c>
      <c r="BT43" s="329">
        <v>3.5483599999999997E-2</v>
      </c>
      <c r="BU43" s="329">
        <v>3.4759499999999999E-2</v>
      </c>
      <c r="BV43" s="329">
        <v>3.7302500000000002E-2</v>
      </c>
    </row>
    <row r="44" spans="1:74" s="166" customFormat="1" ht="11.95" customHeight="1" x14ac:dyDescent="0.2">
      <c r="A44" s="499" t="s">
        <v>34</v>
      </c>
      <c r="B44" s="533" t="s">
        <v>1032</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0.174864508</v>
      </c>
      <c r="AZ44" s="263">
        <v>0.16227635400000001</v>
      </c>
      <c r="BA44" s="263">
        <v>0.17404685</v>
      </c>
      <c r="BB44" s="263">
        <v>0.16352475999999999</v>
      </c>
      <c r="BC44" s="263">
        <v>0.17199853000000001</v>
      </c>
      <c r="BD44" s="329">
        <v>0.17216129999999999</v>
      </c>
      <c r="BE44" s="329">
        <v>0.1828495</v>
      </c>
      <c r="BF44" s="329">
        <v>0.1829857</v>
      </c>
      <c r="BG44" s="329">
        <v>0.17488400000000001</v>
      </c>
      <c r="BH44" s="329">
        <v>0.1800688</v>
      </c>
      <c r="BI44" s="329">
        <v>0.17513010000000001</v>
      </c>
      <c r="BJ44" s="329">
        <v>0.18422520000000001</v>
      </c>
      <c r="BK44" s="329">
        <v>0.18594530000000001</v>
      </c>
      <c r="BL44" s="329">
        <v>0.1686272</v>
      </c>
      <c r="BM44" s="329">
        <v>0.17823049999999999</v>
      </c>
      <c r="BN44" s="329">
        <v>0.170378</v>
      </c>
      <c r="BO44" s="329">
        <v>0.17635899999999999</v>
      </c>
      <c r="BP44" s="329">
        <v>0.17511460000000001</v>
      </c>
      <c r="BQ44" s="329">
        <v>0.18475549999999999</v>
      </c>
      <c r="BR44" s="329">
        <v>0.18472340000000001</v>
      </c>
      <c r="BS44" s="329">
        <v>0.1760832</v>
      </c>
      <c r="BT44" s="329">
        <v>0.18143409999999999</v>
      </c>
      <c r="BU44" s="329">
        <v>0.1759531</v>
      </c>
      <c r="BV44" s="329">
        <v>0.18554029999999999</v>
      </c>
    </row>
    <row r="45" spans="1:74" s="166" customFormat="1" ht="11.95" customHeight="1" x14ac:dyDescent="0.2">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0.33984385287000002</v>
      </c>
      <c r="AZ45" s="263">
        <v>0.33955946866999998</v>
      </c>
      <c r="BA45" s="263">
        <v>0.38466546000000001</v>
      </c>
      <c r="BB45" s="263">
        <v>0.36965140000000002</v>
      </c>
      <c r="BC45" s="263">
        <v>0.34397919999999998</v>
      </c>
      <c r="BD45" s="329">
        <v>0.26505190000000001</v>
      </c>
      <c r="BE45" s="329">
        <v>0.21095990000000001</v>
      </c>
      <c r="BF45" s="329">
        <v>0.2564999</v>
      </c>
      <c r="BG45" s="329">
        <v>0.2882324</v>
      </c>
      <c r="BH45" s="329">
        <v>0.31275170000000002</v>
      </c>
      <c r="BI45" s="329">
        <v>0.34520909999999999</v>
      </c>
      <c r="BJ45" s="329">
        <v>0.38512289999999999</v>
      </c>
      <c r="BK45" s="329">
        <v>0.35503639999999997</v>
      </c>
      <c r="BL45" s="329">
        <v>0.35718709999999998</v>
      </c>
      <c r="BM45" s="329">
        <v>0.41138799999999998</v>
      </c>
      <c r="BN45" s="329">
        <v>0.38687860000000002</v>
      </c>
      <c r="BO45" s="329">
        <v>0.36057810000000001</v>
      </c>
      <c r="BP45" s="329">
        <v>0.2748777</v>
      </c>
      <c r="BQ45" s="329">
        <v>0.2182267</v>
      </c>
      <c r="BR45" s="329">
        <v>0.26804230000000001</v>
      </c>
      <c r="BS45" s="329">
        <v>0.30223660000000002</v>
      </c>
      <c r="BT45" s="329">
        <v>0.32669379999999998</v>
      </c>
      <c r="BU45" s="329">
        <v>0.35397420000000002</v>
      </c>
      <c r="BV45" s="329">
        <v>0.4057094</v>
      </c>
    </row>
    <row r="46" spans="1:74" ht="11.95" customHeight="1" x14ac:dyDescent="0.2">
      <c r="A46" s="534" t="s">
        <v>24</v>
      </c>
      <c r="B46" s="535" t="s">
        <v>779</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0.96320163134000003</v>
      </c>
      <c r="AB46" s="264">
        <v>0.97175862593999995</v>
      </c>
      <c r="AC46" s="264">
        <v>0.96830343258999996</v>
      </c>
      <c r="AD46" s="264">
        <v>0.92049802562000005</v>
      </c>
      <c r="AE46" s="264">
        <v>1.0277460651000001</v>
      </c>
      <c r="AF46" s="264">
        <v>1.0429987325000001</v>
      </c>
      <c r="AG46" s="264">
        <v>0.98967479281000004</v>
      </c>
      <c r="AH46" s="264">
        <v>0.94721597129000001</v>
      </c>
      <c r="AI46" s="264">
        <v>0.87748400305999996</v>
      </c>
      <c r="AJ46" s="264">
        <v>0.92223366321</v>
      </c>
      <c r="AK46" s="264">
        <v>0.96645986518000004</v>
      </c>
      <c r="AL46" s="264">
        <v>0.97186284625999997</v>
      </c>
      <c r="AM46" s="264">
        <v>0.97980787560000004</v>
      </c>
      <c r="AN46" s="264">
        <v>0.87780381760000004</v>
      </c>
      <c r="AO46" s="264">
        <v>1.0925040797000001</v>
      </c>
      <c r="AP46" s="264">
        <v>1.0355868425000001</v>
      </c>
      <c r="AQ46" s="264">
        <v>1.0978527799</v>
      </c>
      <c r="AR46" s="264">
        <v>1.0288980997999999</v>
      </c>
      <c r="AS46" s="264">
        <v>0.98202714408000003</v>
      </c>
      <c r="AT46" s="264">
        <v>1.0057282454000001</v>
      </c>
      <c r="AU46" s="264">
        <v>0.9649441768</v>
      </c>
      <c r="AV46" s="264">
        <v>1.0055749951999999</v>
      </c>
      <c r="AW46" s="264">
        <v>1.0246981185999999</v>
      </c>
      <c r="AX46" s="264">
        <v>1.1107143713000001</v>
      </c>
      <c r="AY46" s="264">
        <v>1.0984255114000001</v>
      </c>
      <c r="AZ46" s="264">
        <v>1.0526107171000001</v>
      </c>
      <c r="BA46" s="264">
        <v>1.2002584658</v>
      </c>
      <c r="BB46" s="264">
        <v>1.1606939999999999</v>
      </c>
      <c r="BC46" s="264">
        <v>1.193395</v>
      </c>
      <c r="BD46" s="327">
        <v>1.1288370000000001</v>
      </c>
      <c r="BE46" s="327">
        <v>1.0847180000000001</v>
      </c>
      <c r="BF46" s="327">
        <v>1.0805039999999999</v>
      </c>
      <c r="BG46" s="327">
        <v>1.040197</v>
      </c>
      <c r="BH46" s="327">
        <v>1.060093</v>
      </c>
      <c r="BI46" s="327">
        <v>1.07481</v>
      </c>
      <c r="BJ46" s="327">
        <v>1.1373120000000001</v>
      </c>
      <c r="BK46" s="327">
        <v>1.1335999999999999</v>
      </c>
      <c r="BL46" s="327">
        <v>1.0938049999999999</v>
      </c>
      <c r="BM46" s="327">
        <v>1.2584660000000001</v>
      </c>
      <c r="BN46" s="327">
        <v>1.2404759999999999</v>
      </c>
      <c r="BO46" s="327">
        <v>1.297661</v>
      </c>
      <c r="BP46" s="327">
        <v>1.200906</v>
      </c>
      <c r="BQ46" s="327">
        <v>1.140657</v>
      </c>
      <c r="BR46" s="327">
        <v>1.1472739999999999</v>
      </c>
      <c r="BS46" s="327">
        <v>1.1029040000000001</v>
      </c>
      <c r="BT46" s="327">
        <v>1.118849</v>
      </c>
      <c r="BU46" s="327">
        <v>1.125024</v>
      </c>
      <c r="BV46" s="327">
        <v>1.2018899999999999</v>
      </c>
    </row>
    <row r="47" spans="1:74" s="540" customFormat="1" ht="11.95" customHeight="1" x14ac:dyDescent="0.2">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1.95" customHeight="1" x14ac:dyDescent="0.2">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1.95" customHeight="1" x14ac:dyDescent="0.2">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1.95" customHeight="1" x14ac:dyDescent="0.2">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
      <c r="A51" s="537"/>
      <c r="B51" s="820" t="s">
        <v>1400</v>
      </c>
      <c r="C51" s="756"/>
      <c r="D51" s="756"/>
      <c r="E51" s="756"/>
      <c r="F51" s="756"/>
      <c r="G51" s="756"/>
      <c r="H51" s="756"/>
      <c r="I51" s="756"/>
      <c r="J51" s="756"/>
      <c r="K51" s="756"/>
      <c r="L51" s="756"/>
      <c r="M51" s="756"/>
      <c r="N51" s="756"/>
      <c r="O51" s="756"/>
      <c r="P51" s="756"/>
      <c r="Q51" s="753"/>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1.95" customHeight="1" x14ac:dyDescent="0.2">
      <c r="A52" s="537"/>
      <c r="B52" s="538" t="s">
        <v>1398</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1.95" customHeight="1" x14ac:dyDescent="0.2">
      <c r="A53" s="537"/>
      <c r="B53" s="820" t="s">
        <v>1399</v>
      </c>
      <c r="C53" s="756"/>
      <c r="D53" s="756"/>
      <c r="E53" s="756"/>
      <c r="F53" s="756"/>
      <c r="G53" s="756"/>
      <c r="H53" s="756"/>
      <c r="I53" s="756"/>
      <c r="J53" s="756"/>
      <c r="K53" s="756"/>
      <c r="L53" s="756"/>
      <c r="M53" s="756"/>
      <c r="N53" s="756"/>
      <c r="O53" s="756"/>
      <c r="P53" s="756"/>
      <c r="Q53" s="753"/>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1.95"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1.95" customHeight="1" x14ac:dyDescent="0.2">
      <c r="A55" s="537"/>
      <c r="B55" s="764" t="str">
        <f>"Notes: "&amp;"EIA completed modeling and analysis for this report on " &amp;Dates!D2&amp;"."</f>
        <v>Notes: EIA completed modeling and analysis for this report on Thursday June 2, 2022.</v>
      </c>
      <c r="C55" s="763"/>
      <c r="D55" s="763"/>
      <c r="E55" s="763"/>
      <c r="F55" s="763"/>
      <c r="G55" s="763"/>
      <c r="H55" s="763"/>
      <c r="I55" s="763"/>
      <c r="J55" s="763"/>
      <c r="K55" s="763"/>
      <c r="L55" s="763"/>
      <c r="M55" s="763"/>
      <c r="N55" s="763"/>
      <c r="O55" s="763"/>
      <c r="P55" s="763"/>
      <c r="Q55" s="763"/>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1.95" customHeight="1" x14ac:dyDescent="0.2">
      <c r="A56" s="537"/>
      <c r="B56" s="764" t="s">
        <v>351</v>
      </c>
      <c r="C56" s="763"/>
      <c r="D56" s="763"/>
      <c r="E56" s="763"/>
      <c r="F56" s="763"/>
      <c r="G56" s="763"/>
      <c r="H56" s="763"/>
      <c r="I56" s="763"/>
      <c r="J56" s="763"/>
      <c r="K56" s="763"/>
      <c r="L56" s="763"/>
      <c r="M56" s="763"/>
      <c r="N56" s="763"/>
      <c r="O56" s="763"/>
      <c r="P56" s="763"/>
      <c r="Q56" s="763"/>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1.95" customHeight="1" x14ac:dyDescent="0.2">
      <c r="A57" s="537"/>
      <c r="B57" s="821" t="s">
        <v>361</v>
      </c>
      <c r="C57" s="753"/>
      <c r="D57" s="753"/>
      <c r="E57" s="753"/>
      <c r="F57" s="753"/>
      <c r="G57" s="753"/>
      <c r="H57" s="753"/>
      <c r="I57" s="753"/>
      <c r="J57" s="753"/>
      <c r="K57" s="753"/>
      <c r="L57" s="753"/>
      <c r="M57" s="753"/>
      <c r="N57" s="753"/>
      <c r="O57" s="753"/>
      <c r="P57" s="753"/>
      <c r="Q57" s="753"/>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1.95" customHeight="1" x14ac:dyDescent="0.2">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1.95" customHeight="1" x14ac:dyDescent="0.2">
      <c r="A59" s="537"/>
      <c r="B59" s="765" t="s">
        <v>1362</v>
      </c>
      <c r="C59" s="753"/>
      <c r="D59" s="753"/>
      <c r="E59" s="753"/>
      <c r="F59" s="753"/>
      <c r="G59" s="753"/>
      <c r="H59" s="753"/>
      <c r="I59" s="753"/>
      <c r="J59" s="753"/>
      <c r="K59" s="753"/>
      <c r="L59" s="753"/>
      <c r="M59" s="753"/>
      <c r="N59" s="753"/>
      <c r="O59" s="753"/>
      <c r="P59" s="753"/>
      <c r="Q59" s="753"/>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25" defaultRowHeight="11.95" customHeight="1" x14ac:dyDescent="0.25"/>
  <cols>
    <col min="1" max="1" width="12.5" style="645" customWidth="1"/>
    <col min="2" max="2" width="26" style="645" customWidth="1"/>
    <col min="3" max="55" width="6.5" style="645" customWidth="1"/>
    <col min="56" max="58" width="6.5" style="660" customWidth="1"/>
    <col min="59" max="74" width="6.5" style="645" customWidth="1"/>
    <col min="75" max="16384" width="9.125" style="645"/>
  </cols>
  <sheetData>
    <row r="1" spans="1:74" ht="12.85" customHeight="1" x14ac:dyDescent="0.25">
      <c r="A1" s="825" t="s">
        <v>792</v>
      </c>
      <c r="B1" s="648" t="s">
        <v>1037</v>
      </c>
      <c r="C1" s="646"/>
      <c r="D1" s="646"/>
      <c r="E1" s="646"/>
      <c r="F1" s="646"/>
      <c r="G1" s="646"/>
      <c r="H1" s="646"/>
      <c r="I1" s="646"/>
      <c r="J1" s="646"/>
      <c r="K1" s="646"/>
      <c r="L1" s="646"/>
      <c r="M1" s="646"/>
      <c r="N1" s="646"/>
      <c r="O1" s="646"/>
      <c r="P1" s="646"/>
      <c r="Q1" s="646"/>
    </row>
    <row r="2" spans="1:74" ht="12.85" customHeight="1" x14ac:dyDescent="0.25">
      <c r="A2" s="825"/>
      <c r="B2" s="647" t="str">
        <f>"U.S. Energy Information Administration  |  Short-Term Energy Outlook - "&amp;Dates!$D$1</f>
        <v>U.S. Energy Information Administration  |  Short-Term Energy Outlook - June 2022</v>
      </c>
      <c r="C2" s="646"/>
      <c r="D2" s="646"/>
      <c r="E2" s="646"/>
      <c r="F2" s="646"/>
      <c r="G2" s="646"/>
      <c r="H2" s="646"/>
      <c r="I2" s="646"/>
      <c r="J2" s="646"/>
      <c r="K2" s="646"/>
      <c r="L2" s="646"/>
      <c r="M2" s="646"/>
      <c r="N2" s="646"/>
      <c r="O2" s="646"/>
      <c r="P2" s="646"/>
      <c r="Q2" s="646"/>
    </row>
    <row r="3" spans="1:74" ht="12.85" customHeight="1" x14ac:dyDescent="0.25">
      <c r="A3" s="651"/>
      <c r="B3" s="652"/>
      <c r="C3" s="826">
        <f>Dates!D3</f>
        <v>2018</v>
      </c>
      <c r="D3" s="827"/>
      <c r="E3" s="827"/>
      <c r="F3" s="827"/>
      <c r="G3" s="827"/>
      <c r="H3" s="827"/>
      <c r="I3" s="827"/>
      <c r="J3" s="827"/>
      <c r="K3" s="827"/>
      <c r="L3" s="827"/>
      <c r="M3" s="827"/>
      <c r="N3" s="828"/>
      <c r="O3" s="826">
        <f>C3+1</f>
        <v>2019</v>
      </c>
      <c r="P3" s="827"/>
      <c r="Q3" s="827"/>
      <c r="R3" s="827"/>
      <c r="S3" s="827"/>
      <c r="T3" s="827"/>
      <c r="U3" s="827"/>
      <c r="V3" s="827"/>
      <c r="W3" s="827"/>
      <c r="X3" s="827"/>
      <c r="Y3" s="827"/>
      <c r="Z3" s="828"/>
      <c r="AA3" s="826">
        <f>O3+1</f>
        <v>2020</v>
      </c>
      <c r="AB3" s="827"/>
      <c r="AC3" s="827"/>
      <c r="AD3" s="827"/>
      <c r="AE3" s="827"/>
      <c r="AF3" s="827"/>
      <c r="AG3" s="827"/>
      <c r="AH3" s="827"/>
      <c r="AI3" s="827"/>
      <c r="AJ3" s="827"/>
      <c r="AK3" s="827"/>
      <c r="AL3" s="828"/>
      <c r="AM3" s="826">
        <f>AA3+1</f>
        <v>2021</v>
      </c>
      <c r="AN3" s="827"/>
      <c r="AO3" s="827"/>
      <c r="AP3" s="827"/>
      <c r="AQ3" s="827"/>
      <c r="AR3" s="827"/>
      <c r="AS3" s="827"/>
      <c r="AT3" s="827"/>
      <c r="AU3" s="827"/>
      <c r="AV3" s="827"/>
      <c r="AW3" s="827"/>
      <c r="AX3" s="828"/>
      <c r="AY3" s="826">
        <f>AM3+1</f>
        <v>2022</v>
      </c>
      <c r="AZ3" s="827"/>
      <c r="BA3" s="827"/>
      <c r="BB3" s="827"/>
      <c r="BC3" s="827"/>
      <c r="BD3" s="827"/>
      <c r="BE3" s="827"/>
      <c r="BF3" s="827"/>
      <c r="BG3" s="827"/>
      <c r="BH3" s="827"/>
      <c r="BI3" s="827"/>
      <c r="BJ3" s="828"/>
      <c r="BK3" s="826">
        <f>AY3+1</f>
        <v>2023</v>
      </c>
      <c r="BL3" s="827"/>
      <c r="BM3" s="827"/>
      <c r="BN3" s="827"/>
      <c r="BO3" s="827"/>
      <c r="BP3" s="827"/>
      <c r="BQ3" s="827"/>
      <c r="BR3" s="827"/>
      <c r="BS3" s="827"/>
      <c r="BT3" s="827"/>
      <c r="BU3" s="827"/>
      <c r="BV3" s="828"/>
    </row>
    <row r="4" spans="1:74" ht="12.85" customHeight="1" x14ac:dyDescent="0.2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1.95" customHeight="1" x14ac:dyDescent="0.25">
      <c r="A5" s="651"/>
      <c r="B5" s="650" t="s">
        <v>1045</v>
      </c>
      <c r="C5" s="646"/>
      <c r="D5" s="646"/>
      <c r="E5" s="646"/>
      <c r="F5" s="646"/>
      <c r="G5" s="646"/>
      <c r="H5" s="646"/>
      <c r="I5" s="646"/>
      <c r="J5" s="646"/>
      <c r="K5" s="646"/>
      <c r="L5" s="646"/>
      <c r="M5" s="646"/>
      <c r="N5" s="646"/>
      <c r="O5" s="646"/>
      <c r="P5" s="646"/>
      <c r="Q5" s="646"/>
      <c r="BG5" s="660"/>
      <c r="BH5" s="660"/>
      <c r="BI5" s="660"/>
    </row>
    <row r="6" spans="1:74" ht="11.95" customHeight="1" x14ac:dyDescent="0.25">
      <c r="A6" s="651"/>
      <c r="B6" s="650" t="s">
        <v>1046</v>
      </c>
      <c r="C6" s="646"/>
      <c r="D6" s="646"/>
      <c r="E6" s="646"/>
      <c r="F6" s="646"/>
      <c r="G6" s="646"/>
      <c r="H6" s="646"/>
      <c r="I6" s="646"/>
      <c r="J6" s="646"/>
      <c r="K6" s="646"/>
      <c r="L6" s="646"/>
      <c r="M6" s="646"/>
      <c r="N6" s="646"/>
      <c r="O6" s="646"/>
      <c r="P6" s="646"/>
      <c r="Q6" s="646"/>
      <c r="BG6" s="660"/>
      <c r="BH6" s="660"/>
      <c r="BI6" s="660"/>
    </row>
    <row r="7" spans="1:74" ht="11.95" customHeight="1" x14ac:dyDescent="0.25">
      <c r="A7" s="651" t="s">
        <v>1038</v>
      </c>
      <c r="B7" s="649" t="s">
        <v>1047</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5976.9</v>
      </c>
      <c r="AZ7" s="659">
        <v>5974.5</v>
      </c>
      <c r="BA7" s="659">
        <v>5971.7</v>
      </c>
      <c r="BB7" s="659">
        <v>5971.7</v>
      </c>
      <c r="BC7" s="659">
        <v>5976.3</v>
      </c>
      <c r="BD7" s="661">
        <v>6008.3</v>
      </c>
      <c r="BE7" s="661">
        <v>6008.3</v>
      </c>
      <c r="BF7" s="661">
        <v>6008.3</v>
      </c>
      <c r="BG7" s="661">
        <v>6010.3</v>
      </c>
      <c r="BH7" s="661">
        <v>6011.9</v>
      </c>
      <c r="BI7" s="661">
        <v>6008.7</v>
      </c>
      <c r="BJ7" s="661">
        <v>6002.9</v>
      </c>
      <c r="BK7" s="661">
        <v>5975.9</v>
      </c>
      <c r="BL7" s="661">
        <v>5978.9</v>
      </c>
      <c r="BM7" s="661">
        <v>5978.9</v>
      </c>
      <c r="BN7" s="661">
        <v>5978.9</v>
      </c>
      <c r="BO7" s="661">
        <v>5978.9</v>
      </c>
      <c r="BP7" s="661">
        <v>5978.9</v>
      </c>
      <c r="BQ7" s="661">
        <v>5920.4</v>
      </c>
      <c r="BR7" s="661">
        <v>5920.4</v>
      </c>
      <c r="BS7" s="661">
        <v>5920.4</v>
      </c>
      <c r="BT7" s="661">
        <v>5920.4</v>
      </c>
      <c r="BU7" s="661">
        <v>5920.4</v>
      </c>
      <c r="BV7" s="661">
        <v>5920.4</v>
      </c>
    </row>
    <row r="8" spans="1:74" ht="11.95" customHeight="1" x14ac:dyDescent="0.25">
      <c r="A8" s="651" t="s">
        <v>1039</v>
      </c>
      <c r="B8" s="649" t="s">
        <v>1048</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3674.3</v>
      </c>
      <c r="AZ8" s="659">
        <v>3671.9</v>
      </c>
      <c r="BA8" s="659">
        <v>3669.1</v>
      </c>
      <c r="BB8" s="659">
        <v>3669.1</v>
      </c>
      <c r="BC8" s="659">
        <v>3673.7</v>
      </c>
      <c r="BD8" s="661">
        <v>3705.7</v>
      </c>
      <c r="BE8" s="661">
        <v>3705.7</v>
      </c>
      <c r="BF8" s="661">
        <v>3705.7</v>
      </c>
      <c r="BG8" s="661">
        <v>3707.7</v>
      </c>
      <c r="BH8" s="661">
        <v>3709.3</v>
      </c>
      <c r="BI8" s="661">
        <v>3706.1</v>
      </c>
      <c r="BJ8" s="661">
        <v>3700.3</v>
      </c>
      <c r="BK8" s="661">
        <v>3673.3</v>
      </c>
      <c r="BL8" s="661">
        <v>3676.3</v>
      </c>
      <c r="BM8" s="661">
        <v>3676.3</v>
      </c>
      <c r="BN8" s="661">
        <v>3676.3</v>
      </c>
      <c r="BO8" s="661">
        <v>3676.3</v>
      </c>
      <c r="BP8" s="661">
        <v>3676.3</v>
      </c>
      <c r="BQ8" s="661">
        <v>3617.8</v>
      </c>
      <c r="BR8" s="661">
        <v>3617.8</v>
      </c>
      <c r="BS8" s="661">
        <v>3617.8</v>
      </c>
      <c r="BT8" s="661">
        <v>3617.8</v>
      </c>
      <c r="BU8" s="661">
        <v>3617.8</v>
      </c>
      <c r="BV8" s="661">
        <v>3617.8</v>
      </c>
    </row>
    <row r="9" spans="1:74" ht="11.95" customHeight="1" x14ac:dyDescent="0.25">
      <c r="A9" s="651" t="s">
        <v>1040</v>
      </c>
      <c r="B9" s="649" t="s">
        <v>1049</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59">
        <v>2302.6</v>
      </c>
      <c r="BD9" s="661">
        <v>2302.6</v>
      </c>
      <c r="BE9" s="661">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1.95" customHeight="1" x14ac:dyDescent="0.25">
      <c r="A10" s="651" t="s">
        <v>1041</v>
      </c>
      <c r="B10" s="649" t="s">
        <v>1050</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78830.899999999994</v>
      </c>
      <c r="AZ10" s="659">
        <v>78832.600000000006</v>
      </c>
      <c r="BA10" s="659">
        <v>78844.3</v>
      </c>
      <c r="BB10" s="659">
        <v>78844.3</v>
      </c>
      <c r="BC10" s="659">
        <v>78845.3</v>
      </c>
      <c r="BD10" s="661">
        <v>78850.899999999994</v>
      </c>
      <c r="BE10" s="661">
        <v>78855.899999999994</v>
      </c>
      <c r="BF10" s="661">
        <v>78877.899999999994</v>
      </c>
      <c r="BG10" s="661">
        <v>78893.899999999994</v>
      </c>
      <c r="BH10" s="661">
        <v>78893.899999999994</v>
      </c>
      <c r="BI10" s="661">
        <v>78911.899999999994</v>
      </c>
      <c r="BJ10" s="661">
        <v>78916.5</v>
      </c>
      <c r="BK10" s="661">
        <v>78916.5</v>
      </c>
      <c r="BL10" s="661">
        <v>78916.5</v>
      </c>
      <c r="BM10" s="661">
        <v>78916.5</v>
      </c>
      <c r="BN10" s="661">
        <v>78915</v>
      </c>
      <c r="BO10" s="661">
        <v>78915</v>
      </c>
      <c r="BP10" s="661">
        <v>78925.399999999994</v>
      </c>
      <c r="BQ10" s="661">
        <v>78925.399999999994</v>
      </c>
      <c r="BR10" s="661">
        <v>78944.399999999994</v>
      </c>
      <c r="BS10" s="661">
        <v>78951.899999999994</v>
      </c>
      <c r="BT10" s="661">
        <v>78951.899999999994</v>
      </c>
      <c r="BU10" s="661">
        <v>78951.899999999994</v>
      </c>
      <c r="BV10" s="661">
        <v>78962.2</v>
      </c>
    </row>
    <row r="11" spans="1:74" ht="11.95" customHeight="1" x14ac:dyDescent="0.25">
      <c r="A11" s="651" t="s">
        <v>1042</v>
      </c>
      <c r="B11" s="649" t="s">
        <v>85</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59">
        <v>2499.9</v>
      </c>
      <c r="BD11" s="661">
        <v>2516.9</v>
      </c>
      <c r="BE11" s="661">
        <v>2516.9</v>
      </c>
      <c r="BF11" s="661">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1.95" customHeight="1" x14ac:dyDescent="0.25">
      <c r="A12" s="651" t="s">
        <v>1043</v>
      </c>
      <c r="B12" s="649" t="s">
        <v>1051</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61839.7</v>
      </c>
      <c r="AZ12" s="659">
        <v>62143.9</v>
      </c>
      <c r="BA12" s="659">
        <v>63046.9</v>
      </c>
      <c r="BB12" s="659">
        <v>64708.5</v>
      </c>
      <c r="BC12" s="659">
        <v>65785.899999999994</v>
      </c>
      <c r="BD12" s="661">
        <v>68060.2</v>
      </c>
      <c r="BE12" s="661">
        <v>69593.600000000006</v>
      </c>
      <c r="BF12" s="661">
        <v>70545.5</v>
      </c>
      <c r="BG12" s="661">
        <v>71034.3</v>
      </c>
      <c r="BH12" s="661">
        <v>72197.3</v>
      </c>
      <c r="BI12" s="661">
        <v>73717.399999999994</v>
      </c>
      <c r="BJ12" s="661">
        <v>80235.899999999994</v>
      </c>
      <c r="BK12" s="661">
        <v>81948.3</v>
      </c>
      <c r="BL12" s="661">
        <v>82124.2</v>
      </c>
      <c r="BM12" s="661">
        <v>83736.3</v>
      </c>
      <c r="BN12" s="661">
        <v>85031.7</v>
      </c>
      <c r="BO12" s="661">
        <v>85707.199999999997</v>
      </c>
      <c r="BP12" s="661">
        <v>88951.6</v>
      </c>
      <c r="BQ12" s="661">
        <v>89286.6</v>
      </c>
      <c r="BR12" s="661">
        <v>89996.2</v>
      </c>
      <c r="BS12" s="661">
        <v>91253.3</v>
      </c>
      <c r="BT12" s="661">
        <v>91445</v>
      </c>
      <c r="BU12" s="661">
        <v>94249.5</v>
      </c>
      <c r="BV12" s="661">
        <v>102563.9</v>
      </c>
    </row>
    <row r="13" spans="1:74" ht="11.95" customHeight="1" x14ac:dyDescent="0.25">
      <c r="A13" s="651" t="s">
        <v>1044</v>
      </c>
      <c r="B13" s="649" t="s">
        <v>86</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133819</v>
      </c>
      <c r="AZ13" s="659">
        <v>134079</v>
      </c>
      <c r="BA13" s="659">
        <v>134989.9</v>
      </c>
      <c r="BB13" s="659">
        <v>137237.79999999999</v>
      </c>
      <c r="BC13" s="659">
        <v>138120.9</v>
      </c>
      <c r="BD13" s="661">
        <v>138366.1</v>
      </c>
      <c r="BE13" s="661">
        <v>138360.20000000001</v>
      </c>
      <c r="BF13" s="661">
        <v>138360.20000000001</v>
      </c>
      <c r="BG13" s="661">
        <v>139347.20000000001</v>
      </c>
      <c r="BH13" s="661">
        <v>139441.60000000001</v>
      </c>
      <c r="BI13" s="661">
        <v>139997.5</v>
      </c>
      <c r="BJ13" s="661">
        <v>142978.79999999999</v>
      </c>
      <c r="BK13" s="661">
        <v>142978.79999999999</v>
      </c>
      <c r="BL13" s="661">
        <v>142978.79999999999</v>
      </c>
      <c r="BM13" s="661">
        <v>143128.79999999999</v>
      </c>
      <c r="BN13" s="661">
        <v>143419.5</v>
      </c>
      <c r="BO13" s="661">
        <v>143779.5</v>
      </c>
      <c r="BP13" s="661">
        <v>144279.5</v>
      </c>
      <c r="BQ13" s="661">
        <v>144279.5</v>
      </c>
      <c r="BR13" s="661">
        <v>144279.5</v>
      </c>
      <c r="BS13" s="661">
        <v>144279.5</v>
      </c>
      <c r="BT13" s="661">
        <v>144429.5</v>
      </c>
      <c r="BU13" s="661">
        <v>144681.5</v>
      </c>
      <c r="BV13" s="661">
        <v>147932.70000000001</v>
      </c>
    </row>
    <row r="14" spans="1:74" ht="11.95" customHeight="1" x14ac:dyDescent="0.2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62"/>
      <c r="BE14" s="662"/>
      <c r="BF14" s="662"/>
      <c r="BG14" s="662"/>
      <c r="BH14" s="662"/>
      <c r="BI14" s="662"/>
      <c r="BJ14" s="662"/>
      <c r="BK14" s="662"/>
      <c r="BL14" s="662"/>
      <c r="BM14" s="662"/>
      <c r="BN14" s="662"/>
      <c r="BO14" s="662"/>
      <c r="BP14" s="662"/>
      <c r="BQ14" s="662"/>
      <c r="BR14" s="662"/>
      <c r="BS14" s="662"/>
      <c r="BT14" s="662"/>
      <c r="BU14" s="662"/>
      <c r="BV14" s="662"/>
    </row>
    <row r="15" spans="1:74" ht="11.95" customHeight="1" x14ac:dyDescent="0.25">
      <c r="A15" s="651" t="s">
        <v>1053</v>
      </c>
      <c r="B15" s="649" t="s">
        <v>1047</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6217</v>
      </c>
      <c r="AZ15" s="659">
        <v>6217</v>
      </c>
      <c r="BA15" s="659">
        <v>6217</v>
      </c>
      <c r="BB15" s="659">
        <v>6217</v>
      </c>
      <c r="BC15" s="659">
        <v>6217</v>
      </c>
      <c r="BD15" s="661">
        <v>6225</v>
      </c>
      <c r="BE15" s="661">
        <v>6217.2</v>
      </c>
      <c r="BF15" s="661">
        <v>6217.2</v>
      </c>
      <c r="BG15" s="661">
        <v>6217.2</v>
      </c>
      <c r="BH15" s="661">
        <v>6217.2</v>
      </c>
      <c r="BI15" s="661">
        <v>6217.2</v>
      </c>
      <c r="BJ15" s="661">
        <v>6217.2</v>
      </c>
      <c r="BK15" s="661">
        <v>6217.2</v>
      </c>
      <c r="BL15" s="661">
        <v>6217.2</v>
      </c>
      <c r="BM15" s="661">
        <v>6217.2</v>
      </c>
      <c r="BN15" s="661">
        <v>6217.2</v>
      </c>
      <c r="BO15" s="661">
        <v>6229.2</v>
      </c>
      <c r="BP15" s="661">
        <v>6221</v>
      </c>
      <c r="BQ15" s="661">
        <v>6221</v>
      </c>
      <c r="BR15" s="661">
        <v>6221</v>
      </c>
      <c r="BS15" s="661">
        <v>6221</v>
      </c>
      <c r="BT15" s="661">
        <v>6221</v>
      </c>
      <c r="BU15" s="661">
        <v>6221</v>
      </c>
      <c r="BV15" s="661">
        <v>6221</v>
      </c>
    </row>
    <row r="16" spans="1:74" ht="11.95" customHeight="1" x14ac:dyDescent="0.25">
      <c r="A16" s="651" t="s">
        <v>1054</v>
      </c>
      <c r="B16" s="649" t="s">
        <v>1048</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828.4</v>
      </c>
      <c r="AZ16" s="659">
        <v>828.4</v>
      </c>
      <c r="BA16" s="659">
        <v>828.4</v>
      </c>
      <c r="BB16" s="659">
        <v>828.4</v>
      </c>
      <c r="BC16" s="659">
        <v>828.4</v>
      </c>
      <c r="BD16" s="661">
        <v>828.4</v>
      </c>
      <c r="BE16" s="661">
        <v>828.4</v>
      </c>
      <c r="BF16" s="661">
        <v>828.4</v>
      </c>
      <c r="BG16" s="661">
        <v>828.4</v>
      </c>
      <c r="BH16" s="661">
        <v>828.4</v>
      </c>
      <c r="BI16" s="661">
        <v>828.4</v>
      </c>
      <c r="BJ16" s="661">
        <v>828.4</v>
      </c>
      <c r="BK16" s="661">
        <v>828.4</v>
      </c>
      <c r="BL16" s="661">
        <v>828.4</v>
      </c>
      <c r="BM16" s="661">
        <v>828.4</v>
      </c>
      <c r="BN16" s="661">
        <v>828.4</v>
      </c>
      <c r="BO16" s="661">
        <v>828.4</v>
      </c>
      <c r="BP16" s="661">
        <v>828.4</v>
      </c>
      <c r="BQ16" s="661">
        <v>828.4</v>
      </c>
      <c r="BR16" s="661">
        <v>828.4</v>
      </c>
      <c r="BS16" s="661">
        <v>828.4</v>
      </c>
      <c r="BT16" s="661">
        <v>828.4</v>
      </c>
      <c r="BU16" s="661">
        <v>828.4</v>
      </c>
      <c r="BV16" s="661">
        <v>828.4</v>
      </c>
    </row>
    <row r="17" spans="1:74" ht="11.95" customHeight="1" x14ac:dyDescent="0.25">
      <c r="A17" s="651" t="s">
        <v>1055</v>
      </c>
      <c r="B17" s="649" t="s">
        <v>1049</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5388.6</v>
      </c>
      <c r="AZ17" s="659">
        <v>5388.6</v>
      </c>
      <c r="BA17" s="659">
        <v>5388.6</v>
      </c>
      <c r="BB17" s="659">
        <v>5388.6</v>
      </c>
      <c r="BC17" s="659">
        <v>5388.6</v>
      </c>
      <c r="BD17" s="661">
        <v>5396.6</v>
      </c>
      <c r="BE17" s="661">
        <v>5388.8</v>
      </c>
      <c r="BF17" s="661">
        <v>5388.8</v>
      </c>
      <c r="BG17" s="661">
        <v>5388.8</v>
      </c>
      <c r="BH17" s="661">
        <v>5388.8</v>
      </c>
      <c r="BI17" s="661">
        <v>5388.8</v>
      </c>
      <c r="BJ17" s="661">
        <v>5388.8</v>
      </c>
      <c r="BK17" s="661">
        <v>5388.8</v>
      </c>
      <c r="BL17" s="661">
        <v>5388.8</v>
      </c>
      <c r="BM17" s="661">
        <v>5388.8</v>
      </c>
      <c r="BN17" s="661">
        <v>5388.8</v>
      </c>
      <c r="BO17" s="661">
        <v>5400.8</v>
      </c>
      <c r="BP17" s="661">
        <v>5392.6</v>
      </c>
      <c r="BQ17" s="661">
        <v>5392.6</v>
      </c>
      <c r="BR17" s="661">
        <v>5392.6</v>
      </c>
      <c r="BS17" s="661">
        <v>5392.6</v>
      </c>
      <c r="BT17" s="661">
        <v>5392.6</v>
      </c>
      <c r="BU17" s="661">
        <v>5392.6</v>
      </c>
      <c r="BV17" s="661">
        <v>5392.6</v>
      </c>
    </row>
    <row r="18" spans="1:74" ht="11.95" customHeight="1" x14ac:dyDescent="0.25">
      <c r="A18" s="651" t="s">
        <v>1056</v>
      </c>
      <c r="B18" s="649" t="s">
        <v>1050</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288.10000000000002</v>
      </c>
      <c r="BC18" s="659">
        <v>288.10000000000002</v>
      </c>
      <c r="BD18" s="661">
        <v>290.60000000000002</v>
      </c>
      <c r="BE18" s="661">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1.95" customHeight="1" x14ac:dyDescent="0.2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528.70000000000005</v>
      </c>
      <c r="AZ19" s="659">
        <v>528.70000000000005</v>
      </c>
      <c r="BA19" s="659">
        <v>546.6</v>
      </c>
      <c r="BB19" s="659">
        <v>558.20000000000005</v>
      </c>
      <c r="BC19" s="659">
        <v>558.20000000000005</v>
      </c>
      <c r="BD19" s="661">
        <v>561.5</v>
      </c>
      <c r="BE19" s="661">
        <v>561.5</v>
      </c>
      <c r="BF19" s="661">
        <v>561.5</v>
      </c>
      <c r="BG19" s="661">
        <v>561.5</v>
      </c>
      <c r="BH19" s="661">
        <v>561.5</v>
      </c>
      <c r="BI19" s="661">
        <v>561.5</v>
      </c>
      <c r="BJ19" s="661">
        <v>583.70000000000005</v>
      </c>
      <c r="BK19" s="661">
        <v>583.70000000000005</v>
      </c>
      <c r="BL19" s="661">
        <v>583.70000000000005</v>
      </c>
      <c r="BM19" s="661">
        <v>583.70000000000005</v>
      </c>
      <c r="BN19" s="661">
        <v>586.20000000000005</v>
      </c>
      <c r="BO19" s="661">
        <v>586.20000000000005</v>
      </c>
      <c r="BP19" s="661">
        <v>631.20000000000005</v>
      </c>
      <c r="BQ19" s="661">
        <v>631.20000000000005</v>
      </c>
      <c r="BR19" s="661">
        <v>631.9</v>
      </c>
      <c r="BS19" s="661">
        <v>631.9</v>
      </c>
      <c r="BT19" s="661">
        <v>631.9</v>
      </c>
      <c r="BU19" s="661">
        <v>631.9</v>
      </c>
      <c r="BV19" s="661">
        <v>631.9</v>
      </c>
    </row>
    <row r="20" spans="1:74" ht="11.95" customHeight="1" x14ac:dyDescent="0.2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34720.131000000001</v>
      </c>
      <c r="BB20" s="659">
        <v>35232.47</v>
      </c>
      <c r="BC20" s="659">
        <v>35731.120000000003</v>
      </c>
      <c r="BD20" s="661">
        <v>36214.9</v>
      </c>
      <c r="BE20" s="661">
        <v>36693.230000000003</v>
      </c>
      <c r="BF20" s="661">
        <v>37154.85</v>
      </c>
      <c r="BG20" s="661">
        <v>37622.660000000003</v>
      </c>
      <c r="BH20" s="661">
        <v>38097.14</v>
      </c>
      <c r="BI20" s="661">
        <v>38578</v>
      </c>
      <c r="BJ20" s="661">
        <v>39088.910000000003</v>
      </c>
      <c r="BK20" s="661">
        <v>39620.99</v>
      </c>
      <c r="BL20" s="661">
        <v>40160.629999999997</v>
      </c>
      <c r="BM20" s="661">
        <v>40707.120000000003</v>
      </c>
      <c r="BN20" s="661">
        <v>41275.769999999997</v>
      </c>
      <c r="BO20" s="661">
        <v>41852.06</v>
      </c>
      <c r="BP20" s="661">
        <v>42436.31</v>
      </c>
      <c r="BQ20" s="661">
        <v>43029.88</v>
      </c>
      <c r="BR20" s="661">
        <v>43631.11</v>
      </c>
      <c r="BS20" s="661">
        <v>44240.38</v>
      </c>
      <c r="BT20" s="661">
        <v>44903.09</v>
      </c>
      <c r="BU20" s="661">
        <v>45575.62</v>
      </c>
      <c r="BV20" s="661">
        <v>46258.38</v>
      </c>
    </row>
    <row r="21" spans="1:74" ht="11.95" customHeight="1" x14ac:dyDescent="0.2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22259.802</v>
      </c>
      <c r="BB21" s="659">
        <v>22660.06</v>
      </c>
      <c r="BC21" s="659">
        <v>23045.38</v>
      </c>
      <c r="BD21" s="661">
        <v>23414.68</v>
      </c>
      <c r="BE21" s="661">
        <v>23765.58</v>
      </c>
      <c r="BF21" s="661">
        <v>24098.1</v>
      </c>
      <c r="BG21" s="661">
        <v>24435.37</v>
      </c>
      <c r="BH21" s="661">
        <v>24777.87</v>
      </c>
      <c r="BI21" s="661">
        <v>25125.200000000001</v>
      </c>
      <c r="BJ21" s="661">
        <v>25502.01</v>
      </c>
      <c r="BK21" s="661">
        <v>25884.38</v>
      </c>
      <c r="BL21" s="661">
        <v>26272.720000000001</v>
      </c>
      <c r="BM21" s="661">
        <v>26666.28</v>
      </c>
      <c r="BN21" s="661">
        <v>27066.38</v>
      </c>
      <c r="BO21" s="661">
        <v>27472.32</v>
      </c>
      <c r="BP21" s="661">
        <v>27884.42</v>
      </c>
      <c r="BQ21" s="661">
        <v>28303.01</v>
      </c>
      <c r="BR21" s="661">
        <v>28727.41</v>
      </c>
      <c r="BS21" s="661">
        <v>29157.97</v>
      </c>
      <c r="BT21" s="661">
        <v>29625.03</v>
      </c>
      <c r="BU21" s="661">
        <v>30098.94</v>
      </c>
      <c r="BV21" s="661">
        <v>30580.080000000002</v>
      </c>
    </row>
    <row r="22" spans="1:74" ht="11.95" customHeight="1" x14ac:dyDescent="0.2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10220.415999999999</v>
      </c>
      <c r="BB22" s="659">
        <v>10315.19</v>
      </c>
      <c r="BC22" s="659">
        <v>10411.15</v>
      </c>
      <c r="BD22" s="661">
        <v>10508.23</v>
      </c>
      <c r="BE22" s="661">
        <v>10617.72</v>
      </c>
      <c r="BF22" s="661">
        <v>10728.8</v>
      </c>
      <c r="BG22" s="661">
        <v>10841.27</v>
      </c>
      <c r="BH22" s="661">
        <v>10955.12</v>
      </c>
      <c r="BI22" s="661">
        <v>11070.46</v>
      </c>
      <c r="BJ22" s="661">
        <v>11186.34</v>
      </c>
      <c r="BK22" s="661">
        <v>11317.2</v>
      </c>
      <c r="BL22" s="661">
        <v>11449.57</v>
      </c>
      <c r="BM22" s="661">
        <v>11583.51</v>
      </c>
      <c r="BN22" s="661">
        <v>11732.42</v>
      </c>
      <c r="BO22" s="661">
        <v>11883.06</v>
      </c>
      <c r="BP22" s="661">
        <v>12035.42</v>
      </c>
      <c r="BQ22" s="661">
        <v>12190.51</v>
      </c>
      <c r="BR22" s="661">
        <v>12347.36</v>
      </c>
      <c r="BS22" s="661">
        <v>12506.03</v>
      </c>
      <c r="BT22" s="661">
        <v>12680.93</v>
      </c>
      <c r="BU22" s="661">
        <v>12858.67</v>
      </c>
      <c r="BV22" s="661">
        <v>13039.31</v>
      </c>
    </row>
    <row r="23" spans="1:74" ht="11.95" customHeight="1" x14ac:dyDescent="0.2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2239.913</v>
      </c>
      <c r="BB23" s="659">
        <v>2257.2249999999999</v>
      </c>
      <c r="BC23" s="659">
        <v>2274.5830000000001</v>
      </c>
      <c r="BD23" s="661">
        <v>2291.991</v>
      </c>
      <c r="BE23" s="661">
        <v>2309.9340000000002</v>
      </c>
      <c r="BF23" s="661">
        <v>2327.9459999999999</v>
      </c>
      <c r="BG23" s="661">
        <v>2346.0160000000001</v>
      </c>
      <c r="BH23" s="661">
        <v>2364.1469999999999</v>
      </c>
      <c r="BI23" s="661">
        <v>2382.3409999999999</v>
      </c>
      <c r="BJ23" s="661">
        <v>2400.558</v>
      </c>
      <c r="BK23" s="661">
        <v>2419.4180000000001</v>
      </c>
      <c r="BL23" s="661">
        <v>2438.3429999999998</v>
      </c>
      <c r="BM23" s="661">
        <v>2457.3339999999998</v>
      </c>
      <c r="BN23" s="661">
        <v>2476.9679999999998</v>
      </c>
      <c r="BO23" s="661">
        <v>2496.6770000000001</v>
      </c>
      <c r="BP23" s="661">
        <v>2516.4589999999998</v>
      </c>
      <c r="BQ23" s="661">
        <v>2536.3580000000002</v>
      </c>
      <c r="BR23" s="661">
        <v>2556.3319999999999</v>
      </c>
      <c r="BS23" s="661">
        <v>2576.3850000000002</v>
      </c>
      <c r="BT23" s="661">
        <v>2597.1329999999998</v>
      </c>
      <c r="BU23" s="661">
        <v>2618.0039999999999</v>
      </c>
      <c r="BV23" s="661">
        <v>2638.998</v>
      </c>
    </row>
    <row r="24" spans="1:74" ht="11.95" customHeight="1" x14ac:dyDescent="0.2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59">
        <v>122.4</v>
      </c>
      <c r="BD24" s="661">
        <v>122.4</v>
      </c>
      <c r="BE24" s="661">
        <v>122.4</v>
      </c>
      <c r="BF24" s="661">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1.95" customHeight="1" x14ac:dyDescent="0.2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3"/>
      <c r="BE25" s="663"/>
      <c r="BF25" s="663"/>
      <c r="BG25" s="663"/>
      <c r="BH25" s="663"/>
      <c r="BI25" s="663"/>
      <c r="BJ25" s="663"/>
      <c r="BK25" s="663"/>
      <c r="BL25" s="663"/>
      <c r="BM25" s="663"/>
      <c r="BN25" s="663"/>
      <c r="BO25" s="663"/>
      <c r="BP25" s="663"/>
      <c r="BQ25" s="663"/>
      <c r="BR25" s="663"/>
      <c r="BS25" s="663"/>
      <c r="BT25" s="663"/>
      <c r="BU25" s="663"/>
      <c r="BV25" s="663"/>
    </row>
    <row r="26" spans="1:74" ht="11.95" customHeight="1" x14ac:dyDescent="0.2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D26" s="663"/>
      <c r="BE26" s="663"/>
      <c r="BF26" s="663"/>
      <c r="BG26" s="663"/>
      <c r="BH26" s="663"/>
      <c r="BI26" s="663"/>
      <c r="BJ26" s="663"/>
      <c r="BK26" s="663"/>
      <c r="BL26" s="663"/>
      <c r="BM26" s="663"/>
      <c r="BN26" s="663"/>
      <c r="BO26" s="663"/>
      <c r="BP26" s="663"/>
      <c r="BQ26" s="663"/>
      <c r="BR26" s="663"/>
      <c r="BS26" s="663"/>
      <c r="BT26" s="663"/>
      <c r="BU26" s="663"/>
      <c r="BV26" s="663"/>
    </row>
    <row r="27" spans="1:74" ht="11.95" customHeight="1" x14ac:dyDescent="0.2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D27" s="663"/>
      <c r="BE27" s="663"/>
      <c r="BF27" s="663"/>
      <c r="BG27" s="663"/>
      <c r="BH27" s="663"/>
      <c r="BI27" s="663"/>
      <c r="BJ27" s="663"/>
      <c r="BK27" s="663"/>
      <c r="BL27" s="663"/>
      <c r="BM27" s="663"/>
      <c r="BN27" s="663"/>
      <c r="BO27" s="663"/>
      <c r="BP27" s="663"/>
      <c r="BQ27" s="663"/>
      <c r="BR27" s="663"/>
      <c r="BS27" s="663"/>
      <c r="BT27" s="663"/>
      <c r="BU27" s="663"/>
      <c r="BV27" s="663"/>
    </row>
    <row r="28" spans="1:74" ht="11.95" customHeight="1" x14ac:dyDescent="0.2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2.231690859</v>
      </c>
      <c r="BB28" s="692">
        <v>1.9440710000000001</v>
      </c>
      <c r="BC28" s="692">
        <v>2.1618300000000001</v>
      </c>
      <c r="BD28" s="693">
        <v>2.1568489999999998</v>
      </c>
      <c r="BE28" s="693">
        <v>2.3167499999999999</v>
      </c>
      <c r="BF28" s="693">
        <v>2.386444</v>
      </c>
      <c r="BG28" s="693">
        <v>2.1618560000000002</v>
      </c>
      <c r="BH28" s="693">
        <v>2.1205530000000001</v>
      </c>
      <c r="BI28" s="693">
        <v>2.052092</v>
      </c>
      <c r="BJ28" s="693">
        <v>2.2847059999999999</v>
      </c>
      <c r="BK28" s="693">
        <v>2.2865730000000002</v>
      </c>
      <c r="BL28" s="693">
        <v>2.1314009999999999</v>
      </c>
      <c r="BM28" s="693">
        <v>2.249555</v>
      </c>
      <c r="BN28" s="693">
        <v>1.9577629999999999</v>
      </c>
      <c r="BO28" s="693">
        <v>2.1691739999999999</v>
      </c>
      <c r="BP28" s="693">
        <v>2.1546340000000002</v>
      </c>
      <c r="BQ28" s="693">
        <v>2.2833239999999999</v>
      </c>
      <c r="BR28" s="693">
        <v>2.3661560000000001</v>
      </c>
      <c r="BS28" s="693">
        <v>2.1338539999999999</v>
      </c>
      <c r="BT28" s="693">
        <v>2.1009980000000001</v>
      </c>
      <c r="BU28" s="693">
        <v>2.0070739999999998</v>
      </c>
      <c r="BV28" s="693">
        <v>2.2728619999999999</v>
      </c>
    </row>
    <row r="29" spans="1:74" ht="11.95" customHeight="1" x14ac:dyDescent="0.2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1.1960345859999999</v>
      </c>
      <c r="BB29" s="692">
        <v>1.236423</v>
      </c>
      <c r="BC29" s="692">
        <v>1.2856449999999999</v>
      </c>
      <c r="BD29" s="693">
        <v>1.2395419999999999</v>
      </c>
      <c r="BE29" s="693">
        <v>1.283852</v>
      </c>
      <c r="BF29" s="693">
        <v>1.2886489999999999</v>
      </c>
      <c r="BG29" s="693">
        <v>1.2331989999999999</v>
      </c>
      <c r="BH29" s="693">
        <v>1.241344</v>
      </c>
      <c r="BI29" s="693">
        <v>1.1997530000000001</v>
      </c>
      <c r="BJ29" s="693">
        <v>1.3006770000000001</v>
      </c>
      <c r="BK29" s="693">
        <v>1.287914</v>
      </c>
      <c r="BL29" s="693">
        <v>1.1522760000000001</v>
      </c>
      <c r="BM29" s="693">
        <v>1.276297</v>
      </c>
      <c r="BN29" s="693">
        <v>1.2427029999999999</v>
      </c>
      <c r="BO29" s="693">
        <v>1.286845</v>
      </c>
      <c r="BP29" s="693">
        <v>1.2231540000000001</v>
      </c>
      <c r="BQ29" s="693">
        <v>1.2506299999999999</v>
      </c>
      <c r="BR29" s="693">
        <v>1.2531540000000001</v>
      </c>
      <c r="BS29" s="693">
        <v>1.208046</v>
      </c>
      <c r="BT29" s="693">
        <v>1.2057070000000001</v>
      </c>
      <c r="BU29" s="693">
        <v>1.1676359999999999</v>
      </c>
      <c r="BV29" s="693">
        <v>1.2754239999999999</v>
      </c>
    </row>
    <row r="30" spans="1:74" ht="11.95" customHeight="1" x14ac:dyDescent="0.2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1.0356562730000001</v>
      </c>
      <c r="BB30" s="692">
        <v>0.7076481</v>
      </c>
      <c r="BC30" s="692">
        <v>0.87618439999999997</v>
      </c>
      <c r="BD30" s="693">
        <v>0.91730679999999998</v>
      </c>
      <c r="BE30" s="693">
        <v>1.0328980000000001</v>
      </c>
      <c r="BF30" s="693">
        <v>1.0977950000000001</v>
      </c>
      <c r="BG30" s="693">
        <v>0.92865690000000001</v>
      </c>
      <c r="BH30" s="693">
        <v>0.87920860000000001</v>
      </c>
      <c r="BI30" s="693">
        <v>0.85233820000000005</v>
      </c>
      <c r="BJ30" s="693">
        <v>0.98402829999999997</v>
      </c>
      <c r="BK30" s="693">
        <v>0.99865890000000002</v>
      </c>
      <c r="BL30" s="693">
        <v>0.97912520000000003</v>
      </c>
      <c r="BM30" s="693">
        <v>0.97325779999999995</v>
      </c>
      <c r="BN30" s="693">
        <v>0.71505980000000002</v>
      </c>
      <c r="BO30" s="693">
        <v>0.88232840000000001</v>
      </c>
      <c r="BP30" s="693">
        <v>0.93148010000000003</v>
      </c>
      <c r="BQ30" s="693">
        <v>1.032694</v>
      </c>
      <c r="BR30" s="693">
        <v>1.1130009999999999</v>
      </c>
      <c r="BS30" s="693">
        <v>0.92580830000000003</v>
      </c>
      <c r="BT30" s="693">
        <v>0.89529060000000005</v>
      </c>
      <c r="BU30" s="693">
        <v>0.83943769999999995</v>
      </c>
      <c r="BV30" s="693">
        <v>0.99743789999999999</v>
      </c>
    </row>
    <row r="31" spans="1:74" ht="11.95" customHeight="1" x14ac:dyDescent="0.2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26.027488294000001</v>
      </c>
      <c r="BB31" s="692">
        <v>21.160270000000001</v>
      </c>
      <c r="BC31" s="692">
        <v>24.365870000000001</v>
      </c>
      <c r="BD31" s="693">
        <v>26.721499999999999</v>
      </c>
      <c r="BE31" s="693">
        <v>25.169070000000001</v>
      </c>
      <c r="BF31" s="693">
        <v>20.66197</v>
      </c>
      <c r="BG31" s="693">
        <v>16.97916</v>
      </c>
      <c r="BH31" s="693">
        <v>16.774010000000001</v>
      </c>
      <c r="BI31" s="693">
        <v>18.796869999999998</v>
      </c>
      <c r="BJ31" s="693">
        <v>20.789570000000001</v>
      </c>
      <c r="BK31" s="693">
        <v>23.761810000000001</v>
      </c>
      <c r="BL31" s="693">
        <v>21.299880000000002</v>
      </c>
      <c r="BM31" s="693">
        <v>23.85322</v>
      </c>
      <c r="BN31" s="693">
        <v>24.139030000000002</v>
      </c>
      <c r="BO31" s="693">
        <v>27.999459999999999</v>
      </c>
      <c r="BP31" s="693">
        <v>27.28302</v>
      </c>
      <c r="BQ31" s="693">
        <v>25.181999999999999</v>
      </c>
      <c r="BR31" s="693">
        <v>21.33662</v>
      </c>
      <c r="BS31" s="693">
        <v>17.768139999999999</v>
      </c>
      <c r="BT31" s="693">
        <v>17.58024</v>
      </c>
      <c r="BU31" s="693">
        <v>19.655570000000001</v>
      </c>
      <c r="BV31" s="693">
        <v>21.85398</v>
      </c>
    </row>
    <row r="32" spans="1:74" ht="11.95" customHeight="1" x14ac:dyDescent="0.2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1.2802664850000001</v>
      </c>
      <c r="BB32" s="692">
        <v>1.2572730000000001</v>
      </c>
      <c r="BC32" s="692">
        <v>1.4017440000000001</v>
      </c>
      <c r="BD32" s="693">
        <v>1.4446000000000001</v>
      </c>
      <c r="BE32" s="693">
        <v>1.4403140000000001</v>
      </c>
      <c r="BF32" s="693">
        <v>1.386282</v>
      </c>
      <c r="BG32" s="693">
        <v>1.365486</v>
      </c>
      <c r="BH32" s="693">
        <v>1.3403240000000001</v>
      </c>
      <c r="BI32" s="693">
        <v>1.2298199999999999</v>
      </c>
      <c r="BJ32" s="693">
        <v>1.4399820000000001</v>
      </c>
      <c r="BK32" s="693">
        <v>1.3788050000000001</v>
      </c>
      <c r="BL32" s="693">
        <v>1.1668449999999999</v>
      </c>
      <c r="BM32" s="693">
        <v>1.2528809999999999</v>
      </c>
      <c r="BN32" s="693">
        <v>1.058978</v>
      </c>
      <c r="BO32" s="693">
        <v>1.319067</v>
      </c>
      <c r="BP32" s="693">
        <v>1.4416929999999999</v>
      </c>
      <c r="BQ32" s="693">
        <v>1.445254</v>
      </c>
      <c r="BR32" s="693">
        <v>1.3865369999999999</v>
      </c>
      <c r="BS32" s="693">
        <v>1.3598520000000001</v>
      </c>
      <c r="BT32" s="693">
        <v>1.246022</v>
      </c>
      <c r="BU32" s="693">
        <v>1.231193</v>
      </c>
      <c r="BV32" s="693">
        <v>1.3741380000000001</v>
      </c>
    </row>
    <row r="33" spans="1:74" ht="11.95" customHeight="1" x14ac:dyDescent="0.2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11.810164442</v>
      </c>
      <c r="BB33" s="692">
        <v>13.335240000000001</v>
      </c>
      <c r="BC33" s="692">
        <v>15.411569999999999</v>
      </c>
      <c r="BD33" s="693">
        <v>15.07016</v>
      </c>
      <c r="BE33" s="693">
        <v>15.34408</v>
      </c>
      <c r="BF33" s="693">
        <v>14.83657</v>
      </c>
      <c r="BG33" s="693">
        <v>13.65244</v>
      </c>
      <c r="BH33" s="693">
        <v>11.709849999999999</v>
      </c>
      <c r="BI33" s="693">
        <v>9.4480400000000007</v>
      </c>
      <c r="BJ33" s="693">
        <v>7.9894699999999998</v>
      </c>
      <c r="BK33" s="693">
        <v>9.821218</v>
      </c>
      <c r="BL33" s="693">
        <v>11.20224</v>
      </c>
      <c r="BM33" s="693">
        <v>15.071260000000001</v>
      </c>
      <c r="BN33" s="693">
        <v>16.831130000000002</v>
      </c>
      <c r="BO33" s="693">
        <v>19.343699999999998</v>
      </c>
      <c r="BP33" s="693">
        <v>19.176749999999998</v>
      </c>
      <c r="BQ33" s="693">
        <v>19.25159</v>
      </c>
      <c r="BR33" s="693">
        <v>18.768329999999999</v>
      </c>
      <c r="BS33" s="693">
        <v>16.954239999999999</v>
      </c>
      <c r="BT33" s="693">
        <v>14.736610000000001</v>
      </c>
      <c r="BU33" s="693">
        <v>11.907439999999999</v>
      </c>
      <c r="BV33" s="693">
        <v>10.28349</v>
      </c>
    </row>
    <row r="34" spans="1:74" ht="11.95" customHeight="1" x14ac:dyDescent="0.2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43.196570465999997</v>
      </c>
      <c r="BB34" s="692">
        <v>41.510550000000002</v>
      </c>
      <c r="BC34" s="692">
        <v>38.62764</v>
      </c>
      <c r="BD34" s="693">
        <v>29.764389999999999</v>
      </c>
      <c r="BE34" s="693">
        <v>23.690049999999999</v>
      </c>
      <c r="BF34" s="693">
        <v>28.804030000000001</v>
      </c>
      <c r="BG34" s="693">
        <v>32.36748</v>
      </c>
      <c r="BH34" s="693">
        <v>35.120910000000002</v>
      </c>
      <c r="BI34" s="693">
        <v>38.765770000000003</v>
      </c>
      <c r="BJ34" s="693">
        <v>43.247929999999997</v>
      </c>
      <c r="BK34" s="693">
        <v>39.869329999999998</v>
      </c>
      <c r="BL34" s="693">
        <v>40.110840000000003</v>
      </c>
      <c r="BM34" s="693">
        <v>46.197420000000001</v>
      </c>
      <c r="BN34" s="693">
        <v>43.445099999999996</v>
      </c>
      <c r="BO34" s="693">
        <v>40.491639999999997</v>
      </c>
      <c r="BP34" s="693">
        <v>30.867799999999999</v>
      </c>
      <c r="BQ34" s="693">
        <v>24.50609</v>
      </c>
      <c r="BR34" s="693">
        <v>30.100200000000001</v>
      </c>
      <c r="BS34" s="693">
        <v>33.940100000000001</v>
      </c>
      <c r="BT34" s="693">
        <v>36.686549999999997</v>
      </c>
      <c r="BU34" s="693">
        <v>39.750050000000002</v>
      </c>
      <c r="BV34" s="693">
        <v>45.559730000000002</v>
      </c>
    </row>
    <row r="35" spans="1:74" ht="11.95" customHeight="1" x14ac:dyDescent="0.2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3"/>
      <c r="BE35" s="693"/>
      <c r="BF35" s="693"/>
      <c r="BG35" s="693"/>
      <c r="BH35" s="693"/>
      <c r="BI35" s="693"/>
      <c r="BJ35" s="693"/>
      <c r="BK35" s="693"/>
      <c r="BL35" s="693"/>
      <c r="BM35" s="693"/>
      <c r="BN35" s="693"/>
      <c r="BO35" s="693"/>
      <c r="BP35" s="693"/>
      <c r="BQ35" s="693"/>
      <c r="BR35" s="693"/>
      <c r="BS35" s="693"/>
      <c r="BT35" s="693"/>
      <c r="BU35" s="693"/>
      <c r="BV35" s="693"/>
    </row>
    <row r="36" spans="1:74" ht="11.95" customHeight="1" x14ac:dyDescent="0.2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2.23861613</v>
      </c>
      <c r="BB36" s="692">
        <v>2.2119840000000002</v>
      </c>
      <c r="BC36" s="692">
        <v>2.2883659999999999</v>
      </c>
      <c r="BD36" s="693">
        <v>2.2795209999999999</v>
      </c>
      <c r="BE36" s="693">
        <v>2.3781940000000001</v>
      </c>
      <c r="BF36" s="693">
        <v>2.372922</v>
      </c>
      <c r="BG36" s="693">
        <v>2.3064330000000002</v>
      </c>
      <c r="BH36" s="693">
        <v>2.2000540000000002</v>
      </c>
      <c r="BI36" s="693">
        <v>2.2873320000000001</v>
      </c>
      <c r="BJ36" s="693">
        <v>2.3554940000000002</v>
      </c>
      <c r="BK36" s="693">
        <v>2.3316590000000001</v>
      </c>
      <c r="BL36" s="693">
        <v>2.1025960000000001</v>
      </c>
      <c r="BM36" s="693">
        <v>2.2386159999999999</v>
      </c>
      <c r="BN36" s="693">
        <v>2.2119849999999999</v>
      </c>
      <c r="BO36" s="693">
        <v>2.2883659999999999</v>
      </c>
      <c r="BP36" s="693">
        <v>2.2795209999999999</v>
      </c>
      <c r="BQ36" s="693">
        <v>2.3781940000000001</v>
      </c>
      <c r="BR36" s="693">
        <v>2.372922</v>
      </c>
      <c r="BS36" s="693">
        <v>2.3064330000000002</v>
      </c>
      <c r="BT36" s="693">
        <v>2.2000540000000002</v>
      </c>
      <c r="BU36" s="693">
        <v>2.2873320000000001</v>
      </c>
      <c r="BV36" s="693">
        <v>2.3554940000000002</v>
      </c>
    </row>
    <row r="37" spans="1:74" ht="11.95" customHeight="1" x14ac:dyDescent="0.2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0.25349395200000002</v>
      </c>
      <c r="BB37" s="692">
        <v>0.23333670000000001</v>
      </c>
      <c r="BC37" s="692">
        <v>0.22615109999999999</v>
      </c>
      <c r="BD37" s="693">
        <v>0.2020689</v>
      </c>
      <c r="BE37" s="693">
        <v>0.22721839999999999</v>
      </c>
      <c r="BF37" s="693">
        <v>0.22769259999999999</v>
      </c>
      <c r="BG37" s="693">
        <v>0.21927340000000001</v>
      </c>
      <c r="BH37" s="693">
        <v>0.23107059999999999</v>
      </c>
      <c r="BI37" s="693">
        <v>0.2371762</v>
      </c>
      <c r="BJ37" s="693">
        <v>0.25419540000000002</v>
      </c>
      <c r="BK37" s="693">
        <v>0.25548080000000001</v>
      </c>
      <c r="BL37" s="693">
        <v>0.21938079999999999</v>
      </c>
      <c r="BM37" s="693">
        <v>0.253494</v>
      </c>
      <c r="BN37" s="693">
        <v>0.23333660000000001</v>
      </c>
      <c r="BO37" s="693">
        <v>0.2261514</v>
      </c>
      <c r="BP37" s="693">
        <v>0.2020689</v>
      </c>
      <c r="BQ37" s="693">
        <v>0.22721839999999999</v>
      </c>
      <c r="BR37" s="693">
        <v>0.22769259999999999</v>
      </c>
      <c r="BS37" s="693">
        <v>0.21927340000000001</v>
      </c>
      <c r="BT37" s="693">
        <v>0.23107059999999999</v>
      </c>
      <c r="BU37" s="693">
        <v>0.2371762</v>
      </c>
      <c r="BV37" s="693">
        <v>0.25419540000000002</v>
      </c>
    </row>
    <row r="38" spans="1:74" ht="11.95" customHeight="1" x14ac:dyDescent="0.2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1.9851221779999999</v>
      </c>
      <c r="BB38" s="692">
        <v>1.978647</v>
      </c>
      <c r="BC38" s="692">
        <v>2.0622150000000001</v>
      </c>
      <c r="BD38" s="693">
        <v>2.0774520000000001</v>
      </c>
      <c r="BE38" s="693">
        <v>2.1509749999999999</v>
      </c>
      <c r="BF38" s="693">
        <v>2.1452300000000002</v>
      </c>
      <c r="BG38" s="693">
        <v>2.0871590000000002</v>
      </c>
      <c r="BH38" s="693">
        <v>1.9689829999999999</v>
      </c>
      <c r="BI38" s="693">
        <v>2.0501559999999999</v>
      </c>
      <c r="BJ38" s="693">
        <v>2.1012979999999999</v>
      </c>
      <c r="BK38" s="693">
        <v>2.0761780000000001</v>
      </c>
      <c r="BL38" s="693">
        <v>1.8832150000000001</v>
      </c>
      <c r="BM38" s="693">
        <v>1.9851220000000001</v>
      </c>
      <c r="BN38" s="693">
        <v>1.978648</v>
      </c>
      <c r="BO38" s="693">
        <v>2.0622150000000001</v>
      </c>
      <c r="BP38" s="693">
        <v>2.0774520000000001</v>
      </c>
      <c r="BQ38" s="693">
        <v>2.1509749999999999</v>
      </c>
      <c r="BR38" s="693">
        <v>2.1452300000000002</v>
      </c>
      <c r="BS38" s="693">
        <v>2.0871590000000002</v>
      </c>
      <c r="BT38" s="693">
        <v>1.9689829999999999</v>
      </c>
      <c r="BU38" s="693">
        <v>2.0501559999999999</v>
      </c>
      <c r="BV38" s="693">
        <v>2.1012979999999999</v>
      </c>
    </row>
    <row r="39" spans="1:74" ht="11.95" customHeight="1" x14ac:dyDescent="0.2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0.11195571</v>
      </c>
      <c r="BB39" s="692">
        <v>0.10008359999999999</v>
      </c>
      <c r="BC39" s="692">
        <v>0.10335999999999999</v>
      </c>
      <c r="BD39" s="693">
        <v>9.9879999999999997E-2</v>
      </c>
      <c r="BE39" s="693">
        <v>9.9099499999999993E-2</v>
      </c>
      <c r="BF39" s="693">
        <v>9.8003900000000005E-2</v>
      </c>
      <c r="BG39" s="693">
        <v>9.0130699999999994E-2</v>
      </c>
      <c r="BH39" s="693">
        <v>9.1638499999999998E-2</v>
      </c>
      <c r="BI39" s="693">
        <v>9.7957000000000002E-2</v>
      </c>
      <c r="BJ39" s="693">
        <v>0.1108883</v>
      </c>
      <c r="BK39" s="693">
        <v>0.11168160000000001</v>
      </c>
      <c r="BL39" s="693">
        <v>9.9366800000000005E-2</v>
      </c>
      <c r="BM39" s="693">
        <v>0.11195570000000001</v>
      </c>
      <c r="BN39" s="693">
        <v>0.10008350000000001</v>
      </c>
      <c r="BO39" s="693">
        <v>0.1033601</v>
      </c>
      <c r="BP39" s="693">
        <v>9.9879999999999997E-2</v>
      </c>
      <c r="BQ39" s="693">
        <v>9.9099499999999993E-2</v>
      </c>
      <c r="BR39" s="693">
        <v>9.8003900000000005E-2</v>
      </c>
      <c r="BS39" s="693">
        <v>9.0130699999999994E-2</v>
      </c>
      <c r="BT39" s="693">
        <v>9.1638499999999998E-2</v>
      </c>
      <c r="BU39" s="693">
        <v>9.7957000000000002E-2</v>
      </c>
      <c r="BV39" s="693">
        <v>0.1108883</v>
      </c>
    </row>
    <row r="40" spans="1:74" ht="11.95" customHeight="1" x14ac:dyDescent="0.2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8.0401750999999994E-2</v>
      </c>
      <c r="BB40" s="692">
        <v>8.4572599999999998E-2</v>
      </c>
      <c r="BC40" s="692">
        <v>8.9758699999999997E-2</v>
      </c>
      <c r="BD40" s="693">
        <v>9.0970400000000007E-2</v>
      </c>
      <c r="BE40" s="693">
        <v>9.1951699999999997E-2</v>
      </c>
      <c r="BF40" s="693">
        <v>9.1528399999999996E-2</v>
      </c>
      <c r="BG40" s="693">
        <v>8.4332400000000002E-2</v>
      </c>
      <c r="BH40" s="693">
        <v>8.1419699999999998E-2</v>
      </c>
      <c r="BI40" s="693">
        <v>7.2465799999999997E-2</v>
      </c>
      <c r="BJ40" s="693">
        <v>7.2664300000000001E-2</v>
      </c>
      <c r="BK40" s="693">
        <v>7.0800500000000002E-2</v>
      </c>
      <c r="BL40" s="693">
        <v>6.9269200000000003E-2</v>
      </c>
      <c r="BM40" s="693">
        <v>8.3141999999999994E-2</v>
      </c>
      <c r="BN40" s="693">
        <v>8.5594100000000006E-2</v>
      </c>
      <c r="BO40" s="693">
        <v>9.0481300000000001E-2</v>
      </c>
      <c r="BP40" s="693">
        <v>9.6814499999999998E-2</v>
      </c>
      <c r="BQ40" s="693">
        <v>9.7860799999999998E-2</v>
      </c>
      <c r="BR40" s="693">
        <v>9.7470799999999996E-2</v>
      </c>
      <c r="BS40" s="693">
        <v>9.0078199999999997E-2</v>
      </c>
      <c r="BT40" s="693">
        <v>8.7393499999999999E-2</v>
      </c>
      <c r="BU40" s="693">
        <v>7.8312800000000002E-2</v>
      </c>
      <c r="BV40" s="693">
        <v>7.5850500000000001E-2</v>
      </c>
    </row>
    <row r="41" spans="1:74" ht="11.95" customHeight="1" x14ac:dyDescent="0.2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5.0251929999999998</v>
      </c>
      <c r="BB41" s="692">
        <v>5.5873150000000003</v>
      </c>
      <c r="BC41" s="692">
        <v>6.1373030000000002</v>
      </c>
      <c r="BD41" s="693">
        <v>6.197203</v>
      </c>
      <c r="BE41" s="693">
        <v>6.3874610000000001</v>
      </c>
      <c r="BF41" s="693">
        <v>6.1295789999999997</v>
      </c>
      <c r="BG41" s="693">
        <v>5.4625849999999998</v>
      </c>
      <c r="BH41" s="693">
        <v>4.8610369999999996</v>
      </c>
      <c r="BI41" s="693">
        <v>3.9187639999999999</v>
      </c>
      <c r="BJ41" s="693">
        <v>3.587342</v>
      </c>
      <c r="BK41" s="693">
        <v>3.8649610000000001</v>
      </c>
      <c r="BL41" s="693">
        <v>4.2529170000000001</v>
      </c>
      <c r="BM41" s="693">
        <v>5.848236</v>
      </c>
      <c r="BN41" s="693">
        <v>6.5097480000000001</v>
      </c>
      <c r="BO41" s="693">
        <v>7.1579509999999997</v>
      </c>
      <c r="BP41" s="693">
        <v>7.2361050000000002</v>
      </c>
      <c r="BQ41" s="693">
        <v>7.4676210000000003</v>
      </c>
      <c r="BR41" s="693">
        <v>7.1779310000000001</v>
      </c>
      <c r="BS41" s="693">
        <v>6.4053100000000001</v>
      </c>
      <c r="BT41" s="693">
        <v>5.7135429999999996</v>
      </c>
      <c r="BU41" s="693">
        <v>4.617794</v>
      </c>
      <c r="BV41" s="693">
        <v>4.2342829999999996</v>
      </c>
    </row>
    <row r="42" spans="1:74" ht="11.95" customHeight="1" x14ac:dyDescent="0.2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3.172288</v>
      </c>
      <c r="BB42" s="692">
        <v>3.5571969999999999</v>
      </c>
      <c r="BC42" s="692">
        <v>3.9218030000000002</v>
      </c>
      <c r="BD42" s="693">
        <v>3.977236</v>
      </c>
      <c r="BE42" s="693">
        <v>4.0887900000000004</v>
      </c>
      <c r="BF42" s="693">
        <v>3.9247779999999999</v>
      </c>
      <c r="BG42" s="693">
        <v>3.48224</v>
      </c>
      <c r="BH42" s="693">
        <v>3.1042169999999998</v>
      </c>
      <c r="BI42" s="693">
        <v>2.531536</v>
      </c>
      <c r="BJ42" s="693">
        <v>2.2861479999999998</v>
      </c>
      <c r="BK42" s="693">
        <v>2.4613350000000001</v>
      </c>
      <c r="BL42" s="693">
        <v>2.7126980000000001</v>
      </c>
      <c r="BM42" s="693">
        <v>3.7560180000000001</v>
      </c>
      <c r="BN42" s="693">
        <v>4.2120759999999997</v>
      </c>
      <c r="BO42" s="693">
        <v>4.6445109999999996</v>
      </c>
      <c r="BP42" s="693">
        <v>4.7109519999999998</v>
      </c>
      <c r="BQ42" s="693">
        <v>4.8481959999999997</v>
      </c>
      <c r="BR42" s="693">
        <v>4.6610560000000003</v>
      </c>
      <c r="BS42" s="693">
        <v>4.14053</v>
      </c>
      <c r="BT42" s="693">
        <v>3.6992129999999999</v>
      </c>
      <c r="BU42" s="693">
        <v>3.0224579999999999</v>
      </c>
      <c r="BV42" s="693">
        <v>2.7328619999999999</v>
      </c>
    </row>
    <row r="43" spans="1:74" ht="11.95" customHeight="1" x14ac:dyDescent="0.2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1.5012779999999999</v>
      </c>
      <c r="BB43" s="692">
        <v>1.6490610000000001</v>
      </c>
      <c r="BC43" s="692">
        <v>1.7950759999999999</v>
      </c>
      <c r="BD43" s="693">
        <v>1.7987599999999999</v>
      </c>
      <c r="BE43" s="693">
        <v>1.863334</v>
      </c>
      <c r="BF43" s="693">
        <v>1.782813</v>
      </c>
      <c r="BG43" s="693">
        <v>1.599197</v>
      </c>
      <c r="BH43" s="693">
        <v>1.409891</v>
      </c>
      <c r="BI43" s="693">
        <v>1.1156820000000001</v>
      </c>
      <c r="BJ43" s="693">
        <v>1.0570809999999999</v>
      </c>
      <c r="BK43" s="693">
        <v>1.145567</v>
      </c>
      <c r="BL43" s="693">
        <v>1.2645390000000001</v>
      </c>
      <c r="BM43" s="693">
        <v>1.703379</v>
      </c>
      <c r="BN43" s="693">
        <v>1.876852</v>
      </c>
      <c r="BO43" s="693">
        <v>2.049658</v>
      </c>
      <c r="BP43" s="693">
        <v>2.0606990000000001</v>
      </c>
      <c r="BQ43" s="693">
        <v>2.1396860000000002</v>
      </c>
      <c r="BR43" s="693">
        <v>2.0519919999999998</v>
      </c>
      <c r="BS43" s="693">
        <v>1.844911</v>
      </c>
      <c r="BT43" s="693">
        <v>1.632091</v>
      </c>
      <c r="BU43" s="693">
        <v>1.2959590000000001</v>
      </c>
      <c r="BV43" s="693">
        <v>1.2322219999999999</v>
      </c>
    </row>
    <row r="44" spans="1:74" ht="11.95" customHeight="1" x14ac:dyDescent="0.2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0.35162719999999997</v>
      </c>
      <c r="BB44" s="692">
        <v>0.38105670000000003</v>
      </c>
      <c r="BC44" s="692">
        <v>0.42042410000000002</v>
      </c>
      <c r="BD44" s="693">
        <v>0.4212069</v>
      </c>
      <c r="BE44" s="693">
        <v>0.43533759999999999</v>
      </c>
      <c r="BF44" s="693">
        <v>0.42198770000000002</v>
      </c>
      <c r="BG44" s="693">
        <v>0.38114809999999999</v>
      </c>
      <c r="BH44" s="693">
        <v>0.34692909999999999</v>
      </c>
      <c r="BI44" s="693">
        <v>0.2715457</v>
      </c>
      <c r="BJ44" s="693">
        <v>0.2441131</v>
      </c>
      <c r="BK44" s="693">
        <v>0.2580595</v>
      </c>
      <c r="BL44" s="693">
        <v>0.27567989999999998</v>
      </c>
      <c r="BM44" s="693">
        <v>0.38883899999999999</v>
      </c>
      <c r="BN44" s="693">
        <v>0.4208191</v>
      </c>
      <c r="BO44" s="693">
        <v>0.46378239999999998</v>
      </c>
      <c r="BP44" s="693">
        <v>0.4644549</v>
      </c>
      <c r="BQ44" s="693">
        <v>0.4797382</v>
      </c>
      <c r="BR44" s="693">
        <v>0.46488289999999999</v>
      </c>
      <c r="BS44" s="693">
        <v>0.4198693</v>
      </c>
      <c r="BT44" s="693">
        <v>0.382239</v>
      </c>
      <c r="BU44" s="693">
        <v>0.2993767</v>
      </c>
      <c r="BV44" s="693">
        <v>0.26919920000000003</v>
      </c>
    </row>
    <row r="45" spans="1:74" ht="11.95" customHeight="1" x14ac:dyDescent="0.2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3.3812505999999999E-2</v>
      </c>
      <c r="BB45" s="694">
        <v>3.0198599999999999E-2</v>
      </c>
      <c r="BC45" s="694">
        <v>2.7152300000000001E-2</v>
      </c>
      <c r="BD45" s="695">
        <v>2.4010199999999999E-2</v>
      </c>
      <c r="BE45" s="695">
        <v>2.1465600000000001E-2</v>
      </c>
      <c r="BF45" s="695">
        <v>2.0045E-2</v>
      </c>
      <c r="BG45" s="695">
        <v>2.1297900000000002E-2</v>
      </c>
      <c r="BH45" s="695">
        <v>2.5744400000000001E-2</v>
      </c>
      <c r="BI45" s="695">
        <v>2.61967E-2</v>
      </c>
      <c r="BJ45" s="695">
        <v>2.64514E-2</v>
      </c>
      <c r="BK45" s="695">
        <v>2.6707000000000002E-2</v>
      </c>
      <c r="BL45" s="695">
        <v>2.3915499999999999E-2</v>
      </c>
      <c r="BM45" s="695">
        <v>2.6744E-2</v>
      </c>
      <c r="BN45" s="695">
        <v>2.62486E-2</v>
      </c>
      <c r="BO45" s="695">
        <v>2.4743600000000001E-2</v>
      </c>
      <c r="BP45" s="695">
        <v>2.2610999999999999E-2</v>
      </c>
      <c r="BQ45" s="695">
        <v>2.05866E-2</v>
      </c>
      <c r="BR45" s="695">
        <v>1.9505499999999999E-2</v>
      </c>
      <c r="BS45" s="695">
        <v>2.0975299999999999E-2</v>
      </c>
      <c r="BT45" s="695">
        <v>2.5537500000000001E-2</v>
      </c>
      <c r="BU45" s="695">
        <v>2.6071899999999999E-2</v>
      </c>
      <c r="BV45" s="695">
        <v>2.6370899999999999E-2</v>
      </c>
    </row>
    <row r="46" spans="1:74" ht="11.95" customHeight="1" x14ac:dyDescent="0.2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1.95" customHeight="1" x14ac:dyDescent="0.2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1.95" customHeight="1" x14ac:dyDescent="0.25">
      <c r="A48" s="657"/>
      <c r="B48" s="822" t="s">
        <v>1357</v>
      </c>
      <c r="C48" s="823"/>
      <c r="D48" s="823"/>
      <c r="E48" s="823"/>
      <c r="F48" s="823"/>
      <c r="G48" s="823"/>
      <c r="H48" s="823"/>
      <c r="I48" s="823"/>
      <c r="J48" s="823"/>
      <c r="K48" s="823"/>
      <c r="L48" s="823"/>
      <c r="M48" s="823"/>
      <c r="N48" s="823"/>
      <c r="O48" s="823"/>
      <c r="P48" s="823"/>
      <c r="Q48" s="823"/>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1.95" customHeight="1" x14ac:dyDescent="0.25">
      <c r="A49" s="657"/>
      <c r="B49" s="823"/>
      <c r="C49" s="823"/>
      <c r="D49" s="823"/>
      <c r="E49" s="823"/>
      <c r="F49" s="823"/>
      <c r="G49" s="823"/>
      <c r="H49" s="823"/>
      <c r="I49" s="823"/>
      <c r="J49" s="823"/>
      <c r="K49" s="823"/>
      <c r="L49" s="823"/>
      <c r="M49" s="823"/>
      <c r="N49" s="823"/>
      <c r="O49" s="823"/>
      <c r="P49" s="823"/>
      <c r="Q49" s="823"/>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1.95" customHeight="1" x14ac:dyDescent="0.2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1.95" customHeight="1" x14ac:dyDescent="0.25">
      <c r="A51" s="657"/>
      <c r="B51" s="746" t="s">
        <v>808</v>
      </c>
      <c r="C51" s="738"/>
      <c r="D51" s="738"/>
      <c r="E51" s="738"/>
      <c r="F51" s="738"/>
      <c r="G51" s="738"/>
      <c r="H51" s="738"/>
      <c r="I51" s="738"/>
      <c r="J51" s="738"/>
      <c r="K51" s="738"/>
      <c r="L51" s="738"/>
      <c r="M51" s="738"/>
      <c r="N51" s="738"/>
      <c r="O51" s="738"/>
      <c r="P51" s="738"/>
      <c r="Q51" s="73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1.95" customHeight="1" x14ac:dyDescent="0.25">
      <c r="A52" s="651"/>
      <c r="B52" s="824" t="str">
        <f>"Notes: "&amp;"EIA completed modeling and analysis for this report on " &amp;Dates!D2&amp;"."</f>
        <v>Notes: EIA completed modeling and analysis for this report on Thursday June 2, 2022.</v>
      </c>
      <c r="C52" s="738"/>
      <c r="D52" s="738"/>
      <c r="E52" s="738"/>
      <c r="F52" s="738"/>
      <c r="G52" s="738"/>
      <c r="H52" s="738"/>
      <c r="I52" s="738"/>
      <c r="J52" s="738"/>
      <c r="K52" s="738"/>
      <c r="L52" s="738"/>
      <c r="M52" s="738"/>
      <c r="N52" s="738"/>
      <c r="O52" s="738"/>
      <c r="P52" s="738"/>
      <c r="Q52" s="738"/>
    </row>
    <row r="53" spans="1:74" ht="11.95" customHeight="1" x14ac:dyDescent="0.25">
      <c r="A53" s="651"/>
      <c r="B53" s="764" t="s">
        <v>351</v>
      </c>
      <c r="C53" s="738"/>
      <c r="D53" s="738"/>
      <c r="E53" s="738"/>
      <c r="F53" s="738"/>
      <c r="G53" s="738"/>
      <c r="H53" s="738"/>
      <c r="I53" s="738"/>
      <c r="J53" s="738"/>
      <c r="K53" s="738"/>
      <c r="L53" s="738"/>
      <c r="M53" s="738"/>
      <c r="N53" s="738"/>
      <c r="O53" s="738"/>
      <c r="P53" s="738"/>
      <c r="Q53" s="738"/>
    </row>
    <row r="54" spans="1:74" ht="11.95" customHeight="1" x14ac:dyDescent="0.25">
      <c r="A54" s="651"/>
      <c r="B54" s="646" t="s">
        <v>1079</v>
      </c>
      <c r="C54" s="646"/>
      <c r="D54" s="646"/>
      <c r="E54" s="646"/>
      <c r="F54" s="646"/>
      <c r="G54" s="646"/>
      <c r="H54" s="646"/>
      <c r="I54" s="646"/>
      <c r="J54" s="646"/>
      <c r="K54" s="646"/>
      <c r="L54" s="646"/>
      <c r="M54" s="646"/>
      <c r="N54" s="646"/>
      <c r="O54" s="646"/>
      <c r="P54" s="646"/>
      <c r="Q54" s="646"/>
    </row>
    <row r="55" spans="1:74" ht="11.95" customHeight="1" x14ac:dyDescent="0.25">
      <c r="A55" s="651"/>
      <c r="B55" s="646" t="s">
        <v>831</v>
      </c>
      <c r="C55" s="646"/>
      <c r="D55" s="646"/>
      <c r="E55" s="646"/>
      <c r="F55" s="646"/>
      <c r="G55" s="646"/>
      <c r="H55" s="646"/>
      <c r="I55" s="646"/>
      <c r="J55" s="646"/>
      <c r="K55" s="646"/>
      <c r="L55" s="646"/>
      <c r="M55" s="646"/>
      <c r="N55" s="646"/>
      <c r="O55" s="646"/>
      <c r="P55" s="646"/>
      <c r="Q55" s="646"/>
    </row>
    <row r="56" spans="1:74" ht="11.95" customHeight="1" x14ac:dyDescent="0.25">
      <c r="A56" s="651"/>
      <c r="B56" s="765" t="s">
        <v>1362</v>
      </c>
      <c r="C56" s="753"/>
      <c r="D56" s="753"/>
      <c r="E56" s="753"/>
      <c r="F56" s="753"/>
      <c r="G56" s="753"/>
      <c r="H56" s="753"/>
      <c r="I56" s="753"/>
      <c r="J56" s="753"/>
      <c r="K56" s="753"/>
      <c r="L56" s="753"/>
      <c r="M56" s="753"/>
      <c r="N56" s="753"/>
      <c r="O56" s="753"/>
      <c r="P56" s="753"/>
      <c r="Q56" s="753"/>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 defaultRowHeight="10.7" x14ac:dyDescent="0.2"/>
  <cols>
    <col min="1" max="1" width="8.5" style="135" customWidth="1"/>
    <col min="2" max="2" width="42.5" style="135" customWidth="1"/>
    <col min="3" max="50" width="7.5" style="135" customWidth="1"/>
    <col min="51" max="55" width="7.5" style="328" customWidth="1"/>
    <col min="56" max="58" width="7.5" style="623" customWidth="1"/>
    <col min="59" max="62" width="7.5" style="328" customWidth="1"/>
    <col min="63" max="74" width="7.5" style="135" customWidth="1"/>
    <col min="75" max="16384" width="9.5" style="135"/>
  </cols>
  <sheetData>
    <row r="1" spans="1:74" ht="13.4" customHeight="1" x14ac:dyDescent="0.2">
      <c r="A1" s="735" t="s">
        <v>792</v>
      </c>
      <c r="B1" s="829" t="s">
        <v>1100</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52"/>
    </row>
    <row r="2" spans="1:74" s="47"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25"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25" customHeight="1" x14ac:dyDescent="0.2">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19735.895</v>
      </c>
      <c r="AZ7" s="232">
        <v>19735.895</v>
      </c>
      <c r="BA7" s="232">
        <v>19735.895</v>
      </c>
      <c r="BB7" s="232">
        <v>19774.058333000001</v>
      </c>
      <c r="BC7" s="232">
        <v>19798.281666999999</v>
      </c>
      <c r="BD7" s="305">
        <v>19825.59</v>
      </c>
      <c r="BE7" s="305">
        <v>19856.66</v>
      </c>
      <c r="BF7" s="305">
        <v>19889.63</v>
      </c>
      <c r="BG7" s="305">
        <v>19925.189999999999</v>
      </c>
      <c r="BH7" s="305">
        <v>19968.18</v>
      </c>
      <c r="BI7" s="305">
        <v>20005.25</v>
      </c>
      <c r="BJ7" s="305">
        <v>20041.27</v>
      </c>
      <c r="BK7" s="305">
        <v>20068.95</v>
      </c>
      <c r="BL7" s="305">
        <v>20108.29</v>
      </c>
      <c r="BM7" s="305">
        <v>20152.009999999998</v>
      </c>
      <c r="BN7" s="305">
        <v>20206.560000000001</v>
      </c>
      <c r="BO7" s="305">
        <v>20254.21</v>
      </c>
      <c r="BP7" s="305">
        <v>20301.41</v>
      </c>
      <c r="BQ7" s="305">
        <v>20347.509999999998</v>
      </c>
      <c r="BR7" s="305">
        <v>20394.29</v>
      </c>
      <c r="BS7" s="305">
        <v>20441.11</v>
      </c>
      <c r="BT7" s="305">
        <v>20487.189999999999</v>
      </c>
      <c r="BU7" s="305">
        <v>20534.66</v>
      </c>
      <c r="BV7" s="305">
        <v>20582.73</v>
      </c>
    </row>
    <row r="8" spans="1:74" ht="11.25" customHeight="1" x14ac:dyDescent="0.2">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305"/>
      <c r="BE8" s="305"/>
      <c r="BF8" s="305"/>
      <c r="BG8" s="305"/>
      <c r="BH8" s="305"/>
      <c r="BI8" s="305"/>
      <c r="BJ8" s="305"/>
      <c r="BK8" s="305"/>
      <c r="BL8" s="305"/>
      <c r="BM8" s="305"/>
      <c r="BN8" s="305"/>
      <c r="BO8" s="305"/>
      <c r="BP8" s="305"/>
      <c r="BQ8" s="305"/>
      <c r="BR8" s="305"/>
      <c r="BS8" s="305"/>
      <c r="BT8" s="305"/>
      <c r="BU8" s="305"/>
      <c r="BV8" s="305"/>
    </row>
    <row r="9" spans="1:74" ht="11.25" customHeight="1" x14ac:dyDescent="0.2">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13890.8</v>
      </c>
      <c r="AZ9" s="232">
        <v>13905.1</v>
      </c>
      <c r="BA9" s="232">
        <v>13938.7</v>
      </c>
      <c r="BB9" s="232">
        <v>13945.677333</v>
      </c>
      <c r="BC9" s="232">
        <v>13966.406000000001</v>
      </c>
      <c r="BD9" s="305">
        <v>13989.33</v>
      </c>
      <c r="BE9" s="305">
        <v>14022.09</v>
      </c>
      <c r="BF9" s="305">
        <v>14043.67</v>
      </c>
      <c r="BG9" s="305">
        <v>14061.71</v>
      </c>
      <c r="BH9" s="305">
        <v>14070.68</v>
      </c>
      <c r="BI9" s="305">
        <v>14085.79</v>
      </c>
      <c r="BJ9" s="305">
        <v>14101.52</v>
      </c>
      <c r="BK9" s="305">
        <v>14115.08</v>
      </c>
      <c r="BL9" s="305">
        <v>14134.12</v>
      </c>
      <c r="BM9" s="305">
        <v>14155.86</v>
      </c>
      <c r="BN9" s="305">
        <v>14184.8</v>
      </c>
      <c r="BO9" s="305">
        <v>14208.56</v>
      </c>
      <c r="BP9" s="305">
        <v>14231.62</v>
      </c>
      <c r="BQ9" s="305">
        <v>14253.04</v>
      </c>
      <c r="BR9" s="305">
        <v>14275.46</v>
      </c>
      <c r="BS9" s="305">
        <v>14297.91</v>
      </c>
      <c r="BT9" s="305">
        <v>14318.77</v>
      </c>
      <c r="BU9" s="305">
        <v>14342.52</v>
      </c>
      <c r="BV9" s="305">
        <v>14367.53</v>
      </c>
    </row>
    <row r="10" spans="1:74" ht="11.25" customHeight="1" x14ac:dyDescent="0.2">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323"/>
      <c r="BE10" s="323"/>
      <c r="BF10" s="323"/>
      <c r="BG10" s="323"/>
      <c r="BH10" s="323"/>
      <c r="BI10" s="323"/>
      <c r="BJ10" s="323"/>
      <c r="BK10" s="323"/>
      <c r="BL10" s="323"/>
      <c r="BM10" s="323"/>
      <c r="BN10" s="323"/>
      <c r="BO10" s="323"/>
      <c r="BP10" s="323"/>
      <c r="BQ10" s="323"/>
      <c r="BR10" s="323"/>
      <c r="BS10" s="323"/>
      <c r="BT10" s="323"/>
      <c r="BU10" s="323"/>
      <c r="BV10" s="323"/>
    </row>
    <row r="11" spans="1:74" ht="11.25" customHeight="1" x14ac:dyDescent="0.2">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3673.1840000000002</v>
      </c>
      <c r="AZ11" s="232">
        <v>3673.1840000000002</v>
      </c>
      <c r="BA11" s="232">
        <v>3673.1840000000002</v>
      </c>
      <c r="BB11" s="232">
        <v>3690.4811851999998</v>
      </c>
      <c r="BC11" s="232">
        <v>3701.6749629999999</v>
      </c>
      <c r="BD11" s="305">
        <v>3714.3960000000002</v>
      </c>
      <c r="BE11" s="305">
        <v>3737.3789999999999</v>
      </c>
      <c r="BF11" s="305">
        <v>3746.6030000000001</v>
      </c>
      <c r="BG11" s="305">
        <v>3750.8029999999999</v>
      </c>
      <c r="BH11" s="305">
        <v>3742.0709999999999</v>
      </c>
      <c r="BI11" s="305">
        <v>3742.1550000000002</v>
      </c>
      <c r="BJ11" s="305">
        <v>3743.1460000000002</v>
      </c>
      <c r="BK11" s="305">
        <v>3745.2910000000002</v>
      </c>
      <c r="BL11" s="305">
        <v>3747.9119999999998</v>
      </c>
      <c r="BM11" s="305">
        <v>3751.2559999999999</v>
      </c>
      <c r="BN11" s="305">
        <v>3756.0140000000001</v>
      </c>
      <c r="BO11" s="305">
        <v>3760.2820000000002</v>
      </c>
      <c r="BP11" s="305">
        <v>3764.7539999999999</v>
      </c>
      <c r="BQ11" s="305">
        <v>3768.174</v>
      </c>
      <c r="BR11" s="305">
        <v>3773.991</v>
      </c>
      <c r="BS11" s="305">
        <v>3780.951</v>
      </c>
      <c r="BT11" s="305">
        <v>3790.7370000000001</v>
      </c>
      <c r="BU11" s="305">
        <v>3798.721</v>
      </c>
      <c r="BV11" s="305">
        <v>3806.585</v>
      </c>
    </row>
    <row r="12" spans="1:74" ht="11.25" customHeight="1" x14ac:dyDescent="0.2">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304"/>
      <c r="BE12" s="304"/>
      <c r="BF12" s="304"/>
      <c r="BG12" s="304"/>
      <c r="BH12" s="304"/>
      <c r="BI12" s="304"/>
      <c r="BJ12" s="304"/>
      <c r="BK12" s="304"/>
      <c r="BL12" s="304"/>
      <c r="BM12" s="304"/>
      <c r="BN12" s="304"/>
      <c r="BO12" s="304"/>
      <c r="BP12" s="304"/>
      <c r="BQ12" s="304"/>
      <c r="BR12" s="304"/>
      <c r="BS12" s="304"/>
      <c r="BT12" s="304"/>
      <c r="BU12" s="304"/>
      <c r="BV12" s="304"/>
    </row>
    <row r="13" spans="1:74" ht="11.25" customHeight="1" x14ac:dyDescent="0.2">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206.53299999999999</v>
      </c>
      <c r="AZ13" s="560">
        <v>206.53299999999999</v>
      </c>
      <c r="BA13" s="560">
        <v>206.53299999999999</v>
      </c>
      <c r="BB13" s="560">
        <v>146.69201777999999</v>
      </c>
      <c r="BC13" s="560">
        <v>123.75008778</v>
      </c>
      <c r="BD13" s="561">
        <v>104.99529444</v>
      </c>
      <c r="BE13" s="561">
        <v>85.990006667000003</v>
      </c>
      <c r="BF13" s="561">
        <v>78.937709999999996</v>
      </c>
      <c r="BG13" s="561">
        <v>79.400773333000004</v>
      </c>
      <c r="BH13" s="561">
        <v>101.98735222000001</v>
      </c>
      <c r="BI13" s="561">
        <v>106.52501889</v>
      </c>
      <c r="BJ13" s="561">
        <v>107.62192889000001</v>
      </c>
      <c r="BK13" s="561">
        <v>98.940024444000002</v>
      </c>
      <c r="BL13" s="561">
        <v>97.908964444000006</v>
      </c>
      <c r="BM13" s="561">
        <v>98.190691111000007</v>
      </c>
      <c r="BN13" s="561">
        <v>100.62245185</v>
      </c>
      <c r="BO13" s="561">
        <v>102.90181629999999</v>
      </c>
      <c r="BP13" s="561">
        <v>105.86603185</v>
      </c>
      <c r="BQ13" s="561">
        <v>110.28972963</v>
      </c>
      <c r="BR13" s="561">
        <v>114.04267407</v>
      </c>
      <c r="BS13" s="561">
        <v>117.8994963</v>
      </c>
      <c r="BT13" s="561">
        <v>121.57969258999999</v>
      </c>
      <c r="BU13" s="561">
        <v>125.85464815</v>
      </c>
      <c r="BV13" s="561">
        <v>130.44385926000001</v>
      </c>
    </row>
    <row r="14" spans="1:74" ht="11.25" customHeight="1" x14ac:dyDescent="0.2">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324"/>
      <c r="BE14" s="324"/>
      <c r="BF14" s="324"/>
      <c r="BG14" s="324"/>
      <c r="BH14" s="324"/>
      <c r="BI14" s="324"/>
      <c r="BJ14" s="324"/>
      <c r="BK14" s="324"/>
      <c r="BL14" s="324"/>
      <c r="BM14" s="324"/>
      <c r="BN14" s="324"/>
      <c r="BO14" s="324"/>
      <c r="BP14" s="324"/>
      <c r="BQ14" s="324"/>
      <c r="BR14" s="324"/>
      <c r="BS14" s="324"/>
      <c r="BT14" s="324"/>
      <c r="BU14" s="324"/>
      <c r="BV14" s="324"/>
    </row>
    <row r="15" spans="1:74" ht="11.25" customHeight="1" x14ac:dyDescent="0.2">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3335.7840000000001</v>
      </c>
      <c r="AZ15" s="232">
        <v>3335.7840000000001</v>
      </c>
      <c r="BA15" s="232">
        <v>3335.7840000000001</v>
      </c>
      <c r="BB15" s="232">
        <v>3339.5619999999999</v>
      </c>
      <c r="BC15" s="232">
        <v>3342.616</v>
      </c>
      <c r="BD15" s="305">
        <v>3346.3690000000001</v>
      </c>
      <c r="BE15" s="305">
        <v>3351.5529999999999</v>
      </c>
      <c r="BF15" s="305">
        <v>3356.1550000000002</v>
      </c>
      <c r="BG15" s="305">
        <v>3360.9059999999999</v>
      </c>
      <c r="BH15" s="305">
        <v>3366.203</v>
      </c>
      <c r="BI15" s="305">
        <v>3370.9569999999999</v>
      </c>
      <c r="BJ15" s="305">
        <v>3375.5650000000001</v>
      </c>
      <c r="BK15" s="305">
        <v>3380.029</v>
      </c>
      <c r="BL15" s="305">
        <v>3384.3409999999999</v>
      </c>
      <c r="BM15" s="305">
        <v>3388.5030000000002</v>
      </c>
      <c r="BN15" s="305">
        <v>3392.6750000000002</v>
      </c>
      <c r="BO15" s="305">
        <v>3396.42</v>
      </c>
      <c r="BP15" s="305">
        <v>3399.895</v>
      </c>
      <c r="BQ15" s="305">
        <v>3402.518</v>
      </c>
      <c r="BR15" s="305">
        <v>3405.8939999999998</v>
      </c>
      <c r="BS15" s="305">
        <v>3409.4409999999998</v>
      </c>
      <c r="BT15" s="305">
        <v>3413.7330000000002</v>
      </c>
      <c r="BU15" s="305">
        <v>3417.1860000000001</v>
      </c>
      <c r="BV15" s="305">
        <v>3420.3760000000002</v>
      </c>
    </row>
    <row r="16" spans="1:74" ht="11.25" customHeight="1" x14ac:dyDescent="0.2">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324"/>
      <c r="BE16" s="324"/>
      <c r="BF16" s="324"/>
      <c r="BG16" s="324"/>
      <c r="BH16" s="324"/>
      <c r="BI16" s="324"/>
      <c r="BJ16" s="324"/>
      <c r="BK16" s="324"/>
      <c r="BL16" s="324"/>
      <c r="BM16" s="324"/>
      <c r="BN16" s="324"/>
      <c r="BO16" s="324"/>
      <c r="BP16" s="324"/>
      <c r="BQ16" s="324"/>
      <c r="BR16" s="324"/>
      <c r="BS16" s="324"/>
      <c r="BT16" s="324"/>
      <c r="BU16" s="324"/>
      <c r="BV16" s="324"/>
    </row>
    <row r="17" spans="1:74" ht="11.25" customHeight="1" x14ac:dyDescent="0.2">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2354.529</v>
      </c>
      <c r="AZ17" s="232">
        <v>2354.529</v>
      </c>
      <c r="BA17" s="232">
        <v>2354.529</v>
      </c>
      <c r="BB17" s="232">
        <v>2388.2481852000001</v>
      </c>
      <c r="BC17" s="232">
        <v>2402.5046296</v>
      </c>
      <c r="BD17" s="305">
        <v>2415.1990000000001</v>
      </c>
      <c r="BE17" s="305">
        <v>2423.9050000000002</v>
      </c>
      <c r="BF17" s="305">
        <v>2435.2959999999998</v>
      </c>
      <c r="BG17" s="305">
        <v>2446.9450000000002</v>
      </c>
      <c r="BH17" s="305">
        <v>2458.2420000000002</v>
      </c>
      <c r="BI17" s="305">
        <v>2470.864</v>
      </c>
      <c r="BJ17" s="305">
        <v>2484.1999999999998</v>
      </c>
      <c r="BK17" s="305">
        <v>2499.0160000000001</v>
      </c>
      <c r="BL17" s="305">
        <v>2513.2080000000001</v>
      </c>
      <c r="BM17" s="305">
        <v>2527.5410000000002</v>
      </c>
      <c r="BN17" s="305">
        <v>2542.143</v>
      </c>
      <c r="BO17" s="305">
        <v>2556.6640000000002</v>
      </c>
      <c r="BP17" s="305">
        <v>2571.23</v>
      </c>
      <c r="BQ17" s="305">
        <v>2586.277</v>
      </c>
      <c r="BR17" s="305">
        <v>2600.6080000000002</v>
      </c>
      <c r="BS17" s="305">
        <v>2614.6579999999999</v>
      </c>
      <c r="BT17" s="305">
        <v>2627.625</v>
      </c>
      <c r="BU17" s="305">
        <v>2641.7139999999999</v>
      </c>
      <c r="BV17" s="305">
        <v>2656.1239999999998</v>
      </c>
    </row>
    <row r="18" spans="1:74" ht="11.25" customHeight="1" x14ac:dyDescent="0.2">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324"/>
      <c r="BE18" s="324"/>
      <c r="BF18" s="324"/>
      <c r="BG18" s="324"/>
      <c r="BH18" s="324"/>
      <c r="BI18" s="324"/>
      <c r="BJ18" s="324"/>
      <c r="BK18" s="324"/>
      <c r="BL18" s="324"/>
      <c r="BM18" s="324"/>
      <c r="BN18" s="324"/>
      <c r="BO18" s="324"/>
      <c r="BP18" s="324"/>
      <c r="BQ18" s="324"/>
      <c r="BR18" s="324"/>
      <c r="BS18" s="324"/>
      <c r="BT18" s="324"/>
      <c r="BU18" s="324"/>
      <c r="BV18" s="324"/>
    </row>
    <row r="19" spans="1:74" ht="11.25" customHeight="1" x14ac:dyDescent="0.2">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3896.2739999999999</v>
      </c>
      <c r="AZ19" s="232">
        <v>3896.2739999999999</v>
      </c>
      <c r="BA19" s="232">
        <v>3896.2739999999999</v>
      </c>
      <c r="BB19" s="232">
        <v>3903.5988889</v>
      </c>
      <c r="BC19" s="232">
        <v>3911.4135556000001</v>
      </c>
      <c r="BD19" s="305">
        <v>3921.72</v>
      </c>
      <c r="BE19" s="305">
        <v>3944.8049999999998</v>
      </c>
      <c r="BF19" s="305">
        <v>3952.377</v>
      </c>
      <c r="BG19" s="305">
        <v>3954.7260000000001</v>
      </c>
      <c r="BH19" s="305">
        <v>3944.2040000000002</v>
      </c>
      <c r="BI19" s="305">
        <v>3941.8380000000002</v>
      </c>
      <c r="BJ19" s="305">
        <v>3939.982</v>
      </c>
      <c r="BK19" s="305">
        <v>3939.277</v>
      </c>
      <c r="BL19" s="305">
        <v>3937.9589999999998</v>
      </c>
      <c r="BM19" s="305">
        <v>3936.6680000000001</v>
      </c>
      <c r="BN19" s="305">
        <v>3935.098</v>
      </c>
      <c r="BO19" s="305">
        <v>3934.0949999999998</v>
      </c>
      <c r="BP19" s="305">
        <v>3933.3530000000001</v>
      </c>
      <c r="BQ19" s="305">
        <v>3931.5129999999999</v>
      </c>
      <c r="BR19" s="305">
        <v>3932.308</v>
      </c>
      <c r="BS19" s="305">
        <v>3934.3809999999999</v>
      </c>
      <c r="BT19" s="305">
        <v>3938.23</v>
      </c>
      <c r="BU19" s="305">
        <v>3942.4850000000001</v>
      </c>
      <c r="BV19" s="305">
        <v>3947.6439999999998</v>
      </c>
    </row>
    <row r="20" spans="1:74" ht="11.25"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322"/>
      <c r="BE20" s="322"/>
      <c r="BF20" s="322"/>
      <c r="BG20" s="322"/>
      <c r="BH20" s="322"/>
      <c r="BI20" s="322"/>
      <c r="BJ20" s="322"/>
      <c r="BK20" s="322"/>
      <c r="BL20" s="322"/>
      <c r="BM20" s="322"/>
      <c r="BN20" s="322"/>
      <c r="BO20" s="322"/>
      <c r="BP20" s="322"/>
      <c r="BQ20" s="322"/>
      <c r="BR20" s="322"/>
      <c r="BS20" s="322"/>
      <c r="BT20" s="322"/>
      <c r="BU20" s="322"/>
      <c r="BV20" s="322"/>
    </row>
    <row r="21" spans="1:74" ht="11.25" customHeight="1" x14ac:dyDescent="0.2">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15444.5</v>
      </c>
      <c r="AW21" s="232">
        <v>15423.2</v>
      </c>
      <c r="AX21" s="232">
        <v>15385.4</v>
      </c>
      <c r="AY21" s="232">
        <v>15343.6</v>
      </c>
      <c r="AZ21" s="232">
        <v>15366.2</v>
      </c>
      <c r="BA21" s="232">
        <v>15308.5</v>
      </c>
      <c r="BB21" s="232">
        <v>15313.049556</v>
      </c>
      <c r="BC21" s="232">
        <v>15313.211556</v>
      </c>
      <c r="BD21" s="305">
        <v>15321.39</v>
      </c>
      <c r="BE21" s="305">
        <v>15347.74</v>
      </c>
      <c r="BF21" s="305">
        <v>15364.31</v>
      </c>
      <c r="BG21" s="305">
        <v>15381.27</v>
      </c>
      <c r="BH21" s="305">
        <v>15391.05</v>
      </c>
      <c r="BI21" s="305">
        <v>15414.46</v>
      </c>
      <c r="BJ21" s="305">
        <v>15443.94</v>
      </c>
      <c r="BK21" s="305">
        <v>15475.05</v>
      </c>
      <c r="BL21" s="305">
        <v>15519.97</v>
      </c>
      <c r="BM21" s="305">
        <v>15574.29</v>
      </c>
      <c r="BN21" s="305">
        <v>15652.86</v>
      </c>
      <c r="BO21" s="305">
        <v>15714.8</v>
      </c>
      <c r="BP21" s="305">
        <v>15774.98</v>
      </c>
      <c r="BQ21" s="305">
        <v>15828.4</v>
      </c>
      <c r="BR21" s="305">
        <v>15888.81</v>
      </c>
      <c r="BS21" s="305">
        <v>15951.21</v>
      </c>
      <c r="BT21" s="305">
        <v>16014.94</v>
      </c>
      <c r="BU21" s="305">
        <v>16081.81</v>
      </c>
      <c r="BV21" s="305">
        <v>16151.17</v>
      </c>
    </row>
    <row r="22" spans="1:74" ht="11.25" customHeight="1" x14ac:dyDescent="0.2">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304"/>
      <c r="BE22" s="304"/>
      <c r="BF22" s="304"/>
      <c r="BG22" s="304"/>
      <c r="BH22" s="304"/>
      <c r="BI22" s="304"/>
      <c r="BJ22" s="304"/>
      <c r="BK22" s="304"/>
      <c r="BL22" s="304"/>
      <c r="BM22" s="304"/>
      <c r="BN22" s="304"/>
      <c r="BO22" s="304"/>
      <c r="BP22" s="304"/>
      <c r="BQ22" s="304"/>
      <c r="BR22" s="304"/>
      <c r="BS22" s="304"/>
      <c r="BT22" s="304"/>
      <c r="BU22" s="304"/>
      <c r="BV22" s="304"/>
    </row>
    <row r="23" spans="1:74" ht="11.25" customHeight="1" x14ac:dyDescent="0.2">
      <c r="A23" s="140" t="s">
        <v>579</v>
      </c>
      <c r="B23" s="203" t="s">
        <v>459</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150.458</v>
      </c>
      <c r="BA23" s="250">
        <v>150.886</v>
      </c>
      <c r="BB23" s="250">
        <v>151.31399999999999</v>
      </c>
      <c r="BC23" s="250">
        <v>151.55167159999999</v>
      </c>
      <c r="BD23" s="316">
        <v>151.84559999999999</v>
      </c>
      <c r="BE23" s="316">
        <v>152.06729999999999</v>
      </c>
      <c r="BF23" s="316">
        <v>152.28200000000001</v>
      </c>
      <c r="BG23" s="316">
        <v>152.4658</v>
      </c>
      <c r="BH23" s="316">
        <v>152.619</v>
      </c>
      <c r="BI23" s="316">
        <v>152.7413</v>
      </c>
      <c r="BJ23" s="316">
        <v>152.83269999999999</v>
      </c>
      <c r="BK23" s="316">
        <v>152.8586</v>
      </c>
      <c r="BL23" s="316">
        <v>152.9144</v>
      </c>
      <c r="BM23" s="316">
        <v>152.96549999999999</v>
      </c>
      <c r="BN23" s="316">
        <v>153.0129</v>
      </c>
      <c r="BO23" s="316">
        <v>153.05359999999999</v>
      </c>
      <c r="BP23" s="316">
        <v>153.08869999999999</v>
      </c>
      <c r="BQ23" s="316">
        <v>153.1097</v>
      </c>
      <c r="BR23" s="316">
        <v>153.13999999999999</v>
      </c>
      <c r="BS23" s="316">
        <v>153.17089999999999</v>
      </c>
      <c r="BT23" s="316">
        <v>153.19720000000001</v>
      </c>
      <c r="BU23" s="316">
        <v>153.2336</v>
      </c>
      <c r="BV23" s="316">
        <v>153.2748</v>
      </c>
    </row>
    <row r="24" spans="1:74" s="143" customFormat="1" ht="11.25" customHeight="1" x14ac:dyDescent="0.2">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25" customHeight="1" x14ac:dyDescent="0.2">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3.6</v>
      </c>
      <c r="BC25" s="250">
        <v>3.5835714233</v>
      </c>
      <c r="BD25" s="316">
        <v>3.554713</v>
      </c>
      <c r="BE25" s="316">
        <v>3.556352</v>
      </c>
      <c r="BF25" s="316">
        <v>3.5610050000000002</v>
      </c>
      <c r="BG25" s="316">
        <v>3.5786660000000001</v>
      </c>
      <c r="BH25" s="316">
        <v>3.614293</v>
      </c>
      <c r="BI25" s="316">
        <v>3.6542500000000002</v>
      </c>
      <c r="BJ25" s="316">
        <v>3.703497</v>
      </c>
      <c r="BK25" s="316">
        <v>3.7756509999999999</v>
      </c>
      <c r="BL25" s="316">
        <v>3.8332630000000001</v>
      </c>
      <c r="BM25" s="316">
        <v>3.8899499999999998</v>
      </c>
      <c r="BN25" s="316">
        <v>3.9445700000000001</v>
      </c>
      <c r="BO25" s="316">
        <v>4.0002649999999997</v>
      </c>
      <c r="BP25" s="316">
        <v>4.0558930000000002</v>
      </c>
      <c r="BQ25" s="316">
        <v>4.1161180000000002</v>
      </c>
      <c r="BR25" s="316">
        <v>4.168113</v>
      </c>
      <c r="BS25" s="316">
        <v>4.2165429999999997</v>
      </c>
      <c r="BT25" s="316">
        <v>4.2628440000000003</v>
      </c>
      <c r="BU25" s="316">
        <v>4.3030670000000004</v>
      </c>
      <c r="BV25" s="316">
        <v>4.3386490000000002</v>
      </c>
    </row>
    <row r="26" spans="1:74" ht="11.25" customHeight="1" x14ac:dyDescent="0.2">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325"/>
      <c r="BE26" s="325"/>
      <c r="BF26" s="325"/>
      <c r="BG26" s="325"/>
      <c r="BH26" s="325"/>
      <c r="BI26" s="325"/>
      <c r="BJ26" s="325"/>
      <c r="BK26" s="325"/>
      <c r="BL26" s="325"/>
      <c r="BM26" s="325"/>
      <c r="BN26" s="325"/>
      <c r="BO26" s="325"/>
      <c r="BP26" s="325"/>
      <c r="BQ26" s="325"/>
      <c r="BR26" s="325"/>
      <c r="BS26" s="325"/>
      <c r="BT26" s="325"/>
      <c r="BU26" s="325"/>
      <c r="BV26" s="325"/>
    </row>
    <row r="27" spans="1:74" ht="11.25" customHeight="1" x14ac:dyDescent="0.2">
      <c r="A27" s="140" t="s">
        <v>819</v>
      </c>
      <c r="B27" s="203" t="s">
        <v>820</v>
      </c>
      <c r="C27" s="437">
        <v>1.3009999999999999</v>
      </c>
      <c r="D27" s="437">
        <v>1.2789999999999999</v>
      </c>
      <c r="E27" s="437">
        <v>1.3240000000000001</v>
      </c>
      <c r="F27" s="437">
        <v>1.286</v>
      </c>
      <c r="G27" s="437">
        <v>1.3580000000000001</v>
      </c>
      <c r="H27" s="437">
        <v>1.1990000000000001</v>
      </c>
      <c r="I27" s="437">
        <v>1.1990000000000001</v>
      </c>
      <c r="J27" s="437">
        <v>1.2889999999999999</v>
      </c>
      <c r="K27" s="437">
        <v>1.2470000000000001</v>
      </c>
      <c r="L27" s="437">
        <v>1.22</v>
      </c>
      <c r="M27" s="437">
        <v>1.177</v>
      </c>
      <c r="N27" s="437">
        <v>1.089</v>
      </c>
      <c r="O27" s="437">
        <v>1.232</v>
      </c>
      <c r="P27" s="437">
        <v>1.129</v>
      </c>
      <c r="Q27" s="437">
        <v>1.2</v>
      </c>
      <c r="R27" s="437">
        <v>1.28</v>
      </c>
      <c r="S27" s="437">
        <v>1.3080000000000001</v>
      </c>
      <c r="T27" s="437">
        <v>1.2350000000000001</v>
      </c>
      <c r="U27" s="437">
        <v>1.232</v>
      </c>
      <c r="V27" s="437">
        <v>1.37</v>
      </c>
      <c r="W27" s="437">
        <v>1.2969999999999999</v>
      </c>
      <c r="X27" s="437">
        <v>1.3280000000000001</v>
      </c>
      <c r="Y27" s="437">
        <v>1.343</v>
      </c>
      <c r="Z27" s="437">
        <v>1.538</v>
      </c>
      <c r="AA27" s="437">
        <v>1.569</v>
      </c>
      <c r="AB27" s="437">
        <v>1.571</v>
      </c>
      <c r="AC27" s="437">
        <v>1.27</v>
      </c>
      <c r="AD27" s="437">
        <v>0.93799999999999994</v>
      </c>
      <c r="AE27" s="437">
        <v>1.0549999999999999</v>
      </c>
      <c r="AF27" s="437">
        <v>1.2689999999999999</v>
      </c>
      <c r="AG27" s="437">
        <v>1.51</v>
      </c>
      <c r="AH27" s="437">
        <v>1.3759999999999999</v>
      </c>
      <c r="AI27" s="437">
        <v>1.4610000000000001</v>
      </c>
      <c r="AJ27" s="437">
        <v>1.53</v>
      </c>
      <c r="AK27" s="437">
        <v>1.5409999999999999</v>
      </c>
      <c r="AL27" s="437">
        <v>1.651</v>
      </c>
      <c r="AM27" s="437">
        <v>1.6020000000000001</v>
      </c>
      <c r="AN27" s="437">
        <v>1.43</v>
      </c>
      <c r="AO27" s="437">
        <v>1.7110000000000001</v>
      </c>
      <c r="AP27" s="437">
        <v>1.5049999999999999</v>
      </c>
      <c r="AQ27" s="437">
        <v>1.605</v>
      </c>
      <c r="AR27" s="437">
        <v>1.6639999999999999</v>
      </c>
      <c r="AS27" s="437">
        <v>1.573</v>
      </c>
      <c r="AT27" s="437">
        <v>1.5760000000000001</v>
      </c>
      <c r="AU27" s="437">
        <v>1.5589999999999999</v>
      </c>
      <c r="AV27" s="437">
        <v>1.5629999999999999</v>
      </c>
      <c r="AW27" s="437">
        <v>1.706</v>
      </c>
      <c r="AX27" s="437">
        <v>1.768</v>
      </c>
      <c r="AY27" s="437">
        <v>1.6659999999999999</v>
      </c>
      <c r="AZ27" s="437">
        <v>1.7769999999999999</v>
      </c>
      <c r="BA27" s="437">
        <v>1.728</v>
      </c>
      <c r="BB27" s="437">
        <v>1.724</v>
      </c>
      <c r="BC27" s="437">
        <v>1.6457517284000001</v>
      </c>
      <c r="BD27" s="438">
        <v>1.6153630000000001</v>
      </c>
      <c r="BE27" s="438">
        <v>1.57386</v>
      </c>
      <c r="BF27" s="438">
        <v>1.546054</v>
      </c>
      <c r="BG27" s="438">
        <v>1.522923</v>
      </c>
      <c r="BH27" s="438">
        <v>1.5058039999999999</v>
      </c>
      <c r="BI27" s="438">
        <v>1.4910209999999999</v>
      </c>
      <c r="BJ27" s="438">
        <v>1.479911</v>
      </c>
      <c r="BK27" s="438">
        <v>1.47682</v>
      </c>
      <c r="BL27" s="438">
        <v>1.469797</v>
      </c>
      <c r="BM27" s="438">
        <v>1.4631860000000001</v>
      </c>
      <c r="BN27" s="438">
        <v>1.4543299999999999</v>
      </c>
      <c r="BO27" s="438">
        <v>1.4505410000000001</v>
      </c>
      <c r="BP27" s="438">
        <v>1.44916</v>
      </c>
      <c r="BQ27" s="438">
        <v>1.4579850000000001</v>
      </c>
      <c r="BR27" s="438">
        <v>1.4555709999999999</v>
      </c>
      <c r="BS27" s="438">
        <v>1.4497169999999999</v>
      </c>
      <c r="BT27" s="438">
        <v>1.432482</v>
      </c>
      <c r="BU27" s="438">
        <v>1.4257010000000001</v>
      </c>
      <c r="BV27" s="438">
        <v>1.421435</v>
      </c>
    </row>
    <row r="28" spans="1:74" s="143" customFormat="1" ht="11.25"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316"/>
      <c r="BE28" s="316"/>
      <c r="BF28" s="316"/>
      <c r="BG28" s="316"/>
      <c r="BH28" s="316"/>
      <c r="BI28" s="316"/>
      <c r="BJ28" s="316"/>
      <c r="BK28" s="316"/>
      <c r="BL28" s="316"/>
      <c r="BM28" s="316"/>
      <c r="BN28" s="316"/>
      <c r="BO28" s="316"/>
      <c r="BP28" s="316"/>
      <c r="BQ28" s="316"/>
      <c r="BR28" s="316"/>
      <c r="BS28" s="316"/>
      <c r="BT28" s="316"/>
      <c r="BU28" s="316"/>
      <c r="BV28" s="316"/>
    </row>
    <row r="29" spans="1:74" ht="11.25" customHeight="1" x14ac:dyDescent="0.2">
      <c r="A29" s="134"/>
      <c r="B29" s="296" t="s">
        <v>1381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306"/>
      <c r="BE29" s="306"/>
      <c r="BF29" s="306"/>
      <c r="BG29" s="306"/>
      <c r="BH29" s="306"/>
      <c r="BI29" s="306"/>
      <c r="BJ29" s="306"/>
      <c r="BK29" s="306"/>
      <c r="BL29" s="306"/>
      <c r="BM29" s="306"/>
      <c r="BN29" s="306"/>
      <c r="BO29" s="306"/>
      <c r="BP29" s="306"/>
      <c r="BQ29" s="306"/>
      <c r="BR29" s="306"/>
      <c r="BS29" s="306"/>
      <c r="BT29" s="306"/>
      <c r="BU29" s="306"/>
      <c r="BV29" s="306"/>
    </row>
    <row r="30" spans="1:74" ht="11.25" customHeight="1" x14ac:dyDescent="0.2">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101.09269999999999</v>
      </c>
      <c r="AU30" s="250">
        <v>99.860600000000005</v>
      </c>
      <c r="AV30" s="250">
        <v>101.2534</v>
      </c>
      <c r="AW30" s="250">
        <v>101.99769999999999</v>
      </c>
      <c r="AX30" s="250">
        <v>101.7015</v>
      </c>
      <c r="AY30" s="250">
        <v>102.5596</v>
      </c>
      <c r="AZ30" s="250">
        <v>103.58450000000001</v>
      </c>
      <c r="BA30" s="250">
        <v>104.47410000000001</v>
      </c>
      <c r="BB30" s="250">
        <v>105.5973</v>
      </c>
      <c r="BC30" s="250">
        <v>105.87990247</v>
      </c>
      <c r="BD30" s="316">
        <v>106.49639999999999</v>
      </c>
      <c r="BE30" s="316">
        <v>107.0335</v>
      </c>
      <c r="BF30" s="316">
        <v>107.4965</v>
      </c>
      <c r="BG30" s="316">
        <v>107.8836</v>
      </c>
      <c r="BH30" s="316">
        <v>108.13290000000001</v>
      </c>
      <c r="BI30" s="316">
        <v>108.4143</v>
      </c>
      <c r="BJ30" s="316">
        <v>108.66589999999999</v>
      </c>
      <c r="BK30" s="316">
        <v>108.78619999999999</v>
      </c>
      <c r="BL30" s="316">
        <v>109.0545</v>
      </c>
      <c r="BM30" s="316">
        <v>109.36920000000001</v>
      </c>
      <c r="BN30" s="316">
        <v>109.79559999999999</v>
      </c>
      <c r="BO30" s="316">
        <v>110.1542</v>
      </c>
      <c r="BP30" s="316">
        <v>110.5103</v>
      </c>
      <c r="BQ30" s="316">
        <v>110.9179</v>
      </c>
      <c r="BR30" s="316">
        <v>111.2285</v>
      </c>
      <c r="BS30" s="316">
        <v>111.496</v>
      </c>
      <c r="BT30" s="316">
        <v>111.6474</v>
      </c>
      <c r="BU30" s="316">
        <v>111.8837</v>
      </c>
      <c r="BV30" s="316">
        <v>112.1319</v>
      </c>
    </row>
    <row r="31" spans="1:74" ht="11.25" customHeight="1" x14ac:dyDescent="0.2">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99.737399999999994</v>
      </c>
      <c r="AU31" s="250">
        <v>98.861699999999999</v>
      </c>
      <c r="AV31" s="250">
        <v>100.5509</v>
      </c>
      <c r="AW31" s="250">
        <v>101.1764</v>
      </c>
      <c r="AX31" s="250">
        <v>101.1785</v>
      </c>
      <c r="AY31" s="250">
        <v>101.0266</v>
      </c>
      <c r="AZ31" s="250">
        <v>102.4136</v>
      </c>
      <c r="BA31" s="250">
        <v>103.27030000000001</v>
      </c>
      <c r="BB31" s="250">
        <v>104.0476</v>
      </c>
      <c r="BC31" s="250">
        <v>104.07492593000001</v>
      </c>
      <c r="BD31" s="316">
        <v>104.47799999999999</v>
      </c>
      <c r="BE31" s="316">
        <v>104.6283</v>
      </c>
      <c r="BF31" s="316">
        <v>104.94799999999999</v>
      </c>
      <c r="BG31" s="316">
        <v>105.28360000000001</v>
      </c>
      <c r="BH31" s="316">
        <v>105.705</v>
      </c>
      <c r="BI31" s="316">
        <v>106.02</v>
      </c>
      <c r="BJ31" s="316">
        <v>106.2985</v>
      </c>
      <c r="BK31" s="316">
        <v>106.3835</v>
      </c>
      <c r="BL31" s="316">
        <v>106.7068</v>
      </c>
      <c r="BM31" s="316">
        <v>107.11150000000001</v>
      </c>
      <c r="BN31" s="316">
        <v>107.70010000000001</v>
      </c>
      <c r="BO31" s="316">
        <v>108.19029999999999</v>
      </c>
      <c r="BP31" s="316">
        <v>108.6848</v>
      </c>
      <c r="BQ31" s="316">
        <v>109.2662</v>
      </c>
      <c r="BR31" s="316">
        <v>109.70740000000001</v>
      </c>
      <c r="BS31" s="316">
        <v>110.0911</v>
      </c>
      <c r="BT31" s="316">
        <v>110.34480000000001</v>
      </c>
      <c r="BU31" s="316">
        <v>110.6675</v>
      </c>
      <c r="BV31" s="316">
        <v>110.9867</v>
      </c>
    </row>
    <row r="32" spans="1:74" ht="11.25" customHeight="1" x14ac:dyDescent="0.2">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99.777199999999993</v>
      </c>
      <c r="AU32" s="250">
        <v>99.770600000000002</v>
      </c>
      <c r="AV32" s="250">
        <v>100.8222</v>
      </c>
      <c r="AW32" s="250">
        <v>101.71729999999999</v>
      </c>
      <c r="AX32" s="250">
        <v>101.8356</v>
      </c>
      <c r="AY32" s="250">
        <v>102.39400000000001</v>
      </c>
      <c r="AZ32" s="250">
        <v>103.75449999999999</v>
      </c>
      <c r="BA32" s="250">
        <v>103.70959999999999</v>
      </c>
      <c r="BB32" s="250">
        <v>104.6506</v>
      </c>
      <c r="BC32" s="250">
        <v>103.78793951</v>
      </c>
      <c r="BD32" s="316">
        <v>103.91</v>
      </c>
      <c r="BE32" s="316">
        <v>103.976</v>
      </c>
      <c r="BF32" s="316">
        <v>104.0813</v>
      </c>
      <c r="BG32" s="316">
        <v>104.19119999999999</v>
      </c>
      <c r="BH32" s="316">
        <v>104.325</v>
      </c>
      <c r="BI32" s="316">
        <v>104.4298</v>
      </c>
      <c r="BJ32" s="316">
        <v>104.5247</v>
      </c>
      <c r="BK32" s="316">
        <v>104.59139999999999</v>
      </c>
      <c r="BL32" s="316">
        <v>104.6806</v>
      </c>
      <c r="BM32" s="316">
        <v>104.774</v>
      </c>
      <c r="BN32" s="316">
        <v>104.86279999999999</v>
      </c>
      <c r="BO32" s="316">
        <v>104.97069999999999</v>
      </c>
      <c r="BP32" s="316">
        <v>105.0891</v>
      </c>
      <c r="BQ32" s="316">
        <v>105.2385</v>
      </c>
      <c r="BR32" s="316">
        <v>105.3626</v>
      </c>
      <c r="BS32" s="316">
        <v>105.48180000000001</v>
      </c>
      <c r="BT32" s="316">
        <v>105.57859999999999</v>
      </c>
      <c r="BU32" s="316">
        <v>105.7013</v>
      </c>
      <c r="BV32" s="316">
        <v>105.83240000000001</v>
      </c>
    </row>
    <row r="33" spans="1:74" ht="11.25" customHeight="1" x14ac:dyDescent="0.2">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95.322000000000003</v>
      </c>
      <c r="AU33" s="250">
        <v>95.443700000000007</v>
      </c>
      <c r="AV33" s="250">
        <v>94.078400000000002</v>
      </c>
      <c r="AW33" s="250">
        <v>93.242900000000006</v>
      </c>
      <c r="AX33" s="250">
        <v>94.419799999999995</v>
      </c>
      <c r="AY33" s="250">
        <v>93.593599999999995</v>
      </c>
      <c r="AZ33" s="250">
        <v>95.493600000000001</v>
      </c>
      <c r="BA33" s="250">
        <v>97.007000000000005</v>
      </c>
      <c r="BB33" s="250">
        <v>97.047700000000006</v>
      </c>
      <c r="BC33" s="250">
        <v>95.706760000000003</v>
      </c>
      <c r="BD33" s="316">
        <v>95.619259999999997</v>
      </c>
      <c r="BE33" s="316">
        <v>95.207980000000006</v>
      </c>
      <c r="BF33" s="316">
        <v>95.100840000000005</v>
      </c>
      <c r="BG33" s="316">
        <v>95.069490000000002</v>
      </c>
      <c r="BH33" s="316">
        <v>95.274230000000003</v>
      </c>
      <c r="BI33" s="316">
        <v>95.274280000000005</v>
      </c>
      <c r="BJ33" s="316">
        <v>95.229939999999999</v>
      </c>
      <c r="BK33" s="316">
        <v>94.930890000000005</v>
      </c>
      <c r="BL33" s="316">
        <v>94.955449999999999</v>
      </c>
      <c r="BM33" s="316">
        <v>95.093329999999995</v>
      </c>
      <c r="BN33" s="316">
        <v>95.471339999999998</v>
      </c>
      <c r="BO33" s="316">
        <v>95.740729999999999</v>
      </c>
      <c r="BP33" s="316">
        <v>96.028310000000005</v>
      </c>
      <c r="BQ33" s="316">
        <v>96.395449999999997</v>
      </c>
      <c r="BR33" s="316">
        <v>96.673419999999993</v>
      </c>
      <c r="BS33" s="316">
        <v>96.923590000000004</v>
      </c>
      <c r="BT33" s="316">
        <v>97.125159999999994</v>
      </c>
      <c r="BU33" s="316">
        <v>97.335290000000001</v>
      </c>
      <c r="BV33" s="316">
        <v>97.533190000000005</v>
      </c>
    </row>
    <row r="34" spans="1:74" ht="11.25" customHeight="1" x14ac:dyDescent="0.2">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94.623199999999997</v>
      </c>
      <c r="AU34" s="250">
        <v>94.858400000000003</v>
      </c>
      <c r="AV34" s="250">
        <v>96.335599999999999</v>
      </c>
      <c r="AW34" s="250">
        <v>96.8095</v>
      </c>
      <c r="AX34" s="250">
        <v>95.893799999999999</v>
      </c>
      <c r="AY34" s="250">
        <v>94.710700000000003</v>
      </c>
      <c r="AZ34" s="250">
        <v>97.252200000000002</v>
      </c>
      <c r="BA34" s="250">
        <v>97.153099999999995</v>
      </c>
      <c r="BB34" s="250">
        <v>97.275499999999994</v>
      </c>
      <c r="BC34" s="250">
        <v>98.053004074</v>
      </c>
      <c r="BD34" s="316">
        <v>98.302279999999996</v>
      </c>
      <c r="BE34" s="316">
        <v>98.183570000000003</v>
      </c>
      <c r="BF34" s="316">
        <v>98.303650000000005</v>
      </c>
      <c r="BG34" s="316">
        <v>98.441879999999998</v>
      </c>
      <c r="BH34" s="316">
        <v>98.652820000000006</v>
      </c>
      <c r="BI34" s="316">
        <v>98.786410000000004</v>
      </c>
      <c r="BJ34" s="316">
        <v>98.897229999999993</v>
      </c>
      <c r="BK34" s="316">
        <v>98.928629999999998</v>
      </c>
      <c r="BL34" s="316">
        <v>99.036370000000005</v>
      </c>
      <c r="BM34" s="316">
        <v>99.163809999999998</v>
      </c>
      <c r="BN34" s="316">
        <v>99.381209999999996</v>
      </c>
      <c r="BO34" s="316">
        <v>99.495350000000002</v>
      </c>
      <c r="BP34" s="316">
        <v>99.576490000000007</v>
      </c>
      <c r="BQ34" s="316">
        <v>99.610079999999996</v>
      </c>
      <c r="BR34" s="316">
        <v>99.636160000000004</v>
      </c>
      <c r="BS34" s="316">
        <v>99.640169999999998</v>
      </c>
      <c r="BT34" s="316">
        <v>99.577489999999997</v>
      </c>
      <c r="BU34" s="316">
        <v>99.570819999999998</v>
      </c>
      <c r="BV34" s="316">
        <v>99.575550000000007</v>
      </c>
    </row>
    <row r="35" spans="1:74" ht="11.25" customHeight="1" x14ac:dyDescent="0.2">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100.0489</v>
      </c>
      <c r="AU35" s="250">
        <v>98.52</v>
      </c>
      <c r="AV35" s="250">
        <v>100.2589</v>
      </c>
      <c r="AW35" s="250">
        <v>100.258</v>
      </c>
      <c r="AX35" s="250">
        <v>100.96040000000001</v>
      </c>
      <c r="AY35" s="250">
        <v>100.0394</v>
      </c>
      <c r="AZ35" s="250">
        <v>100.6271</v>
      </c>
      <c r="BA35" s="250">
        <v>102.02679999999999</v>
      </c>
      <c r="BB35" s="250">
        <v>102.3038</v>
      </c>
      <c r="BC35" s="250">
        <v>102.16207407</v>
      </c>
      <c r="BD35" s="316">
        <v>102.19329999999999</v>
      </c>
      <c r="BE35" s="316">
        <v>101.6082</v>
      </c>
      <c r="BF35" s="316">
        <v>101.59350000000001</v>
      </c>
      <c r="BG35" s="316">
        <v>101.71769999999999</v>
      </c>
      <c r="BH35" s="316">
        <v>102.1949</v>
      </c>
      <c r="BI35" s="316">
        <v>102.4362</v>
      </c>
      <c r="BJ35" s="316">
        <v>102.6558</v>
      </c>
      <c r="BK35" s="316">
        <v>102.6885</v>
      </c>
      <c r="BL35" s="316">
        <v>102.9884</v>
      </c>
      <c r="BM35" s="316">
        <v>103.3905</v>
      </c>
      <c r="BN35" s="316">
        <v>104.02419999999999</v>
      </c>
      <c r="BO35" s="316">
        <v>104.53319999999999</v>
      </c>
      <c r="BP35" s="316">
        <v>105.0471</v>
      </c>
      <c r="BQ35" s="316">
        <v>105.702</v>
      </c>
      <c r="BR35" s="316">
        <v>106.1236</v>
      </c>
      <c r="BS35" s="316">
        <v>106.4482</v>
      </c>
      <c r="BT35" s="316">
        <v>106.5354</v>
      </c>
      <c r="BU35" s="316">
        <v>106.77070000000001</v>
      </c>
      <c r="BV35" s="316">
        <v>107.014</v>
      </c>
    </row>
    <row r="36" spans="1:74" ht="11.25" customHeight="1" x14ac:dyDescent="0.2">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96.74</v>
      </c>
      <c r="AU36" s="250">
        <v>96.988699999999994</v>
      </c>
      <c r="AV36" s="250">
        <v>96.653199999999998</v>
      </c>
      <c r="AW36" s="250">
        <v>99.624600000000001</v>
      </c>
      <c r="AX36" s="250">
        <v>101.0329</v>
      </c>
      <c r="AY36" s="250">
        <v>101.1628</v>
      </c>
      <c r="AZ36" s="250">
        <v>105.639</v>
      </c>
      <c r="BA36" s="250">
        <v>104.8398</v>
      </c>
      <c r="BB36" s="250">
        <v>104.1336</v>
      </c>
      <c r="BC36" s="250">
        <v>105.52082222</v>
      </c>
      <c r="BD36" s="316">
        <v>105.7257</v>
      </c>
      <c r="BE36" s="316">
        <v>105.5852</v>
      </c>
      <c r="BF36" s="316">
        <v>105.6036</v>
      </c>
      <c r="BG36" s="316">
        <v>105.5975</v>
      </c>
      <c r="BH36" s="316">
        <v>105.5427</v>
      </c>
      <c r="BI36" s="316">
        <v>105.5059</v>
      </c>
      <c r="BJ36" s="316">
        <v>105.4629</v>
      </c>
      <c r="BK36" s="316">
        <v>105.3258</v>
      </c>
      <c r="BL36" s="316">
        <v>105.33620000000001</v>
      </c>
      <c r="BM36" s="316">
        <v>105.4062</v>
      </c>
      <c r="BN36" s="316">
        <v>105.5899</v>
      </c>
      <c r="BO36" s="316">
        <v>105.73860000000001</v>
      </c>
      <c r="BP36" s="316">
        <v>105.9063</v>
      </c>
      <c r="BQ36" s="316">
        <v>106.10120000000001</v>
      </c>
      <c r="BR36" s="316">
        <v>106.30070000000001</v>
      </c>
      <c r="BS36" s="316">
        <v>106.5132</v>
      </c>
      <c r="BT36" s="316">
        <v>106.7295</v>
      </c>
      <c r="BU36" s="316">
        <v>106.97450000000001</v>
      </c>
      <c r="BV36" s="316">
        <v>107.23909999999999</v>
      </c>
    </row>
    <row r="37" spans="1:74" ht="11.25" customHeight="1" x14ac:dyDescent="0.2">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98.308700000000002</v>
      </c>
      <c r="AU37" s="250">
        <v>97.135199999999998</v>
      </c>
      <c r="AV37" s="250">
        <v>99.192899999999995</v>
      </c>
      <c r="AW37" s="250">
        <v>99.350999999999999</v>
      </c>
      <c r="AX37" s="250">
        <v>98.966300000000004</v>
      </c>
      <c r="AY37" s="250">
        <v>96.459000000000003</v>
      </c>
      <c r="AZ37" s="250">
        <v>99.295100000000005</v>
      </c>
      <c r="BA37" s="250">
        <v>98.551900000000003</v>
      </c>
      <c r="BB37" s="250">
        <v>99.8934</v>
      </c>
      <c r="BC37" s="250">
        <v>96.215903827000005</v>
      </c>
      <c r="BD37" s="316">
        <v>95.49391</v>
      </c>
      <c r="BE37" s="316">
        <v>93.994460000000004</v>
      </c>
      <c r="BF37" s="316">
        <v>93.734039999999993</v>
      </c>
      <c r="BG37" s="316">
        <v>93.979380000000006</v>
      </c>
      <c r="BH37" s="316">
        <v>95.740629999999996</v>
      </c>
      <c r="BI37" s="316">
        <v>96.239879999999999</v>
      </c>
      <c r="BJ37" s="316">
        <v>96.487260000000006</v>
      </c>
      <c r="BK37" s="316">
        <v>95.424369999999996</v>
      </c>
      <c r="BL37" s="316">
        <v>95.961860000000001</v>
      </c>
      <c r="BM37" s="316">
        <v>97.041309999999996</v>
      </c>
      <c r="BN37" s="316">
        <v>99.464250000000007</v>
      </c>
      <c r="BO37" s="316">
        <v>101.0265</v>
      </c>
      <c r="BP37" s="316">
        <v>102.5295</v>
      </c>
      <c r="BQ37" s="316">
        <v>104.28879999999999</v>
      </c>
      <c r="BR37" s="316">
        <v>105.43680000000001</v>
      </c>
      <c r="BS37" s="316">
        <v>106.289</v>
      </c>
      <c r="BT37" s="316">
        <v>106.2962</v>
      </c>
      <c r="BU37" s="316">
        <v>106.9686</v>
      </c>
      <c r="BV37" s="316">
        <v>107.7569</v>
      </c>
    </row>
    <row r="38" spans="1:74" ht="11.25" customHeight="1" x14ac:dyDescent="0.2">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96.618372550999993</v>
      </c>
      <c r="AU38" s="250">
        <v>95.429865925000001</v>
      </c>
      <c r="AV38" s="250">
        <v>96.829133724000002</v>
      </c>
      <c r="AW38" s="250">
        <v>97.564766758000005</v>
      </c>
      <c r="AX38" s="250">
        <v>97.643203416999995</v>
      </c>
      <c r="AY38" s="250">
        <v>96.522759651000001</v>
      </c>
      <c r="AZ38" s="250">
        <v>99.378706179999995</v>
      </c>
      <c r="BA38" s="250">
        <v>99.192740602000001</v>
      </c>
      <c r="BB38" s="250">
        <v>99.469881740999995</v>
      </c>
      <c r="BC38" s="250">
        <v>98.670592041999996</v>
      </c>
      <c r="BD38" s="316">
        <v>98.477310000000003</v>
      </c>
      <c r="BE38" s="316">
        <v>97.661699999999996</v>
      </c>
      <c r="BF38" s="316">
        <v>97.55059</v>
      </c>
      <c r="BG38" s="316">
        <v>97.661490000000001</v>
      </c>
      <c r="BH38" s="316">
        <v>98.418589999999995</v>
      </c>
      <c r="BI38" s="316">
        <v>98.655379999999994</v>
      </c>
      <c r="BJ38" s="316">
        <v>98.796049999999994</v>
      </c>
      <c r="BK38" s="316">
        <v>98.399590000000003</v>
      </c>
      <c r="BL38" s="316">
        <v>98.678749999999994</v>
      </c>
      <c r="BM38" s="316">
        <v>99.192509999999999</v>
      </c>
      <c r="BN38" s="316">
        <v>100.2822</v>
      </c>
      <c r="BO38" s="316">
        <v>101.00920000000001</v>
      </c>
      <c r="BP38" s="316">
        <v>101.7149</v>
      </c>
      <c r="BQ38" s="316">
        <v>102.556</v>
      </c>
      <c r="BR38" s="316">
        <v>103.1015</v>
      </c>
      <c r="BS38" s="316">
        <v>103.50830000000001</v>
      </c>
      <c r="BT38" s="316">
        <v>103.5271</v>
      </c>
      <c r="BU38" s="316">
        <v>103.843</v>
      </c>
      <c r="BV38" s="316">
        <v>104.2069</v>
      </c>
    </row>
    <row r="39" spans="1:74" ht="11.25" customHeight="1" x14ac:dyDescent="0.2">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102.8369804</v>
      </c>
      <c r="AU39" s="250">
        <v>102.23633843</v>
      </c>
      <c r="AV39" s="250">
        <v>103.42557646</v>
      </c>
      <c r="AW39" s="250">
        <v>104.42985613</v>
      </c>
      <c r="AX39" s="250">
        <v>104.91678082</v>
      </c>
      <c r="AY39" s="250">
        <v>104.68808773000001</v>
      </c>
      <c r="AZ39" s="250">
        <v>107.29001814999999</v>
      </c>
      <c r="BA39" s="250">
        <v>107.5245145</v>
      </c>
      <c r="BB39" s="250">
        <v>108.01923991</v>
      </c>
      <c r="BC39" s="250">
        <v>107.79260734</v>
      </c>
      <c r="BD39" s="316">
        <v>107.9285</v>
      </c>
      <c r="BE39" s="316">
        <v>107.6597</v>
      </c>
      <c r="BF39" s="316">
        <v>107.7154</v>
      </c>
      <c r="BG39" s="316">
        <v>107.8305</v>
      </c>
      <c r="BH39" s="316">
        <v>108.157</v>
      </c>
      <c r="BI39" s="316">
        <v>108.27679999999999</v>
      </c>
      <c r="BJ39" s="316">
        <v>108.342</v>
      </c>
      <c r="BK39" s="316">
        <v>108.1255</v>
      </c>
      <c r="BL39" s="316">
        <v>108.2516</v>
      </c>
      <c r="BM39" s="316">
        <v>108.4932</v>
      </c>
      <c r="BN39" s="316">
        <v>109.0025</v>
      </c>
      <c r="BO39" s="316">
        <v>109.3612</v>
      </c>
      <c r="BP39" s="316">
        <v>109.7213</v>
      </c>
      <c r="BQ39" s="316">
        <v>110.1585</v>
      </c>
      <c r="BR39" s="316">
        <v>110.4648</v>
      </c>
      <c r="BS39" s="316">
        <v>110.7158</v>
      </c>
      <c r="BT39" s="316">
        <v>110.80970000000001</v>
      </c>
      <c r="BU39" s="316">
        <v>111.0264</v>
      </c>
      <c r="BV39" s="316">
        <v>111.264</v>
      </c>
    </row>
    <row r="40" spans="1:74" ht="11.25" customHeight="1" x14ac:dyDescent="0.2">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97.971348929000001</v>
      </c>
      <c r="AU40" s="250">
        <v>96.414408614999999</v>
      </c>
      <c r="AV40" s="250">
        <v>98.289259794000003</v>
      </c>
      <c r="AW40" s="250">
        <v>98.744250410000006</v>
      </c>
      <c r="AX40" s="250">
        <v>98.682078509999997</v>
      </c>
      <c r="AY40" s="250">
        <v>98.137229931999997</v>
      </c>
      <c r="AZ40" s="250">
        <v>100.18159097</v>
      </c>
      <c r="BA40" s="250">
        <v>100.61476986</v>
      </c>
      <c r="BB40" s="250">
        <v>101.23343108</v>
      </c>
      <c r="BC40" s="250">
        <v>100.56494493</v>
      </c>
      <c r="BD40" s="316">
        <v>100.58920000000001</v>
      </c>
      <c r="BE40" s="316">
        <v>100.09950000000001</v>
      </c>
      <c r="BF40" s="316">
        <v>100.14100000000001</v>
      </c>
      <c r="BG40" s="316">
        <v>100.33369999999999</v>
      </c>
      <c r="BH40" s="316">
        <v>100.9697</v>
      </c>
      <c r="BI40" s="316">
        <v>101.2456</v>
      </c>
      <c r="BJ40" s="316">
        <v>101.45350000000001</v>
      </c>
      <c r="BK40" s="316">
        <v>101.29259999999999</v>
      </c>
      <c r="BL40" s="316">
        <v>101.5902</v>
      </c>
      <c r="BM40" s="316">
        <v>102.04559999999999</v>
      </c>
      <c r="BN40" s="316">
        <v>102.8733</v>
      </c>
      <c r="BO40" s="316">
        <v>103.4829</v>
      </c>
      <c r="BP40" s="316">
        <v>104.08920000000001</v>
      </c>
      <c r="BQ40" s="316">
        <v>104.8348</v>
      </c>
      <c r="BR40" s="316">
        <v>105.3274</v>
      </c>
      <c r="BS40" s="316">
        <v>105.70959999999999</v>
      </c>
      <c r="BT40" s="316">
        <v>105.8019</v>
      </c>
      <c r="BU40" s="316">
        <v>106.0981</v>
      </c>
      <c r="BV40" s="316">
        <v>106.4187</v>
      </c>
    </row>
    <row r="41" spans="1:74" ht="11.25" customHeight="1" x14ac:dyDescent="0.2">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96.244658774000001</v>
      </c>
      <c r="AU41" s="250">
        <v>93.949817988999996</v>
      </c>
      <c r="AV41" s="250">
        <v>96.206686324000003</v>
      </c>
      <c r="AW41" s="250">
        <v>96.504730350000003</v>
      </c>
      <c r="AX41" s="250">
        <v>96.382634779</v>
      </c>
      <c r="AY41" s="250">
        <v>95.751506536999997</v>
      </c>
      <c r="AZ41" s="250">
        <v>97.877294307</v>
      </c>
      <c r="BA41" s="250">
        <v>98.286732197000006</v>
      </c>
      <c r="BB41" s="250">
        <v>98.723140461</v>
      </c>
      <c r="BC41" s="250">
        <v>98.292880897000003</v>
      </c>
      <c r="BD41" s="316">
        <v>98.232429999999994</v>
      </c>
      <c r="BE41" s="316">
        <v>97.492819999999995</v>
      </c>
      <c r="BF41" s="316">
        <v>97.434110000000004</v>
      </c>
      <c r="BG41" s="316">
        <v>97.561729999999997</v>
      </c>
      <c r="BH41" s="316">
        <v>98.191339999999997</v>
      </c>
      <c r="BI41" s="316">
        <v>98.45487</v>
      </c>
      <c r="BJ41" s="316">
        <v>98.66798</v>
      </c>
      <c r="BK41" s="316">
        <v>98.551100000000005</v>
      </c>
      <c r="BL41" s="316">
        <v>98.873069999999998</v>
      </c>
      <c r="BM41" s="316">
        <v>99.354299999999995</v>
      </c>
      <c r="BN41" s="316">
        <v>100.2159</v>
      </c>
      <c r="BO41" s="316">
        <v>100.84990000000001</v>
      </c>
      <c r="BP41" s="316">
        <v>101.4772</v>
      </c>
      <c r="BQ41" s="316">
        <v>102.26479999999999</v>
      </c>
      <c r="BR41" s="316">
        <v>102.7539</v>
      </c>
      <c r="BS41" s="316">
        <v>103.1113</v>
      </c>
      <c r="BT41" s="316">
        <v>103.1332</v>
      </c>
      <c r="BU41" s="316">
        <v>103.3801</v>
      </c>
      <c r="BV41" s="316">
        <v>103.6481</v>
      </c>
    </row>
    <row r="42" spans="1:74" ht="11.25"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316"/>
      <c r="BE42" s="316"/>
      <c r="BF42" s="316"/>
      <c r="BG42" s="316"/>
      <c r="BH42" s="316"/>
      <c r="BI42" s="316"/>
      <c r="BJ42" s="316"/>
      <c r="BK42" s="316"/>
      <c r="BL42" s="316"/>
      <c r="BM42" s="316"/>
      <c r="BN42" s="316"/>
      <c r="BO42" s="316"/>
      <c r="BP42" s="316"/>
      <c r="BQ42" s="316"/>
      <c r="BR42" s="316"/>
      <c r="BS42" s="316"/>
      <c r="BT42" s="316"/>
      <c r="BU42" s="316"/>
      <c r="BV42" s="316"/>
    </row>
    <row r="43" spans="1:74" ht="11.25"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01"/>
      <c r="BE43" s="301"/>
      <c r="BF43" s="301"/>
      <c r="BG43" s="301"/>
      <c r="BH43" s="301"/>
      <c r="BI43" s="301"/>
      <c r="BJ43" s="301"/>
      <c r="BK43" s="301"/>
      <c r="BL43" s="301"/>
      <c r="BM43" s="301"/>
      <c r="BN43" s="301"/>
      <c r="BO43" s="301"/>
      <c r="BP43" s="301"/>
      <c r="BQ43" s="301"/>
      <c r="BR43" s="301"/>
      <c r="BS43" s="301"/>
      <c r="BT43" s="301"/>
      <c r="BU43" s="301"/>
      <c r="BV43" s="301"/>
    </row>
    <row r="44" spans="1:74" ht="11.25" customHeight="1" x14ac:dyDescent="0.2">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326"/>
      <c r="BE44" s="326"/>
      <c r="BF44" s="326"/>
      <c r="BG44" s="326"/>
      <c r="BH44" s="326"/>
      <c r="BI44" s="326"/>
      <c r="BJ44" s="326"/>
      <c r="BK44" s="326"/>
      <c r="BL44" s="326"/>
      <c r="BM44" s="326"/>
      <c r="BN44" s="326"/>
      <c r="BO44" s="326"/>
      <c r="BP44" s="326"/>
      <c r="BQ44" s="326"/>
      <c r="BR44" s="326"/>
      <c r="BS44" s="326"/>
      <c r="BT44" s="326"/>
      <c r="BU44" s="326"/>
      <c r="BV44" s="326"/>
    </row>
    <row r="45" spans="1:74" ht="11.25" customHeight="1" x14ac:dyDescent="0.2">
      <c r="A45" s="140" t="s">
        <v>576</v>
      </c>
      <c r="B45" s="203" t="s">
        <v>460</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2.8866299999999998</v>
      </c>
      <c r="BC45" s="208">
        <v>2.8919713827</v>
      </c>
      <c r="BD45" s="324">
        <v>2.9023970000000001</v>
      </c>
      <c r="BE45" s="324">
        <v>2.9058069999999998</v>
      </c>
      <c r="BF45" s="324">
        <v>2.9151470000000002</v>
      </c>
      <c r="BG45" s="324">
        <v>2.9257080000000002</v>
      </c>
      <c r="BH45" s="324">
        <v>2.9417209999999998</v>
      </c>
      <c r="BI45" s="324">
        <v>2.9515549999999999</v>
      </c>
      <c r="BJ45" s="324">
        <v>2.9594399999999998</v>
      </c>
      <c r="BK45" s="324">
        <v>2.9634710000000002</v>
      </c>
      <c r="BL45" s="324">
        <v>2.9688850000000002</v>
      </c>
      <c r="BM45" s="324">
        <v>2.9737770000000001</v>
      </c>
      <c r="BN45" s="324">
        <v>2.9764059999999999</v>
      </c>
      <c r="BO45" s="324">
        <v>2.98156</v>
      </c>
      <c r="BP45" s="324">
        <v>2.9874969999999998</v>
      </c>
      <c r="BQ45" s="324">
        <v>2.99546</v>
      </c>
      <c r="BR45" s="324">
        <v>3.002033</v>
      </c>
      <c r="BS45" s="324">
        <v>3.0084559999999998</v>
      </c>
      <c r="BT45" s="324">
        <v>3.0157430000000001</v>
      </c>
      <c r="BU45" s="324">
        <v>3.0211109999999999</v>
      </c>
      <c r="BV45" s="324">
        <v>3.0255700000000001</v>
      </c>
    </row>
    <row r="46" spans="1:74" ht="11.25"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304"/>
      <c r="BE46" s="304"/>
      <c r="BF46" s="304"/>
      <c r="BG46" s="304"/>
      <c r="BH46" s="304"/>
      <c r="BI46" s="304"/>
      <c r="BJ46" s="304"/>
      <c r="BK46" s="304"/>
      <c r="BL46" s="304"/>
      <c r="BM46" s="304"/>
      <c r="BN46" s="304"/>
      <c r="BO46" s="304"/>
      <c r="BP46" s="304"/>
      <c r="BQ46" s="304"/>
      <c r="BR46" s="304"/>
      <c r="BS46" s="304"/>
      <c r="BT46" s="304"/>
      <c r="BU46" s="304"/>
      <c r="BV46" s="304"/>
    </row>
    <row r="47" spans="1:74" ht="11.25" customHeight="1" x14ac:dyDescent="0.2">
      <c r="A47" s="140" t="s">
        <v>575</v>
      </c>
      <c r="B47" s="203" t="s">
        <v>461</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2.3040320341</v>
      </c>
      <c r="AT47" s="208">
        <v>2.3340791743999998</v>
      </c>
      <c r="AU47" s="208">
        <v>2.3630472591</v>
      </c>
      <c r="AV47" s="208">
        <v>2.3854883432</v>
      </c>
      <c r="AW47" s="208">
        <v>2.4163842760000001</v>
      </c>
      <c r="AX47" s="208">
        <v>2.4502871123999999</v>
      </c>
      <c r="AY47" s="208">
        <v>2.4953625038</v>
      </c>
      <c r="AZ47" s="208">
        <v>2.5291549084999998</v>
      </c>
      <c r="BA47" s="208">
        <v>2.5598299780999998</v>
      </c>
      <c r="BB47" s="208">
        <v>2.5990449252999999</v>
      </c>
      <c r="BC47" s="208">
        <v>2.6147424148999998</v>
      </c>
      <c r="BD47" s="324">
        <v>2.6185800000000001</v>
      </c>
      <c r="BE47" s="324">
        <v>2.5976189999999999</v>
      </c>
      <c r="BF47" s="324">
        <v>2.5874389999999998</v>
      </c>
      <c r="BG47" s="324">
        <v>2.5751019999999998</v>
      </c>
      <c r="BH47" s="324">
        <v>2.5582760000000002</v>
      </c>
      <c r="BI47" s="324">
        <v>2.5433729999999999</v>
      </c>
      <c r="BJ47" s="324">
        <v>2.5280619999999998</v>
      </c>
      <c r="BK47" s="324">
        <v>2.5164040000000001</v>
      </c>
      <c r="BL47" s="324">
        <v>2.4972289999999999</v>
      </c>
      <c r="BM47" s="324">
        <v>2.4745979999999999</v>
      </c>
      <c r="BN47" s="324">
        <v>2.4344250000000001</v>
      </c>
      <c r="BO47" s="324">
        <v>2.4154499999999999</v>
      </c>
      <c r="BP47" s="324">
        <v>2.4035850000000001</v>
      </c>
      <c r="BQ47" s="324">
        <v>2.4062130000000002</v>
      </c>
      <c r="BR47" s="324">
        <v>2.4030309999999999</v>
      </c>
      <c r="BS47" s="324">
        <v>2.4014220000000002</v>
      </c>
      <c r="BT47" s="324">
        <v>2.4062920000000001</v>
      </c>
      <c r="BU47" s="324">
        <v>2.4041489999999999</v>
      </c>
      <c r="BV47" s="324">
        <v>2.3999000000000001</v>
      </c>
    </row>
    <row r="48" spans="1:74" ht="11.25" customHeight="1" x14ac:dyDescent="0.2">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326"/>
      <c r="BE48" s="326"/>
      <c r="BF48" s="326"/>
      <c r="BG48" s="326"/>
      <c r="BH48" s="326"/>
      <c r="BI48" s="326"/>
      <c r="BJ48" s="326"/>
      <c r="BK48" s="326"/>
      <c r="BL48" s="326"/>
      <c r="BM48" s="326"/>
      <c r="BN48" s="326"/>
      <c r="BO48" s="326"/>
      <c r="BP48" s="326"/>
      <c r="BQ48" s="326"/>
      <c r="BR48" s="326"/>
      <c r="BS48" s="326"/>
      <c r="BT48" s="326"/>
      <c r="BU48" s="326"/>
      <c r="BV48" s="326"/>
    </row>
    <row r="49" spans="1:74" ht="11.25" customHeight="1" x14ac:dyDescent="0.2">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2.7507999999999999</v>
      </c>
      <c r="AZ49" s="208">
        <v>3.0866500000000001</v>
      </c>
      <c r="BA49" s="208">
        <v>3.6299700000000001</v>
      </c>
      <c r="BB49" s="208">
        <v>3.4473790000000002</v>
      </c>
      <c r="BC49" s="208">
        <v>3.709133</v>
      </c>
      <c r="BD49" s="324">
        <v>3.6852</v>
      </c>
      <c r="BE49" s="324">
        <v>3.5767359999999999</v>
      </c>
      <c r="BF49" s="324">
        <v>3.463768</v>
      </c>
      <c r="BG49" s="324">
        <v>3.315617</v>
      </c>
      <c r="BH49" s="324">
        <v>3.1825169999999998</v>
      </c>
      <c r="BI49" s="324">
        <v>3.0735229999999998</v>
      </c>
      <c r="BJ49" s="324">
        <v>3.0215230000000002</v>
      </c>
      <c r="BK49" s="324">
        <v>2.9437850000000001</v>
      </c>
      <c r="BL49" s="324">
        <v>2.9148429999999999</v>
      </c>
      <c r="BM49" s="324">
        <v>2.913824</v>
      </c>
      <c r="BN49" s="324">
        <v>2.917243</v>
      </c>
      <c r="BO49" s="324">
        <v>2.9090419999999999</v>
      </c>
      <c r="BP49" s="324">
        <v>2.8926270000000001</v>
      </c>
      <c r="BQ49" s="324">
        <v>2.875464</v>
      </c>
      <c r="BR49" s="324">
        <v>2.9015599999999999</v>
      </c>
      <c r="BS49" s="324">
        <v>2.8696190000000001</v>
      </c>
      <c r="BT49" s="324">
        <v>2.8571330000000001</v>
      </c>
      <c r="BU49" s="324">
        <v>2.874654</v>
      </c>
      <c r="BV49" s="324">
        <v>2.8643200000000002</v>
      </c>
    </row>
    <row r="50" spans="1:74" ht="11.25" customHeight="1" x14ac:dyDescent="0.2">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01"/>
      <c r="BE50" s="301"/>
      <c r="BF50" s="301"/>
      <c r="BG50" s="301"/>
      <c r="BH50" s="301"/>
      <c r="BI50" s="301"/>
      <c r="BJ50" s="301"/>
      <c r="BK50" s="301"/>
      <c r="BL50" s="301"/>
      <c r="BM50" s="301"/>
      <c r="BN50" s="301"/>
      <c r="BO50" s="301"/>
      <c r="BP50" s="301"/>
      <c r="BQ50" s="301"/>
      <c r="BR50" s="301"/>
      <c r="BS50" s="301"/>
      <c r="BT50" s="301"/>
      <c r="BU50" s="301"/>
      <c r="BV50" s="301"/>
    </row>
    <row r="51" spans="1:74" ht="11.25" customHeight="1" x14ac:dyDescent="0.2">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123.67700000000001</v>
      </c>
      <c r="AZ51" s="250">
        <v>123.67700000000001</v>
      </c>
      <c r="BA51" s="250">
        <v>123.67700000000001</v>
      </c>
      <c r="BB51" s="250">
        <v>124.65819999999999</v>
      </c>
      <c r="BC51" s="250">
        <v>125.1413</v>
      </c>
      <c r="BD51" s="316">
        <v>125.6199</v>
      </c>
      <c r="BE51" s="316">
        <v>126.1371</v>
      </c>
      <c r="BF51" s="316">
        <v>126.5744</v>
      </c>
      <c r="BG51" s="316">
        <v>126.9748</v>
      </c>
      <c r="BH51" s="316">
        <v>127.33329999999999</v>
      </c>
      <c r="BI51" s="316">
        <v>127.6641</v>
      </c>
      <c r="BJ51" s="316">
        <v>127.962</v>
      </c>
      <c r="BK51" s="316">
        <v>128.19470000000001</v>
      </c>
      <c r="BL51" s="316">
        <v>128.4512</v>
      </c>
      <c r="BM51" s="316">
        <v>128.69900000000001</v>
      </c>
      <c r="BN51" s="316">
        <v>128.904</v>
      </c>
      <c r="BO51" s="316">
        <v>129.16040000000001</v>
      </c>
      <c r="BP51" s="316">
        <v>129.43389999999999</v>
      </c>
      <c r="BQ51" s="316">
        <v>129.75299999999999</v>
      </c>
      <c r="BR51" s="316">
        <v>130.0394</v>
      </c>
      <c r="BS51" s="316">
        <v>130.32159999999999</v>
      </c>
      <c r="BT51" s="316">
        <v>130.61439999999999</v>
      </c>
      <c r="BU51" s="316">
        <v>130.8768</v>
      </c>
      <c r="BV51" s="316">
        <v>131.12389999999999</v>
      </c>
    </row>
    <row r="52" spans="1:74" ht="11.25" customHeight="1" x14ac:dyDescent="0.2">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304"/>
      <c r="BE52" s="304"/>
      <c r="BF52" s="304"/>
      <c r="BG52" s="304"/>
      <c r="BH52" s="304"/>
      <c r="BI52" s="304"/>
      <c r="BJ52" s="304"/>
      <c r="BK52" s="304"/>
      <c r="BL52" s="304"/>
      <c r="BM52" s="304"/>
      <c r="BN52" s="304"/>
      <c r="BO52" s="304"/>
      <c r="BP52" s="304"/>
      <c r="BQ52" s="304"/>
      <c r="BR52" s="304"/>
      <c r="BS52" s="304"/>
      <c r="BT52" s="304"/>
      <c r="BU52" s="304"/>
      <c r="BV52" s="304"/>
    </row>
    <row r="53" spans="1:74" ht="11.25" customHeight="1" x14ac:dyDescent="0.2">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25" customHeight="1" x14ac:dyDescent="0.2">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304"/>
      <c r="BE54" s="304"/>
      <c r="BF54" s="304"/>
      <c r="BG54" s="304"/>
      <c r="BH54" s="304"/>
      <c r="BI54" s="304"/>
      <c r="BJ54" s="304"/>
      <c r="BK54" s="304"/>
      <c r="BL54" s="304"/>
      <c r="BM54" s="304"/>
      <c r="BN54" s="304"/>
      <c r="BO54" s="304"/>
      <c r="BP54" s="304"/>
      <c r="BQ54" s="304"/>
      <c r="BR54" s="304"/>
      <c r="BS54" s="304"/>
      <c r="BT54" s="304"/>
      <c r="BU54" s="304"/>
      <c r="BV54" s="304"/>
    </row>
    <row r="55" spans="1:74" ht="11.25" customHeight="1" x14ac:dyDescent="0.2">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8691.1612903000005</v>
      </c>
      <c r="AP55" s="232">
        <v>8639.6333333000002</v>
      </c>
      <c r="AQ55" s="232">
        <v>9172</v>
      </c>
      <c r="AR55" s="232">
        <v>9563.7000000000007</v>
      </c>
      <c r="AS55" s="232">
        <v>9563.6774194000009</v>
      </c>
      <c r="AT55" s="232">
        <v>9271.6451613000008</v>
      </c>
      <c r="AU55" s="232">
        <v>9266.6</v>
      </c>
      <c r="AV55" s="232">
        <v>9217.9032258000007</v>
      </c>
      <c r="AW55" s="232">
        <v>8924.9666667000001</v>
      </c>
      <c r="AX55" s="232">
        <v>8658.7096774000001</v>
      </c>
      <c r="AY55" s="232">
        <v>7759.3548387000001</v>
      </c>
      <c r="AZ55" s="232">
        <v>8421.9285713999998</v>
      </c>
      <c r="BA55" s="232">
        <v>8946.9354839000007</v>
      </c>
      <c r="BB55" s="232">
        <v>8976.4860000000008</v>
      </c>
      <c r="BC55" s="232">
        <v>9237.1759999999995</v>
      </c>
      <c r="BD55" s="305">
        <v>9607.2009999999991</v>
      </c>
      <c r="BE55" s="305">
        <v>9656.6</v>
      </c>
      <c r="BF55" s="305">
        <v>9525.2659999999996</v>
      </c>
      <c r="BG55" s="305">
        <v>9372.2360000000008</v>
      </c>
      <c r="BH55" s="305">
        <v>9384.1139999999996</v>
      </c>
      <c r="BI55" s="305">
        <v>9022.18</v>
      </c>
      <c r="BJ55" s="305">
        <v>8930.5450000000001</v>
      </c>
      <c r="BK55" s="305">
        <v>8098.3850000000002</v>
      </c>
      <c r="BL55" s="305">
        <v>8514.0660000000007</v>
      </c>
      <c r="BM55" s="305">
        <v>9006.5310000000009</v>
      </c>
      <c r="BN55" s="305">
        <v>9234.8310000000001</v>
      </c>
      <c r="BO55" s="305">
        <v>9401.2369999999992</v>
      </c>
      <c r="BP55" s="305">
        <v>9762.9830000000002</v>
      </c>
      <c r="BQ55" s="305">
        <v>9767.7990000000009</v>
      </c>
      <c r="BR55" s="305">
        <v>9604.1910000000007</v>
      </c>
      <c r="BS55" s="305">
        <v>9461.2839999999997</v>
      </c>
      <c r="BT55" s="305">
        <v>9462.2209999999995</v>
      </c>
      <c r="BU55" s="305">
        <v>9095.32</v>
      </c>
      <c r="BV55" s="305">
        <v>9017.0589999999993</v>
      </c>
    </row>
    <row r="56" spans="1:74" ht="11.25" customHeight="1" x14ac:dyDescent="0.2">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304"/>
      <c r="BE56" s="304"/>
      <c r="BF56" s="304"/>
      <c r="BG56" s="304"/>
      <c r="BH56" s="304"/>
      <c r="BI56" s="304"/>
      <c r="BJ56" s="304"/>
      <c r="BK56" s="304"/>
      <c r="BL56" s="304"/>
      <c r="BM56" s="304"/>
      <c r="BN56" s="304"/>
      <c r="BO56" s="304"/>
      <c r="BP56" s="304"/>
      <c r="BQ56" s="304"/>
      <c r="BR56" s="304"/>
      <c r="BS56" s="304"/>
      <c r="BT56" s="304"/>
      <c r="BU56" s="304"/>
      <c r="BV56" s="304"/>
    </row>
    <row r="57" spans="1:74" ht="11.25" customHeight="1" x14ac:dyDescent="0.2">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519.69129541999996</v>
      </c>
      <c r="AN57" s="232">
        <v>505.12292879</v>
      </c>
      <c r="AO57" s="232">
        <v>583.46478034999996</v>
      </c>
      <c r="AP57" s="232">
        <v>572.55054943000005</v>
      </c>
      <c r="AQ57" s="232">
        <v>590.36630229000002</v>
      </c>
      <c r="AR57" s="232">
        <v>629.44877226999995</v>
      </c>
      <c r="AS57" s="232">
        <v>677.56955932000005</v>
      </c>
      <c r="AT57" s="232">
        <v>655.37155497000003</v>
      </c>
      <c r="AU57" s="232">
        <v>640.66127437</v>
      </c>
      <c r="AV57" s="232">
        <v>646.57636329000002</v>
      </c>
      <c r="AW57" s="232">
        <v>657.87970116999998</v>
      </c>
      <c r="AX57" s="232">
        <v>697.39424006000002</v>
      </c>
      <c r="AY57" s="232">
        <v>629.94795844999999</v>
      </c>
      <c r="AZ57" s="232">
        <v>646.28671588999998</v>
      </c>
      <c r="BA57" s="232">
        <v>676.89909999999998</v>
      </c>
      <c r="BB57" s="232">
        <v>670.22249999999997</v>
      </c>
      <c r="BC57" s="232">
        <v>675.55930000000001</v>
      </c>
      <c r="BD57" s="305">
        <v>701.85789999999997</v>
      </c>
      <c r="BE57" s="305">
        <v>726.93979999999999</v>
      </c>
      <c r="BF57" s="305">
        <v>729.50599999999997</v>
      </c>
      <c r="BG57" s="305">
        <v>671.60990000000004</v>
      </c>
      <c r="BH57" s="305">
        <v>681.09069999999997</v>
      </c>
      <c r="BI57" s="305">
        <v>663.96259999999995</v>
      </c>
      <c r="BJ57" s="305">
        <v>689.93619999999999</v>
      </c>
      <c r="BK57" s="305">
        <v>674.26549999999997</v>
      </c>
      <c r="BL57" s="305">
        <v>646.33979999999997</v>
      </c>
      <c r="BM57" s="305">
        <v>697.15189999999996</v>
      </c>
      <c r="BN57" s="305">
        <v>681.23090000000002</v>
      </c>
      <c r="BO57" s="305">
        <v>703.87919999999997</v>
      </c>
      <c r="BP57" s="305">
        <v>719.04219999999998</v>
      </c>
      <c r="BQ57" s="305">
        <v>728.98069999999996</v>
      </c>
      <c r="BR57" s="305">
        <v>726.56889999999999</v>
      </c>
      <c r="BS57" s="305">
        <v>704.11869999999999</v>
      </c>
      <c r="BT57" s="305">
        <v>718.58270000000005</v>
      </c>
      <c r="BU57" s="305">
        <v>686.70929999999998</v>
      </c>
      <c r="BV57" s="305">
        <v>703.92769999999996</v>
      </c>
    </row>
    <row r="58" spans="1:74" ht="11.25" customHeight="1" x14ac:dyDescent="0.2">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323"/>
      <c r="BE58" s="323"/>
      <c r="BF58" s="323"/>
      <c r="BG58" s="323"/>
      <c r="BH58" s="323"/>
      <c r="BI58" s="323"/>
      <c r="BJ58" s="323"/>
      <c r="BK58" s="323"/>
      <c r="BL58" s="323"/>
      <c r="BM58" s="323"/>
      <c r="BN58" s="323"/>
      <c r="BO58" s="323"/>
      <c r="BP58" s="323"/>
      <c r="BQ58" s="323"/>
      <c r="BR58" s="323"/>
      <c r="BS58" s="323"/>
      <c r="BT58" s="323"/>
      <c r="BU58" s="323"/>
      <c r="BV58" s="323"/>
    </row>
    <row r="59" spans="1:74" ht="11.25" customHeight="1" x14ac:dyDescent="0.2">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358.52785524000001</v>
      </c>
      <c r="AC59" s="232">
        <v>255.6546251</v>
      </c>
      <c r="AD59" s="232">
        <v>126.05922839999999</v>
      </c>
      <c r="AE59" s="232">
        <v>146.80347506000001</v>
      </c>
      <c r="AF59" s="232">
        <v>180.82400103000001</v>
      </c>
      <c r="AG59" s="232">
        <v>202.955175</v>
      </c>
      <c r="AH59" s="232">
        <v>207.07791564999999</v>
      </c>
      <c r="AI59" s="232">
        <v>214.8616293</v>
      </c>
      <c r="AJ59" s="232">
        <v>231.4504039</v>
      </c>
      <c r="AK59" s="232">
        <v>239.57174466999999</v>
      </c>
      <c r="AL59" s="232">
        <v>243.73165839000001</v>
      </c>
      <c r="AM59" s="232">
        <v>222.25939352</v>
      </c>
      <c r="AN59" s="232">
        <v>222.09091968000001</v>
      </c>
      <c r="AO59" s="232">
        <v>288.75299318999998</v>
      </c>
      <c r="AP59" s="232">
        <v>311.87775520000002</v>
      </c>
      <c r="AQ59" s="232">
        <v>332.86851905999998</v>
      </c>
      <c r="AR59" s="232">
        <v>375.50919033000002</v>
      </c>
      <c r="AS59" s="232">
        <v>395.98358618999998</v>
      </c>
      <c r="AT59" s="232">
        <v>371.77853055000003</v>
      </c>
      <c r="AU59" s="232">
        <v>347.07814997000003</v>
      </c>
      <c r="AV59" s="232">
        <v>364.72079839000003</v>
      </c>
      <c r="AW59" s="232">
        <v>374.64959340000001</v>
      </c>
      <c r="AX59" s="232">
        <v>387.50550577000001</v>
      </c>
      <c r="AY59" s="232">
        <v>316.74401383999998</v>
      </c>
      <c r="AZ59" s="232">
        <v>346.99587224999999</v>
      </c>
      <c r="BA59" s="232">
        <v>391.80520000000001</v>
      </c>
      <c r="BB59" s="232">
        <v>390.1207</v>
      </c>
      <c r="BC59" s="232">
        <v>395.40820000000002</v>
      </c>
      <c r="BD59" s="305">
        <v>424.3116</v>
      </c>
      <c r="BE59" s="305">
        <v>427.3664</v>
      </c>
      <c r="BF59" s="305">
        <v>411.05399999999997</v>
      </c>
      <c r="BG59" s="305">
        <v>378.30739999999997</v>
      </c>
      <c r="BH59" s="305">
        <v>379.84309999999999</v>
      </c>
      <c r="BI59" s="305">
        <v>374.25209999999998</v>
      </c>
      <c r="BJ59" s="305">
        <v>385.41849999999999</v>
      </c>
      <c r="BK59" s="305">
        <v>352.77390000000003</v>
      </c>
      <c r="BL59" s="305">
        <v>354.1499</v>
      </c>
      <c r="BM59" s="305">
        <v>397.6515</v>
      </c>
      <c r="BN59" s="305">
        <v>396.14870000000002</v>
      </c>
      <c r="BO59" s="305">
        <v>404.3802</v>
      </c>
      <c r="BP59" s="305">
        <v>437.06200000000001</v>
      </c>
      <c r="BQ59" s="305">
        <v>437.30669999999998</v>
      </c>
      <c r="BR59" s="305">
        <v>420.14949999999999</v>
      </c>
      <c r="BS59" s="305">
        <v>384.85910000000001</v>
      </c>
      <c r="BT59" s="305">
        <v>390.90449999999998</v>
      </c>
      <c r="BU59" s="305">
        <v>383.29129999999998</v>
      </c>
      <c r="BV59" s="305">
        <v>393.38830000000002</v>
      </c>
    </row>
    <row r="60" spans="1:74" ht="11.25" customHeight="1" x14ac:dyDescent="0.2">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304"/>
      <c r="BE60" s="304"/>
      <c r="BF60" s="304"/>
      <c r="BG60" s="304"/>
      <c r="BH60" s="304"/>
      <c r="BI60" s="304"/>
      <c r="BJ60" s="304"/>
      <c r="BK60" s="304"/>
      <c r="BL60" s="304"/>
      <c r="BM60" s="304"/>
      <c r="BN60" s="304"/>
      <c r="BO60" s="304"/>
      <c r="BP60" s="304"/>
      <c r="BQ60" s="304"/>
      <c r="BR60" s="304"/>
      <c r="BS60" s="304"/>
      <c r="BT60" s="304"/>
      <c r="BU60" s="304"/>
      <c r="BV60" s="304"/>
    </row>
    <row r="61" spans="1:74" ht="11.25" customHeight="1" x14ac:dyDescent="0.2">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243.70580000000001</v>
      </c>
      <c r="BC61" s="250">
        <v>266.1259</v>
      </c>
      <c r="BD61" s="316">
        <v>262.07159999999999</v>
      </c>
      <c r="BE61" s="316">
        <v>258.21719999999999</v>
      </c>
      <c r="BF61" s="316">
        <v>247.54900000000001</v>
      </c>
      <c r="BG61" s="316">
        <v>245.8921</v>
      </c>
      <c r="BH61" s="316">
        <v>260.392</v>
      </c>
      <c r="BI61" s="316">
        <v>269.46480000000003</v>
      </c>
      <c r="BJ61" s="316">
        <v>264.26819999999998</v>
      </c>
      <c r="BK61" s="316">
        <v>229.73140000000001</v>
      </c>
      <c r="BL61" s="316">
        <v>238.524</v>
      </c>
      <c r="BM61" s="316">
        <v>244.32640000000001</v>
      </c>
      <c r="BN61" s="316">
        <v>246.3168</v>
      </c>
      <c r="BO61" s="316">
        <v>270.43889999999999</v>
      </c>
      <c r="BP61" s="316">
        <v>267.7192</v>
      </c>
      <c r="BQ61" s="316">
        <v>266.31540000000001</v>
      </c>
      <c r="BR61" s="316">
        <v>256.83420000000001</v>
      </c>
      <c r="BS61" s="316">
        <v>254.7585</v>
      </c>
      <c r="BT61" s="316">
        <v>267.5797</v>
      </c>
      <c r="BU61" s="316">
        <v>274.399</v>
      </c>
      <c r="BV61" s="316">
        <v>267.00380000000001</v>
      </c>
    </row>
    <row r="62" spans="1:74" ht="11.25" customHeight="1" x14ac:dyDescent="0.2">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06"/>
      <c r="BE62" s="306"/>
      <c r="BF62" s="306"/>
      <c r="BG62" s="306"/>
      <c r="BH62" s="306"/>
      <c r="BI62" s="306"/>
      <c r="BJ62" s="306"/>
      <c r="BK62" s="306"/>
      <c r="BL62" s="306"/>
      <c r="BM62" s="306"/>
      <c r="BN62" s="306"/>
      <c r="BO62" s="306"/>
      <c r="BP62" s="306"/>
      <c r="BQ62" s="306"/>
      <c r="BR62" s="306"/>
      <c r="BS62" s="306"/>
      <c r="BT62" s="306"/>
      <c r="BU62" s="306"/>
      <c r="BV62" s="306"/>
    </row>
    <row r="63" spans="1:74" ht="11.25" customHeight="1" x14ac:dyDescent="0.2">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262">
        <v>0.25256319999999999</v>
      </c>
      <c r="BD63" s="334">
        <v>0.24958820000000001</v>
      </c>
      <c r="BE63" s="334">
        <v>0.25908730000000002</v>
      </c>
      <c r="BF63" s="334">
        <v>0.2622159</v>
      </c>
      <c r="BG63" s="334">
        <v>0.26468180000000002</v>
      </c>
      <c r="BH63" s="334">
        <v>0.26704929999999999</v>
      </c>
      <c r="BI63" s="334">
        <v>0.2725959</v>
      </c>
      <c r="BJ63" s="334">
        <v>0.27330120000000002</v>
      </c>
      <c r="BK63" s="334">
        <v>0.27699699999999999</v>
      </c>
      <c r="BL63" s="334">
        <v>0.27418900000000002</v>
      </c>
      <c r="BM63" s="334">
        <v>0.27637129999999999</v>
      </c>
      <c r="BN63" s="334">
        <v>0.27585080000000001</v>
      </c>
      <c r="BO63" s="334">
        <v>0.27945750000000003</v>
      </c>
      <c r="BP63" s="334">
        <v>0.28012379999999998</v>
      </c>
      <c r="BQ63" s="334">
        <v>0.29726170000000002</v>
      </c>
      <c r="BR63" s="334">
        <v>0.3072761</v>
      </c>
      <c r="BS63" s="334">
        <v>0.31567859999999998</v>
      </c>
      <c r="BT63" s="334">
        <v>0.32076490000000002</v>
      </c>
      <c r="BU63" s="334">
        <v>0.32903460000000001</v>
      </c>
      <c r="BV63" s="334">
        <v>0.33128249999999998</v>
      </c>
    </row>
    <row r="64" spans="1:74" ht="11.25"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334"/>
      <c r="BE64" s="334"/>
      <c r="BF64" s="334"/>
      <c r="BG64" s="334"/>
      <c r="BH64" s="334"/>
      <c r="BI64" s="334"/>
      <c r="BJ64" s="334"/>
      <c r="BK64" s="334"/>
      <c r="BL64" s="334"/>
      <c r="BM64" s="334"/>
      <c r="BN64" s="334"/>
      <c r="BO64" s="334"/>
      <c r="BP64" s="334"/>
      <c r="BQ64" s="334"/>
      <c r="BR64" s="334"/>
      <c r="BS64" s="334"/>
      <c r="BT64" s="334"/>
      <c r="BU64" s="334"/>
      <c r="BV64" s="334"/>
    </row>
    <row r="65" spans="1:74" ht="11.25" customHeight="1" x14ac:dyDescent="0.2">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334"/>
      <c r="BE65" s="334"/>
      <c r="BF65" s="334"/>
      <c r="BG65" s="334"/>
      <c r="BH65" s="334"/>
      <c r="BI65" s="334"/>
      <c r="BJ65" s="334"/>
      <c r="BK65" s="334"/>
      <c r="BL65" s="334"/>
      <c r="BM65" s="334"/>
      <c r="BN65" s="334"/>
      <c r="BO65" s="334"/>
      <c r="BP65" s="334"/>
      <c r="BQ65" s="334"/>
      <c r="BR65" s="334"/>
      <c r="BS65" s="334"/>
      <c r="BT65" s="334"/>
      <c r="BU65" s="334"/>
      <c r="BV65" s="334"/>
    </row>
    <row r="66" spans="1:74" ht="11.25" customHeight="1" x14ac:dyDescent="0.2">
      <c r="A66" s="140" t="s">
        <v>772</v>
      </c>
      <c r="B66" s="203" t="s">
        <v>605</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194.18204560000001</v>
      </c>
      <c r="AB66" s="250">
        <v>185.13774789999999</v>
      </c>
      <c r="AC66" s="250">
        <v>178.66421840000001</v>
      </c>
      <c r="AD66" s="250">
        <v>132.85549789999999</v>
      </c>
      <c r="AE66" s="250">
        <v>149.77091580000001</v>
      </c>
      <c r="AF66" s="250">
        <v>158.7557841</v>
      </c>
      <c r="AG66" s="250">
        <v>172.93178420000001</v>
      </c>
      <c r="AH66" s="250">
        <v>177.2071042</v>
      </c>
      <c r="AI66" s="250">
        <v>170.19174849999999</v>
      </c>
      <c r="AJ66" s="250">
        <v>176.42661380000001</v>
      </c>
      <c r="AK66" s="250">
        <v>170.2379971</v>
      </c>
      <c r="AL66" s="250">
        <v>176.4994275</v>
      </c>
      <c r="AM66" s="250">
        <v>175.1522076</v>
      </c>
      <c r="AN66" s="250">
        <v>155.78011810000001</v>
      </c>
      <c r="AO66" s="250">
        <v>186.13525139999999</v>
      </c>
      <c r="AP66" s="250">
        <v>181.13721889999999</v>
      </c>
      <c r="AQ66" s="250">
        <v>189.7610182</v>
      </c>
      <c r="AR66" s="250">
        <v>187.9498092</v>
      </c>
      <c r="AS66" s="250">
        <v>188.3723061</v>
      </c>
      <c r="AT66" s="250">
        <v>195.00453450000001</v>
      </c>
      <c r="AU66" s="250">
        <v>186.14116469999999</v>
      </c>
      <c r="AV66" s="250">
        <v>190.78340180000001</v>
      </c>
      <c r="AW66" s="250">
        <v>190.9680765</v>
      </c>
      <c r="AX66" s="250">
        <v>196.427694</v>
      </c>
      <c r="AY66" s="250">
        <v>187.51096100000001</v>
      </c>
      <c r="AZ66" s="250">
        <v>176.33955180000001</v>
      </c>
      <c r="BA66" s="250">
        <v>188.24119999999999</v>
      </c>
      <c r="BB66" s="250">
        <v>183.35220000000001</v>
      </c>
      <c r="BC66" s="250">
        <v>188.9059</v>
      </c>
      <c r="BD66" s="316">
        <v>188.6172</v>
      </c>
      <c r="BE66" s="316">
        <v>195.18459999999999</v>
      </c>
      <c r="BF66" s="316">
        <v>197.47720000000001</v>
      </c>
      <c r="BG66" s="316">
        <v>186.0882</v>
      </c>
      <c r="BH66" s="316">
        <v>195.16050000000001</v>
      </c>
      <c r="BI66" s="316">
        <v>191.57830000000001</v>
      </c>
      <c r="BJ66" s="316">
        <v>196.52549999999999</v>
      </c>
      <c r="BK66" s="316">
        <v>191.30609999999999</v>
      </c>
      <c r="BL66" s="316">
        <v>172.5153</v>
      </c>
      <c r="BM66" s="316">
        <v>195.6207</v>
      </c>
      <c r="BN66" s="316">
        <v>187.18010000000001</v>
      </c>
      <c r="BO66" s="316">
        <v>195.2216</v>
      </c>
      <c r="BP66" s="316">
        <v>189.53749999999999</v>
      </c>
      <c r="BQ66" s="316">
        <v>196.08349999999999</v>
      </c>
      <c r="BR66" s="316">
        <v>198.7621</v>
      </c>
      <c r="BS66" s="316">
        <v>186.90809999999999</v>
      </c>
      <c r="BT66" s="316">
        <v>195.91040000000001</v>
      </c>
      <c r="BU66" s="316">
        <v>190.726</v>
      </c>
      <c r="BV66" s="316">
        <v>196.32919999999999</v>
      </c>
    </row>
    <row r="67" spans="1:74" ht="11.25" customHeight="1" x14ac:dyDescent="0.2">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178.40022070000001</v>
      </c>
      <c r="AN67" s="250">
        <v>164.95961500000001</v>
      </c>
      <c r="AO67" s="250">
        <v>141.45332730000001</v>
      </c>
      <c r="AP67" s="250">
        <v>120.7992302</v>
      </c>
      <c r="AQ67" s="250">
        <v>112.8917589</v>
      </c>
      <c r="AR67" s="250">
        <v>119.64675889999999</v>
      </c>
      <c r="AS67" s="250">
        <v>128.98452169999999</v>
      </c>
      <c r="AT67" s="250">
        <v>130.2370707</v>
      </c>
      <c r="AU67" s="250">
        <v>113.8890808</v>
      </c>
      <c r="AV67" s="250">
        <v>120.7609968</v>
      </c>
      <c r="AW67" s="250">
        <v>143.7700791</v>
      </c>
      <c r="AX67" s="250">
        <v>161.24575400000001</v>
      </c>
      <c r="AY67" s="250">
        <v>194.7120434</v>
      </c>
      <c r="AZ67" s="250">
        <v>164.7144696</v>
      </c>
      <c r="BA67" s="250">
        <v>146.2313</v>
      </c>
      <c r="BB67" s="250">
        <v>127.7891</v>
      </c>
      <c r="BC67" s="250">
        <v>117.9675</v>
      </c>
      <c r="BD67" s="316">
        <v>118.8476</v>
      </c>
      <c r="BE67" s="316">
        <v>129.8218</v>
      </c>
      <c r="BF67" s="316">
        <v>128.22049999999999</v>
      </c>
      <c r="BG67" s="316">
        <v>114.5715</v>
      </c>
      <c r="BH67" s="316">
        <v>123.28830000000001</v>
      </c>
      <c r="BI67" s="316">
        <v>140.65100000000001</v>
      </c>
      <c r="BJ67" s="316">
        <v>173.26689999999999</v>
      </c>
      <c r="BK67" s="316">
        <v>185.79650000000001</v>
      </c>
      <c r="BL67" s="316">
        <v>154.4641</v>
      </c>
      <c r="BM67" s="316">
        <v>149.46559999999999</v>
      </c>
      <c r="BN67" s="316">
        <v>120.33459999999999</v>
      </c>
      <c r="BO67" s="316">
        <v>115.2017</v>
      </c>
      <c r="BP67" s="316">
        <v>120.58540000000001</v>
      </c>
      <c r="BQ67" s="316">
        <v>133.66999999999999</v>
      </c>
      <c r="BR67" s="316">
        <v>132.4152</v>
      </c>
      <c r="BS67" s="316">
        <v>118.3841</v>
      </c>
      <c r="BT67" s="316">
        <v>126.4034</v>
      </c>
      <c r="BU67" s="316">
        <v>144.70259999999999</v>
      </c>
      <c r="BV67" s="316">
        <v>178.15600000000001</v>
      </c>
    </row>
    <row r="68" spans="1:74" ht="11.25" customHeight="1" x14ac:dyDescent="0.2">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90.208014890000001</v>
      </c>
      <c r="AN68" s="250">
        <v>94.657692139999995</v>
      </c>
      <c r="AO68" s="250">
        <v>71.020800210000004</v>
      </c>
      <c r="AP68" s="250">
        <v>62.052187410000002</v>
      </c>
      <c r="AQ68" s="250">
        <v>72.215354349999998</v>
      </c>
      <c r="AR68" s="250">
        <v>94.313527919999999</v>
      </c>
      <c r="AS68" s="250">
        <v>109.9112834</v>
      </c>
      <c r="AT68" s="250">
        <v>109.3942832</v>
      </c>
      <c r="AU68" s="250">
        <v>87.595728449999996</v>
      </c>
      <c r="AV68" s="250">
        <v>72.505941079999999</v>
      </c>
      <c r="AW68" s="250">
        <v>67.031577310000003</v>
      </c>
      <c r="AX68" s="250">
        <v>69.865519460000002</v>
      </c>
      <c r="AY68" s="250">
        <v>95.979440940000003</v>
      </c>
      <c r="AZ68" s="250">
        <v>79.871276019999996</v>
      </c>
      <c r="BA68" s="250">
        <v>72.327600000000004</v>
      </c>
      <c r="BB68" s="250">
        <v>62.801290000000002</v>
      </c>
      <c r="BC68" s="250">
        <v>67.410219999999995</v>
      </c>
      <c r="BD68" s="316">
        <v>87.940770000000001</v>
      </c>
      <c r="BE68" s="316">
        <v>103.48220000000001</v>
      </c>
      <c r="BF68" s="316">
        <v>101.3707</v>
      </c>
      <c r="BG68" s="316">
        <v>80.844040000000007</v>
      </c>
      <c r="BH68" s="316">
        <v>68.44408</v>
      </c>
      <c r="BI68" s="316">
        <v>70.46378</v>
      </c>
      <c r="BJ68" s="316">
        <v>78.803929999999994</v>
      </c>
      <c r="BK68" s="316">
        <v>90.2423</v>
      </c>
      <c r="BL68" s="316">
        <v>74.617509999999996</v>
      </c>
      <c r="BM68" s="316">
        <v>64.241479999999996</v>
      </c>
      <c r="BN68" s="316">
        <v>56.911960000000001</v>
      </c>
      <c r="BO68" s="316">
        <v>66.029529999999994</v>
      </c>
      <c r="BP68" s="316">
        <v>83.532960000000003</v>
      </c>
      <c r="BQ68" s="316">
        <v>96.900649999999999</v>
      </c>
      <c r="BR68" s="316">
        <v>95.138350000000003</v>
      </c>
      <c r="BS68" s="316">
        <v>79.263400000000004</v>
      </c>
      <c r="BT68" s="316">
        <v>65.585440000000006</v>
      </c>
      <c r="BU68" s="316">
        <v>66.829830000000001</v>
      </c>
      <c r="BV68" s="316">
        <v>73.716840000000005</v>
      </c>
    </row>
    <row r="69" spans="1:74" ht="11.25" customHeight="1" x14ac:dyDescent="0.2">
      <c r="A69" s="555" t="s">
        <v>977</v>
      </c>
      <c r="B69" s="575" t="s">
        <v>976</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449.87664219999999</v>
      </c>
      <c r="AB69" s="298">
        <v>417.93842160000003</v>
      </c>
      <c r="AC69" s="298">
        <v>387.3095247</v>
      </c>
      <c r="AD69" s="298">
        <v>304.94981910000001</v>
      </c>
      <c r="AE69" s="298">
        <v>317.23437760000002</v>
      </c>
      <c r="AF69" s="298">
        <v>347.50581740000001</v>
      </c>
      <c r="AG69" s="298">
        <v>403.48735649999998</v>
      </c>
      <c r="AH69" s="298">
        <v>405.52044189999998</v>
      </c>
      <c r="AI69" s="298">
        <v>363.62082939999999</v>
      </c>
      <c r="AJ69" s="298">
        <v>370.82466390000002</v>
      </c>
      <c r="AK69" s="298">
        <v>372.30482339999998</v>
      </c>
      <c r="AL69" s="298">
        <v>435.99545239999998</v>
      </c>
      <c r="AM69" s="298">
        <v>444.69258689999998</v>
      </c>
      <c r="AN69" s="298">
        <v>416.2393616</v>
      </c>
      <c r="AO69" s="298">
        <v>399.54152269999997</v>
      </c>
      <c r="AP69" s="298">
        <v>364.89071109999998</v>
      </c>
      <c r="AQ69" s="298">
        <v>375.80027519999999</v>
      </c>
      <c r="AR69" s="298">
        <v>402.8121706</v>
      </c>
      <c r="AS69" s="298">
        <v>428.20025500000003</v>
      </c>
      <c r="AT69" s="298">
        <v>435.5680322</v>
      </c>
      <c r="AU69" s="298">
        <v>388.52804850000001</v>
      </c>
      <c r="AV69" s="298">
        <v>384.9824835</v>
      </c>
      <c r="AW69" s="298">
        <v>402.6718075</v>
      </c>
      <c r="AX69" s="298">
        <v>428.4711112</v>
      </c>
      <c r="AY69" s="298">
        <v>479.13458900000001</v>
      </c>
      <c r="AZ69" s="298">
        <v>421.76723370000002</v>
      </c>
      <c r="BA69" s="298">
        <v>407.73230000000001</v>
      </c>
      <c r="BB69" s="298">
        <v>374.84469999999999</v>
      </c>
      <c r="BC69" s="298">
        <v>375.21570000000003</v>
      </c>
      <c r="BD69" s="332">
        <v>396.30759999999998</v>
      </c>
      <c r="BE69" s="332">
        <v>429.42070000000001</v>
      </c>
      <c r="BF69" s="332">
        <v>428.00049999999999</v>
      </c>
      <c r="BG69" s="332">
        <v>382.4058</v>
      </c>
      <c r="BH69" s="332">
        <v>387.82499999999999</v>
      </c>
      <c r="BI69" s="332">
        <v>403.59519999999998</v>
      </c>
      <c r="BJ69" s="332">
        <v>449.52859999999998</v>
      </c>
      <c r="BK69" s="332">
        <v>468.27710000000002</v>
      </c>
      <c r="BL69" s="332">
        <v>402.43889999999999</v>
      </c>
      <c r="BM69" s="332">
        <v>410.25990000000002</v>
      </c>
      <c r="BN69" s="332">
        <v>365.32870000000003</v>
      </c>
      <c r="BO69" s="332">
        <v>377.38499999999999</v>
      </c>
      <c r="BP69" s="332">
        <v>394.55790000000002</v>
      </c>
      <c r="BQ69" s="332">
        <v>427.58629999999999</v>
      </c>
      <c r="BR69" s="332">
        <v>427.24770000000001</v>
      </c>
      <c r="BS69" s="332">
        <v>385.45769999999999</v>
      </c>
      <c r="BT69" s="332">
        <v>388.8313</v>
      </c>
      <c r="BU69" s="332">
        <v>403.16050000000001</v>
      </c>
      <c r="BV69" s="332">
        <v>449.13409999999999</v>
      </c>
    </row>
    <row r="70" spans="1:74" s="425" customFormat="1" ht="11.95" customHeight="1" x14ac:dyDescent="0.2">
      <c r="A70" s="424"/>
      <c r="B70" s="831" t="s">
        <v>883</v>
      </c>
      <c r="C70" s="831"/>
      <c r="D70" s="831"/>
      <c r="E70" s="831"/>
      <c r="F70" s="831"/>
      <c r="G70" s="831"/>
      <c r="H70" s="831"/>
      <c r="I70" s="831"/>
      <c r="J70" s="831"/>
      <c r="K70" s="831"/>
      <c r="L70" s="831"/>
      <c r="M70" s="831"/>
      <c r="N70" s="831"/>
      <c r="O70" s="831"/>
      <c r="P70" s="831"/>
      <c r="Q70" s="831"/>
      <c r="AY70" s="461"/>
      <c r="AZ70" s="461"/>
      <c r="BA70" s="461"/>
      <c r="BB70" s="461"/>
      <c r="BC70" s="461"/>
      <c r="BD70" s="461"/>
      <c r="BE70" s="461"/>
      <c r="BF70" s="461"/>
      <c r="BG70" s="461"/>
      <c r="BH70" s="461"/>
      <c r="BI70" s="461"/>
      <c r="BJ70" s="461"/>
    </row>
    <row r="71" spans="1:74" s="425" customFormat="1" ht="11.95" customHeight="1" x14ac:dyDescent="0.2">
      <c r="A71" s="424"/>
      <c r="B71" s="832" t="s">
        <v>1</v>
      </c>
      <c r="C71" s="832"/>
      <c r="D71" s="832"/>
      <c r="E71" s="832"/>
      <c r="F71" s="832"/>
      <c r="G71" s="832"/>
      <c r="H71" s="832"/>
      <c r="I71" s="832"/>
      <c r="J71" s="832"/>
      <c r="K71" s="832"/>
      <c r="L71" s="832"/>
      <c r="M71" s="832"/>
      <c r="N71" s="832"/>
      <c r="O71" s="832"/>
      <c r="P71" s="832"/>
      <c r="Q71" s="832"/>
      <c r="AY71" s="461"/>
      <c r="AZ71" s="461"/>
      <c r="BA71" s="461"/>
      <c r="BB71" s="461"/>
      <c r="BC71" s="461"/>
      <c r="BD71" s="625"/>
      <c r="BE71" s="625"/>
      <c r="BF71" s="625"/>
      <c r="BG71" s="461"/>
      <c r="BH71" s="461"/>
      <c r="BI71" s="461"/>
      <c r="BJ71" s="461"/>
    </row>
    <row r="72" spans="1:74" s="425" customFormat="1" ht="11.95" customHeight="1" x14ac:dyDescent="0.2">
      <c r="A72" s="424"/>
      <c r="B72" s="831" t="s">
        <v>978</v>
      </c>
      <c r="C72" s="753"/>
      <c r="D72" s="753"/>
      <c r="E72" s="753"/>
      <c r="F72" s="753"/>
      <c r="G72" s="753"/>
      <c r="H72" s="753"/>
      <c r="I72" s="753"/>
      <c r="J72" s="753"/>
      <c r="K72" s="753"/>
      <c r="L72" s="753"/>
      <c r="M72" s="753"/>
      <c r="N72" s="753"/>
      <c r="O72" s="753"/>
      <c r="P72" s="753"/>
      <c r="Q72" s="753"/>
      <c r="AY72" s="461"/>
      <c r="AZ72" s="461"/>
      <c r="BA72" s="461"/>
      <c r="BB72" s="461"/>
      <c r="BC72" s="461"/>
      <c r="BD72" s="625"/>
      <c r="BE72" s="625"/>
      <c r="BF72" s="625"/>
      <c r="BG72" s="461"/>
      <c r="BH72" s="461"/>
      <c r="BI72" s="461"/>
      <c r="BJ72" s="461"/>
    </row>
    <row r="73" spans="1:74" s="425" customFormat="1" ht="11.95" customHeight="1" x14ac:dyDescent="0.2">
      <c r="A73" s="424"/>
      <c r="B73" s="746" t="s">
        <v>808</v>
      </c>
      <c r="C73" s="738"/>
      <c r="D73" s="738"/>
      <c r="E73" s="738"/>
      <c r="F73" s="738"/>
      <c r="G73" s="738"/>
      <c r="H73" s="738"/>
      <c r="I73" s="738"/>
      <c r="J73" s="738"/>
      <c r="K73" s="738"/>
      <c r="L73" s="738"/>
      <c r="M73" s="738"/>
      <c r="N73" s="738"/>
      <c r="O73" s="738"/>
      <c r="P73" s="738"/>
      <c r="Q73" s="738"/>
      <c r="AY73" s="461"/>
      <c r="AZ73" s="461"/>
      <c r="BA73" s="461"/>
      <c r="BB73" s="461"/>
      <c r="BC73" s="461"/>
      <c r="BD73" s="625"/>
      <c r="BE73" s="625"/>
      <c r="BF73" s="625"/>
      <c r="BG73" s="461"/>
      <c r="BH73" s="461"/>
      <c r="BI73" s="461"/>
      <c r="BJ73" s="461"/>
    </row>
    <row r="74" spans="1:74" s="425" customFormat="1" ht="11.95" customHeight="1" x14ac:dyDescent="0.2">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1.95" customHeight="1" x14ac:dyDescent="0.2">
      <c r="A75" s="424"/>
      <c r="B75" s="774" t="str">
        <f>"Notes: "&amp;"EIA completed modeling and analysis for this report on " &amp;Dates!D2&amp;"."</f>
        <v>Notes: EIA completed modeling and analysis for this report on Thursday June 2, 2022.</v>
      </c>
      <c r="C75" s="797"/>
      <c r="D75" s="797"/>
      <c r="E75" s="797"/>
      <c r="F75" s="797"/>
      <c r="G75" s="797"/>
      <c r="H75" s="797"/>
      <c r="I75" s="797"/>
      <c r="J75" s="797"/>
      <c r="K75" s="797"/>
      <c r="L75" s="797"/>
      <c r="M75" s="797"/>
      <c r="N75" s="797"/>
      <c r="O75" s="797"/>
      <c r="P75" s="797"/>
      <c r="Q75" s="775"/>
      <c r="AY75" s="461"/>
      <c r="AZ75" s="461"/>
      <c r="BA75" s="461"/>
      <c r="BB75" s="461"/>
      <c r="BC75" s="461"/>
      <c r="BD75" s="625"/>
      <c r="BE75" s="625"/>
      <c r="BF75" s="625"/>
      <c r="BG75" s="461"/>
      <c r="BH75" s="461"/>
      <c r="BI75" s="461"/>
      <c r="BJ75" s="461"/>
    </row>
    <row r="76" spans="1:74" s="425" customFormat="1" ht="11.95" customHeight="1" x14ac:dyDescent="0.2">
      <c r="A76" s="424"/>
      <c r="B76" s="764" t="s">
        <v>351</v>
      </c>
      <c r="C76" s="763"/>
      <c r="D76" s="763"/>
      <c r="E76" s="763"/>
      <c r="F76" s="763"/>
      <c r="G76" s="763"/>
      <c r="H76" s="763"/>
      <c r="I76" s="763"/>
      <c r="J76" s="763"/>
      <c r="K76" s="763"/>
      <c r="L76" s="763"/>
      <c r="M76" s="763"/>
      <c r="N76" s="763"/>
      <c r="O76" s="763"/>
      <c r="P76" s="763"/>
      <c r="Q76" s="763"/>
      <c r="AY76" s="461"/>
      <c r="AZ76" s="461"/>
      <c r="BA76" s="461"/>
      <c r="BB76" s="461"/>
      <c r="BC76" s="461"/>
      <c r="BD76" s="625"/>
      <c r="BE76" s="625"/>
      <c r="BF76" s="625"/>
      <c r="BG76" s="461"/>
      <c r="BH76" s="461"/>
      <c r="BI76" s="461"/>
      <c r="BJ76" s="461"/>
    </row>
    <row r="77" spans="1:74" s="425" customFormat="1" ht="11.95" customHeight="1" x14ac:dyDescent="0.2">
      <c r="A77" s="424"/>
      <c r="B77" s="757" t="s">
        <v>1358</v>
      </c>
      <c r="C77" s="756"/>
      <c r="D77" s="756"/>
      <c r="E77" s="756"/>
      <c r="F77" s="756"/>
      <c r="G77" s="756"/>
      <c r="H77" s="756"/>
      <c r="I77" s="756"/>
      <c r="J77" s="756"/>
      <c r="K77" s="756"/>
      <c r="L77" s="756"/>
      <c r="M77" s="756"/>
      <c r="N77" s="756"/>
      <c r="O77" s="756"/>
      <c r="P77" s="756"/>
      <c r="Q77" s="753"/>
      <c r="AY77" s="461"/>
      <c r="AZ77" s="461"/>
      <c r="BA77" s="461"/>
      <c r="BB77" s="461"/>
      <c r="BC77" s="461"/>
      <c r="BD77" s="625"/>
      <c r="BE77" s="625"/>
      <c r="BF77" s="625"/>
      <c r="BG77" s="461"/>
      <c r="BH77" s="461"/>
      <c r="BI77" s="461"/>
      <c r="BJ77" s="461"/>
    </row>
    <row r="78" spans="1:74" s="425" customFormat="1" ht="11.95" customHeight="1" x14ac:dyDescent="0.2">
      <c r="A78" s="424"/>
      <c r="B78" s="759" t="s">
        <v>831</v>
      </c>
      <c r="C78" s="753"/>
      <c r="D78" s="753"/>
      <c r="E78" s="753"/>
      <c r="F78" s="753"/>
      <c r="G78" s="753"/>
      <c r="H78" s="753"/>
      <c r="I78" s="753"/>
      <c r="J78" s="753"/>
      <c r="K78" s="753"/>
      <c r="L78" s="753"/>
      <c r="M78" s="753"/>
      <c r="N78" s="753"/>
      <c r="O78" s="753"/>
      <c r="P78" s="753"/>
      <c r="Q78" s="753"/>
      <c r="AY78" s="461"/>
      <c r="AZ78" s="461"/>
      <c r="BA78" s="461"/>
      <c r="BB78" s="461"/>
      <c r="BC78" s="461"/>
      <c r="BD78" s="625"/>
      <c r="BE78" s="625"/>
      <c r="BF78" s="625"/>
      <c r="BG78" s="461"/>
      <c r="BH78" s="461"/>
      <c r="BI78" s="461"/>
      <c r="BJ78" s="461"/>
    </row>
    <row r="79" spans="1:74" s="425" customFormat="1" ht="11.95" customHeight="1" x14ac:dyDescent="0.2">
      <c r="A79" s="424"/>
      <c r="B79" s="761" t="s">
        <v>1402</v>
      </c>
      <c r="C79" s="753"/>
      <c r="D79" s="753"/>
      <c r="E79" s="753"/>
      <c r="F79" s="753"/>
      <c r="G79" s="753"/>
      <c r="H79" s="753"/>
      <c r="I79" s="753"/>
      <c r="J79" s="753"/>
      <c r="K79" s="753"/>
      <c r="L79" s="753"/>
      <c r="M79" s="753"/>
      <c r="N79" s="753"/>
      <c r="O79" s="753"/>
      <c r="P79" s="753"/>
      <c r="Q79" s="753"/>
      <c r="AY79" s="461"/>
      <c r="AZ79" s="461"/>
      <c r="BA79" s="461"/>
      <c r="BB79" s="461"/>
      <c r="BC79" s="461"/>
      <c r="BD79" s="625"/>
      <c r="BE79" s="625"/>
      <c r="BF79" s="625"/>
      <c r="BG79" s="461"/>
      <c r="BH79" s="461"/>
      <c r="BI79" s="461"/>
      <c r="BJ79" s="461"/>
    </row>
    <row r="80" spans="1:74" s="425" customFormat="1" ht="11.95" customHeight="1" x14ac:dyDescent="0.2">
      <c r="A80" s="424"/>
      <c r="B80" s="761"/>
      <c r="C80" s="753"/>
      <c r="D80" s="753"/>
      <c r="E80" s="753"/>
      <c r="F80" s="753"/>
      <c r="G80" s="753"/>
      <c r="H80" s="753"/>
      <c r="I80" s="753"/>
      <c r="J80" s="753"/>
      <c r="K80" s="753"/>
      <c r="L80" s="753"/>
      <c r="M80" s="753"/>
      <c r="N80" s="753"/>
      <c r="O80" s="753"/>
      <c r="P80" s="753"/>
      <c r="Q80" s="753"/>
      <c r="AY80" s="461"/>
      <c r="AZ80" s="461"/>
      <c r="BA80" s="461"/>
      <c r="BB80" s="461"/>
      <c r="BC80" s="461"/>
      <c r="BD80" s="625"/>
      <c r="BE80" s="625"/>
      <c r="BF80" s="625"/>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12" style="161" customWidth="1"/>
    <col min="2" max="2" width="43.5" style="161" customWidth="1"/>
    <col min="3" max="50" width="7.5" style="161" customWidth="1"/>
    <col min="51" max="55" width="7.5" style="321" customWidth="1"/>
    <col min="56" max="58" width="7.5" style="165" customWidth="1"/>
    <col min="59" max="62" width="7.5" style="321" customWidth="1"/>
    <col min="63" max="74" width="7.5" style="161" customWidth="1"/>
    <col min="75" max="16384" width="9.5" style="161"/>
  </cols>
  <sheetData>
    <row r="1" spans="1:74" ht="13.4" customHeight="1" x14ac:dyDescent="0.2">
      <c r="A1" s="735" t="s">
        <v>792</v>
      </c>
      <c r="B1" s="833" t="s">
        <v>1347</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60"/>
    </row>
    <row r="2" spans="1:74" s="162"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47"/>
      <c r="B5" s="163" t="s">
        <v>1382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25" customHeight="1" x14ac:dyDescent="0.2">
      <c r="A6" s="148" t="s">
        <v>684</v>
      </c>
      <c r="B6" s="204" t="s">
        <v>432</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1003.8968783</v>
      </c>
      <c r="AT6" s="232">
        <v>1007.3419554</v>
      </c>
      <c r="AU6" s="232">
        <v>1012.1260992</v>
      </c>
      <c r="AV6" s="232">
        <v>1023.6654839</v>
      </c>
      <c r="AW6" s="232">
        <v>1027.0656303999999</v>
      </c>
      <c r="AX6" s="232">
        <v>1027.7427130000001</v>
      </c>
      <c r="AY6" s="232">
        <v>1020.5686819</v>
      </c>
      <c r="AZ6" s="232">
        <v>1019.6456739</v>
      </c>
      <c r="BA6" s="232">
        <v>1019.8456391</v>
      </c>
      <c r="BB6" s="232">
        <v>1022.718446</v>
      </c>
      <c r="BC6" s="232">
        <v>1024.0019566000001</v>
      </c>
      <c r="BD6" s="305">
        <v>1025.2460000000001</v>
      </c>
      <c r="BE6" s="305">
        <v>1026.366</v>
      </c>
      <c r="BF6" s="305">
        <v>1027.595</v>
      </c>
      <c r="BG6" s="305">
        <v>1028.847</v>
      </c>
      <c r="BH6" s="305">
        <v>1030.2170000000001</v>
      </c>
      <c r="BI6" s="305">
        <v>1031.4469999999999</v>
      </c>
      <c r="BJ6" s="305">
        <v>1032.6320000000001</v>
      </c>
      <c r="BK6" s="305">
        <v>1033.374</v>
      </c>
      <c r="BL6" s="305">
        <v>1034.7629999999999</v>
      </c>
      <c r="BM6" s="305">
        <v>1036.403</v>
      </c>
      <c r="BN6" s="305">
        <v>1038.6849999999999</v>
      </c>
      <c r="BO6" s="305">
        <v>1040.5329999999999</v>
      </c>
      <c r="BP6" s="305">
        <v>1042.338</v>
      </c>
      <c r="BQ6" s="305">
        <v>1043.9680000000001</v>
      </c>
      <c r="BR6" s="305">
        <v>1045.7860000000001</v>
      </c>
      <c r="BS6" s="305">
        <v>1047.6600000000001</v>
      </c>
      <c r="BT6" s="305">
        <v>1049.5899999999999</v>
      </c>
      <c r="BU6" s="305">
        <v>1051.576</v>
      </c>
      <c r="BV6" s="305">
        <v>1053.6189999999999</v>
      </c>
    </row>
    <row r="7" spans="1:74" ht="11.25" customHeight="1" x14ac:dyDescent="0.2">
      <c r="A7" s="148" t="s">
        <v>685</v>
      </c>
      <c r="B7" s="204" t="s">
        <v>465</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2765.0523251999998</v>
      </c>
      <c r="AT7" s="232">
        <v>2773.3533090000001</v>
      </c>
      <c r="AU7" s="232">
        <v>2783.9113003000002</v>
      </c>
      <c r="AV7" s="232">
        <v>2805.9092541</v>
      </c>
      <c r="AW7" s="232">
        <v>2814.0940445000001</v>
      </c>
      <c r="AX7" s="232">
        <v>2817.6486264</v>
      </c>
      <c r="AY7" s="232">
        <v>2809.0189022999998</v>
      </c>
      <c r="AZ7" s="232">
        <v>2808.9786402999998</v>
      </c>
      <c r="BA7" s="232">
        <v>2809.973743</v>
      </c>
      <c r="BB7" s="232">
        <v>2812.8137139999999</v>
      </c>
      <c r="BC7" s="232">
        <v>2815.272418</v>
      </c>
      <c r="BD7" s="305">
        <v>2818.1590000000001</v>
      </c>
      <c r="BE7" s="305">
        <v>2821.4110000000001</v>
      </c>
      <c r="BF7" s="305">
        <v>2825.2020000000002</v>
      </c>
      <c r="BG7" s="305">
        <v>2829.4690000000001</v>
      </c>
      <c r="BH7" s="305">
        <v>2835.3609999999999</v>
      </c>
      <c r="BI7" s="305">
        <v>2839.7179999999998</v>
      </c>
      <c r="BJ7" s="305">
        <v>2843.6880000000001</v>
      </c>
      <c r="BK7" s="305">
        <v>2845.7559999999999</v>
      </c>
      <c r="BL7" s="305">
        <v>2850.0909999999999</v>
      </c>
      <c r="BM7" s="305">
        <v>2855.1770000000001</v>
      </c>
      <c r="BN7" s="305">
        <v>2862.2350000000001</v>
      </c>
      <c r="BO7" s="305">
        <v>2867.9079999999999</v>
      </c>
      <c r="BP7" s="305">
        <v>2873.4169999999999</v>
      </c>
      <c r="BQ7" s="305">
        <v>2878.2109999999998</v>
      </c>
      <c r="BR7" s="305">
        <v>2883.806</v>
      </c>
      <c r="BS7" s="305">
        <v>2889.65</v>
      </c>
      <c r="BT7" s="305">
        <v>2895.7449999999999</v>
      </c>
      <c r="BU7" s="305">
        <v>2902.0889999999999</v>
      </c>
      <c r="BV7" s="305">
        <v>2908.683</v>
      </c>
    </row>
    <row r="8" spans="1:74" ht="11.25" customHeight="1" x14ac:dyDescent="0.2">
      <c r="A8" s="148" t="s">
        <v>686</v>
      </c>
      <c r="B8" s="204" t="s">
        <v>433</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2513.8865415999999</v>
      </c>
      <c r="AT8" s="232">
        <v>2518.8582280000001</v>
      </c>
      <c r="AU8" s="232">
        <v>2526.9061698</v>
      </c>
      <c r="AV8" s="232">
        <v>2549.5414037999999</v>
      </c>
      <c r="AW8" s="232">
        <v>2555.1085784000002</v>
      </c>
      <c r="AX8" s="232">
        <v>2555.1187304999999</v>
      </c>
      <c r="AY8" s="232">
        <v>2538.5456066000002</v>
      </c>
      <c r="AZ8" s="232">
        <v>2535.7114038</v>
      </c>
      <c r="BA8" s="232">
        <v>2535.5898688000002</v>
      </c>
      <c r="BB8" s="232">
        <v>2541.0552348000001</v>
      </c>
      <c r="BC8" s="232">
        <v>2544.2033600999998</v>
      </c>
      <c r="BD8" s="305">
        <v>2547.9079999999999</v>
      </c>
      <c r="BE8" s="305">
        <v>2552.598</v>
      </c>
      <c r="BF8" s="305">
        <v>2557.0970000000002</v>
      </c>
      <c r="BG8" s="305">
        <v>2561.8310000000001</v>
      </c>
      <c r="BH8" s="305">
        <v>2567.4650000000001</v>
      </c>
      <c r="BI8" s="305">
        <v>2572.1750000000002</v>
      </c>
      <c r="BJ8" s="305">
        <v>2576.623</v>
      </c>
      <c r="BK8" s="305">
        <v>2579.59</v>
      </c>
      <c r="BL8" s="305">
        <v>2584.4299999999998</v>
      </c>
      <c r="BM8" s="305">
        <v>2589.9250000000002</v>
      </c>
      <c r="BN8" s="305">
        <v>2596.9740000000002</v>
      </c>
      <c r="BO8" s="305">
        <v>2603.1010000000001</v>
      </c>
      <c r="BP8" s="305">
        <v>2609.2049999999999</v>
      </c>
      <c r="BQ8" s="305">
        <v>2615.4430000000002</v>
      </c>
      <c r="BR8" s="305">
        <v>2621.3879999999999</v>
      </c>
      <c r="BS8" s="305">
        <v>2627.194</v>
      </c>
      <c r="BT8" s="305">
        <v>2632.8620000000001</v>
      </c>
      <c r="BU8" s="305">
        <v>2638.3910000000001</v>
      </c>
      <c r="BV8" s="305">
        <v>2643.7820000000002</v>
      </c>
    </row>
    <row r="9" spans="1:74" ht="11.25" customHeight="1" x14ac:dyDescent="0.2">
      <c r="A9" s="148" t="s">
        <v>687</v>
      </c>
      <c r="B9" s="204" t="s">
        <v>434</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1213.237116</v>
      </c>
      <c r="AT9" s="232">
        <v>1214.3796636</v>
      </c>
      <c r="AU9" s="232">
        <v>1216.0163544</v>
      </c>
      <c r="AV9" s="232">
        <v>1220.6789322</v>
      </c>
      <c r="AW9" s="232">
        <v>1221.4051013999999</v>
      </c>
      <c r="AX9" s="232">
        <v>1220.7266059000001</v>
      </c>
      <c r="AY9" s="232">
        <v>1215.3863722000001</v>
      </c>
      <c r="AZ9" s="232">
        <v>1214.3413522999999</v>
      </c>
      <c r="BA9" s="232">
        <v>1214.3344729</v>
      </c>
      <c r="BB9" s="232">
        <v>1216.3122502000001</v>
      </c>
      <c r="BC9" s="232">
        <v>1217.6717642000001</v>
      </c>
      <c r="BD9" s="305">
        <v>1219.3599999999999</v>
      </c>
      <c r="BE9" s="305">
        <v>1221.751</v>
      </c>
      <c r="BF9" s="305">
        <v>1223.8140000000001</v>
      </c>
      <c r="BG9" s="305">
        <v>1225.924</v>
      </c>
      <c r="BH9" s="305">
        <v>1228.202</v>
      </c>
      <c r="BI9" s="305">
        <v>1230.3150000000001</v>
      </c>
      <c r="BJ9" s="305">
        <v>1232.384</v>
      </c>
      <c r="BK9" s="305">
        <v>1233.9580000000001</v>
      </c>
      <c r="BL9" s="305">
        <v>1236.278</v>
      </c>
      <c r="BM9" s="305">
        <v>1238.893</v>
      </c>
      <c r="BN9" s="305">
        <v>1242.261</v>
      </c>
      <c r="BO9" s="305">
        <v>1245.123</v>
      </c>
      <c r="BP9" s="305">
        <v>1247.9359999999999</v>
      </c>
      <c r="BQ9" s="305">
        <v>1250.5530000000001</v>
      </c>
      <c r="BR9" s="305">
        <v>1253.3800000000001</v>
      </c>
      <c r="BS9" s="305">
        <v>1256.269</v>
      </c>
      <c r="BT9" s="305">
        <v>1259.221</v>
      </c>
      <c r="BU9" s="305">
        <v>1262.2360000000001</v>
      </c>
      <c r="BV9" s="305">
        <v>1265.3119999999999</v>
      </c>
    </row>
    <row r="10" spans="1:74" ht="11.25" customHeight="1" x14ac:dyDescent="0.2">
      <c r="A10" s="148" t="s">
        <v>688</v>
      </c>
      <c r="B10" s="204" t="s">
        <v>435</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3447.8539314999998</v>
      </c>
      <c r="AT10" s="232">
        <v>3459.5878714</v>
      </c>
      <c r="AU10" s="232">
        <v>3474.8082749999999</v>
      </c>
      <c r="AV10" s="232">
        <v>3508.1979285000002</v>
      </c>
      <c r="AW10" s="232">
        <v>3519.3791700000002</v>
      </c>
      <c r="AX10" s="232">
        <v>3523.0347857000002</v>
      </c>
      <c r="AY10" s="232">
        <v>3505.6703287</v>
      </c>
      <c r="AZ10" s="232">
        <v>3504.3955279000002</v>
      </c>
      <c r="BA10" s="232">
        <v>3505.7159363000001</v>
      </c>
      <c r="BB10" s="232">
        <v>3512.3380311999999</v>
      </c>
      <c r="BC10" s="232">
        <v>3516.8190003999998</v>
      </c>
      <c r="BD10" s="305">
        <v>3521.8649999999998</v>
      </c>
      <c r="BE10" s="305">
        <v>3527.6320000000001</v>
      </c>
      <c r="BF10" s="305">
        <v>3533.6930000000002</v>
      </c>
      <c r="BG10" s="305">
        <v>3540.2020000000002</v>
      </c>
      <c r="BH10" s="305">
        <v>3548.0349999999999</v>
      </c>
      <c r="BI10" s="305">
        <v>3554.7869999999998</v>
      </c>
      <c r="BJ10" s="305">
        <v>3561.3330000000001</v>
      </c>
      <c r="BK10" s="305">
        <v>3566.3560000000002</v>
      </c>
      <c r="BL10" s="305">
        <v>3573.4769999999999</v>
      </c>
      <c r="BM10" s="305">
        <v>3581.3789999999999</v>
      </c>
      <c r="BN10" s="305">
        <v>3591.1860000000001</v>
      </c>
      <c r="BO10" s="305">
        <v>3599.8090000000002</v>
      </c>
      <c r="BP10" s="305">
        <v>3608.3710000000001</v>
      </c>
      <c r="BQ10" s="305">
        <v>3616.864</v>
      </c>
      <c r="BR10" s="305">
        <v>3625.3110000000001</v>
      </c>
      <c r="BS10" s="305">
        <v>3633.7049999999999</v>
      </c>
      <c r="BT10" s="305">
        <v>3642.0439999999999</v>
      </c>
      <c r="BU10" s="305">
        <v>3650.3290000000002</v>
      </c>
      <c r="BV10" s="305">
        <v>3658.5610000000001</v>
      </c>
    </row>
    <row r="11" spans="1:74" ht="11.25" customHeight="1" x14ac:dyDescent="0.2">
      <c r="A11" s="148" t="s">
        <v>689</v>
      </c>
      <c r="B11" s="204" t="s">
        <v>436</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843.55424323</v>
      </c>
      <c r="AT11" s="232">
        <v>846.10028791000002</v>
      </c>
      <c r="AU11" s="232">
        <v>849.82845425000005</v>
      </c>
      <c r="AV11" s="232">
        <v>858.95369628000003</v>
      </c>
      <c r="AW11" s="232">
        <v>861.88489035999999</v>
      </c>
      <c r="AX11" s="232">
        <v>862.83699053999999</v>
      </c>
      <c r="AY11" s="232">
        <v>858.40890549999995</v>
      </c>
      <c r="AZ11" s="232">
        <v>857.95363637000003</v>
      </c>
      <c r="BA11" s="232">
        <v>858.07009184000003</v>
      </c>
      <c r="BB11" s="232">
        <v>859.42876660000002</v>
      </c>
      <c r="BC11" s="232">
        <v>860.18580024000005</v>
      </c>
      <c r="BD11" s="305">
        <v>861.01170000000002</v>
      </c>
      <c r="BE11" s="305">
        <v>861.96230000000003</v>
      </c>
      <c r="BF11" s="305">
        <v>862.88400000000001</v>
      </c>
      <c r="BG11" s="305">
        <v>863.83259999999996</v>
      </c>
      <c r="BH11" s="305">
        <v>864.80970000000002</v>
      </c>
      <c r="BI11" s="305">
        <v>865.81110000000001</v>
      </c>
      <c r="BJ11" s="305">
        <v>866.8383</v>
      </c>
      <c r="BK11" s="305">
        <v>867.62720000000002</v>
      </c>
      <c r="BL11" s="305">
        <v>868.90419999999995</v>
      </c>
      <c r="BM11" s="305">
        <v>870.40520000000004</v>
      </c>
      <c r="BN11" s="305">
        <v>872.41729999999995</v>
      </c>
      <c r="BO11" s="305">
        <v>874.15070000000003</v>
      </c>
      <c r="BP11" s="305">
        <v>875.89269999999999</v>
      </c>
      <c r="BQ11" s="305">
        <v>877.63919999999996</v>
      </c>
      <c r="BR11" s="305">
        <v>879.40120000000002</v>
      </c>
      <c r="BS11" s="305">
        <v>881.17470000000003</v>
      </c>
      <c r="BT11" s="305">
        <v>882.9597</v>
      </c>
      <c r="BU11" s="305">
        <v>884.75630000000001</v>
      </c>
      <c r="BV11" s="305">
        <v>886.5643</v>
      </c>
    </row>
    <row r="12" spans="1:74" ht="11.25" customHeight="1" x14ac:dyDescent="0.2">
      <c r="A12" s="148" t="s">
        <v>690</v>
      </c>
      <c r="B12" s="204" t="s">
        <v>437</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2367.2120074999998</v>
      </c>
      <c r="AT12" s="232">
        <v>2376.6847149</v>
      </c>
      <c r="AU12" s="232">
        <v>2390.2619912</v>
      </c>
      <c r="AV12" s="232">
        <v>2421.6962506</v>
      </c>
      <c r="AW12" s="232">
        <v>2433.1683539999999</v>
      </c>
      <c r="AX12" s="232">
        <v>2438.4307155000001</v>
      </c>
      <c r="AY12" s="232">
        <v>2426.5552704000002</v>
      </c>
      <c r="AZ12" s="232">
        <v>2427.5941969999999</v>
      </c>
      <c r="BA12" s="232">
        <v>2430.6194306000002</v>
      </c>
      <c r="BB12" s="232">
        <v>2437.9194158999999</v>
      </c>
      <c r="BC12" s="232">
        <v>2443.2009296000001</v>
      </c>
      <c r="BD12" s="305">
        <v>2448.752</v>
      </c>
      <c r="BE12" s="305">
        <v>2454.9459999999999</v>
      </c>
      <c r="BF12" s="305">
        <v>2460.7579999999998</v>
      </c>
      <c r="BG12" s="305">
        <v>2466.5619999999999</v>
      </c>
      <c r="BH12" s="305">
        <v>2472.002</v>
      </c>
      <c r="BI12" s="305">
        <v>2478.0549999999998</v>
      </c>
      <c r="BJ12" s="305">
        <v>2484.364</v>
      </c>
      <c r="BK12" s="305">
        <v>2490.9679999999998</v>
      </c>
      <c r="BL12" s="305">
        <v>2497.7629999999999</v>
      </c>
      <c r="BM12" s="305">
        <v>2504.788</v>
      </c>
      <c r="BN12" s="305">
        <v>2512.1880000000001</v>
      </c>
      <c r="BO12" s="305">
        <v>2519.5619999999999</v>
      </c>
      <c r="BP12" s="305">
        <v>2527.0540000000001</v>
      </c>
      <c r="BQ12" s="305">
        <v>2534.913</v>
      </c>
      <c r="BR12" s="305">
        <v>2542.46</v>
      </c>
      <c r="BS12" s="305">
        <v>2549.9430000000002</v>
      </c>
      <c r="BT12" s="305">
        <v>2557.36</v>
      </c>
      <c r="BU12" s="305">
        <v>2564.7130000000002</v>
      </c>
      <c r="BV12" s="305">
        <v>2572</v>
      </c>
    </row>
    <row r="13" spans="1:74" ht="11.25" customHeight="1" x14ac:dyDescent="0.2">
      <c r="A13" s="148" t="s">
        <v>691</v>
      </c>
      <c r="B13" s="204" t="s">
        <v>438</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1298.9424905999999</v>
      </c>
      <c r="AT13" s="232">
        <v>1302.7511626999999</v>
      </c>
      <c r="AU13" s="232">
        <v>1308.0587195999999</v>
      </c>
      <c r="AV13" s="232">
        <v>1320.3926392999999</v>
      </c>
      <c r="AW13" s="232">
        <v>1324.5523568999999</v>
      </c>
      <c r="AX13" s="232">
        <v>1326.0653507</v>
      </c>
      <c r="AY13" s="232">
        <v>1320.3107072</v>
      </c>
      <c r="AZ13" s="232">
        <v>1319.9959382</v>
      </c>
      <c r="BA13" s="232">
        <v>1320.5001302999999</v>
      </c>
      <c r="BB13" s="232">
        <v>1322.4858283000001</v>
      </c>
      <c r="BC13" s="232">
        <v>1324.1310343</v>
      </c>
      <c r="BD13" s="305">
        <v>1326.098</v>
      </c>
      <c r="BE13" s="305">
        <v>1328.366</v>
      </c>
      <c r="BF13" s="305">
        <v>1330.9939999999999</v>
      </c>
      <c r="BG13" s="305">
        <v>1333.9590000000001</v>
      </c>
      <c r="BH13" s="305">
        <v>1337.748</v>
      </c>
      <c r="BI13" s="305">
        <v>1341.027</v>
      </c>
      <c r="BJ13" s="305">
        <v>1344.28</v>
      </c>
      <c r="BK13" s="305">
        <v>1347.0150000000001</v>
      </c>
      <c r="BL13" s="305">
        <v>1350.587</v>
      </c>
      <c r="BM13" s="305">
        <v>1354.5039999999999</v>
      </c>
      <c r="BN13" s="305">
        <v>1359.3420000000001</v>
      </c>
      <c r="BO13" s="305">
        <v>1363.5139999999999</v>
      </c>
      <c r="BP13" s="305">
        <v>1367.597</v>
      </c>
      <c r="BQ13" s="305">
        <v>1371.4559999999999</v>
      </c>
      <c r="BR13" s="305">
        <v>1375.463</v>
      </c>
      <c r="BS13" s="305">
        <v>1379.4829999999999</v>
      </c>
      <c r="BT13" s="305">
        <v>1383.5160000000001</v>
      </c>
      <c r="BU13" s="305">
        <v>1387.5619999999999</v>
      </c>
      <c r="BV13" s="305">
        <v>1391.6210000000001</v>
      </c>
    </row>
    <row r="14" spans="1:74" ht="11.25" customHeight="1" x14ac:dyDescent="0.2">
      <c r="A14" s="148" t="s">
        <v>692</v>
      </c>
      <c r="B14" s="204" t="s">
        <v>439</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3782.373544</v>
      </c>
      <c r="AT14" s="232">
        <v>3797.3572374999999</v>
      </c>
      <c r="AU14" s="232">
        <v>3818.7770261999999</v>
      </c>
      <c r="AV14" s="232">
        <v>3870.0503251999999</v>
      </c>
      <c r="AW14" s="232">
        <v>3886.7792433999998</v>
      </c>
      <c r="AX14" s="232">
        <v>3892.3811959</v>
      </c>
      <c r="AY14" s="232">
        <v>3868.2159311999999</v>
      </c>
      <c r="AZ14" s="232">
        <v>3865.5441403</v>
      </c>
      <c r="BA14" s="232">
        <v>3865.7255721000001</v>
      </c>
      <c r="BB14" s="232">
        <v>3871.8217570000002</v>
      </c>
      <c r="BC14" s="232">
        <v>3875.4134860999998</v>
      </c>
      <c r="BD14" s="305">
        <v>3879.5619999999999</v>
      </c>
      <c r="BE14" s="305">
        <v>3883.7179999999998</v>
      </c>
      <c r="BF14" s="305">
        <v>3889.3939999999998</v>
      </c>
      <c r="BG14" s="305">
        <v>3896.0390000000002</v>
      </c>
      <c r="BH14" s="305">
        <v>3905.4349999999999</v>
      </c>
      <c r="BI14" s="305">
        <v>3912.6840000000002</v>
      </c>
      <c r="BJ14" s="305">
        <v>3919.5650000000001</v>
      </c>
      <c r="BK14" s="305">
        <v>3924.5039999999999</v>
      </c>
      <c r="BL14" s="305">
        <v>3931.835</v>
      </c>
      <c r="BM14" s="305">
        <v>3939.982</v>
      </c>
      <c r="BN14" s="305">
        <v>3950.232</v>
      </c>
      <c r="BO14" s="305">
        <v>3959.0450000000001</v>
      </c>
      <c r="BP14" s="305">
        <v>3967.7089999999998</v>
      </c>
      <c r="BQ14" s="305">
        <v>3976.1570000000002</v>
      </c>
      <c r="BR14" s="305">
        <v>3984.5709999999999</v>
      </c>
      <c r="BS14" s="305">
        <v>3992.886</v>
      </c>
      <c r="BT14" s="305">
        <v>4001.1</v>
      </c>
      <c r="BU14" s="305">
        <v>4009.2139999999999</v>
      </c>
      <c r="BV14" s="305">
        <v>4017.2280000000001</v>
      </c>
    </row>
    <row r="15" spans="1:74" ht="11.25" customHeight="1" x14ac:dyDescent="0.2">
      <c r="A15" s="148"/>
      <c r="B15" s="165" t="s">
        <v>1380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315"/>
      <c r="BE15" s="315"/>
      <c r="BF15" s="315"/>
      <c r="BG15" s="315"/>
      <c r="BH15" s="315"/>
      <c r="BI15" s="315"/>
      <c r="BJ15" s="315"/>
      <c r="BK15" s="315"/>
      <c r="BL15" s="315"/>
      <c r="BM15" s="315"/>
      <c r="BN15" s="315"/>
      <c r="BO15" s="315"/>
      <c r="BP15" s="315"/>
      <c r="BQ15" s="315"/>
      <c r="BR15" s="315"/>
      <c r="BS15" s="315"/>
      <c r="BT15" s="315"/>
      <c r="BU15" s="315"/>
      <c r="BV15" s="315"/>
    </row>
    <row r="16" spans="1:74" ht="11.25" customHeight="1" x14ac:dyDescent="0.2">
      <c r="A16" s="148" t="s">
        <v>693</v>
      </c>
      <c r="B16" s="204" t="s">
        <v>432</v>
      </c>
      <c r="C16" s="250">
        <v>100.18111433</v>
      </c>
      <c r="D16" s="250">
        <v>100.16808519999999</v>
      </c>
      <c r="E16" s="250">
        <v>100.22143502</v>
      </c>
      <c r="F16" s="250">
        <v>100.45838237</v>
      </c>
      <c r="G16" s="250">
        <v>100.55657615</v>
      </c>
      <c r="H16" s="250">
        <v>100.63323493</v>
      </c>
      <c r="I16" s="250">
        <v>100.79068561</v>
      </c>
      <c r="J16" s="250">
        <v>100.74752923</v>
      </c>
      <c r="K16" s="250">
        <v>100.60609268</v>
      </c>
      <c r="L16" s="250">
        <v>100.26946167</v>
      </c>
      <c r="M16" s="250">
        <v>100.00415049999999</v>
      </c>
      <c r="N16" s="250">
        <v>99.713244888999995</v>
      </c>
      <c r="O16" s="250">
        <v>99.346619970000006</v>
      </c>
      <c r="P16" s="250">
        <v>99.042119095000004</v>
      </c>
      <c r="Q16" s="250">
        <v>98.749617408999995</v>
      </c>
      <c r="R16" s="250">
        <v>98.390779047999999</v>
      </c>
      <c r="S16" s="250">
        <v>98.181027639999996</v>
      </c>
      <c r="T16" s="250">
        <v>98.042027321999996</v>
      </c>
      <c r="U16" s="250">
        <v>98.083698304999999</v>
      </c>
      <c r="V16" s="250">
        <v>98.003760004</v>
      </c>
      <c r="W16" s="250">
        <v>97.912132631999995</v>
      </c>
      <c r="X16" s="250">
        <v>97.968961664999995</v>
      </c>
      <c r="Y16" s="250">
        <v>97.733847044000001</v>
      </c>
      <c r="Z16" s="250">
        <v>97.366934244000007</v>
      </c>
      <c r="AA16" s="250">
        <v>98.474380762999999</v>
      </c>
      <c r="AB16" s="250">
        <v>96.639253484999998</v>
      </c>
      <c r="AC16" s="250">
        <v>93.467709907</v>
      </c>
      <c r="AD16" s="250">
        <v>83.793517215999998</v>
      </c>
      <c r="AE16" s="250">
        <v>81.823815646</v>
      </c>
      <c r="AF16" s="250">
        <v>82.392372385000002</v>
      </c>
      <c r="AG16" s="250">
        <v>89.808803292999997</v>
      </c>
      <c r="AH16" s="250">
        <v>92.221664755000006</v>
      </c>
      <c r="AI16" s="250">
        <v>93.940572630000005</v>
      </c>
      <c r="AJ16" s="250">
        <v>94.430770105999997</v>
      </c>
      <c r="AK16" s="250">
        <v>95.162838417000003</v>
      </c>
      <c r="AL16" s="250">
        <v>95.602020752000001</v>
      </c>
      <c r="AM16" s="250">
        <v>95.192949034999998</v>
      </c>
      <c r="AN16" s="250">
        <v>95.462885471999996</v>
      </c>
      <c r="AO16" s="250">
        <v>95.856461988999996</v>
      </c>
      <c r="AP16" s="250">
        <v>96.624399765999996</v>
      </c>
      <c r="AQ16" s="250">
        <v>97.077215555999999</v>
      </c>
      <c r="AR16" s="250">
        <v>97.465630537999999</v>
      </c>
      <c r="AS16" s="250">
        <v>97.679242940999998</v>
      </c>
      <c r="AT16" s="250">
        <v>98.021657641000004</v>
      </c>
      <c r="AU16" s="250">
        <v>98.382472864999997</v>
      </c>
      <c r="AV16" s="250">
        <v>98.784558575999995</v>
      </c>
      <c r="AW16" s="250">
        <v>99.165022375999996</v>
      </c>
      <c r="AX16" s="250">
        <v>99.546734228000005</v>
      </c>
      <c r="AY16" s="250">
        <v>99.846719004999997</v>
      </c>
      <c r="AZ16" s="250">
        <v>100.29315831</v>
      </c>
      <c r="BA16" s="250">
        <v>100.80307701</v>
      </c>
      <c r="BB16" s="250">
        <v>101.63232495</v>
      </c>
      <c r="BC16" s="250">
        <v>102.07731506</v>
      </c>
      <c r="BD16" s="316">
        <v>102.3939</v>
      </c>
      <c r="BE16" s="316">
        <v>102.3382</v>
      </c>
      <c r="BF16" s="316">
        <v>102.5809</v>
      </c>
      <c r="BG16" s="316">
        <v>102.8781</v>
      </c>
      <c r="BH16" s="316">
        <v>103.3546</v>
      </c>
      <c r="BI16" s="316">
        <v>103.66719999999999</v>
      </c>
      <c r="BJ16" s="316">
        <v>103.9408</v>
      </c>
      <c r="BK16" s="316">
        <v>104.0064</v>
      </c>
      <c r="BL16" s="316">
        <v>104.3283</v>
      </c>
      <c r="BM16" s="316">
        <v>104.7377</v>
      </c>
      <c r="BN16" s="316">
        <v>105.3596</v>
      </c>
      <c r="BO16" s="316">
        <v>105.8503</v>
      </c>
      <c r="BP16" s="316">
        <v>106.3348</v>
      </c>
      <c r="BQ16" s="316">
        <v>106.8891</v>
      </c>
      <c r="BR16" s="316">
        <v>107.30419999999999</v>
      </c>
      <c r="BS16" s="316">
        <v>107.6561</v>
      </c>
      <c r="BT16" s="316">
        <v>107.9448</v>
      </c>
      <c r="BU16" s="316">
        <v>108.1704</v>
      </c>
      <c r="BV16" s="316">
        <v>108.3327</v>
      </c>
    </row>
    <row r="17" spans="1:74" ht="11.25" customHeight="1" x14ac:dyDescent="0.2">
      <c r="A17" s="148" t="s">
        <v>694</v>
      </c>
      <c r="B17" s="204" t="s">
        <v>465</v>
      </c>
      <c r="C17" s="250">
        <v>99.938664063999994</v>
      </c>
      <c r="D17" s="250">
        <v>99.925441426999996</v>
      </c>
      <c r="E17" s="250">
        <v>99.976901675999997</v>
      </c>
      <c r="F17" s="250">
        <v>100.18915131</v>
      </c>
      <c r="G17" s="250">
        <v>100.29789746</v>
      </c>
      <c r="H17" s="250">
        <v>100.39924662</v>
      </c>
      <c r="I17" s="250">
        <v>100.62471309</v>
      </c>
      <c r="J17" s="250">
        <v>100.61263255999999</v>
      </c>
      <c r="K17" s="250">
        <v>100.49451931999999</v>
      </c>
      <c r="L17" s="250">
        <v>100.23023392</v>
      </c>
      <c r="M17" s="250">
        <v>99.930159837000005</v>
      </c>
      <c r="N17" s="250">
        <v>99.554157625000002</v>
      </c>
      <c r="O17" s="250">
        <v>98.952903512999995</v>
      </c>
      <c r="P17" s="250">
        <v>98.537037870999995</v>
      </c>
      <c r="Q17" s="250">
        <v>98.157236928000003</v>
      </c>
      <c r="R17" s="250">
        <v>97.790178177000001</v>
      </c>
      <c r="S17" s="250">
        <v>97.499998512000005</v>
      </c>
      <c r="T17" s="250">
        <v>97.263375425999996</v>
      </c>
      <c r="U17" s="250">
        <v>97.145264947000001</v>
      </c>
      <c r="V17" s="250">
        <v>96.967038000000002</v>
      </c>
      <c r="W17" s="250">
        <v>96.793650611999993</v>
      </c>
      <c r="X17" s="250">
        <v>96.751500149999998</v>
      </c>
      <c r="Y17" s="250">
        <v>96.492993855999998</v>
      </c>
      <c r="Z17" s="250">
        <v>96.144529094999996</v>
      </c>
      <c r="AA17" s="250">
        <v>97.748056047999995</v>
      </c>
      <c r="AB17" s="250">
        <v>95.688211722000005</v>
      </c>
      <c r="AC17" s="250">
        <v>92.006946295000006</v>
      </c>
      <c r="AD17" s="250">
        <v>80.592965840999994</v>
      </c>
      <c r="AE17" s="250">
        <v>78.252328660000003</v>
      </c>
      <c r="AF17" s="250">
        <v>78.873740824999999</v>
      </c>
      <c r="AG17" s="250">
        <v>87.582126791999997</v>
      </c>
      <c r="AH17" s="250">
        <v>90.283944305000006</v>
      </c>
      <c r="AI17" s="250">
        <v>92.104117821000003</v>
      </c>
      <c r="AJ17" s="250">
        <v>92.216515338999997</v>
      </c>
      <c r="AK17" s="250">
        <v>92.892999861000007</v>
      </c>
      <c r="AL17" s="250">
        <v>93.307439387000002</v>
      </c>
      <c r="AM17" s="250">
        <v>92.983689169000002</v>
      </c>
      <c r="AN17" s="250">
        <v>93.23114726</v>
      </c>
      <c r="AO17" s="250">
        <v>93.573668913999995</v>
      </c>
      <c r="AP17" s="250">
        <v>94.224963126000006</v>
      </c>
      <c r="AQ17" s="250">
        <v>94.597330159999999</v>
      </c>
      <c r="AR17" s="250">
        <v>94.904479011000006</v>
      </c>
      <c r="AS17" s="250">
        <v>94.991717424000001</v>
      </c>
      <c r="AT17" s="250">
        <v>95.284449100000003</v>
      </c>
      <c r="AU17" s="250">
        <v>95.627981785000003</v>
      </c>
      <c r="AV17" s="250">
        <v>96.086767402000007</v>
      </c>
      <c r="AW17" s="250">
        <v>96.483563160000003</v>
      </c>
      <c r="AX17" s="250">
        <v>96.882820984999995</v>
      </c>
      <c r="AY17" s="250">
        <v>97.174316426999994</v>
      </c>
      <c r="AZ17" s="250">
        <v>97.661166719999997</v>
      </c>
      <c r="BA17" s="250">
        <v>98.233147415000005</v>
      </c>
      <c r="BB17" s="250">
        <v>99.17243071</v>
      </c>
      <c r="BC17" s="250">
        <v>99.703043061000002</v>
      </c>
      <c r="BD17" s="316">
        <v>100.10720000000001</v>
      </c>
      <c r="BE17" s="316">
        <v>100.20869999999999</v>
      </c>
      <c r="BF17" s="316">
        <v>100.4919</v>
      </c>
      <c r="BG17" s="316">
        <v>100.78060000000001</v>
      </c>
      <c r="BH17" s="316">
        <v>101.1142</v>
      </c>
      <c r="BI17" s="316">
        <v>101.3844</v>
      </c>
      <c r="BJ17" s="316">
        <v>101.6307</v>
      </c>
      <c r="BK17" s="316">
        <v>101.74760000000001</v>
      </c>
      <c r="BL17" s="316">
        <v>102.02500000000001</v>
      </c>
      <c r="BM17" s="316">
        <v>102.3575</v>
      </c>
      <c r="BN17" s="316">
        <v>102.8019</v>
      </c>
      <c r="BO17" s="316">
        <v>103.202</v>
      </c>
      <c r="BP17" s="316">
        <v>103.6146</v>
      </c>
      <c r="BQ17" s="316">
        <v>104.13420000000001</v>
      </c>
      <c r="BR17" s="316">
        <v>104.5008</v>
      </c>
      <c r="BS17" s="316">
        <v>104.80880000000001</v>
      </c>
      <c r="BT17" s="316">
        <v>105.05840000000001</v>
      </c>
      <c r="BU17" s="316">
        <v>105.24939999999999</v>
      </c>
      <c r="BV17" s="316">
        <v>105.38200000000001</v>
      </c>
    </row>
    <row r="18" spans="1:74" ht="11.25" customHeight="1" x14ac:dyDescent="0.2">
      <c r="A18" s="148" t="s">
        <v>695</v>
      </c>
      <c r="B18" s="204" t="s">
        <v>433</v>
      </c>
      <c r="C18" s="250">
        <v>100.85497803</v>
      </c>
      <c r="D18" s="250">
        <v>100.95731158</v>
      </c>
      <c r="E18" s="250">
        <v>101.10343326</v>
      </c>
      <c r="F18" s="250">
        <v>101.39467439000001</v>
      </c>
      <c r="G18" s="250">
        <v>101.55237382999999</v>
      </c>
      <c r="H18" s="250">
        <v>101.67786289999999</v>
      </c>
      <c r="I18" s="250">
        <v>101.85421873</v>
      </c>
      <c r="J18" s="250">
        <v>101.85297924</v>
      </c>
      <c r="K18" s="250">
        <v>101.75722155</v>
      </c>
      <c r="L18" s="250">
        <v>101.56508413</v>
      </c>
      <c r="M18" s="250">
        <v>101.28168617</v>
      </c>
      <c r="N18" s="250">
        <v>100.90516615</v>
      </c>
      <c r="O18" s="250">
        <v>100.27854327999999</v>
      </c>
      <c r="P18" s="250">
        <v>99.833514719999997</v>
      </c>
      <c r="Q18" s="250">
        <v>99.413099690999999</v>
      </c>
      <c r="R18" s="250">
        <v>98.946098470999999</v>
      </c>
      <c r="S18" s="250">
        <v>98.628310284999998</v>
      </c>
      <c r="T18" s="250">
        <v>98.388535415999996</v>
      </c>
      <c r="U18" s="250">
        <v>98.388616196000001</v>
      </c>
      <c r="V18" s="250">
        <v>98.183486211000002</v>
      </c>
      <c r="W18" s="250">
        <v>97.934987792000001</v>
      </c>
      <c r="X18" s="250">
        <v>97.661435236000003</v>
      </c>
      <c r="Y18" s="250">
        <v>97.312464229</v>
      </c>
      <c r="Z18" s="250">
        <v>96.906389068999999</v>
      </c>
      <c r="AA18" s="250">
        <v>98.694703511</v>
      </c>
      <c r="AB18" s="250">
        <v>96.485799723</v>
      </c>
      <c r="AC18" s="250">
        <v>92.531171461</v>
      </c>
      <c r="AD18" s="250">
        <v>80.012018682000004</v>
      </c>
      <c r="AE18" s="250">
        <v>77.680041508000002</v>
      </c>
      <c r="AF18" s="250">
        <v>78.716439894999993</v>
      </c>
      <c r="AG18" s="250">
        <v>89.150776097999994</v>
      </c>
      <c r="AH18" s="250">
        <v>92.401753915</v>
      </c>
      <c r="AI18" s="250">
        <v>94.498935603000007</v>
      </c>
      <c r="AJ18" s="250">
        <v>94.203807850000004</v>
      </c>
      <c r="AK18" s="250">
        <v>94.922282261000007</v>
      </c>
      <c r="AL18" s="250">
        <v>95.415845524999995</v>
      </c>
      <c r="AM18" s="250">
        <v>95.410270509</v>
      </c>
      <c r="AN18" s="250">
        <v>95.659681828000004</v>
      </c>
      <c r="AO18" s="250">
        <v>95.889852348000005</v>
      </c>
      <c r="AP18" s="250">
        <v>96.029739669999998</v>
      </c>
      <c r="AQ18" s="250">
        <v>96.274710395</v>
      </c>
      <c r="AR18" s="250">
        <v>96.553722121000007</v>
      </c>
      <c r="AS18" s="250">
        <v>96.789779714000005</v>
      </c>
      <c r="AT18" s="250">
        <v>97.194619797000001</v>
      </c>
      <c r="AU18" s="250">
        <v>97.691247234000002</v>
      </c>
      <c r="AV18" s="250">
        <v>98.520420990000005</v>
      </c>
      <c r="AW18" s="250">
        <v>99.020053911999995</v>
      </c>
      <c r="AX18" s="250">
        <v>99.430904964000007</v>
      </c>
      <c r="AY18" s="250">
        <v>99.508412207999996</v>
      </c>
      <c r="AZ18" s="250">
        <v>99.925120976000002</v>
      </c>
      <c r="BA18" s="250">
        <v>100.43646932999999</v>
      </c>
      <c r="BB18" s="250">
        <v>101.32792753</v>
      </c>
      <c r="BC18" s="250">
        <v>101.81445235</v>
      </c>
      <c r="BD18" s="316">
        <v>102.1815</v>
      </c>
      <c r="BE18" s="316">
        <v>102.2024</v>
      </c>
      <c r="BF18" s="316">
        <v>102.50060000000001</v>
      </c>
      <c r="BG18" s="316">
        <v>102.8493</v>
      </c>
      <c r="BH18" s="316">
        <v>103.3768</v>
      </c>
      <c r="BI18" s="316">
        <v>103.7304</v>
      </c>
      <c r="BJ18" s="316">
        <v>104.03830000000001</v>
      </c>
      <c r="BK18" s="316">
        <v>104.12090000000001</v>
      </c>
      <c r="BL18" s="316">
        <v>104.47239999999999</v>
      </c>
      <c r="BM18" s="316">
        <v>104.9131</v>
      </c>
      <c r="BN18" s="316">
        <v>105.5745</v>
      </c>
      <c r="BO18" s="316">
        <v>106.095</v>
      </c>
      <c r="BP18" s="316">
        <v>106.60599999999999</v>
      </c>
      <c r="BQ18" s="316">
        <v>107.167</v>
      </c>
      <c r="BR18" s="316">
        <v>107.6147</v>
      </c>
      <c r="BS18" s="316">
        <v>108.0085</v>
      </c>
      <c r="BT18" s="316">
        <v>108.3484</v>
      </c>
      <c r="BU18" s="316">
        <v>108.6344</v>
      </c>
      <c r="BV18" s="316">
        <v>108.8664</v>
      </c>
    </row>
    <row r="19" spans="1:74" ht="11.25" customHeight="1" x14ac:dyDescent="0.2">
      <c r="A19" s="148" t="s">
        <v>696</v>
      </c>
      <c r="B19" s="204" t="s">
        <v>434</v>
      </c>
      <c r="C19" s="250">
        <v>100.67847647000001</v>
      </c>
      <c r="D19" s="250">
        <v>100.79009923</v>
      </c>
      <c r="E19" s="250">
        <v>100.98423258</v>
      </c>
      <c r="F19" s="250">
        <v>101.40680247</v>
      </c>
      <c r="G19" s="250">
        <v>101.65651250000001</v>
      </c>
      <c r="H19" s="250">
        <v>101.87928864</v>
      </c>
      <c r="I19" s="250">
        <v>102.18508667</v>
      </c>
      <c r="J19" s="250">
        <v>102.27152818</v>
      </c>
      <c r="K19" s="250">
        <v>102.24856896</v>
      </c>
      <c r="L19" s="250">
        <v>102.08004275</v>
      </c>
      <c r="M19" s="250">
        <v>101.86540676</v>
      </c>
      <c r="N19" s="250">
        <v>101.56849472</v>
      </c>
      <c r="O19" s="250">
        <v>101.01927870999999</v>
      </c>
      <c r="P19" s="250">
        <v>100.68533555</v>
      </c>
      <c r="Q19" s="250">
        <v>100.39663729999999</v>
      </c>
      <c r="R19" s="250">
        <v>100.13107039</v>
      </c>
      <c r="S19" s="250">
        <v>99.949447156000005</v>
      </c>
      <c r="T19" s="250">
        <v>99.829654023000003</v>
      </c>
      <c r="U19" s="250">
        <v>99.890636207</v>
      </c>
      <c r="V19" s="250">
        <v>99.805294357999998</v>
      </c>
      <c r="W19" s="250">
        <v>99.692573694999993</v>
      </c>
      <c r="X19" s="250">
        <v>99.665979691999993</v>
      </c>
      <c r="Y19" s="250">
        <v>99.413372293999998</v>
      </c>
      <c r="Z19" s="250">
        <v>99.048256976000005</v>
      </c>
      <c r="AA19" s="250">
        <v>99.957100679999996</v>
      </c>
      <c r="AB19" s="250">
        <v>98.327119314000001</v>
      </c>
      <c r="AC19" s="250">
        <v>95.544779821000006</v>
      </c>
      <c r="AD19" s="250">
        <v>86.996497622999996</v>
      </c>
      <c r="AE19" s="250">
        <v>85.369630309000001</v>
      </c>
      <c r="AF19" s="250">
        <v>86.050593301999996</v>
      </c>
      <c r="AG19" s="250">
        <v>93.049903302999994</v>
      </c>
      <c r="AH19" s="250">
        <v>95.338639381999997</v>
      </c>
      <c r="AI19" s="250">
        <v>96.927318240999995</v>
      </c>
      <c r="AJ19" s="250">
        <v>97.163772628000004</v>
      </c>
      <c r="AK19" s="250">
        <v>97.841462485999998</v>
      </c>
      <c r="AL19" s="250">
        <v>98.308220562000002</v>
      </c>
      <c r="AM19" s="250">
        <v>98.230326274000006</v>
      </c>
      <c r="AN19" s="250">
        <v>98.525511226000006</v>
      </c>
      <c r="AO19" s="250">
        <v>98.860054832000003</v>
      </c>
      <c r="AP19" s="250">
        <v>99.300647226999999</v>
      </c>
      <c r="AQ19" s="250">
        <v>99.663890546999994</v>
      </c>
      <c r="AR19" s="250">
        <v>100.01647491999999</v>
      </c>
      <c r="AS19" s="250">
        <v>100.38450025</v>
      </c>
      <c r="AT19" s="250">
        <v>100.69619182</v>
      </c>
      <c r="AU19" s="250">
        <v>100.97764954</v>
      </c>
      <c r="AV19" s="250">
        <v>101.05662642</v>
      </c>
      <c r="AW19" s="250">
        <v>101.40680165000001</v>
      </c>
      <c r="AX19" s="250">
        <v>101.85592825000001</v>
      </c>
      <c r="AY19" s="250">
        <v>102.52212933</v>
      </c>
      <c r="AZ19" s="250">
        <v>103.08056633</v>
      </c>
      <c r="BA19" s="250">
        <v>103.64936237000001</v>
      </c>
      <c r="BB19" s="250">
        <v>104.40518897</v>
      </c>
      <c r="BC19" s="250">
        <v>104.86219943</v>
      </c>
      <c r="BD19" s="316">
        <v>105.19710000000001</v>
      </c>
      <c r="BE19" s="316">
        <v>105.1943</v>
      </c>
      <c r="BF19" s="316">
        <v>105.4465</v>
      </c>
      <c r="BG19" s="316">
        <v>105.73820000000001</v>
      </c>
      <c r="BH19" s="316">
        <v>106.1611</v>
      </c>
      <c r="BI19" s="316">
        <v>106.4631</v>
      </c>
      <c r="BJ19" s="316">
        <v>106.7358</v>
      </c>
      <c r="BK19" s="316">
        <v>106.8262</v>
      </c>
      <c r="BL19" s="316">
        <v>107.1551</v>
      </c>
      <c r="BM19" s="316">
        <v>107.56950000000001</v>
      </c>
      <c r="BN19" s="316">
        <v>108.1765</v>
      </c>
      <c r="BO19" s="316">
        <v>108.6814</v>
      </c>
      <c r="BP19" s="316">
        <v>109.1915</v>
      </c>
      <c r="BQ19" s="316">
        <v>109.7868</v>
      </c>
      <c r="BR19" s="316">
        <v>110.24679999999999</v>
      </c>
      <c r="BS19" s="316">
        <v>110.65170000000001</v>
      </c>
      <c r="BT19" s="316">
        <v>111.00149999999999</v>
      </c>
      <c r="BU19" s="316">
        <v>111.2961</v>
      </c>
      <c r="BV19" s="316">
        <v>111.53570000000001</v>
      </c>
    </row>
    <row r="20" spans="1:74" ht="11.25" customHeight="1" x14ac:dyDescent="0.2">
      <c r="A20" s="148" t="s">
        <v>697</v>
      </c>
      <c r="B20" s="204" t="s">
        <v>435</v>
      </c>
      <c r="C20" s="250">
        <v>100.68171165</v>
      </c>
      <c r="D20" s="250">
        <v>100.81785454</v>
      </c>
      <c r="E20" s="250">
        <v>101.03064892</v>
      </c>
      <c r="F20" s="250">
        <v>101.44939223</v>
      </c>
      <c r="G20" s="250">
        <v>101.71851651999999</v>
      </c>
      <c r="H20" s="250">
        <v>101.96731923</v>
      </c>
      <c r="I20" s="250">
        <v>102.33123501</v>
      </c>
      <c r="J20" s="250">
        <v>102.43781856</v>
      </c>
      <c r="K20" s="250">
        <v>102.42250452</v>
      </c>
      <c r="L20" s="250">
        <v>102.22250293</v>
      </c>
      <c r="M20" s="250">
        <v>102.01048623</v>
      </c>
      <c r="N20" s="250">
        <v>101.72366443</v>
      </c>
      <c r="O20" s="250">
        <v>101.19390349</v>
      </c>
      <c r="P20" s="250">
        <v>100.88357207</v>
      </c>
      <c r="Q20" s="250">
        <v>100.6245361</v>
      </c>
      <c r="R20" s="250">
        <v>100.40842426</v>
      </c>
      <c r="S20" s="250">
        <v>100.2582577</v>
      </c>
      <c r="T20" s="250">
        <v>100.1656651</v>
      </c>
      <c r="U20" s="250">
        <v>100.21038023</v>
      </c>
      <c r="V20" s="250">
        <v>100.1731352</v>
      </c>
      <c r="W20" s="250">
        <v>100.13366379999999</v>
      </c>
      <c r="X20" s="250">
        <v>100.2934411</v>
      </c>
      <c r="Y20" s="250">
        <v>100.09841062</v>
      </c>
      <c r="Z20" s="250">
        <v>99.750047438999999</v>
      </c>
      <c r="AA20" s="250">
        <v>100.7051908</v>
      </c>
      <c r="AB20" s="250">
        <v>98.957532803000007</v>
      </c>
      <c r="AC20" s="250">
        <v>95.963912688999997</v>
      </c>
      <c r="AD20" s="250">
        <v>86.726478760000006</v>
      </c>
      <c r="AE20" s="250">
        <v>84.989323177000003</v>
      </c>
      <c r="AF20" s="250">
        <v>85.754594245999996</v>
      </c>
      <c r="AG20" s="250">
        <v>93.359858269</v>
      </c>
      <c r="AH20" s="250">
        <v>95.876807912000004</v>
      </c>
      <c r="AI20" s="250">
        <v>97.643009480000003</v>
      </c>
      <c r="AJ20" s="250">
        <v>97.969851892999998</v>
      </c>
      <c r="AK20" s="250">
        <v>98.751015616999993</v>
      </c>
      <c r="AL20" s="250">
        <v>99.297889573999996</v>
      </c>
      <c r="AM20" s="250">
        <v>99.254884200999996</v>
      </c>
      <c r="AN20" s="250">
        <v>99.599870795000001</v>
      </c>
      <c r="AO20" s="250">
        <v>99.977259793000002</v>
      </c>
      <c r="AP20" s="250">
        <v>100.44313962</v>
      </c>
      <c r="AQ20" s="250">
        <v>100.84326711</v>
      </c>
      <c r="AR20" s="250">
        <v>101.23373069</v>
      </c>
      <c r="AS20" s="250">
        <v>101.56149627000001</v>
      </c>
      <c r="AT20" s="250">
        <v>101.97240758</v>
      </c>
      <c r="AU20" s="250">
        <v>102.41343053</v>
      </c>
      <c r="AV20" s="250">
        <v>102.97011086000001</v>
      </c>
      <c r="AW20" s="250">
        <v>103.40719779</v>
      </c>
      <c r="AX20" s="250">
        <v>103.81023704</v>
      </c>
      <c r="AY20" s="250">
        <v>104.02234083</v>
      </c>
      <c r="AZ20" s="250">
        <v>104.4749506</v>
      </c>
      <c r="BA20" s="250">
        <v>105.01117854</v>
      </c>
      <c r="BB20" s="250">
        <v>105.91918705000001</v>
      </c>
      <c r="BC20" s="250">
        <v>106.40652955</v>
      </c>
      <c r="BD20" s="316">
        <v>106.76139999999999</v>
      </c>
      <c r="BE20" s="316">
        <v>106.77330000000001</v>
      </c>
      <c r="BF20" s="316">
        <v>107.0209</v>
      </c>
      <c r="BG20" s="316">
        <v>107.29389999999999</v>
      </c>
      <c r="BH20" s="316">
        <v>107.6782</v>
      </c>
      <c r="BI20" s="316">
        <v>107.9372</v>
      </c>
      <c r="BJ20" s="316">
        <v>108.157</v>
      </c>
      <c r="BK20" s="316">
        <v>108.1673</v>
      </c>
      <c r="BL20" s="316">
        <v>108.4361</v>
      </c>
      <c r="BM20" s="316">
        <v>108.7933</v>
      </c>
      <c r="BN20" s="316">
        <v>109.3413</v>
      </c>
      <c r="BO20" s="316">
        <v>109.7983</v>
      </c>
      <c r="BP20" s="316">
        <v>110.26690000000001</v>
      </c>
      <c r="BQ20" s="316">
        <v>110.8391</v>
      </c>
      <c r="BR20" s="316">
        <v>111.2616</v>
      </c>
      <c r="BS20" s="316">
        <v>111.62649999999999</v>
      </c>
      <c r="BT20" s="316">
        <v>111.93389999999999</v>
      </c>
      <c r="BU20" s="316">
        <v>112.1837</v>
      </c>
      <c r="BV20" s="316">
        <v>112.376</v>
      </c>
    </row>
    <row r="21" spans="1:74" ht="11.25" customHeight="1" x14ac:dyDescent="0.2">
      <c r="A21" s="148" t="s">
        <v>698</v>
      </c>
      <c r="B21" s="204" t="s">
        <v>436</v>
      </c>
      <c r="C21" s="250">
        <v>100.04342760999999</v>
      </c>
      <c r="D21" s="250">
        <v>100.04913719</v>
      </c>
      <c r="E21" s="250">
        <v>100.12567916</v>
      </c>
      <c r="F21" s="250">
        <v>100.37093571</v>
      </c>
      <c r="G21" s="250">
        <v>100.5157308</v>
      </c>
      <c r="H21" s="250">
        <v>100.65794663</v>
      </c>
      <c r="I21" s="250">
        <v>100.94388975</v>
      </c>
      <c r="J21" s="250">
        <v>100.97121712000001</v>
      </c>
      <c r="K21" s="250">
        <v>100.8862353</v>
      </c>
      <c r="L21" s="250">
        <v>100.62437552999999</v>
      </c>
      <c r="M21" s="250">
        <v>100.36320191</v>
      </c>
      <c r="N21" s="250">
        <v>100.03814568</v>
      </c>
      <c r="O21" s="250">
        <v>99.518962901999998</v>
      </c>
      <c r="P21" s="250">
        <v>99.163824403999996</v>
      </c>
      <c r="Q21" s="250">
        <v>98.842486249000004</v>
      </c>
      <c r="R21" s="250">
        <v>98.474206029000001</v>
      </c>
      <c r="S21" s="250">
        <v>98.281025364000001</v>
      </c>
      <c r="T21" s="250">
        <v>98.182201847000002</v>
      </c>
      <c r="U21" s="250">
        <v>98.370479399000004</v>
      </c>
      <c r="V21" s="250">
        <v>98.315812234999996</v>
      </c>
      <c r="W21" s="250">
        <v>98.210944276000006</v>
      </c>
      <c r="X21" s="250">
        <v>98.095167489999994</v>
      </c>
      <c r="Y21" s="250">
        <v>97.860428967000004</v>
      </c>
      <c r="Z21" s="250">
        <v>97.546020674000005</v>
      </c>
      <c r="AA21" s="250">
        <v>99.321910076999998</v>
      </c>
      <c r="AB21" s="250">
        <v>97.220686645000001</v>
      </c>
      <c r="AC21" s="250">
        <v>93.412317845000004</v>
      </c>
      <c r="AD21" s="250">
        <v>81.140600813999995</v>
      </c>
      <c r="AE21" s="250">
        <v>78.985093422000006</v>
      </c>
      <c r="AF21" s="250">
        <v>80.189592806999997</v>
      </c>
      <c r="AG21" s="250">
        <v>90.757561120000005</v>
      </c>
      <c r="AH21" s="250">
        <v>94.179477446999996</v>
      </c>
      <c r="AI21" s="250">
        <v>96.458803939000006</v>
      </c>
      <c r="AJ21" s="250">
        <v>96.467000638000002</v>
      </c>
      <c r="AK21" s="250">
        <v>97.307552427999994</v>
      </c>
      <c r="AL21" s="250">
        <v>97.851919351000006</v>
      </c>
      <c r="AM21" s="250">
        <v>97.667425827000002</v>
      </c>
      <c r="AN21" s="250">
        <v>97.943929702999995</v>
      </c>
      <c r="AO21" s="250">
        <v>98.248755398</v>
      </c>
      <c r="AP21" s="250">
        <v>98.629719234000007</v>
      </c>
      <c r="AQ21" s="250">
        <v>98.955326326000005</v>
      </c>
      <c r="AR21" s="250">
        <v>99.273392995999998</v>
      </c>
      <c r="AS21" s="250">
        <v>99.512681521000005</v>
      </c>
      <c r="AT21" s="250">
        <v>99.869095637000001</v>
      </c>
      <c r="AU21" s="250">
        <v>100.27139762</v>
      </c>
      <c r="AV21" s="250">
        <v>100.87511424</v>
      </c>
      <c r="AW21" s="250">
        <v>101.25254689</v>
      </c>
      <c r="AX21" s="250">
        <v>101.55922235</v>
      </c>
      <c r="AY21" s="250">
        <v>101.54382261000001</v>
      </c>
      <c r="AZ21" s="250">
        <v>101.89747216000001</v>
      </c>
      <c r="BA21" s="250">
        <v>102.36885301</v>
      </c>
      <c r="BB21" s="250">
        <v>103.27290039</v>
      </c>
      <c r="BC21" s="250">
        <v>103.74354242</v>
      </c>
      <c r="BD21" s="316">
        <v>104.09569999999999</v>
      </c>
      <c r="BE21" s="316">
        <v>104.1439</v>
      </c>
      <c r="BF21" s="316">
        <v>104.39830000000001</v>
      </c>
      <c r="BG21" s="316">
        <v>104.6733</v>
      </c>
      <c r="BH21" s="316">
        <v>105.0393</v>
      </c>
      <c r="BI21" s="316">
        <v>105.3031</v>
      </c>
      <c r="BJ21" s="316">
        <v>105.53489999999999</v>
      </c>
      <c r="BK21" s="316">
        <v>105.5719</v>
      </c>
      <c r="BL21" s="316">
        <v>105.8618</v>
      </c>
      <c r="BM21" s="316">
        <v>106.242</v>
      </c>
      <c r="BN21" s="316">
        <v>106.8215</v>
      </c>
      <c r="BO21" s="316">
        <v>107.3</v>
      </c>
      <c r="BP21" s="316">
        <v>107.7868</v>
      </c>
      <c r="BQ21" s="316">
        <v>108.3634</v>
      </c>
      <c r="BR21" s="316">
        <v>108.80540000000001</v>
      </c>
      <c r="BS21" s="316">
        <v>109.1944</v>
      </c>
      <c r="BT21" s="316">
        <v>109.5304</v>
      </c>
      <c r="BU21" s="316">
        <v>109.8135</v>
      </c>
      <c r="BV21" s="316">
        <v>110.04349999999999</v>
      </c>
    </row>
    <row r="22" spans="1:74" ht="11.25" customHeight="1" x14ac:dyDescent="0.2">
      <c r="A22" s="148" t="s">
        <v>699</v>
      </c>
      <c r="B22" s="204" t="s">
        <v>437</v>
      </c>
      <c r="C22" s="250">
        <v>101.00870310000001</v>
      </c>
      <c r="D22" s="250">
        <v>101.18234142999999</v>
      </c>
      <c r="E22" s="250">
        <v>101.45817405</v>
      </c>
      <c r="F22" s="250">
        <v>102.00386940999999</v>
      </c>
      <c r="G22" s="250">
        <v>102.3583393</v>
      </c>
      <c r="H22" s="250">
        <v>102.68925215</v>
      </c>
      <c r="I22" s="250">
        <v>103.11584001999999</v>
      </c>
      <c r="J22" s="250">
        <v>103.31021479</v>
      </c>
      <c r="K22" s="250">
        <v>103.3916085</v>
      </c>
      <c r="L22" s="250">
        <v>103.32301931000001</v>
      </c>
      <c r="M22" s="250">
        <v>103.20620227000001</v>
      </c>
      <c r="N22" s="250">
        <v>103.00415554999999</v>
      </c>
      <c r="O22" s="250">
        <v>102.5473843</v>
      </c>
      <c r="P22" s="250">
        <v>102.30199933</v>
      </c>
      <c r="Q22" s="250">
        <v>102.09850581000001</v>
      </c>
      <c r="R22" s="250">
        <v>101.91146067</v>
      </c>
      <c r="S22" s="250">
        <v>101.81083233</v>
      </c>
      <c r="T22" s="250">
        <v>101.77117773000001</v>
      </c>
      <c r="U22" s="250">
        <v>101.92656244</v>
      </c>
      <c r="V22" s="250">
        <v>101.90830615</v>
      </c>
      <c r="W22" s="250">
        <v>101.85047441</v>
      </c>
      <c r="X22" s="250">
        <v>101.8625583</v>
      </c>
      <c r="Y22" s="250">
        <v>101.6434574</v>
      </c>
      <c r="Z22" s="250">
        <v>101.30266277</v>
      </c>
      <c r="AA22" s="250">
        <v>102.15035768</v>
      </c>
      <c r="AB22" s="250">
        <v>100.58353814</v>
      </c>
      <c r="AC22" s="250">
        <v>97.912387409999994</v>
      </c>
      <c r="AD22" s="250">
        <v>89.937201134000006</v>
      </c>
      <c r="AE22" s="250">
        <v>88.207166313000002</v>
      </c>
      <c r="AF22" s="250">
        <v>88.522578580000001</v>
      </c>
      <c r="AG22" s="250">
        <v>94.312227519000004</v>
      </c>
      <c r="AH22" s="250">
        <v>96.146941777999999</v>
      </c>
      <c r="AI22" s="250">
        <v>97.455510939999996</v>
      </c>
      <c r="AJ22" s="250">
        <v>97.819576085999998</v>
      </c>
      <c r="AK22" s="250">
        <v>98.389624240000003</v>
      </c>
      <c r="AL22" s="250">
        <v>98.747296485000007</v>
      </c>
      <c r="AM22" s="250">
        <v>98.423106512000004</v>
      </c>
      <c r="AN22" s="250">
        <v>98.708141669</v>
      </c>
      <c r="AO22" s="250">
        <v>99.132915647999994</v>
      </c>
      <c r="AP22" s="250">
        <v>100.00695439</v>
      </c>
      <c r="AQ22" s="250">
        <v>100.47906156000001</v>
      </c>
      <c r="AR22" s="250">
        <v>100.85876309</v>
      </c>
      <c r="AS22" s="250">
        <v>100.92129174999999</v>
      </c>
      <c r="AT22" s="250">
        <v>101.28475745999999</v>
      </c>
      <c r="AU22" s="250">
        <v>101.72439297</v>
      </c>
      <c r="AV22" s="250">
        <v>102.32329498</v>
      </c>
      <c r="AW22" s="250">
        <v>102.85294756</v>
      </c>
      <c r="AX22" s="250">
        <v>103.39644742999999</v>
      </c>
      <c r="AY22" s="250">
        <v>103.87345931999999</v>
      </c>
      <c r="AZ22" s="250">
        <v>104.50490517999999</v>
      </c>
      <c r="BA22" s="250">
        <v>105.21044975</v>
      </c>
      <c r="BB22" s="250">
        <v>106.29032617999999</v>
      </c>
      <c r="BC22" s="250">
        <v>106.91889331</v>
      </c>
      <c r="BD22" s="316">
        <v>107.3964</v>
      </c>
      <c r="BE22" s="316">
        <v>107.5112</v>
      </c>
      <c r="BF22" s="316">
        <v>107.84520000000001</v>
      </c>
      <c r="BG22" s="316">
        <v>108.18689999999999</v>
      </c>
      <c r="BH22" s="316">
        <v>108.6066</v>
      </c>
      <c r="BI22" s="316">
        <v>108.91070000000001</v>
      </c>
      <c r="BJ22" s="316">
        <v>109.1698</v>
      </c>
      <c r="BK22" s="316">
        <v>109.17959999999999</v>
      </c>
      <c r="BL22" s="316">
        <v>109.5016</v>
      </c>
      <c r="BM22" s="316">
        <v>109.9315</v>
      </c>
      <c r="BN22" s="316">
        <v>110.60720000000001</v>
      </c>
      <c r="BO22" s="316">
        <v>111.1497</v>
      </c>
      <c r="BP22" s="316">
        <v>111.6968</v>
      </c>
      <c r="BQ22" s="316">
        <v>112.3498</v>
      </c>
      <c r="BR22" s="316">
        <v>112.8302</v>
      </c>
      <c r="BS22" s="316">
        <v>113.23909999999999</v>
      </c>
      <c r="BT22" s="316">
        <v>113.57680000000001</v>
      </c>
      <c r="BU22" s="316">
        <v>113.843</v>
      </c>
      <c r="BV22" s="316">
        <v>114.03789999999999</v>
      </c>
    </row>
    <row r="23" spans="1:74" ht="11.25" customHeight="1" x14ac:dyDescent="0.2">
      <c r="A23" s="148" t="s">
        <v>700</v>
      </c>
      <c r="B23" s="204" t="s">
        <v>438</v>
      </c>
      <c r="C23" s="250">
        <v>101.88520421</v>
      </c>
      <c r="D23" s="250">
        <v>102.16023404000001</v>
      </c>
      <c r="E23" s="250">
        <v>102.49025956</v>
      </c>
      <c r="F23" s="250">
        <v>102.94120607000001</v>
      </c>
      <c r="G23" s="250">
        <v>103.331779</v>
      </c>
      <c r="H23" s="250">
        <v>103.72790363999999</v>
      </c>
      <c r="I23" s="250">
        <v>104.29860582000001</v>
      </c>
      <c r="J23" s="250">
        <v>104.57906452</v>
      </c>
      <c r="K23" s="250">
        <v>104.73830558</v>
      </c>
      <c r="L23" s="250">
        <v>104.71616219000001</v>
      </c>
      <c r="M23" s="250">
        <v>104.67809305</v>
      </c>
      <c r="N23" s="250">
        <v>104.56393136</v>
      </c>
      <c r="O23" s="250">
        <v>104.26661094000001</v>
      </c>
      <c r="P23" s="250">
        <v>104.08056379</v>
      </c>
      <c r="Q23" s="250">
        <v>103.89872373999999</v>
      </c>
      <c r="R23" s="250">
        <v>103.59497376</v>
      </c>
      <c r="S23" s="250">
        <v>103.51613567</v>
      </c>
      <c r="T23" s="250">
        <v>103.53609243</v>
      </c>
      <c r="U23" s="250">
        <v>103.83255133999999</v>
      </c>
      <c r="V23" s="250">
        <v>103.91681737</v>
      </c>
      <c r="W23" s="250">
        <v>103.96659781</v>
      </c>
      <c r="X23" s="250">
        <v>104.10465917000001</v>
      </c>
      <c r="Y23" s="250">
        <v>103.99339354</v>
      </c>
      <c r="Z23" s="250">
        <v>103.75556743</v>
      </c>
      <c r="AA23" s="250">
        <v>104.60745937</v>
      </c>
      <c r="AB23" s="250">
        <v>103.20430340999999</v>
      </c>
      <c r="AC23" s="250">
        <v>100.76237807</v>
      </c>
      <c r="AD23" s="250">
        <v>92.989711063000001</v>
      </c>
      <c r="AE23" s="250">
        <v>91.689226187000003</v>
      </c>
      <c r="AF23" s="250">
        <v>92.568951153</v>
      </c>
      <c r="AG23" s="250">
        <v>99.359369860000001</v>
      </c>
      <c r="AH23" s="250">
        <v>101.80165158</v>
      </c>
      <c r="AI23" s="250">
        <v>103.62628022</v>
      </c>
      <c r="AJ23" s="250">
        <v>104.31726361</v>
      </c>
      <c r="AK23" s="250">
        <v>105.29358019999999</v>
      </c>
      <c r="AL23" s="250">
        <v>106.03923784</v>
      </c>
      <c r="AM23" s="250">
        <v>106.15042022999999</v>
      </c>
      <c r="AN23" s="250">
        <v>106.73762218</v>
      </c>
      <c r="AO23" s="250">
        <v>107.3970274</v>
      </c>
      <c r="AP23" s="250">
        <v>108.37382981</v>
      </c>
      <c r="AQ23" s="250">
        <v>108.99374611</v>
      </c>
      <c r="AR23" s="250">
        <v>109.50197023</v>
      </c>
      <c r="AS23" s="250">
        <v>109.66957096</v>
      </c>
      <c r="AT23" s="250">
        <v>110.12610913</v>
      </c>
      <c r="AU23" s="250">
        <v>110.64265353</v>
      </c>
      <c r="AV23" s="250">
        <v>111.26540134</v>
      </c>
      <c r="AW23" s="250">
        <v>111.86731033</v>
      </c>
      <c r="AX23" s="250">
        <v>112.49457767</v>
      </c>
      <c r="AY23" s="250">
        <v>113.18042762</v>
      </c>
      <c r="AZ23" s="250">
        <v>113.83349346999999</v>
      </c>
      <c r="BA23" s="250">
        <v>114.48699947</v>
      </c>
      <c r="BB23" s="250">
        <v>115.34227763</v>
      </c>
      <c r="BC23" s="250">
        <v>115.84566495</v>
      </c>
      <c r="BD23" s="316">
        <v>116.1985</v>
      </c>
      <c r="BE23" s="316">
        <v>116.1176</v>
      </c>
      <c r="BF23" s="316">
        <v>116.3817</v>
      </c>
      <c r="BG23" s="316">
        <v>116.7076</v>
      </c>
      <c r="BH23" s="316">
        <v>117.2427</v>
      </c>
      <c r="BI23" s="316">
        <v>117.5818</v>
      </c>
      <c r="BJ23" s="316">
        <v>117.8723</v>
      </c>
      <c r="BK23" s="316">
        <v>117.91289999999999</v>
      </c>
      <c r="BL23" s="316">
        <v>118.25709999999999</v>
      </c>
      <c r="BM23" s="316">
        <v>118.70350000000001</v>
      </c>
      <c r="BN23" s="316">
        <v>119.3874</v>
      </c>
      <c r="BO23" s="316">
        <v>119.93689999999999</v>
      </c>
      <c r="BP23" s="316">
        <v>120.4871</v>
      </c>
      <c r="BQ23" s="316">
        <v>121.1103</v>
      </c>
      <c r="BR23" s="316">
        <v>121.608</v>
      </c>
      <c r="BS23" s="316">
        <v>122.0523</v>
      </c>
      <c r="BT23" s="316">
        <v>122.4432</v>
      </c>
      <c r="BU23" s="316">
        <v>122.7808</v>
      </c>
      <c r="BV23" s="316">
        <v>123.065</v>
      </c>
    </row>
    <row r="24" spans="1:74" ht="11.25" customHeight="1" x14ac:dyDescent="0.2">
      <c r="A24" s="148" t="s">
        <v>701</v>
      </c>
      <c r="B24" s="204" t="s">
        <v>439</v>
      </c>
      <c r="C24" s="250">
        <v>100.27866648</v>
      </c>
      <c r="D24" s="250">
        <v>100.28959046999999</v>
      </c>
      <c r="E24" s="250">
        <v>100.34430474</v>
      </c>
      <c r="F24" s="250">
        <v>100.49547238</v>
      </c>
      <c r="G24" s="250">
        <v>100.59826988</v>
      </c>
      <c r="H24" s="250">
        <v>100.70536033</v>
      </c>
      <c r="I24" s="250">
        <v>100.95207320999999</v>
      </c>
      <c r="J24" s="250">
        <v>100.96625244000001</v>
      </c>
      <c r="K24" s="250">
        <v>100.88322752000001</v>
      </c>
      <c r="L24" s="250">
        <v>100.68816185</v>
      </c>
      <c r="M24" s="250">
        <v>100.42185603999999</v>
      </c>
      <c r="N24" s="250">
        <v>100.0694735</v>
      </c>
      <c r="O24" s="250">
        <v>99.459558885000007</v>
      </c>
      <c r="P24" s="250">
        <v>99.063614415999993</v>
      </c>
      <c r="Q24" s="250">
        <v>98.710184738999999</v>
      </c>
      <c r="R24" s="250">
        <v>98.349918572000007</v>
      </c>
      <c r="S24" s="250">
        <v>98.118531941000001</v>
      </c>
      <c r="T24" s="250">
        <v>97.966673564000004</v>
      </c>
      <c r="U24" s="250">
        <v>97.973831309999994</v>
      </c>
      <c r="V24" s="250">
        <v>97.921413540000003</v>
      </c>
      <c r="W24" s="250">
        <v>97.888908121</v>
      </c>
      <c r="X24" s="250">
        <v>98.095489064000006</v>
      </c>
      <c r="Y24" s="250">
        <v>97.938427842999999</v>
      </c>
      <c r="Z24" s="250">
        <v>97.636898466999995</v>
      </c>
      <c r="AA24" s="250">
        <v>98.656105733999993</v>
      </c>
      <c r="AB24" s="250">
        <v>96.966736449999999</v>
      </c>
      <c r="AC24" s="250">
        <v>94.033995411999996</v>
      </c>
      <c r="AD24" s="250">
        <v>85.188972578000005</v>
      </c>
      <c r="AE24" s="250">
        <v>83.271170565000006</v>
      </c>
      <c r="AF24" s="250">
        <v>83.611679330000001</v>
      </c>
      <c r="AG24" s="250">
        <v>90.027050529999997</v>
      </c>
      <c r="AH24" s="250">
        <v>92.021767108000006</v>
      </c>
      <c r="AI24" s="250">
        <v>93.412380721999995</v>
      </c>
      <c r="AJ24" s="250">
        <v>93.713162178000005</v>
      </c>
      <c r="AK24" s="250">
        <v>94.259866758000001</v>
      </c>
      <c r="AL24" s="250">
        <v>94.566765267999997</v>
      </c>
      <c r="AM24" s="250">
        <v>94.098287232000004</v>
      </c>
      <c r="AN24" s="250">
        <v>94.327251461000003</v>
      </c>
      <c r="AO24" s="250">
        <v>94.718087479000005</v>
      </c>
      <c r="AP24" s="250">
        <v>95.643340640999995</v>
      </c>
      <c r="AQ24" s="250">
        <v>96.078511215999995</v>
      </c>
      <c r="AR24" s="250">
        <v>96.396144561</v>
      </c>
      <c r="AS24" s="250">
        <v>96.372581550000007</v>
      </c>
      <c r="AT24" s="250">
        <v>96.622884780999996</v>
      </c>
      <c r="AU24" s="250">
        <v>96.923395126000003</v>
      </c>
      <c r="AV24" s="250">
        <v>97.340905761000002</v>
      </c>
      <c r="AW24" s="250">
        <v>97.691735455</v>
      </c>
      <c r="AX24" s="250">
        <v>98.042677382999997</v>
      </c>
      <c r="AY24" s="250">
        <v>98.183611201000005</v>
      </c>
      <c r="AZ24" s="250">
        <v>98.692367855000001</v>
      </c>
      <c r="BA24" s="250">
        <v>99.358827001999998</v>
      </c>
      <c r="BB24" s="250">
        <v>100.60862245</v>
      </c>
      <c r="BC24" s="250">
        <v>101.27126122</v>
      </c>
      <c r="BD24" s="316">
        <v>101.7724</v>
      </c>
      <c r="BE24" s="316">
        <v>101.85380000000001</v>
      </c>
      <c r="BF24" s="316">
        <v>102.2255</v>
      </c>
      <c r="BG24" s="316">
        <v>102.6293</v>
      </c>
      <c r="BH24" s="316">
        <v>103.1465</v>
      </c>
      <c r="BI24" s="316">
        <v>103.5536</v>
      </c>
      <c r="BJ24" s="316">
        <v>103.93170000000001</v>
      </c>
      <c r="BK24" s="316">
        <v>104.188</v>
      </c>
      <c r="BL24" s="316">
        <v>104.57810000000001</v>
      </c>
      <c r="BM24" s="316">
        <v>105.009</v>
      </c>
      <c r="BN24" s="316">
        <v>105.5223</v>
      </c>
      <c r="BO24" s="316">
        <v>106.0038</v>
      </c>
      <c r="BP24" s="316">
        <v>106.495</v>
      </c>
      <c r="BQ24" s="316">
        <v>107.08710000000001</v>
      </c>
      <c r="BR24" s="316">
        <v>107.52930000000001</v>
      </c>
      <c r="BS24" s="316">
        <v>107.9128</v>
      </c>
      <c r="BT24" s="316">
        <v>108.2376</v>
      </c>
      <c r="BU24" s="316">
        <v>108.50369999999999</v>
      </c>
      <c r="BV24" s="316">
        <v>108.71120000000001</v>
      </c>
    </row>
    <row r="25" spans="1:74" ht="11.25" customHeight="1" x14ac:dyDescent="0.2">
      <c r="A25" s="148"/>
      <c r="B25" s="165" t="s">
        <v>1383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317"/>
      <c r="BE25" s="317"/>
      <c r="BF25" s="317"/>
      <c r="BG25" s="317"/>
      <c r="BH25" s="317"/>
      <c r="BI25" s="317"/>
      <c r="BJ25" s="317"/>
      <c r="BK25" s="317"/>
      <c r="BL25" s="317"/>
      <c r="BM25" s="317"/>
      <c r="BN25" s="317"/>
      <c r="BO25" s="317"/>
      <c r="BP25" s="317"/>
      <c r="BQ25" s="317"/>
      <c r="BR25" s="317"/>
      <c r="BS25" s="317"/>
      <c r="BT25" s="317"/>
      <c r="BU25" s="317"/>
      <c r="BV25" s="317"/>
    </row>
    <row r="26" spans="1:74" ht="11.25" customHeight="1" x14ac:dyDescent="0.2">
      <c r="A26" s="148" t="s">
        <v>702</v>
      </c>
      <c r="B26" s="204" t="s">
        <v>432</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916.04041355000004</v>
      </c>
      <c r="AK26" s="232">
        <v>923.41957463999995</v>
      </c>
      <c r="AL26" s="232">
        <v>939.13498903000004</v>
      </c>
      <c r="AM26" s="232">
        <v>992.40903646000004</v>
      </c>
      <c r="AN26" s="232">
        <v>1002.8801726</v>
      </c>
      <c r="AO26" s="232">
        <v>999.7707772</v>
      </c>
      <c r="AP26" s="232">
        <v>958.42739258999995</v>
      </c>
      <c r="AQ26" s="232">
        <v>946.64702738999995</v>
      </c>
      <c r="AR26" s="232">
        <v>939.77622392000001</v>
      </c>
      <c r="AS26" s="232">
        <v>944.93037286000003</v>
      </c>
      <c r="AT26" s="232">
        <v>942.54214984999999</v>
      </c>
      <c r="AU26" s="232">
        <v>939.72694557</v>
      </c>
      <c r="AV26" s="232">
        <v>935.32985492</v>
      </c>
      <c r="AW26" s="232">
        <v>932.52686690999997</v>
      </c>
      <c r="AX26" s="232">
        <v>930.16307644000005</v>
      </c>
      <c r="AY26" s="232">
        <v>928.18344431000003</v>
      </c>
      <c r="AZ26" s="232">
        <v>926.73932834000004</v>
      </c>
      <c r="BA26" s="232">
        <v>925.77568931999997</v>
      </c>
      <c r="BB26" s="232">
        <v>925.37179086000003</v>
      </c>
      <c r="BC26" s="232">
        <v>925.30965804000004</v>
      </c>
      <c r="BD26" s="305">
        <v>925.66859999999997</v>
      </c>
      <c r="BE26" s="305">
        <v>927.04930000000002</v>
      </c>
      <c r="BF26" s="305">
        <v>927.79970000000003</v>
      </c>
      <c r="BG26" s="305">
        <v>928.52030000000002</v>
      </c>
      <c r="BH26" s="305">
        <v>928.9289</v>
      </c>
      <c r="BI26" s="305">
        <v>929.80219999999997</v>
      </c>
      <c r="BJ26" s="305">
        <v>930.85770000000002</v>
      </c>
      <c r="BK26" s="305">
        <v>931.8596</v>
      </c>
      <c r="BL26" s="305">
        <v>933.45640000000003</v>
      </c>
      <c r="BM26" s="305">
        <v>935.41240000000005</v>
      </c>
      <c r="BN26" s="305">
        <v>938.35080000000005</v>
      </c>
      <c r="BO26" s="305">
        <v>940.55759999999998</v>
      </c>
      <c r="BP26" s="305">
        <v>942.65599999999995</v>
      </c>
      <c r="BQ26" s="305">
        <v>944.47910000000002</v>
      </c>
      <c r="BR26" s="305">
        <v>946.48609999999996</v>
      </c>
      <c r="BS26" s="305">
        <v>948.51009999999997</v>
      </c>
      <c r="BT26" s="305">
        <v>950.55100000000004</v>
      </c>
      <c r="BU26" s="305">
        <v>952.60879999999997</v>
      </c>
      <c r="BV26" s="305">
        <v>954.68359999999996</v>
      </c>
    </row>
    <row r="27" spans="1:74" ht="11.25" customHeight="1" x14ac:dyDescent="0.2">
      <c r="A27" s="148" t="s">
        <v>703</v>
      </c>
      <c r="B27" s="204" t="s">
        <v>465</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2359.4759672</v>
      </c>
      <c r="AK27" s="232">
        <v>2366.9957694999998</v>
      </c>
      <c r="AL27" s="232">
        <v>2409.9020767000002</v>
      </c>
      <c r="AM27" s="232">
        <v>2594.6039380000002</v>
      </c>
      <c r="AN27" s="232">
        <v>2628.4764681000001</v>
      </c>
      <c r="AO27" s="232">
        <v>2617.9287162000001</v>
      </c>
      <c r="AP27" s="232">
        <v>2481.1289471999999</v>
      </c>
      <c r="AQ27" s="232">
        <v>2443.1144325999999</v>
      </c>
      <c r="AR27" s="232">
        <v>2422.0534372000002</v>
      </c>
      <c r="AS27" s="232">
        <v>2446.9461743000002</v>
      </c>
      <c r="AT27" s="232">
        <v>2438.0420574999998</v>
      </c>
      <c r="AU27" s="232">
        <v>2424.3413000999999</v>
      </c>
      <c r="AV27" s="232">
        <v>2389.8078261999999</v>
      </c>
      <c r="AW27" s="232">
        <v>2378.5408443000001</v>
      </c>
      <c r="AX27" s="232">
        <v>2374.5042785000001</v>
      </c>
      <c r="AY27" s="232">
        <v>2390.7115684999999</v>
      </c>
      <c r="AZ27" s="232">
        <v>2391.3757553</v>
      </c>
      <c r="BA27" s="232">
        <v>2389.5102784000001</v>
      </c>
      <c r="BB27" s="232">
        <v>2378.6204271000001</v>
      </c>
      <c r="BC27" s="232">
        <v>2376.5666560999998</v>
      </c>
      <c r="BD27" s="305">
        <v>2376.8539999999998</v>
      </c>
      <c r="BE27" s="305">
        <v>2382.5529999999999</v>
      </c>
      <c r="BF27" s="305">
        <v>2385.221</v>
      </c>
      <c r="BG27" s="305">
        <v>2387.9279999999999</v>
      </c>
      <c r="BH27" s="305">
        <v>2390.259</v>
      </c>
      <c r="BI27" s="305">
        <v>2393.355</v>
      </c>
      <c r="BJ27" s="305">
        <v>2396.8020000000001</v>
      </c>
      <c r="BK27" s="305">
        <v>2400.192</v>
      </c>
      <c r="BL27" s="305">
        <v>2404.645</v>
      </c>
      <c r="BM27" s="305">
        <v>2409.7530000000002</v>
      </c>
      <c r="BN27" s="305">
        <v>2416.7730000000001</v>
      </c>
      <c r="BO27" s="305">
        <v>2422.25</v>
      </c>
      <c r="BP27" s="305">
        <v>2427.4409999999998</v>
      </c>
      <c r="BQ27" s="305">
        <v>2431.7730000000001</v>
      </c>
      <c r="BR27" s="305">
        <v>2436.819</v>
      </c>
      <c r="BS27" s="305">
        <v>2442.0070000000001</v>
      </c>
      <c r="BT27" s="305">
        <v>2447.337</v>
      </c>
      <c r="BU27" s="305">
        <v>2452.8090000000002</v>
      </c>
      <c r="BV27" s="305">
        <v>2458.4229999999998</v>
      </c>
    </row>
    <row r="28" spans="1:74" ht="11.25" customHeight="1" x14ac:dyDescent="0.2">
      <c r="A28" s="148" t="s">
        <v>704</v>
      </c>
      <c r="B28" s="204" t="s">
        <v>433</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2421.3869398000002</v>
      </c>
      <c r="AK28" s="232">
        <v>2446.5115759999999</v>
      </c>
      <c r="AL28" s="232">
        <v>2506.71009</v>
      </c>
      <c r="AM28" s="232">
        <v>2723.7516897999999</v>
      </c>
      <c r="AN28" s="232">
        <v>2762.7710535000001</v>
      </c>
      <c r="AO28" s="232">
        <v>2745.5373891999998</v>
      </c>
      <c r="AP28" s="232">
        <v>2568.9095001000001</v>
      </c>
      <c r="AQ28" s="232">
        <v>2516.5256771999998</v>
      </c>
      <c r="AR28" s="232">
        <v>2485.2447238</v>
      </c>
      <c r="AS28" s="232">
        <v>2503.5764567000001</v>
      </c>
      <c r="AT28" s="232">
        <v>2493.1188797</v>
      </c>
      <c r="AU28" s="232">
        <v>2482.3818095000001</v>
      </c>
      <c r="AV28" s="232">
        <v>2469.0249113999998</v>
      </c>
      <c r="AW28" s="232">
        <v>2459.4841059999999</v>
      </c>
      <c r="AX28" s="232">
        <v>2451.4190585000001</v>
      </c>
      <c r="AY28" s="232">
        <v>2443.8647523999998</v>
      </c>
      <c r="AZ28" s="232">
        <v>2439.4749832000002</v>
      </c>
      <c r="BA28" s="232">
        <v>2437.2847345</v>
      </c>
      <c r="BB28" s="232">
        <v>2438.7281287000001</v>
      </c>
      <c r="BC28" s="232">
        <v>2439.8613288000001</v>
      </c>
      <c r="BD28" s="305">
        <v>2442.1179999999999</v>
      </c>
      <c r="BE28" s="305">
        <v>2447.143</v>
      </c>
      <c r="BF28" s="305">
        <v>2450.415</v>
      </c>
      <c r="BG28" s="305">
        <v>2453.5790000000002</v>
      </c>
      <c r="BH28" s="305">
        <v>2456.1039999999998</v>
      </c>
      <c r="BI28" s="305">
        <v>2459.4470000000001</v>
      </c>
      <c r="BJ28" s="305">
        <v>2463.078</v>
      </c>
      <c r="BK28" s="305">
        <v>2466.1030000000001</v>
      </c>
      <c r="BL28" s="305">
        <v>2470.982</v>
      </c>
      <c r="BM28" s="305">
        <v>2476.8200000000002</v>
      </c>
      <c r="BN28" s="305">
        <v>2485.326</v>
      </c>
      <c r="BO28" s="305">
        <v>2491.8009999999999</v>
      </c>
      <c r="BP28" s="305">
        <v>2497.953</v>
      </c>
      <c r="BQ28" s="305">
        <v>2503.3870000000002</v>
      </c>
      <c r="BR28" s="305">
        <v>2509.19</v>
      </c>
      <c r="BS28" s="305">
        <v>2514.9670000000001</v>
      </c>
      <c r="BT28" s="305">
        <v>2520.7179999999998</v>
      </c>
      <c r="BU28" s="305">
        <v>2526.442</v>
      </c>
      <c r="BV28" s="305">
        <v>2532.14</v>
      </c>
    </row>
    <row r="29" spans="1:74" ht="11.25" customHeight="1" x14ac:dyDescent="0.2">
      <c r="A29" s="148" t="s">
        <v>705</v>
      </c>
      <c r="B29" s="204" t="s">
        <v>434</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1136.9686684000001</v>
      </c>
      <c r="AK29" s="232">
        <v>1153.2788181999999</v>
      </c>
      <c r="AL29" s="232">
        <v>1181.1620605000001</v>
      </c>
      <c r="AM29" s="232">
        <v>1265.5593899999999</v>
      </c>
      <c r="AN29" s="232">
        <v>1282.8830717000001</v>
      </c>
      <c r="AO29" s="232">
        <v>1278.0741000999999</v>
      </c>
      <c r="AP29" s="232">
        <v>1212.4434759999999</v>
      </c>
      <c r="AQ29" s="232">
        <v>1192.3859471999999</v>
      </c>
      <c r="AR29" s="232">
        <v>1179.2125143999999</v>
      </c>
      <c r="AS29" s="232">
        <v>1182.0672314000001</v>
      </c>
      <c r="AT29" s="232">
        <v>1175.8039504999999</v>
      </c>
      <c r="AU29" s="232">
        <v>1169.5667254</v>
      </c>
      <c r="AV29" s="232">
        <v>1160.8391770999999</v>
      </c>
      <c r="AW29" s="232">
        <v>1156.5413478</v>
      </c>
      <c r="AX29" s="232">
        <v>1154.1568586999999</v>
      </c>
      <c r="AY29" s="232">
        <v>1155.8992903000001</v>
      </c>
      <c r="AZ29" s="232">
        <v>1155.6812958</v>
      </c>
      <c r="BA29" s="232">
        <v>1155.7164559</v>
      </c>
      <c r="BB29" s="232">
        <v>1155.7638511</v>
      </c>
      <c r="BC29" s="232">
        <v>1156.4860097999999</v>
      </c>
      <c r="BD29" s="305">
        <v>1157.6420000000001</v>
      </c>
      <c r="BE29" s="305">
        <v>1159.8820000000001</v>
      </c>
      <c r="BF29" s="305">
        <v>1161.4179999999999</v>
      </c>
      <c r="BG29" s="305">
        <v>1162.9010000000001</v>
      </c>
      <c r="BH29" s="305">
        <v>1164.04</v>
      </c>
      <c r="BI29" s="305">
        <v>1165.6320000000001</v>
      </c>
      <c r="BJ29" s="305">
        <v>1167.3879999999999</v>
      </c>
      <c r="BK29" s="305">
        <v>1169.104</v>
      </c>
      <c r="BL29" s="305">
        <v>1171.3409999999999</v>
      </c>
      <c r="BM29" s="305">
        <v>1173.895</v>
      </c>
      <c r="BN29" s="305">
        <v>1177.386</v>
      </c>
      <c r="BO29" s="305">
        <v>1180.1089999999999</v>
      </c>
      <c r="BP29" s="305">
        <v>1182.683</v>
      </c>
      <c r="BQ29" s="305">
        <v>1184.838</v>
      </c>
      <c r="BR29" s="305">
        <v>1187.319</v>
      </c>
      <c r="BS29" s="305">
        <v>1189.856</v>
      </c>
      <c r="BT29" s="305">
        <v>1192.4480000000001</v>
      </c>
      <c r="BU29" s="305">
        <v>1195.0940000000001</v>
      </c>
      <c r="BV29" s="305">
        <v>1197.796</v>
      </c>
    </row>
    <row r="30" spans="1:74" ht="11.25" customHeight="1" x14ac:dyDescent="0.2">
      <c r="A30" s="148" t="s">
        <v>706</v>
      </c>
      <c r="B30" s="204" t="s">
        <v>435</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3279.4111093000001</v>
      </c>
      <c r="AK30" s="232">
        <v>3311.3462859000001</v>
      </c>
      <c r="AL30" s="232">
        <v>3392.795803</v>
      </c>
      <c r="AM30" s="232">
        <v>3689.0482185000001</v>
      </c>
      <c r="AN30" s="232">
        <v>3745.5599981</v>
      </c>
      <c r="AO30" s="232">
        <v>3727.6196998999999</v>
      </c>
      <c r="AP30" s="232">
        <v>3497.3458356000001</v>
      </c>
      <c r="AQ30" s="232">
        <v>3433.9124975</v>
      </c>
      <c r="AR30" s="232">
        <v>3399.4381976</v>
      </c>
      <c r="AS30" s="232">
        <v>3431.11265</v>
      </c>
      <c r="AT30" s="232">
        <v>3426.6641408</v>
      </c>
      <c r="AU30" s="232">
        <v>3423.2823840999999</v>
      </c>
      <c r="AV30" s="232">
        <v>3423.9917470999999</v>
      </c>
      <c r="AW30" s="232">
        <v>3420.4752199999998</v>
      </c>
      <c r="AX30" s="232">
        <v>3415.7571701000002</v>
      </c>
      <c r="AY30" s="232">
        <v>3406.3055946999998</v>
      </c>
      <c r="AZ30" s="232">
        <v>3401.8335009000002</v>
      </c>
      <c r="BA30" s="232">
        <v>3398.8088862999998</v>
      </c>
      <c r="BB30" s="232">
        <v>3396.7842396000001</v>
      </c>
      <c r="BC30" s="232">
        <v>3396.9902164</v>
      </c>
      <c r="BD30" s="305">
        <v>3398.9789999999998</v>
      </c>
      <c r="BE30" s="305">
        <v>3405.0329999999999</v>
      </c>
      <c r="BF30" s="305">
        <v>3408.877</v>
      </c>
      <c r="BG30" s="305">
        <v>3412.7930000000001</v>
      </c>
      <c r="BH30" s="305">
        <v>3415.8110000000001</v>
      </c>
      <c r="BI30" s="305">
        <v>3420.598</v>
      </c>
      <c r="BJ30" s="305">
        <v>3426.1849999999999</v>
      </c>
      <c r="BK30" s="305">
        <v>3432.0529999999999</v>
      </c>
      <c r="BL30" s="305">
        <v>3439.6280000000002</v>
      </c>
      <c r="BM30" s="305">
        <v>3448.3919999999998</v>
      </c>
      <c r="BN30" s="305">
        <v>3460.3510000000001</v>
      </c>
      <c r="BO30" s="305">
        <v>3469.989</v>
      </c>
      <c r="BP30" s="305">
        <v>3479.3119999999999</v>
      </c>
      <c r="BQ30" s="305">
        <v>3487.973</v>
      </c>
      <c r="BR30" s="305">
        <v>3496.9259999999999</v>
      </c>
      <c r="BS30" s="305">
        <v>3505.8249999999998</v>
      </c>
      <c r="BT30" s="305">
        <v>3514.67</v>
      </c>
      <c r="BU30" s="305">
        <v>3523.46</v>
      </c>
      <c r="BV30" s="305">
        <v>3532.1959999999999</v>
      </c>
    </row>
    <row r="31" spans="1:74" ht="11.25" customHeight="1" x14ac:dyDescent="0.2">
      <c r="A31" s="148" t="s">
        <v>707</v>
      </c>
      <c r="B31" s="204" t="s">
        <v>436</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882.35138475999997</v>
      </c>
      <c r="AK31" s="232">
        <v>894.13957599000003</v>
      </c>
      <c r="AL31" s="232">
        <v>921.01433799999995</v>
      </c>
      <c r="AM31" s="232">
        <v>1016.2164743</v>
      </c>
      <c r="AN31" s="232">
        <v>1033.3337753000001</v>
      </c>
      <c r="AO31" s="232">
        <v>1025.6070443000001</v>
      </c>
      <c r="AP31" s="232">
        <v>945.90600669000003</v>
      </c>
      <c r="AQ31" s="232">
        <v>923.83891824</v>
      </c>
      <c r="AR31" s="232">
        <v>912.27550411000004</v>
      </c>
      <c r="AS31" s="232">
        <v>925.27616476000003</v>
      </c>
      <c r="AT31" s="232">
        <v>924.17479891000005</v>
      </c>
      <c r="AU31" s="232">
        <v>923.03180703999999</v>
      </c>
      <c r="AV31" s="232">
        <v>922.25312590999999</v>
      </c>
      <c r="AW31" s="232">
        <v>920.72242941000002</v>
      </c>
      <c r="AX31" s="232">
        <v>918.84565431999999</v>
      </c>
      <c r="AY31" s="232">
        <v>915.41509193000002</v>
      </c>
      <c r="AZ31" s="232">
        <v>913.75194118000002</v>
      </c>
      <c r="BA31" s="232">
        <v>912.64849334999997</v>
      </c>
      <c r="BB31" s="232">
        <v>912.33313091000002</v>
      </c>
      <c r="BC31" s="232">
        <v>912.17780211000002</v>
      </c>
      <c r="BD31" s="305">
        <v>912.41089999999997</v>
      </c>
      <c r="BE31" s="305">
        <v>913.64080000000001</v>
      </c>
      <c r="BF31" s="305">
        <v>914.19439999999997</v>
      </c>
      <c r="BG31" s="305">
        <v>914.68020000000001</v>
      </c>
      <c r="BH31" s="305">
        <v>914.70590000000004</v>
      </c>
      <c r="BI31" s="305">
        <v>915.3501</v>
      </c>
      <c r="BJ31" s="305">
        <v>916.22059999999999</v>
      </c>
      <c r="BK31" s="305">
        <v>917.06960000000004</v>
      </c>
      <c r="BL31" s="305">
        <v>918.57870000000003</v>
      </c>
      <c r="BM31" s="305">
        <v>920.50009999999997</v>
      </c>
      <c r="BN31" s="305">
        <v>923.56050000000005</v>
      </c>
      <c r="BO31" s="305">
        <v>925.76120000000003</v>
      </c>
      <c r="BP31" s="305">
        <v>927.82910000000004</v>
      </c>
      <c r="BQ31" s="305">
        <v>929.61239999999998</v>
      </c>
      <c r="BR31" s="305">
        <v>931.52840000000003</v>
      </c>
      <c r="BS31" s="305">
        <v>933.42560000000003</v>
      </c>
      <c r="BT31" s="305">
        <v>935.30370000000005</v>
      </c>
      <c r="BU31" s="305">
        <v>937.16290000000004</v>
      </c>
      <c r="BV31" s="305">
        <v>939.00319999999999</v>
      </c>
    </row>
    <row r="32" spans="1:74" ht="11.25" customHeight="1" x14ac:dyDescent="0.2">
      <c r="A32" s="148" t="s">
        <v>708</v>
      </c>
      <c r="B32" s="204" t="s">
        <v>437</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1967.3588815000001</v>
      </c>
      <c r="AK32" s="232">
        <v>1987.0466911999999</v>
      </c>
      <c r="AL32" s="232">
        <v>2036.9570942</v>
      </c>
      <c r="AM32" s="232">
        <v>2216.6869468999998</v>
      </c>
      <c r="AN32" s="232">
        <v>2252.3448942999999</v>
      </c>
      <c r="AO32" s="232">
        <v>2243.5277928</v>
      </c>
      <c r="AP32" s="232">
        <v>2108.4963474000001</v>
      </c>
      <c r="AQ32" s="232">
        <v>2072.0336192999998</v>
      </c>
      <c r="AR32" s="232">
        <v>2052.4003136000001</v>
      </c>
      <c r="AS32" s="232">
        <v>2070.1189236</v>
      </c>
      <c r="AT32" s="232">
        <v>2068.7525925999998</v>
      </c>
      <c r="AU32" s="232">
        <v>2068.8238139999999</v>
      </c>
      <c r="AV32" s="232">
        <v>2074.1959797</v>
      </c>
      <c r="AW32" s="232">
        <v>2074.2447619999998</v>
      </c>
      <c r="AX32" s="232">
        <v>2072.8335526999999</v>
      </c>
      <c r="AY32" s="232">
        <v>2066.5658960999999</v>
      </c>
      <c r="AZ32" s="232">
        <v>2064.7820456999998</v>
      </c>
      <c r="BA32" s="232">
        <v>2064.0855455999999</v>
      </c>
      <c r="BB32" s="232">
        <v>2064.4900037000002</v>
      </c>
      <c r="BC32" s="232">
        <v>2065.9579982999999</v>
      </c>
      <c r="BD32" s="305">
        <v>2068.5030000000002</v>
      </c>
      <c r="BE32" s="305">
        <v>2073.933</v>
      </c>
      <c r="BF32" s="305">
        <v>2077.277</v>
      </c>
      <c r="BG32" s="305">
        <v>2080.3409999999999</v>
      </c>
      <c r="BH32" s="305">
        <v>2081.9659999999999</v>
      </c>
      <c r="BI32" s="305">
        <v>2085.3440000000001</v>
      </c>
      <c r="BJ32" s="305">
        <v>2089.3139999999999</v>
      </c>
      <c r="BK32" s="305">
        <v>2093.6750000000002</v>
      </c>
      <c r="BL32" s="305">
        <v>2098.9810000000002</v>
      </c>
      <c r="BM32" s="305">
        <v>2105.0309999999999</v>
      </c>
      <c r="BN32" s="305">
        <v>2113.1909999999998</v>
      </c>
      <c r="BO32" s="305">
        <v>2119.7040000000002</v>
      </c>
      <c r="BP32" s="305">
        <v>2125.9369999999999</v>
      </c>
      <c r="BQ32" s="305">
        <v>2131.297</v>
      </c>
      <c r="BR32" s="305">
        <v>2137.413</v>
      </c>
      <c r="BS32" s="305">
        <v>2143.6930000000002</v>
      </c>
      <c r="BT32" s="305">
        <v>2150.136</v>
      </c>
      <c r="BU32" s="305">
        <v>2156.7420000000002</v>
      </c>
      <c r="BV32" s="305">
        <v>2163.5120000000002</v>
      </c>
    </row>
    <row r="33" spans="1:74" s="160" customFormat="1" ht="11.25" customHeight="1" x14ac:dyDescent="0.2">
      <c r="A33" s="148" t="s">
        <v>709</v>
      </c>
      <c r="B33" s="204" t="s">
        <v>438</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1222.5599069</v>
      </c>
      <c r="AK33" s="232">
        <v>1236.8936291</v>
      </c>
      <c r="AL33" s="232">
        <v>1267.2435679</v>
      </c>
      <c r="AM33" s="232">
        <v>1370.5072373999999</v>
      </c>
      <c r="AN33" s="232">
        <v>1390.2164737999999</v>
      </c>
      <c r="AO33" s="232">
        <v>1383.2687911999999</v>
      </c>
      <c r="AP33" s="232">
        <v>1299.736776</v>
      </c>
      <c r="AQ33" s="232">
        <v>1276.9208154999999</v>
      </c>
      <c r="AR33" s="232">
        <v>1264.8934962999999</v>
      </c>
      <c r="AS33" s="232">
        <v>1278.1044185999999</v>
      </c>
      <c r="AT33" s="232">
        <v>1276.8171815000001</v>
      </c>
      <c r="AU33" s="232">
        <v>1275.4813853999999</v>
      </c>
      <c r="AV33" s="232">
        <v>1274.3420235000001</v>
      </c>
      <c r="AW33" s="232">
        <v>1272.7253644</v>
      </c>
      <c r="AX33" s="232">
        <v>1270.8764014000001</v>
      </c>
      <c r="AY33" s="232">
        <v>1267.6729932000001</v>
      </c>
      <c r="AZ33" s="232">
        <v>1266.2010283</v>
      </c>
      <c r="BA33" s="232">
        <v>1265.3383653999999</v>
      </c>
      <c r="BB33" s="232">
        <v>1265.1670571</v>
      </c>
      <c r="BC33" s="232">
        <v>1265.4614589</v>
      </c>
      <c r="BD33" s="305">
        <v>1266.3040000000001</v>
      </c>
      <c r="BE33" s="305">
        <v>1268.2049999999999</v>
      </c>
      <c r="BF33" s="305">
        <v>1269.759</v>
      </c>
      <c r="BG33" s="305">
        <v>1271.4780000000001</v>
      </c>
      <c r="BH33" s="305">
        <v>1273.3989999999999</v>
      </c>
      <c r="BI33" s="305">
        <v>1275.4179999999999</v>
      </c>
      <c r="BJ33" s="305">
        <v>1277.5730000000001</v>
      </c>
      <c r="BK33" s="305">
        <v>1279.116</v>
      </c>
      <c r="BL33" s="305">
        <v>1282.104</v>
      </c>
      <c r="BM33" s="305">
        <v>1285.789</v>
      </c>
      <c r="BN33" s="305">
        <v>1291.4190000000001</v>
      </c>
      <c r="BO33" s="305">
        <v>1295.5630000000001</v>
      </c>
      <c r="BP33" s="305">
        <v>1299.4670000000001</v>
      </c>
      <c r="BQ33" s="305">
        <v>1302.741</v>
      </c>
      <c r="BR33" s="305">
        <v>1306.461</v>
      </c>
      <c r="BS33" s="305">
        <v>1310.2349999999999</v>
      </c>
      <c r="BT33" s="305">
        <v>1314.0640000000001</v>
      </c>
      <c r="BU33" s="305">
        <v>1317.9469999999999</v>
      </c>
      <c r="BV33" s="305">
        <v>1321.885</v>
      </c>
    </row>
    <row r="34" spans="1:74" s="160" customFormat="1" ht="11.25" customHeight="1" x14ac:dyDescent="0.2">
      <c r="A34" s="148" t="s">
        <v>710</v>
      </c>
      <c r="B34" s="204" t="s">
        <v>439</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2967.1607757000002</v>
      </c>
      <c r="AK34" s="232">
        <v>2982.8864352999999</v>
      </c>
      <c r="AL34" s="232">
        <v>3036.1555585999999</v>
      </c>
      <c r="AM34" s="232">
        <v>3244.2813854999999</v>
      </c>
      <c r="AN34" s="232">
        <v>3284.6525062000001</v>
      </c>
      <c r="AO34" s="232">
        <v>3274.5821606</v>
      </c>
      <c r="AP34" s="232">
        <v>3120.1319020999999</v>
      </c>
      <c r="AQ34" s="232">
        <v>3079.6324589000001</v>
      </c>
      <c r="AR34" s="232">
        <v>3059.1453845000001</v>
      </c>
      <c r="AS34" s="232">
        <v>3091.2513435000001</v>
      </c>
      <c r="AT34" s="232">
        <v>3086.3535078999998</v>
      </c>
      <c r="AU34" s="232">
        <v>3077.0325425000001</v>
      </c>
      <c r="AV34" s="232">
        <v>3053.9697691000001</v>
      </c>
      <c r="AW34" s="232">
        <v>3042.7915524999999</v>
      </c>
      <c r="AX34" s="232">
        <v>3034.1792148</v>
      </c>
      <c r="AY34" s="232">
        <v>3029.3401386999999</v>
      </c>
      <c r="AZ34" s="232">
        <v>3024.9540213</v>
      </c>
      <c r="BA34" s="232">
        <v>3022.2282454000001</v>
      </c>
      <c r="BB34" s="232">
        <v>3022.0748312000001</v>
      </c>
      <c r="BC34" s="232">
        <v>3021.9857234999999</v>
      </c>
      <c r="BD34" s="305">
        <v>3022.873</v>
      </c>
      <c r="BE34" s="305">
        <v>3025.4070000000002</v>
      </c>
      <c r="BF34" s="305">
        <v>3027.7440000000001</v>
      </c>
      <c r="BG34" s="305">
        <v>3030.5549999999998</v>
      </c>
      <c r="BH34" s="305">
        <v>3033.97</v>
      </c>
      <c r="BI34" s="305">
        <v>3037.63</v>
      </c>
      <c r="BJ34" s="305">
        <v>3041.665</v>
      </c>
      <c r="BK34" s="305">
        <v>3044.7730000000001</v>
      </c>
      <c r="BL34" s="305">
        <v>3050.5349999999999</v>
      </c>
      <c r="BM34" s="305">
        <v>3057.6489999999999</v>
      </c>
      <c r="BN34" s="305">
        <v>3068.9450000000002</v>
      </c>
      <c r="BO34" s="305">
        <v>3076.64</v>
      </c>
      <c r="BP34" s="305">
        <v>3083.5639999999999</v>
      </c>
      <c r="BQ34" s="305">
        <v>3088.567</v>
      </c>
      <c r="BR34" s="305">
        <v>3094.8130000000001</v>
      </c>
      <c r="BS34" s="305">
        <v>3101.1509999999998</v>
      </c>
      <c r="BT34" s="305">
        <v>3107.5819999999999</v>
      </c>
      <c r="BU34" s="305">
        <v>3114.1039999999998</v>
      </c>
      <c r="BV34" s="305">
        <v>3120.7190000000001</v>
      </c>
    </row>
    <row r="35" spans="1:74" s="160" customFormat="1" ht="11.25"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25" customHeight="1" x14ac:dyDescent="0.2">
      <c r="A36" s="148" t="s">
        <v>711</v>
      </c>
      <c r="B36" s="204" t="s">
        <v>432</v>
      </c>
      <c r="C36" s="232">
        <v>5977.3280316</v>
      </c>
      <c r="D36" s="232">
        <v>5982.7424972999997</v>
      </c>
      <c r="E36" s="232">
        <v>5987.6366918000003</v>
      </c>
      <c r="F36" s="232">
        <v>5991.7387361999999</v>
      </c>
      <c r="G36" s="232">
        <v>5995.1701005000004</v>
      </c>
      <c r="H36" s="232">
        <v>5998.1505914999998</v>
      </c>
      <c r="I36" s="232">
        <v>6000.8834084999999</v>
      </c>
      <c r="J36" s="232">
        <v>6003.5053189999999</v>
      </c>
      <c r="K36" s="232">
        <v>6006.1364829000004</v>
      </c>
      <c r="L36" s="232">
        <v>6008.8542688999996</v>
      </c>
      <c r="M36" s="232">
        <v>6011.5648817000001</v>
      </c>
      <c r="N36" s="232">
        <v>6014.1317353000004</v>
      </c>
      <c r="O36" s="232">
        <v>6016.5120858999999</v>
      </c>
      <c r="P36" s="232">
        <v>6019.0385591000004</v>
      </c>
      <c r="Q36" s="232">
        <v>6022.1376228999998</v>
      </c>
      <c r="R36" s="232">
        <v>6026.0433429000004</v>
      </c>
      <c r="S36" s="232">
        <v>6030.2201750000004</v>
      </c>
      <c r="T36" s="232">
        <v>6033.9401725999996</v>
      </c>
      <c r="U36" s="232">
        <v>6036.8382173</v>
      </c>
      <c r="V36" s="232">
        <v>6040.0005035000004</v>
      </c>
      <c r="W36" s="232">
        <v>6044.8760537999997</v>
      </c>
      <c r="X36" s="232">
        <v>6051.8617947000002</v>
      </c>
      <c r="Y36" s="232">
        <v>6057.1462677</v>
      </c>
      <c r="Z36" s="232">
        <v>6055.8659178999997</v>
      </c>
      <c r="AA36" s="232">
        <v>6045.2035468000004</v>
      </c>
      <c r="AB36" s="232">
        <v>6030.5273801000003</v>
      </c>
      <c r="AC36" s="232">
        <v>6019.2520000000004</v>
      </c>
      <c r="AD36" s="232">
        <v>6016.8210520000002</v>
      </c>
      <c r="AE36" s="232">
        <v>6020.7944364000004</v>
      </c>
      <c r="AF36" s="232">
        <v>6026.7611170999999</v>
      </c>
      <c r="AG36" s="232">
        <v>6031.1827673999996</v>
      </c>
      <c r="AH36" s="232">
        <v>6034.0118967999997</v>
      </c>
      <c r="AI36" s="232">
        <v>6036.0737241999996</v>
      </c>
      <c r="AJ36" s="232">
        <v>6038.0941861000001</v>
      </c>
      <c r="AK36" s="232">
        <v>6040.4020904999998</v>
      </c>
      <c r="AL36" s="232">
        <v>6043.2269629000002</v>
      </c>
      <c r="AM36" s="232">
        <v>6046.6993383999998</v>
      </c>
      <c r="AN36" s="232">
        <v>6050.5537892000002</v>
      </c>
      <c r="AO36" s="232">
        <v>6054.4258970999999</v>
      </c>
      <c r="AP36" s="232">
        <v>6057.8951073999997</v>
      </c>
      <c r="AQ36" s="232">
        <v>6060.3163197000003</v>
      </c>
      <c r="AR36" s="232">
        <v>6060.9882974000002</v>
      </c>
      <c r="AS36" s="232">
        <v>6059.6423764000001</v>
      </c>
      <c r="AT36" s="232">
        <v>6057.7401835000001</v>
      </c>
      <c r="AU36" s="232">
        <v>6057.1759181999996</v>
      </c>
      <c r="AV36" s="232">
        <v>6059.2839080000003</v>
      </c>
      <c r="AW36" s="232">
        <v>6063.1589927000005</v>
      </c>
      <c r="AX36" s="232">
        <v>6067.3361398999996</v>
      </c>
      <c r="AY36" s="232">
        <v>6070.6389155999996</v>
      </c>
      <c r="AZ36" s="232">
        <v>6073.0452778999997</v>
      </c>
      <c r="BA36" s="232">
        <v>6074.8217830000003</v>
      </c>
      <c r="BB36" s="232">
        <v>6076.2560045</v>
      </c>
      <c r="BC36" s="232">
        <v>6077.7195862999997</v>
      </c>
      <c r="BD36" s="305">
        <v>6079.6049999999996</v>
      </c>
      <c r="BE36" s="305">
        <v>6082.1850000000004</v>
      </c>
      <c r="BF36" s="305">
        <v>6085.2489999999998</v>
      </c>
      <c r="BG36" s="305">
        <v>6088.4669999999996</v>
      </c>
      <c r="BH36" s="305">
        <v>6091.5780000000004</v>
      </c>
      <c r="BI36" s="305">
        <v>6094.6</v>
      </c>
      <c r="BJ36" s="305">
        <v>6097.6220000000003</v>
      </c>
      <c r="BK36" s="305">
        <v>6100.7079999999996</v>
      </c>
      <c r="BL36" s="305">
        <v>6103.8370000000004</v>
      </c>
      <c r="BM36" s="305">
        <v>6106.9610000000002</v>
      </c>
      <c r="BN36" s="305">
        <v>6110.027</v>
      </c>
      <c r="BO36" s="305">
        <v>6112.9539999999997</v>
      </c>
      <c r="BP36" s="305">
        <v>6115.6490000000003</v>
      </c>
      <c r="BQ36" s="305">
        <v>6118.067</v>
      </c>
      <c r="BR36" s="305">
        <v>6120.3370000000004</v>
      </c>
      <c r="BS36" s="305">
        <v>6122.634</v>
      </c>
      <c r="BT36" s="305">
        <v>6125.09</v>
      </c>
      <c r="BU36" s="305">
        <v>6127.6790000000001</v>
      </c>
      <c r="BV36" s="305">
        <v>6130.335</v>
      </c>
    </row>
    <row r="37" spans="1:74" s="160" customFormat="1" ht="11.25" customHeight="1" x14ac:dyDescent="0.2">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16307.608713</v>
      </c>
      <c r="M37" s="232">
        <v>16318.244257</v>
      </c>
      <c r="N37" s="232">
        <v>16328.276674000001</v>
      </c>
      <c r="O37" s="232">
        <v>16337.814956</v>
      </c>
      <c r="P37" s="232">
        <v>16347.958674</v>
      </c>
      <c r="Q37" s="232">
        <v>16360.055039999999</v>
      </c>
      <c r="R37" s="232">
        <v>16374.732846000001</v>
      </c>
      <c r="S37" s="232">
        <v>16389.747182999999</v>
      </c>
      <c r="T37" s="232">
        <v>16402.134722999999</v>
      </c>
      <c r="U37" s="232">
        <v>16410.260421999999</v>
      </c>
      <c r="V37" s="232">
        <v>16417.802387</v>
      </c>
      <c r="W37" s="232">
        <v>16429.767015000001</v>
      </c>
      <c r="X37" s="232">
        <v>16448.002082999999</v>
      </c>
      <c r="Y37" s="232">
        <v>16461.720893999998</v>
      </c>
      <c r="Z37" s="232">
        <v>16456.978136000002</v>
      </c>
      <c r="AA37" s="232">
        <v>16425.730148999999</v>
      </c>
      <c r="AB37" s="232">
        <v>16383.539898000001</v>
      </c>
      <c r="AC37" s="232">
        <v>16351.871999999999</v>
      </c>
      <c r="AD37" s="232">
        <v>16346.313781999999</v>
      </c>
      <c r="AE37" s="232">
        <v>16358.943396000001</v>
      </c>
      <c r="AF37" s="232">
        <v>16375.961702000001</v>
      </c>
      <c r="AG37" s="232">
        <v>16386.422083000001</v>
      </c>
      <c r="AH37" s="232">
        <v>16390.788009</v>
      </c>
      <c r="AI37" s="232">
        <v>16392.375469999999</v>
      </c>
      <c r="AJ37" s="232">
        <v>16393.924042999999</v>
      </c>
      <c r="AK37" s="232">
        <v>16395.867639</v>
      </c>
      <c r="AL37" s="232">
        <v>16398.063751999998</v>
      </c>
      <c r="AM37" s="232">
        <v>16400.389587000001</v>
      </c>
      <c r="AN37" s="232">
        <v>16402.801184</v>
      </c>
      <c r="AO37" s="232">
        <v>16405.274293999999</v>
      </c>
      <c r="AP37" s="232">
        <v>16407.503934</v>
      </c>
      <c r="AQ37" s="232">
        <v>16408.062193000002</v>
      </c>
      <c r="AR37" s="232">
        <v>16405.240426</v>
      </c>
      <c r="AS37" s="232">
        <v>16398.345281000002</v>
      </c>
      <c r="AT37" s="232">
        <v>16390.744566000001</v>
      </c>
      <c r="AU37" s="232">
        <v>16386.821379000001</v>
      </c>
      <c r="AV37" s="232">
        <v>16389.608717999999</v>
      </c>
      <c r="AW37" s="232">
        <v>16396.739181000001</v>
      </c>
      <c r="AX37" s="232">
        <v>16404.495262</v>
      </c>
      <c r="AY37" s="232">
        <v>16409.955007</v>
      </c>
      <c r="AZ37" s="232">
        <v>16413.378648999998</v>
      </c>
      <c r="BA37" s="232">
        <v>16415.821972000002</v>
      </c>
      <c r="BB37" s="232">
        <v>16418.229342999999</v>
      </c>
      <c r="BC37" s="232">
        <v>16421.099450999998</v>
      </c>
      <c r="BD37" s="305">
        <v>16424.82</v>
      </c>
      <c r="BE37" s="305">
        <v>16429.669999999998</v>
      </c>
      <c r="BF37" s="305">
        <v>16435.53</v>
      </c>
      <c r="BG37" s="305">
        <v>16442.150000000001</v>
      </c>
      <c r="BH37" s="305">
        <v>16449.34</v>
      </c>
      <c r="BI37" s="305">
        <v>16457.04</v>
      </c>
      <c r="BJ37" s="305">
        <v>16465.21</v>
      </c>
      <c r="BK37" s="305">
        <v>16473.78</v>
      </c>
      <c r="BL37" s="305">
        <v>16482.490000000002</v>
      </c>
      <c r="BM37" s="305">
        <v>16491.04</v>
      </c>
      <c r="BN37" s="305">
        <v>16499.18</v>
      </c>
      <c r="BO37" s="305">
        <v>16506.88</v>
      </c>
      <c r="BP37" s="305">
        <v>16514.18</v>
      </c>
      <c r="BQ37" s="305">
        <v>16521.12</v>
      </c>
      <c r="BR37" s="305">
        <v>16527.759999999998</v>
      </c>
      <c r="BS37" s="305">
        <v>16534.189999999999</v>
      </c>
      <c r="BT37" s="305">
        <v>16540.46</v>
      </c>
      <c r="BU37" s="305">
        <v>16546.64</v>
      </c>
      <c r="BV37" s="305">
        <v>16552.77</v>
      </c>
    </row>
    <row r="38" spans="1:74" s="160" customFormat="1" ht="11.25" customHeight="1" x14ac:dyDescent="0.2">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18986.035806</v>
      </c>
      <c r="P38" s="232">
        <v>18986.501289</v>
      </c>
      <c r="Q38" s="232">
        <v>18988.137911999998</v>
      </c>
      <c r="R38" s="232">
        <v>18991.635751999998</v>
      </c>
      <c r="S38" s="232">
        <v>18996.621483999999</v>
      </c>
      <c r="T38" s="232">
        <v>19002.45593</v>
      </c>
      <c r="U38" s="232">
        <v>19009.094879</v>
      </c>
      <c r="V38" s="232">
        <v>19018.873982000001</v>
      </c>
      <c r="W38" s="232">
        <v>19034.723853</v>
      </c>
      <c r="X38" s="232">
        <v>19056.537487000001</v>
      </c>
      <c r="Y38" s="232">
        <v>19072.057392999999</v>
      </c>
      <c r="Z38" s="232">
        <v>19065.988458</v>
      </c>
      <c r="AA38" s="232">
        <v>19029.684959999999</v>
      </c>
      <c r="AB38" s="232">
        <v>18981.098731999999</v>
      </c>
      <c r="AC38" s="232">
        <v>18944.830999999998</v>
      </c>
      <c r="AD38" s="232">
        <v>18938.906094000002</v>
      </c>
      <c r="AE38" s="232">
        <v>18955.040775000001</v>
      </c>
      <c r="AF38" s="232">
        <v>18978.374910999999</v>
      </c>
      <c r="AG38" s="232">
        <v>18996.818620999999</v>
      </c>
      <c r="AH38" s="232">
        <v>19009.363026999999</v>
      </c>
      <c r="AI38" s="232">
        <v>19017.769501999999</v>
      </c>
      <c r="AJ38" s="232">
        <v>19023.88868</v>
      </c>
      <c r="AK38" s="232">
        <v>19029.928251000001</v>
      </c>
      <c r="AL38" s="232">
        <v>19038.185164999999</v>
      </c>
      <c r="AM38" s="232">
        <v>19050.084957999999</v>
      </c>
      <c r="AN38" s="232">
        <v>19063.567497</v>
      </c>
      <c r="AO38" s="232">
        <v>19075.701236000001</v>
      </c>
      <c r="AP38" s="232">
        <v>19084.131374000001</v>
      </c>
      <c r="AQ38" s="232">
        <v>19088.810096000001</v>
      </c>
      <c r="AR38" s="232">
        <v>19090.266329999999</v>
      </c>
      <c r="AS38" s="232">
        <v>19089.555573000001</v>
      </c>
      <c r="AT38" s="232">
        <v>19089.839576999999</v>
      </c>
      <c r="AU38" s="232">
        <v>19094.806660999999</v>
      </c>
      <c r="AV38" s="232">
        <v>19106.862471</v>
      </c>
      <c r="AW38" s="232">
        <v>19123.281981</v>
      </c>
      <c r="AX38" s="232">
        <v>19140.057491</v>
      </c>
      <c r="AY38" s="232">
        <v>19153.901118999998</v>
      </c>
      <c r="AZ38" s="232">
        <v>19164.404231</v>
      </c>
      <c r="BA38" s="232">
        <v>19171.878012000001</v>
      </c>
      <c r="BB38" s="232">
        <v>19176.841283999998</v>
      </c>
      <c r="BC38" s="232">
        <v>19180.643438999999</v>
      </c>
      <c r="BD38" s="305">
        <v>19184.84</v>
      </c>
      <c r="BE38" s="305">
        <v>19190.63</v>
      </c>
      <c r="BF38" s="305">
        <v>19197.78</v>
      </c>
      <c r="BG38" s="305">
        <v>19205.689999999999</v>
      </c>
      <c r="BH38" s="305">
        <v>19213.86</v>
      </c>
      <c r="BI38" s="305">
        <v>19222.259999999998</v>
      </c>
      <c r="BJ38" s="305">
        <v>19230.919999999998</v>
      </c>
      <c r="BK38" s="305">
        <v>19239.87</v>
      </c>
      <c r="BL38" s="305">
        <v>19249</v>
      </c>
      <c r="BM38" s="305">
        <v>19258.16</v>
      </c>
      <c r="BN38" s="305">
        <v>19267.189999999999</v>
      </c>
      <c r="BO38" s="305">
        <v>19275.939999999999</v>
      </c>
      <c r="BP38" s="305">
        <v>19284.259999999998</v>
      </c>
      <c r="BQ38" s="305">
        <v>19292.05</v>
      </c>
      <c r="BR38" s="305">
        <v>19299.48</v>
      </c>
      <c r="BS38" s="305">
        <v>19306.79</v>
      </c>
      <c r="BT38" s="305">
        <v>19314.14</v>
      </c>
      <c r="BU38" s="305">
        <v>19321.55</v>
      </c>
      <c r="BV38" s="305">
        <v>19329</v>
      </c>
    </row>
    <row r="39" spans="1:74" s="160" customFormat="1" ht="11.25" customHeight="1" x14ac:dyDescent="0.2">
      <c r="A39" s="148" t="s">
        <v>714</v>
      </c>
      <c r="B39" s="204" t="s">
        <v>434</v>
      </c>
      <c r="C39" s="232">
        <v>8529.4951497000002</v>
      </c>
      <c r="D39" s="232">
        <v>8537.9162770000003</v>
      </c>
      <c r="E39" s="232">
        <v>8545.5458139000002</v>
      </c>
      <c r="F39" s="232">
        <v>8551.9682790999996</v>
      </c>
      <c r="G39" s="232">
        <v>8557.4689696999994</v>
      </c>
      <c r="H39" s="232">
        <v>8562.5083775000003</v>
      </c>
      <c r="I39" s="232">
        <v>8567.4752736999999</v>
      </c>
      <c r="J39" s="232">
        <v>8572.4715479999995</v>
      </c>
      <c r="K39" s="232">
        <v>8577.5273694000007</v>
      </c>
      <c r="L39" s="232">
        <v>8582.6426037000001</v>
      </c>
      <c r="M39" s="232">
        <v>8587.6959022999999</v>
      </c>
      <c r="N39" s="232">
        <v>8592.5356131000008</v>
      </c>
      <c r="O39" s="232">
        <v>8597.1315527000006</v>
      </c>
      <c r="P39" s="232">
        <v>8601.9394119999997</v>
      </c>
      <c r="Q39" s="232">
        <v>8607.5363505999994</v>
      </c>
      <c r="R39" s="232">
        <v>8614.2443461000003</v>
      </c>
      <c r="S39" s="232">
        <v>8621.3646473999997</v>
      </c>
      <c r="T39" s="232">
        <v>8627.9433215000008</v>
      </c>
      <c r="U39" s="232">
        <v>8633.5215432999994</v>
      </c>
      <c r="V39" s="232">
        <v>8639.6209201999991</v>
      </c>
      <c r="W39" s="232">
        <v>8648.2581673000004</v>
      </c>
      <c r="X39" s="232">
        <v>8659.9216481000003</v>
      </c>
      <c r="Y39" s="232">
        <v>8668.9863181000001</v>
      </c>
      <c r="Z39" s="232">
        <v>8668.2987809000006</v>
      </c>
      <c r="AA39" s="232">
        <v>8653.7905301999999</v>
      </c>
      <c r="AB39" s="232">
        <v>8633.7326214000004</v>
      </c>
      <c r="AC39" s="232">
        <v>8619.4809999999998</v>
      </c>
      <c r="AD39" s="232">
        <v>8619.3054279999997</v>
      </c>
      <c r="AE39" s="232">
        <v>8629.1309325000002</v>
      </c>
      <c r="AF39" s="232">
        <v>8641.7963571</v>
      </c>
      <c r="AG39" s="232">
        <v>8651.6242125999997</v>
      </c>
      <c r="AH39" s="232">
        <v>8658.8716793999993</v>
      </c>
      <c r="AI39" s="232">
        <v>8665.2796051999994</v>
      </c>
      <c r="AJ39" s="232">
        <v>8672.3040603999998</v>
      </c>
      <c r="AK39" s="232">
        <v>8680.2620074000006</v>
      </c>
      <c r="AL39" s="232">
        <v>8689.1856315000005</v>
      </c>
      <c r="AM39" s="232">
        <v>8698.9039068000002</v>
      </c>
      <c r="AN39" s="232">
        <v>8708.4329629999993</v>
      </c>
      <c r="AO39" s="232">
        <v>8716.5857190000006</v>
      </c>
      <c r="AP39" s="232">
        <v>8722.4577489000003</v>
      </c>
      <c r="AQ39" s="232">
        <v>8726.2752495000004</v>
      </c>
      <c r="AR39" s="232">
        <v>8728.5470728</v>
      </c>
      <c r="AS39" s="232">
        <v>8729.9722602999991</v>
      </c>
      <c r="AT39" s="232">
        <v>8732.0106099000004</v>
      </c>
      <c r="AU39" s="232">
        <v>8736.3121088999997</v>
      </c>
      <c r="AV39" s="232">
        <v>8743.9140929999994</v>
      </c>
      <c r="AW39" s="232">
        <v>8753.4032915000007</v>
      </c>
      <c r="AX39" s="232">
        <v>8762.7537823000002</v>
      </c>
      <c r="AY39" s="232">
        <v>8770.4048915000003</v>
      </c>
      <c r="AZ39" s="232">
        <v>8776.6569374999999</v>
      </c>
      <c r="BA39" s="232">
        <v>8782.2754865999996</v>
      </c>
      <c r="BB39" s="232">
        <v>8787.9301632000006</v>
      </c>
      <c r="BC39" s="232">
        <v>8793.9068227999996</v>
      </c>
      <c r="BD39" s="305">
        <v>8800.3950000000004</v>
      </c>
      <c r="BE39" s="305">
        <v>8807.4689999999991</v>
      </c>
      <c r="BF39" s="305">
        <v>8814.7350000000006</v>
      </c>
      <c r="BG39" s="305">
        <v>8821.6830000000009</v>
      </c>
      <c r="BH39" s="305">
        <v>8827.9509999999991</v>
      </c>
      <c r="BI39" s="305">
        <v>8833.7639999999992</v>
      </c>
      <c r="BJ39" s="305">
        <v>8839.4940000000006</v>
      </c>
      <c r="BK39" s="305">
        <v>8845.4419999999991</v>
      </c>
      <c r="BL39" s="305">
        <v>8851.616</v>
      </c>
      <c r="BM39" s="305">
        <v>8857.9549999999999</v>
      </c>
      <c r="BN39" s="305">
        <v>8864.3739999999998</v>
      </c>
      <c r="BO39" s="305">
        <v>8870.6980000000003</v>
      </c>
      <c r="BP39" s="305">
        <v>8876.7340000000004</v>
      </c>
      <c r="BQ39" s="305">
        <v>8882.3529999999992</v>
      </c>
      <c r="BR39" s="305">
        <v>8887.7009999999991</v>
      </c>
      <c r="BS39" s="305">
        <v>8892.99</v>
      </c>
      <c r="BT39" s="305">
        <v>8898.3889999999992</v>
      </c>
      <c r="BU39" s="305">
        <v>8903.8919999999998</v>
      </c>
      <c r="BV39" s="305">
        <v>8909.4459999999999</v>
      </c>
    </row>
    <row r="40" spans="1:74" s="160" customFormat="1" ht="11.25" customHeight="1" x14ac:dyDescent="0.2">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25654.162667000001</v>
      </c>
      <c r="Q40" s="232">
        <v>25670.691943000002</v>
      </c>
      <c r="R40" s="232">
        <v>25689.121363999999</v>
      </c>
      <c r="S40" s="232">
        <v>25710.053255999999</v>
      </c>
      <c r="T40" s="232">
        <v>25734.03686</v>
      </c>
      <c r="U40" s="232">
        <v>25761.972709000001</v>
      </c>
      <c r="V40" s="232">
        <v>25796.166503</v>
      </c>
      <c r="W40" s="232">
        <v>25839.275232</v>
      </c>
      <c r="X40" s="232">
        <v>25890.116532</v>
      </c>
      <c r="Y40" s="232">
        <v>25932.150622000001</v>
      </c>
      <c r="Z40" s="232">
        <v>25944.998362999999</v>
      </c>
      <c r="AA40" s="232">
        <v>25917.158467000001</v>
      </c>
      <c r="AB40" s="232">
        <v>25872.641030999999</v>
      </c>
      <c r="AC40" s="232">
        <v>25844.333999999999</v>
      </c>
      <c r="AD40" s="232">
        <v>25856.199659999998</v>
      </c>
      <c r="AE40" s="232">
        <v>25896.497660000001</v>
      </c>
      <c r="AF40" s="232">
        <v>25944.561990999999</v>
      </c>
      <c r="AG40" s="232">
        <v>25984.210081000001</v>
      </c>
      <c r="AH40" s="232">
        <v>26017.193121</v>
      </c>
      <c r="AI40" s="232">
        <v>26049.745738000001</v>
      </c>
      <c r="AJ40" s="232">
        <v>26086.688531</v>
      </c>
      <c r="AK40" s="232">
        <v>26127.185974</v>
      </c>
      <c r="AL40" s="232">
        <v>26168.988512</v>
      </c>
      <c r="AM40" s="232">
        <v>26210.004375</v>
      </c>
      <c r="AN40" s="232">
        <v>26248.772940999999</v>
      </c>
      <c r="AO40" s="232">
        <v>26283.991376999998</v>
      </c>
      <c r="AP40" s="232">
        <v>26314.461320999999</v>
      </c>
      <c r="AQ40" s="232">
        <v>26339.402300999998</v>
      </c>
      <c r="AR40" s="232">
        <v>26358.138318000001</v>
      </c>
      <c r="AS40" s="232">
        <v>26371.272669000002</v>
      </c>
      <c r="AT40" s="232">
        <v>26384.525817999998</v>
      </c>
      <c r="AU40" s="232">
        <v>26404.897527000001</v>
      </c>
      <c r="AV40" s="232">
        <v>26437.082334999999</v>
      </c>
      <c r="AW40" s="232">
        <v>26476.553899999999</v>
      </c>
      <c r="AX40" s="232">
        <v>26516.480658</v>
      </c>
      <c r="AY40" s="232">
        <v>26551.510168000001</v>
      </c>
      <c r="AZ40" s="232">
        <v>26582.206459000001</v>
      </c>
      <c r="BA40" s="232">
        <v>26610.612682999999</v>
      </c>
      <c r="BB40" s="232">
        <v>26638.527845000001</v>
      </c>
      <c r="BC40" s="232">
        <v>26666.774372</v>
      </c>
      <c r="BD40" s="305">
        <v>26695.93</v>
      </c>
      <c r="BE40" s="305">
        <v>26726.35</v>
      </c>
      <c r="BF40" s="305">
        <v>26757.46</v>
      </c>
      <c r="BG40" s="305">
        <v>26788.49</v>
      </c>
      <c r="BH40" s="305">
        <v>26818.86</v>
      </c>
      <c r="BI40" s="305">
        <v>26848.880000000001</v>
      </c>
      <c r="BJ40" s="305">
        <v>26879.09</v>
      </c>
      <c r="BK40" s="305">
        <v>26909.87</v>
      </c>
      <c r="BL40" s="305">
        <v>26940.94</v>
      </c>
      <c r="BM40" s="305">
        <v>26971.86</v>
      </c>
      <c r="BN40" s="305">
        <v>27002.23</v>
      </c>
      <c r="BO40" s="305">
        <v>27031.83</v>
      </c>
      <c r="BP40" s="305">
        <v>27060.46</v>
      </c>
      <c r="BQ40" s="305">
        <v>27088.06</v>
      </c>
      <c r="BR40" s="305">
        <v>27115.13</v>
      </c>
      <c r="BS40" s="305">
        <v>27142.31</v>
      </c>
      <c r="BT40" s="305">
        <v>27170.1</v>
      </c>
      <c r="BU40" s="305">
        <v>27198.38</v>
      </c>
      <c r="BV40" s="305">
        <v>27226.91</v>
      </c>
    </row>
    <row r="41" spans="1:74" s="160" customFormat="1" ht="11.25" customHeight="1" x14ac:dyDescent="0.2">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7652.8080910999997</v>
      </c>
      <c r="M41" s="232">
        <v>7659.3672924000002</v>
      </c>
      <c r="N41" s="232">
        <v>7665.5697135999999</v>
      </c>
      <c r="O41" s="232">
        <v>7671.6646737000001</v>
      </c>
      <c r="P41" s="232">
        <v>7678.1138596999999</v>
      </c>
      <c r="Q41" s="232">
        <v>7685.4320504999996</v>
      </c>
      <c r="R41" s="232">
        <v>7693.8516515000001</v>
      </c>
      <c r="S41" s="232">
        <v>7702.4755730999996</v>
      </c>
      <c r="T41" s="232">
        <v>7710.1243520999997</v>
      </c>
      <c r="U41" s="232">
        <v>7716.1757115999999</v>
      </c>
      <c r="V41" s="232">
        <v>7722.2361209000001</v>
      </c>
      <c r="W41" s="232">
        <v>7730.4692355999996</v>
      </c>
      <c r="X41" s="232">
        <v>7741.6071535999999</v>
      </c>
      <c r="Y41" s="232">
        <v>7750.6557414999997</v>
      </c>
      <c r="Z41" s="232">
        <v>7751.1893083000004</v>
      </c>
      <c r="AA41" s="232">
        <v>7739.5073861999999</v>
      </c>
      <c r="AB41" s="232">
        <v>7722.8104004999996</v>
      </c>
      <c r="AC41" s="232">
        <v>7711.0240000000003</v>
      </c>
      <c r="AD41" s="232">
        <v>7711.4082592000004</v>
      </c>
      <c r="AE41" s="232">
        <v>7720.5609563999997</v>
      </c>
      <c r="AF41" s="232">
        <v>7732.4142955999996</v>
      </c>
      <c r="AG41" s="232">
        <v>7742.1776565</v>
      </c>
      <c r="AH41" s="232">
        <v>7750.1691219000004</v>
      </c>
      <c r="AI41" s="232">
        <v>7757.9839504000001</v>
      </c>
      <c r="AJ41" s="232">
        <v>7766.8752785999995</v>
      </c>
      <c r="AK41" s="232">
        <v>7776.7277561000001</v>
      </c>
      <c r="AL41" s="232">
        <v>7787.0839104999995</v>
      </c>
      <c r="AM41" s="232">
        <v>7797.4484516000002</v>
      </c>
      <c r="AN41" s="232">
        <v>7807.1748166999996</v>
      </c>
      <c r="AO41" s="232">
        <v>7815.5786251999998</v>
      </c>
      <c r="AP41" s="232">
        <v>7822.1314229</v>
      </c>
      <c r="AQ41" s="232">
        <v>7826.9284617000003</v>
      </c>
      <c r="AR41" s="232">
        <v>7830.2209198999999</v>
      </c>
      <c r="AS41" s="232">
        <v>7832.4848697999996</v>
      </c>
      <c r="AT41" s="232">
        <v>7835.0959597000001</v>
      </c>
      <c r="AU41" s="232">
        <v>7839.654732</v>
      </c>
      <c r="AV41" s="232">
        <v>7847.1950846999998</v>
      </c>
      <c r="AW41" s="232">
        <v>7856.4843387000001</v>
      </c>
      <c r="AX41" s="232">
        <v>7865.7231705000004</v>
      </c>
      <c r="AY41" s="232">
        <v>7873.5071355</v>
      </c>
      <c r="AZ41" s="232">
        <v>7880.0113039999997</v>
      </c>
      <c r="BA41" s="232">
        <v>7885.8056250999998</v>
      </c>
      <c r="BB41" s="232">
        <v>7891.4113691000002</v>
      </c>
      <c r="BC41" s="232">
        <v>7897.1550913999999</v>
      </c>
      <c r="BD41" s="305">
        <v>7903.3149999999996</v>
      </c>
      <c r="BE41" s="305">
        <v>7910.0429999999997</v>
      </c>
      <c r="BF41" s="305">
        <v>7916.9970000000003</v>
      </c>
      <c r="BG41" s="305">
        <v>7923.7049999999999</v>
      </c>
      <c r="BH41" s="305">
        <v>7929.8360000000002</v>
      </c>
      <c r="BI41" s="305">
        <v>7935.6049999999996</v>
      </c>
      <c r="BJ41" s="305">
        <v>7941.3630000000003</v>
      </c>
      <c r="BK41" s="305">
        <v>7947.3770000000004</v>
      </c>
      <c r="BL41" s="305">
        <v>7953.5680000000002</v>
      </c>
      <c r="BM41" s="305">
        <v>7959.7709999999997</v>
      </c>
      <c r="BN41" s="305">
        <v>7965.848</v>
      </c>
      <c r="BO41" s="305">
        <v>7971.76</v>
      </c>
      <c r="BP41" s="305">
        <v>7977.4960000000001</v>
      </c>
      <c r="BQ41" s="305">
        <v>7983.06</v>
      </c>
      <c r="BR41" s="305">
        <v>7988.5119999999997</v>
      </c>
      <c r="BS41" s="305">
        <v>7993.93</v>
      </c>
      <c r="BT41" s="305">
        <v>7999.3760000000002</v>
      </c>
      <c r="BU41" s="305">
        <v>8004.85</v>
      </c>
      <c r="BV41" s="305">
        <v>8010.3370000000004</v>
      </c>
    </row>
    <row r="42" spans="1:74" s="160" customFormat="1" ht="11.25" customHeight="1" x14ac:dyDescent="0.2">
      <c r="A42" s="148" t="s">
        <v>717</v>
      </c>
      <c r="B42" s="204" t="s">
        <v>437</v>
      </c>
      <c r="C42" s="232">
        <v>14717.540993000001</v>
      </c>
      <c r="D42" s="232">
        <v>14732.377261</v>
      </c>
      <c r="E42" s="232">
        <v>14745.162404000001</v>
      </c>
      <c r="F42" s="232">
        <v>14755.090436</v>
      </c>
      <c r="G42" s="232">
        <v>14764.121298</v>
      </c>
      <c r="H42" s="232">
        <v>14774.906413999999</v>
      </c>
      <c r="I42" s="232">
        <v>14789.352589</v>
      </c>
      <c r="J42" s="232">
        <v>14806.388156999999</v>
      </c>
      <c r="K42" s="232">
        <v>14824.196832</v>
      </c>
      <c r="L42" s="232">
        <v>14841.309525999999</v>
      </c>
      <c r="M42" s="232">
        <v>14857.64594</v>
      </c>
      <c r="N42" s="232">
        <v>14873.472972</v>
      </c>
      <c r="O42" s="232">
        <v>14889.137816</v>
      </c>
      <c r="P42" s="232">
        <v>14905.308848000001</v>
      </c>
      <c r="Q42" s="232">
        <v>14922.734739</v>
      </c>
      <c r="R42" s="232">
        <v>14941.844028</v>
      </c>
      <c r="S42" s="232">
        <v>14961.784712999999</v>
      </c>
      <c r="T42" s="232">
        <v>14981.384658999999</v>
      </c>
      <c r="U42" s="232">
        <v>15000.187844</v>
      </c>
      <c r="V42" s="232">
        <v>15020.602706</v>
      </c>
      <c r="W42" s="232">
        <v>15045.753796999999</v>
      </c>
      <c r="X42" s="232">
        <v>15076.191412</v>
      </c>
      <c r="Y42" s="232">
        <v>15102.168825999999</v>
      </c>
      <c r="Z42" s="232">
        <v>15111.365061</v>
      </c>
      <c r="AA42" s="232">
        <v>15096.752657000001</v>
      </c>
      <c r="AB42" s="232">
        <v>15072.478251</v>
      </c>
      <c r="AC42" s="232">
        <v>15057.982</v>
      </c>
      <c r="AD42" s="232">
        <v>15067.375053</v>
      </c>
      <c r="AE42" s="232">
        <v>15093.452517</v>
      </c>
      <c r="AF42" s="232">
        <v>15123.680490000001</v>
      </c>
      <c r="AG42" s="232">
        <v>15148.304093000001</v>
      </c>
      <c r="AH42" s="232">
        <v>15168.684555</v>
      </c>
      <c r="AI42" s="232">
        <v>15188.962126</v>
      </c>
      <c r="AJ42" s="232">
        <v>15212.282423000001</v>
      </c>
      <c r="AK42" s="232">
        <v>15237.812518999999</v>
      </c>
      <c r="AL42" s="232">
        <v>15263.724853</v>
      </c>
      <c r="AM42" s="232">
        <v>15288.437257</v>
      </c>
      <c r="AN42" s="232">
        <v>15311.349147000001</v>
      </c>
      <c r="AO42" s="232">
        <v>15332.105331999999</v>
      </c>
      <c r="AP42" s="232">
        <v>15350.383785</v>
      </c>
      <c r="AQ42" s="232">
        <v>15365.995126</v>
      </c>
      <c r="AR42" s="232">
        <v>15378.783137</v>
      </c>
      <c r="AS42" s="232">
        <v>15389.169017</v>
      </c>
      <c r="AT42" s="232">
        <v>15399.88363</v>
      </c>
      <c r="AU42" s="232">
        <v>15414.235258000001</v>
      </c>
      <c r="AV42" s="232">
        <v>15434.424239</v>
      </c>
      <c r="AW42" s="232">
        <v>15458.219139000001</v>
      </c>
      <c r="AX42" s="232">
        <v>15482.280580000001</v>
      </c>
      <c r="AY42" s="232">
        <v>15503.962301</v>
      </c>
      <c r="AZ42" s="232">
        <v>15523.390507</v>
      </c>
      <c r="BA42" s="232">
        <v>15541.38452</v>
      </c>
      <c r="BB42" s="232">
        <v>15558.738734</v>
      </c>
      <c r="BC42" s="232">
        <v>15576.147832000001</v>
      </c>
      <c r="BD42" s="305">
        <v>15594.28</v>
      </c>
      <c r="BE42" s="305">
        <v>15613.55</v>
      </c>
      <c r="BF42" s="305">
        <v>15633.31</v>
      </c>
      <c r="BG42" s="305">
        <v>15652.66</v>
      </c>
      <c r="BH42" s="305">
        <v>15670.95</v>
      </c>
      <c r="BI42" s="305">
        <v>15688.56</v>
      </c>
      <c r="BJ42" s="305">
        <v>15706.1</v>
      </c>
      <c r="BK42" s="305">
        <v>15724.04</v>
      </c>
      <c r="BL42" s="305">
        <v>15742.25</v>
      </c>
      <c r="BM42" s="305">
        <v>15760.44</v>
      </c>
      <c r="BN42" s="305">
        <v>15778.38</v>
      </c>
      <c r="BO42" s="305">
        <v>15796.04</v>
      </c>
      <c r="BP42" s="305">
        <v>15813.44</v>
      </c>
      <c r="BQ42" s="305">
        <v>15830.63</v>
      </c>
      <c r="BR42" s="305">
        <v>15847.66</v>
      </c>
      <c r="BS42" s="305">
        <v>15864.6</v>
      </c>
      <c r="BT42" s="305">
        <v>15881.51</v>
      </c>
      <c r="BU42" s="305">
        <v>15898.4</v>
      </c>
      <c r="BV42" s="305">
        <v>15915.29</v>
      </c>
    </row>
    <row r="43" spans="1:74" s="160" customFormat="1" ht="11.25" customHeight="1" x14ac:dyDescent="0.2">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9218.6830408000005</v>
      </c>
      <c r="M43" s="232">
        <v>9230.0693030999992</v>
      </c>
      <c r="N43" s="232">
        <v>9241.3010104000005</v>
      </c>
      <c r="O43" s="232">
        <v>9252.3358134999999</v>
      </c>
      <c r="P43" s="232">
        <v>9263.5127840999994</v>
      </c>
      <c r="Q43" s="232">
        <v>9275.2663494000008</v>
      </c>
      <c r="R43" s="232">
        <v>9287.9082433999993</v>
      </c>
      <c r="S43" s="232">
        <v>9301.2594274999992</v>
      </c>
      <c r="T43" s="232">
        <v>9315.0181702000009</v>
      </c>
      <c r="U43" s="232">
        <v>9329.1825680000002</v>
      </c>
      <c r="V43" s="232">
        <v>9344.9500301999997</v>
      </c>
      <c r="W43" s="232">
        <v>9363.8177942999992</v>
      </c>
      <c r="X43" s="232">
        <v>9385.7568093000009</v>
      </c>
      <c r="Y43" s="232">
        <v>9404.6328706000004</v>
      </c>
      <c r="Z43" s="232">
        <v>9412.7854850000003</v>
      </c>
      <c r="AA43" s="232">
        <v>9405.9168735999992</v>
      </c>
      <c r="AB43" s="232">
        <v>9393.1801145000009</v>
      </c>
      <c r="AC43" s="232">
        <v>9387.0910000000003</v>
      </c>
      <c r="AD43" s="232">
        <v>9396.7308656000005</v>
      </c>
      <c r="AE43" s="232">
        <v>9417.4432204999994</v>
      </c>
      <c r="AF43" s="232">
        <v>9441.1371168999995</v>
      </c>
      <c r="AG43" s="232">
        <v>9461.4602900999998</v>
      </c>
      <c r="AH43" s="232">
        <v>9479.0152061000008</v>
      </c>
      <c r="AI43" s="232">
        <v>9496.1430139000004</v>
      </c>
      <c r="AJ43" s="232">
        <v>9514.6791288000004</v>
      </c>
      <c r="AK43" s="232">
        <v>9534.4360314000005</v>
      </c>
      <c r="AL43" s="232">
        <v>9554.7204688000002</v>
      </c>
      <c r="AM43" s="232">
        <v>9574.8400985999997</v>
      </c>
      <c r="AN43" s="232">
        <v>9594.1062199999997</v>
      </c>
      <c r="AO43" s="232">
        <v>9611.8310430000001</v>
      </c>
      <c r="AP43" s="232">
        <v>9627.4826799000002</v>
      </c>
      <c r="AQ43" s="232">
        <v>9641.1528543999993</v>
      </c>
      <c r="AR43" s="232">
        <v>9653.0891924000007</v>
      </c>
      <c r="AS43" s="232">
        <v>9663.8150621000004</v>
      </c>
      <c r="AT43" s="232">
        <v>9674.9567987999999</v>
      </c>
      <c r="AU43" s="232">
        <v>9688.4164794999997</v>
      </c>
      <c r="AV43" s="232">
        <v>9705.4296121000007</v>
      </c>
      <c r="AW43" s="232">
        <v>9724.5654259999992</v>
      </c>
      <c r="AX43" s="232">
        <v>9743.7265810000008</v>
      </c>
      <c r="AY43" s="232">
        <v>9761.2292646000005</v>
      </c>
      <c r="AZ43" s="232">
        <v>9777.0437729000005</v>
      </c>
      <c r="BA43" s="232">
        <v>9791.5539296000006</v>
      </c>
      <c r="BB43" s="232">
        <v>9805.1905901999999</v>
      </c>
      <c r="BC43" s="232">
        <v>9818.5727380999997</v>
      </c>
      <c r="BD43" s="305">
        <v>9832.366</v>
      </c>
      <c r="BE43" s="305">
        <v>9847.01</v>
      </c>
      <c r="BF43" s="305">
        <v>9862.0329999999994</v>
      </c>
      <c r="BG43" s="305">
        <v>9876.7350000000006</v>
      </c>
      <c r="BH43" s="305">
        <v>9890.6059999999998</v>
      </c>
      <c r="BI43" s="305">
        <v>9903.8819999999996</v>
      </c>
      <c r="BJ43" s="305">
        <v>9916.9879999999994</v>
      </c>
      <c r="BK43" s="305">
        <v>9930.2849999999999</v>
      </c>
      <c r="BL43" s="305">
        <v>9943.8799999999992</v>
      </c>
      <c r="BM43" s="305">
        <v>9957.8169999999991</v>
      </c>
      <c r="BN43" s="305">
        <v>9972.06</v>
      </c>
      <c r="BO43" s="305">
        <v>9986.2459999999992</v>
      </c>
      <c r="BP43" s="305">
        <v>9999.9310000000005</v>
      </c>
      <c r="BQ43" s="305">
        <v>10012.82</v>
      </c>
      <c r="BR43" s="305">
        <v>10025.219999999999</v>
      </c>
      <c r="BS43" s="305">
        <v>10037.58</v>
      </c>
      <c r="BT43" s="305">
        <v>10050.27</v>
      </c>
      <c r="BU43" s="305">
        <v>10063.24</v>
      </c>
      <c r="BV43" s="305">
        <v>10076.34</v>
      </c>
    </row>
    <row r="44" spans="1:74" s="160" customFormat="1" ht="11.25" customHeight="1" x14ac:dyDescent="0.2">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18866.834398999999</v>
      </c>
      <c r="P44" s="232">
        <v>18873.17425</v>
      </c>
      <c r="Q44" s="232">
        <v>18881.007992999999</v>
      </c>
      <c r="R44" s="232">
        <v>18890.980686999999</v>
      </c>
      <c r="S44" s="232">
        <v>18902.099426000001</v>
      </c>
      <c r="T44" s="232">
        <v>18912.961812000001</v>
      </c>
      <c r="U44" s="232">
        <v>18923.019966</v>
      </c>
      <c r="V44" s="232">
        <v>18935.144077000001</v>
      </c>
      <c r="W44" s="232">
        <v>18953.058851999998</v>
      </c>
      <c r="X44" s="232">
        <v>18977.294045999999</v>
      </c>
      <c r="Y44" s="232">
        <v>18995.599597</v>
      </c>
      <c r="Z44" s="232">
        <v>18992.530490000001</v>
      </c>
      <c r="AA44" s="232">
        <v>18959.348671</v>
      </c>
      <c r="AB44" s="232">
        <v>18914.143925</v>
      </c>
      <c r="AC44" s="232">
        <v>18881.713</v>
      </c>
      <c r="AD44" s="232">
        <v>18879.958621000002</v>
      </c>
      <c r="AE44" s="232">
        <v>18899.207423</v>
      </c>
      <c r="AF44" s="232">
        <v>18922.892018999999</v>
      </c>
      <c r="AG44" s="232">
        <v>18938.087993000001</v>
      </c>
      <c r="AH44" s="232">
        <v>18946.442802000001</v>
      </c>
      <c r="AI44" s="232">
        <v>18953.246870999999</v>
      </c>
      <c r="AJ44" s="232">
        <v>18962.573658000001</v>
      </c>
      <c r="AK44" s="232">
        <v>18973.628745000002</v>
      </c>
      <c r="AL44" s="232">
        <v>18984.400743999999</v>
      </c>
      <c r="AM44" s="232">
        <v>18993.144273999998</v>
      </c>
      <c r="AN44" s="232">
        <v>18999.177971000001</v>
      </c>
      <c r="AO44" s="232">
        <v>19002.086476</v>
      </c>
      <c r="AP44" s="232">
        <v>19001.621062999999</v>
      </c>
      <c r="AQ44" s="232">
        <v>18998.199529000001</v>
      </c>
      <c r="AR44" s="232">
        <v>18992.406306000001</v>
      </c>
      <c r="AS44" s="232">
        <v>18985.290235</v>
      </c>
      <c r="AT44" s="232">
        <v>18979.757810999999</v>
      </c>
      <c r="AU44" s="232">
        <v>18979.179937000001</v>
      </c>
      <c r="AV44" s="232">
        <v>18985.789135999999</v>
      </c>
      <c r="AW44" s="232">
        <v>18997.264399</v>
      </c>
      <c r="AX44" s="232">
        <v>19010.146334000001</v>
      </c>
      <c r="AY44" s="232">
        <v>19021.572131000001</v>
      </c>
      <c r="AZ44" s="232">
        <v>19031.065313999999</v>
      </c>
      <c r="BA44" s="232">
        <v>19038.745988999999</v>
      </c>
      <c r="BB44" s="232">
        <v>19044.965045000001</v>
      </c>
      <c r="BC44" s="232">
        <v>19050.996507</v>
      </c>
      <c r="BD44" s="305">
        <v>19058.349999999999</v>
      </c>
      <c r="BE44" s="305">
        <v>19067.98</v>
      </c>
      <c r="BF44" s="305">
        <v>19078.71</v>
      </c>
      <c r="BG44" s="305">
        <v>19088.82</v>
      </c>
      <c r="BH44" s="305">
        <v>19097.07</v>
      </c>
      <c r="BI44" s="305">
        <v>19104.09</v>
      </c>
      <c r="BJ44" s="305">
        <v>19111.02</v>
      </c>
      <c r="BK44" s="305">
        <v>19118.71</v>
      </c>
      <c r="BL44" s="305">
        <v>19126.98</v>
      </c>
      <c r="BM44" s="305">
        <v>19135.41</v>
      </c>
      <c r="BN44" s="305">
        <v>19143.599999999999</v>
      </c>
      <c r="BO44" s="305">
        <v>19151.439999999999</v>
      </c>
      <c r="BP44" s="305">
        <v>19158.849999999999</v>
      </c>
      <c r="BQ44" s="305">
        <v>19165.849999999999</v>
      </c>
      <c r="BR44" s="305">
        <v>19172.78</v>
      </c>
      <c r="BS44" s="305">
        <v>19180.080000000002</v>
      </c>
      <c r="BT44" s="305">
        <v>19188.060000000001</v>
      </c>
      <c r="BU44" s="305">
        <v>19196.580000000002</v>
      </c>
      <c r="BV44" s="305">
        <v>19205.36</v>
      </c>
    </row>
    <row r="45" spans="1:74" s="160" customFormat="1" ht="11.25" customHeight="1" x14ac:dyDescent="0.2">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25" customHeight="1" x14ac:dyDescent="0.2">
      <c r="A46" s="148" t="s">
        <v>721</v>
      </c>
      <c r="B46" s="204" t="s">
        <v>432</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6.9597301325999998</v>
      </c>
      <c r="AK46" s="250">
        <v>7.0055853108999999</v>
      </c>
      <c r="AL46" s="250">
        <v>7.0408845564</v>
      </c>
      <c r="AM46" s="250">
        <v>7.0525688438999996</v>
      </c>
      <c r="AN46" s="250">
        <v>7.0765504926</v>
      </c>
      <c r="AO46" s="250">
        <v>7.0997704773999999</v>
      </c>
      <c r="AP46" s="250">
        <v>7.1186258530000002</v>
      </c>
      <c r="AQ46" s="250">
        <v>7.1430247187000004</v>
      </c>
      <c r="AR46" s="250">
        <v>7.1693641293999999</v>
      </c>
      <c r="AS46" s="250">
        <v>7.2019490710999996</v>
      </c>
      <c r="AT46" s="250">
        <v>7.2289408319000001</v>
      </c>
      <c r="AU46" s="250">
        <v>7.2546443980999999</v>
      </c>
      <c r="AV46" s="250">
        <v>7.2758230283999996</v>
      </c>
      <c r="AW46" s="250">
        <v>7.3013777609000003</v>
      </c>
      <c r="AX46" s="250">
        <v>7.3280718545000001</v>
      </c>
      <c r="AY46" s="250">
        <v>7.3597827250999996</v>
      </c>
      <c r="AZ46" s="250">
        <v>7.3858474790999997</v>
      </c>
      <c r="BA46" s="250">
        <v>7.4101435325000002</v>
      </c>
      <c r="BB46" s="250">
        <v>7.4357838612</v>
      </c>
      <c r="BC46" s="250">
        <v>7.4542077812</v>
      </c>
      <c r="BD46" s="316">
        <v>7.4685280000000001</v>
      </c>
      <c r="BE46" s="316">
        <v>7.4756119999999999</v>
      </c>
      <c r="BF46" s="316">
        <v>7.484076</v>
      </c>
      <c r="BG46" s="316">
        <v>7.4907849999999998</v>
      </c>
      <c r="BH46" s="316">
        <v>7.4955480000000003</v>
      </c>
      <c r="BI46" s="316">
        <v>7.4988960000000002</v>
      </c>
      <c r="BJ46" s="316">
        <v>7.5006360000000001</v>
      </c>
      <c r="BK46" s="316">
        <v>7.498812</v>
      </c>
      <c r="BL46" s="316">
        <v>7.4988020000000004</v>
      </c>
      <c r="BM46" s="316">
        <v>7.4986509999999997</v>
      </c>
      <c r="BN46" s="316">
        <v>7.4985809999999997</v>
      </c>
      <c r="BO46" s="316">
        <v>7.4979810000000002</v>
      </c>
      <c r="BP46" s="316">
        <v>7.4970720000000002</v>
      </c>
      <c r="BQ46" s="316">
        <v>7.4949199999999996</v>
      </c>
      <c r="BR46" s="316">
        <v>7.494097</v>
      </c>
      <c r="BS46" s="316">
        <v>7.4936689999999997</v>
      </c>
      <c r="BT46" s="316">
        <v>7.4936350000000003</v>
      </c>
      <c r="BU46" s="316">
        <v>7.493995</v>
      </c>
      <c r="BV46" s="316">
        <v>7.4947489999999997</v>
      </c>
    </row>
    <row r="47" spans="1:74" s="160" customFormat="1" ht="11.25" customHeight="1" x14ac:dyDescent="0.2">
      <c r="A47" s="148" t="s">
        <v>722</v>
      </c>
      <c r="B47" s="204" t="s">
        <v>465</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18.257268017000001</v>
      </c>
      <c r="AK47" s="250">
        <v>18.374492004</v>
      </c>
      <c r="AL47" s="250">
        <v>18.457039978000001</v>
      </c>
      <c r="AM47" s="250">
        <v>18.454679798000001</v>
      </c>
      <c r="AN47" s="250">
        <v>18.505549852000001</v>
      </c>
      <c r="AO47" s="250">
        <v>18.559417998000001</v>
      </c>
      <c r="AP47" s="250">
        <v>18.614632540999999</v>
      </c>
      <c r="AQ47" s="250">
        <v>18.675735644</v>
      </c>
      <c r="AR47" s="250">
        <v>18.741075613</v>
      </c>
      <c r="AS47" s="250">
        <v>18.802429363000002</v>
      </c>
      <c r="AT47" s="250">
        <v>18.882410372999999</v>
      </c>
      <c r="AU47" s="250">
        <v>18.972795560000002</v>
      </c>
      <c r="AV47" s="250">
        <v>19.09849419</v>
      </c>
      <c r="AW47" s="250">
        <v>19.191005783000001</v>
      </c>
      <c r="AX47" s="250">
        <v>19.275239604999999</v>
      </c>
      <c r="AY47" s="250">
        <v>19.348960755</v>
      </c>
      <c r="AZ47" s="250">
        <v>19.418315210999999</v>
      </c>
      <c r="BA47" s="250">
        <v>19.481068072999999</v>
      </c>
      <c r="BB47" s="250">
        <v>19.538948848</v>
      </c>
      <c r="BC47" s="250">
        <v>19.587201390000001</v>
      </c>
      <c r="BD47" s="316">
        <v>19.627559999999999</v>
      </c>
      <c r="BE47" s="316">
        <v>19.656269999999999</v>
      </c>
      <c r="BF47" s="316">
        <v>19.683630000000001</v>
      </c>
      <c r="BG47" s="316">
        <v>19.705909999999999</v>
      </c>
      <c r="BH47" s="316">
        <v>19.720790000000001</v>
      </c>
      <c r="BI47" s="316">
        <v>19.73461</v>
      </c>
      <c r="BJ47" s="316">
        <v>19.745059999999999</v>
      </c>
      <c r="BK47" s="316">
        <v>19.751200000000001</v>
      </c>
      <c r="BL47" s="316">
        <v>19.75563</v>
      </c>
      <c r="BM47" s="316">
        <v>19.757400000000001</v>
      </c>
      <c r="BN47" s="316">
        <v>19.75281</v>
      </c>
      <c r="BO47" s="316">
        <v>19.752040000000001</v>
      </c>
      <c r="BP47" s="316">
        <v>19.7514</v>
      </c>
      <c r="BQ47" s="316">
        <v>19.750250000000001</v>
      </c>
      <c r="BR47" s="316">
        <v>19.750330000000002</v>
      </c>
      <c r="BS47" s="316">
        <v>19.751000000000001</v>
      </c>
      <c r="BT47" s="316">
        <v>19.75226</v>
      </c>
      <c r="BU47" s="316">
        <v>19.75412</v>
      </c>
      <c r="BV47" s="316">
        <v>19.75657</v>
      </c>
    </row>
    <row r="48" spans="1:74" s="160" customFormat="1" ht="11.25" customHeight="1" x14ac:dyDescent="0.2">
      <c r="A48" s="148" t="s">
        <v>723</v>
      </c>
      <c r="B48" s="204" t="s">
        <v>433</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20.867919008000001</v>
      </c>
      <c r="AK48" s="250">
        <v>20.949151973999999</v>
      </c>
      <c r="AL48" s="250">
        <v>21.020429018000002</v>
      </c>
      <c r="AM48" s="250">
        <v>21.080876570000001</v>
      </c>
      <c r="AN48" s="250">
        <v>21.132896944999999</v>
      </c>
      <c r="AO48" s="250">
        <v>21.175616573999999</v>
      </c>
      <c r="AP48" s="250">
        <v>21.185806772999999</v>
      </c>
      <c r="AQ48" s="250">
        <v>21.227346423</v>
      </c>
      <c r="AR48" s="250">
        <v>21.277006837999998</v>
      </c>
      <c r="AS48" s="250">
        <v>21.338400163999999</v>
      </c>
      <c r="AT48" s="250">
        <v>21.401593004999999</v>
      </c>
      <c r="AU48" s="250">
        <v>21.470197505000002</v>
      </c>
      <c r="AV48" s="250">
        <v>21.549373396</v>
      </c>
      <c r="AW48" s="250">
        <v>21.624931414999999</v>
      </c>
      <c r="AX48" s="250">
        <v>21.702031295000001</v>
      </c>
      <c r="AY48" s="250">
        <v>21.793931307000001</v>
      </c>
      <c r="AZ48" s="250">
        <v>21.864171203000001</v>
      </c>
      <c r="BA48" s="250">
        <v>21.926009257</v>
      </c>
      <c r="BB48" s="250">
        <v>21.976562779999998</v>
      </c>
      <c r="BC48" s="250">
        <v>22.023759162000001</v>
      </c>
      <c r="BD48" s="316">
        <v>22.064720000000001</v>
      </c>
      <c r="BE48" s="316">
        <v>22.097919999999998</v>
      </c>
      <c r="BF48" s="316">
        <v>22.12753</v>
      </c>
      <c r="BG48" s="316">
        <v>22.15204</v>
      </c>
      <c r="BH48" s="316">
        <v>22.171679999999999</v>
      </c>
      <c r="BI48" s="316">
        <v>22.18581</v>
      </c>
      <c r="BJ48" s="316">
        <v>22.194669999999999</v>
      </c>
      <c r="BK48" s="316">
        <v>22.18946</v>
      </c>
      <c r="BL48" s="316">
        <v>22.194369999999999</v>
      </c>
      <c r="BM48" s="316">
        <v>22.200600000000001</v>
      </c>
      <c r="BN48" s="316">
        <v>22.2119</v>
      </c>
      <c r="BO48" s="316">
        <v>22.217970000000001</v>
      </c>
      <c r="BP48" s="316">
        <v>22.222560000000001</v>
      </c>
      <c r="BQ48" s="316">
        <v>22.223990000000001</v>
      </c>
      <c r="BR48" s="316">
        <v>22.226859999999999</v>
      </c>
      <c r="BS48" s="316">
        <v>22.229489999999998</v>
      </c>
      <c r="BT48" s="316">
        <v>22.23189</v>
      </c>
      <c r="BU48" s="316">
        <v>22.23405</v>
      </c>
      <c r="BV48" s="316">
        <v>22.235980000000001</v>
      </c>
    </row>
    <row r="49" spans="1:74" s="160" customFormat="1" ht="11.25" customHeight="1" x14ac:dyDescent="0.2">
      <c r="A49" s="148" t="s">
        <v>724</v>
      </c>
      <c r="B49" s="204" t="s">
        <v>434</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10.261848496000001</v>
      </c>
      <c r="AK49" s="250">
        <v>10.299001013</v>
      </c>
      <c r="AL49" s="250">
        <v>10.330550491</v>
      </c>
      <c r="AM49" s="250">
        <v>10.353456252000001</v>
      </c>
      <c r="AN49" s="250">
        <v>10.376080163999999</v>
      </c>
      <c r="AO49" s="250">
        <v>10.395381545999999</v>
      </c>
      <c r="AP49" s="250">
        <v>10.403761988999999</v>
      </c>
      <c r="AQ49" s="250">
        <v>10.422117120999999</v>
      </c>
      <c r="AR49" s="250">
        <v>10.442848533999999</v>
      </c>
      <c r="AS49" s="250">
        <v>10.473200049000001</v>
      </c>
      <c r="AT49" s="250">
        <v>10.493251151999999</v>
      </c>
      <c r="AU49" s="250">
        <v>10.510245667</v>
      </c>
      <c r="AV49" s="250">
        <v>10.509999026999999</v>
      </c>
      <c r="AW49" s="250">
        <v>10.531518791</v>
      </c>
      <c r="AX49" s="250">
        <v>10.560620392000001</v>
      </c>
      <c r="AY49" s="250">
        <v>10.612849956</v>
      </c>
      <c r="AZ49" s="250">
        <v>10.645455638</v>
      </c>
      <c r="BA49" s="250">
        <v>10.673983565</v>
      </c>
      <c r="BB49" s="250">
        <v>10.696224574</v>
      </c>
      <c r="BC49" s="250">
        <v>10.718253860000001</v>
      </c>
      <c r="BD49" s="316">
        <v>10.73786</v>
      </c>
      <c r="BE49" s="316">
        <v>10.75563</v>
      </c>
      <c r="BF49" s="316">
        <v>10.769959999999999</v>
      </c>
      <c r="BG49" s="316">
        <v>10.78143</v>
      </c>
      <c r="BH49" s="316">
        <v>10.78908</v>
      </c>
      <c r="BI49" s="316">
        <v>10.79555</v>
      </c>
      <c r="BJ49" s="316">
        <v>10.79988</v>
      </c>
      <c r="BK49" s="316">
        <v>10.799060000000001</v>
      </c>
      <c r="BL49" s="316">
        <v>10.80137</v>
      </c>
      <c r="BM49" s="316">
        <v>10.803800000000001</v>
      </c>
      <c r="BN49" s="316">
        <v>10.806789999999999</v>
      </c>
      <c r="BO49" s="316">
        <v>10.809150000000001</v>
      </c>
      <c r="BP49" s="316">
        <v>10.811310000000001</v>
      </c>
      <c r="BQ49" s="316">
        <v>10.812609999999999</v>
      </c>
      <c r="BR49" s="316">
        <v>10.81488</v>
      </c>
      <c r="BS49" s="316">
        <v>10.81747</v>
      </c>
      <c r="BT49" s="316">
        <v>10.820360000000001</v>
      </c>
      <c r="BU49" s="316">
        <v>10.823549999999999</v>
      </c>
      <c r="BV49" s="316">
        <v>10.82705</v>
      </c>
    </row>
    <row r="50" spans="1:74" s="160" customFormat="1" ht="11.25" customHeight="1" x14ac:dyDescent="0.2">
      <c r="A50" s="148" t="s">
        <v>725</v>
      </c>
      <c r="B50" s="204" t="s">
        <v>435</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27.789714015000001</v>
      </c>
      <c r="AK50" s="250">
        <v>27.942272947999999</v>
      </c>
      <c r="AL50" s="250">
        <v>28.068813037000002</v>
      </c>
      <c r="AM50" s="250">
        <v>28.144519377000002</v>
      </c>
      <c r="AN50" s="250">
        <v>28.237632952999999</v>
      </c>
      <c r="AO50" s="250">
        <v>28.323338861</v>
      </c>
      <c r="AP50" s="250">
        <v>28.373840832999999</v>
      </c>
      <c r="AQ50" s="250">
        <v>28.465578606000001</v>
      </c>
      <c r="AR50" s="250">
        <v>28.570755913999999</v>
      </c>
      <c r="AS50" s="250">
        <v>28.709018133000001</v>
      </c>
      <c r="AT50" s="250">
        <v>28.826340474999999</v>
      </c>
      <c r="AU50" s="250">
        <v>28.942368316</v>
      </c>
      <c r="AV50" s="250">
        <v>29.059416514999999</v>
      </c>
      <c r="AW50" s="250">
        <v>29.171119215000001</v>
      </c>
      <c r="AX50" s="250">
        <v>29.279791273000001</v>
      </c>
      <c r="AY50" s="250">
        <v>29.396054211999999</v>
      </c>
      <c r="AZ50" s="250">
        <v>29.490698844000001</v>
      </c>
      <c r="BA50" s="250">
        <v>29.574346692999999</v>
      </c>
      <c r="BB50" s="250">
        <v>29.645827450999999</v>
      </c>
      <c r="BC50" s="250">
        <v>29.708359461000001</v>
      </c>
      <c r="BD50" s="316">
        <v>29.760770000000001</v>
      </c>
      <c r="BE50" s="316">
        <v>29.795120000000001</v>
      </c>
      <c r="BF50" s="316">
        <v>29.83325</v>
      </c>
      <c r="BG50" s="316">
        <v>29.867229999999999</v>
      </c>
      <c r="BH50" s="316">
        <v>29.899280000000001</v>
      </c>
      <c r="BI50" s="316">
        <v>29.923269999999999</v>
      </c>
      <c r="BJ50" s="316">
        <v>29.94143</v>
      </c>
      <c r="BK50" s="316">
        <v>29.9465</v>
      </c>
      <c r="BL50" s="316">
        <v>29.95843</v>
      </c>
      <c r="BM50" s="316">
        <v>29.96996</v>
      </c>
      <c r="BN50" s="316">
        <v>29.98161</v>
      </c>
      <c r="BO50" s="316">
        <v>29.991969999999998</v>
      </c>
      <c r="BP50" s="316">
        <v>30.001550000000002</v>
      </c>
      <c r="BQ50" s="316">
        <v>30.00976</v>
      </c>
      <c r="BR50" s="316">
        <v>30.018219999999999</v>
      </c>
      <c r="BS50" s="316">
        <v>30.026340000000001</v>
      </c>
      <c r="BT50" s="316">
        <v>30.034120000000001</v>
      </c>
      <c r="BU50" s="316">
        <v>30.04156</v>
      </c>
      <c r="BV50" s="316">
        <v>30.048649999999999</v>
      </c>
    </row>
    <row r="51" spans="1:74" s="160" customFormat="1" ht="11.25" customHeight="1" x14ac:dyDescent="0.2">
      <c r="A51" s="148" t="s">
        <v>726</v>
      </c>
      <c r="B51" s="204" t="s">
        <v>436</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8.0035876879999996</v>
      </c>
      <c r="AK51" s="250">
        <v>8.0453635887000008</v>
      </c>
      <c r="AL51" s="250">
        <v>8.0776487233999994</v>
      </c>
      <c r="AM51" s="250">
        <v>8.0946495198000008</v>
      </c>
      <c r="AN51" s="250">
        <v>8.1122983017999992</v>
      </c>
      <c r="AO51" s="250">
        <v>8.1248014969</v>
      </c>
      <c r="AP51" s="250">
        <v>8.1198758122000001</v>
      </c>
      <c r="AQ51" s="250">
        <v>8.1313003036999998</v>
      </c>
      <c r="AR51" s="250">
        <v>8.1467916782999996</v>
      </c>
      <c r="AS51" s="250">
        <v>8.1675829328000003</v>
      </c>
      <c r="AT51" s="250">
        <v>8.1902833259999994</v>
      </c>
      <c r="AU51" s="250">
        <v>8.2161258546999996</v>
      </c>
      <c r="AV51" s="250">
        <v>8.2502046432</v>
      </c>
      <c r="AW51" s="250">
        <v>8.2785108499</v>
      </c>
      <c r="AX51" s="250">
        <v>8.3061385990000005</v>
      </c>
      <c r="AY51" s="250">
        <v>8.3349575270000003</v>
      </c>
      <c r="AZ51" s="250">
        <v>8.3598261336000004</v>
      </c>
      <c r="BA51" s="250">
        <v>8.3826140551999995</v>
      </c>
      <c r="BB51" s="250">
        <v>8.4049944811999993</v>
      </c>
      <c r="BC51" s="250">
        <v>8.4223661408999995</v>
      </c>
      <c r="BD51" s="316">
        <v>8.4364019999999993</v>
      </c>
      <c r="BE51" s="316">
        <v>8.4456620000000004</v>
      </c>
      <c r="BF51" s="316">
        <v>8.4541070000000005</v>
      </c>
      <c r="BG51" s="316">
        <v>8.4602979999999999</v>
      </c>
      <c r="BH51" s="316">
        <v>8.4631159999999994</v>
      </c>
      <c r="BI51" s="316">
        <v>8.4656359999999999</v>
      </c>
      <c r="BJ51" s="316">
        <v>8.4667399999999997</v>
      </c>
      <c r="BK51" s="316">
        <v>8.4637010000000004</v>
      </c>
      <c r="BL51" s="316">
        <v>8.4640190000000004</v>
      </c>
      <c r="BM51" s="316">
        <v>8.4649669999999997</v>
      </c>
      <c r="BN51" s="316">
        <v>8.4678149999999999</v>
      </c>
      <c r="BO51" s="316">
        <v>8.4690689999999993</v>
      </c>
      <c r="BP51" s="316">
        <v>8.4699980000000004</v>
      </c>
      <c r="BQ51" s="316">
        <v>8.4701599999999999</v>
      </c>
      <c r="BR51" s="316">
        <v>8.4707740000000005</v>
      </c>
      <c r="BS51" s="316">
        <v>8.4713960000000004</v>
      </c>
      <c r="BT51" s="316">
        <v>8.4720270000000006</v>
      </c>
      <c r="BU51" s="316">
        <v>8.4726660000000003</v>
      </c>
      <c r="BV51" s="316">
        <v>8.4733129999999992</v>
      </c>
    </row>
    <row r="52" spans="1:74" s="160" customFormat="1" ht="11.25" customHeight="1" x14ac:dyDescent="0.2">
      <c r="A52" s="148" t="s">
        <v>727</v>
      </c>
      <c r="B52" s="204" t="s">
        <v>437</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16.963864581999999</v>
      </c>
      <c r="AK52" s="250">
        <v>17.042974479000002</v>
      </c>
      <c r="AL52" s="250">
        <v>17.106160938999999</v>
      </c>
      <c r="AM52" s="250">
        <v>17.125164687000002</v>
      </c>
      <c r="AN52" s="250">
        <v>17.177698728999999</v>
      </c>
      <c r="AO52" s="250">
        <v>17.235503789999999</v>
      </c>
      <c r="AP52" s="250">
        <v>17.303243589000001</v>
      </c>
      <c r="AQ52" s="250">
        <v>17.368092901000001</v>
      </c>
      <c r="AR52" s="250">
        <v>17.434715443000002</v>
      </c>
      <c r="AS52" s="250">
        <v>17.494099250000001</v>
      </c>
      <c r="AT52" s="250">
        <v>17.571027226999998</v>
      </c>
      <c r="AU52" s="250">
        <v>17.656487409</v>
      </c>
      <c r="AV52" s="250">
        <v>17.770628645999999</v>
      </c>
      <c r="AW52" s="250">
        <v>17.8580416</v>
      </c>
      <c r="AX52" s="250">
        <v>17.938875121999999</v>
      </c>
      <c r="AY52" s="250">
        <v>18.01493627</v>
      </c>
      <c r="AZ52" s="250">
        <v>18.081255632000001</v>
      </c>
      <c r="BA52" s="250">
        <v>18.139640268000001</v>
      </c>
      <c r="BB52" s="250">
        <v>18.188965187000001</v>
      </c>
      <c r="BC52" s="250">
        <v>18.232324111</v>
      </c>
      <c r="BD52" s="316">
        <v>18.26859</v>
      </c>
      <c r="BE52" s="316">
        <v>18.292539999999999</v>
      </c>
      <c r="BF52" s="316">
        <v>18.318549999999998</v>
      </c>
      <c r="BG52" s="316">
        <v>18.341380000000001</v>
      </c>
      <c r="BH52" s="316">
        <v>18.359449999999999</v>
      </c>
      <c r="BI52" s="316">
        <v>18.377130000000001</v>
      </c>
      <c r="BJ52" s="316">
        <v>18.39282</v>
      </c>
      <c r="BK52" s="316">
        <v>18.40428</v>
      </c>
      <c r="BL52" s="316">
        <v>18.4177</v>
      </c>
      <c r="BM52" s="316">
        <v>18.43084</v>
      </c>
      <c r="BN52" s="316">
        <v>18.444790000000001</v>
      </c>
      <c r="BO52" s="316">
        <v>18.456520000000001</v>
      </c>
      <c r="BP52" s="316">
        <v>18.467140000000001</v>
      </c>
      <c r="BQ52" s="316">
        <v>18.475010000000001</v>
      </c>
      <c r="BR52" s="316">
        <v>18.484629999999999</v>
      </c>
      <c r="BS52" s="316">
        <v>18.49436</v>
      </c>
      <c r="BT52" s="316">
        <v>18.50422</v>
      </c>
      <c r="BU52" s="316">
        <v>18.514189999999999</v>
      </c>
      <c r="BV52" s="316">
        <v>18.524270000000001</v>
      </c>
    </row>
    <row r="53" spans="1:74" s="160" customFormat="1" ht="11.25" customHeight="1" x14ac:dyDescent="0.2">
      <c r="A53" s="148" t="s">
        <v>728</v>
      </c>
      <c r="B53" s="204" t="s">
        <v>438</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10.640906201</v>
      </c>
      <c r="AK53" s="250">
        <v>10.702434884000001</v>
      </c>
      <c r="AL53" s="250">
        <v>10.755558916</v>
      </c>
      <c r="AM53" s="250">
        <v>10.785921149</v>
      </c>
      <c r="AN53" s="250">
        <v>10.833003741000001</v>
      </c>
      <c r="AO53" s="250">
        <v>10.882449544</v>
      </c>
      <c r="AP53" s="250">
        <v>10.939183574999999</v>
      </c>
      <c r="AQ53" s="250">
        <v>10.989662035</v>
      </c>
      <c r="AR53" s="250">
        <v>11.03880994</v>
      </c>
      <c r="AS53" s="250">
        <v>11.085201664</v>
      </c>
      <c r="AT53" s="250">
        <v>11.132757684</v>
      </c>
      <c r="AU53" s="250">
        <v>11.180052371</v>
      </c>
      <c r="AV53" s="250">
        <v>11.228523713</v>
      </c>
      <c r="AW53" s="250">
        <v>11.274217245999999</v>
      </c>
      <c r="AX53" s="250">
        <v>11.318570956</v>
      </c>
      <c r="AY53" s="250">
        <v>11.365901899000001</v>
      </c>
      <c r="AZ53" s="250">
        <v>11.404338173999999</v>
      </c>
      <c r="BA53" s="250">
        <v>11.438196835999999</v>
      </c>
      <c r="BB53" s="250">
        <v>11.46686231</v>
      </c>
      <c r="BC53" s="250">
        <v>11.492027427</v>
      </c>
      <c r="BD53" s="316">
        <v>11.51308</v>
      </c>
      <c r="BE53" s="316">
        <v>11.52441</v>
      </c>
      <c r="BF53" s="316">
        <v>11.54143</v>
      </c>
      <c r="BG53" s="316">
        <v>11.558529999999999</v>
      </c>
      <c r="BH53" s="316">
        <v>11.57985</v>
      </c>
      <c r="BI53" s="316">
        <v>11.593999999999999</v>
      </c>
      <c r="BJ53" s="316">
        <v>11.605119999999999</v>
      </c>
      <c r="BK53" s="316">
        <v>11.60838</v>
      </c>
      <c r="BL53" s="316">
        <v>11.61707</v>
      </c>
      <c r="BM53" s="316">
        <v>11.626340000000001</v>
      </c>
      <c r="BN53" s="316">
        <v>11.637650000000001</v>
      </c>
      <c r="BO53" s="316">
        <v>11.647040000000001</v>
      </c>
      <c r="BP53" s="316">
        <v>11.655939999999999</v>
      </c>
      <c r="BQ53" s="316">
        <v>11.664479999999999</v>
      </c>
      <c r="BR53" s="316">
        <v>11.672319999999999</v>
      </c>
      <c r="BS53" s="316">
        <v>11.679589999999999</v>
      </c>
      <c r="BT53" s="316">
        <v>11.68629</v>
      </c>
      <c r="BU53" s="316">
        <v>11.69242</v>
      </c>
      <c r="BV53" s="316">
        <v>11.69797</v>
      </c>
    </row>
    <row r="54" spans="1:74" s="160" customFormat="1" ht="11.25" customHeight="1" x14ac:dyDescent="0.2">
      <c r="A54" s="149" t="s">
        <v>729</v>
      </c>
      <c r="B54" s="205" t="s">
        <v>439</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21.97472668</v>
      </c>
      <c r="AK54" s="69">
        <v>22.087453891999999</v>
      </c>
      <c r="AL54" s="69">
        <v>22.166519428000001</v>
      </c>
      <c r="AM54" s="69">
        <v>22.118448631</v>
      </c>
      <c r="AN54" s="69">
        <v>22.200296806000001</v>
      </c>
      <c r="AO54" s="69">
        <v>22.318589296999999</v>
      </c>
      <c r="AP54" s="69">
        <v>22.532149135000001</v>
      </c>
      <c r="AQ54" s="69">
        <v>22.679212983999999</v>
      </c>
      <c r="AR54" s="69">
        <v>22.818603875000001</v>
      </c>
      <c r="AS54" s="69">
        <v>22.959400148</v>
      </c>
      <c r="AT54" s="69">
        <v>23.076636367999999</v>
      </c>
      <c r="AU54" s="69">
        <v>23.179390874999999</v>
      </c>
      <c r="AV54" s="69">
        <v>23.239791619999998</v>
      </c>
      <c r="AW54" s="69">
        <v>23.334486735999999</v>
      </c>
      <c r="AX54" s="69">
        <v>23.435604175999998</v>
      </c>
      <c r="AY54" s="69">
        <v>23.567171265999999</v>
      </c>
      <c r="AZ54" s="69">
        <v>23.663112857000002</v>
      </c>
      <c r="BA54" s="69">
        <v>23.747456275000001</v>
      </c>
      <c r="BB54" s="69">
        <v>23.819303198</v>
      </c>
      <c r="BC54" s="69">
        <v>23.881124015000001</v>
      </c>
      <c r="BD54" s="320">
        <v>23.932020000000001</v>
      </c>
      <c r="BE54" s="320">
        <v>23.960850000000001</v>
      </c>
      <c r="BF54" s="320">
        <v>23.998249999999999</v>
      </c>
      <c r="BG54" s="320">
        <v>24.033100000000001</v>
      </c>
      <c r="BH54" s="320">
        <v>24.070180000000001</v>
      </c>
      <c r="BI54" s="320">
        <v>24.09629</v>
      </c>
      <c r="BJ54" s="320">
        <v>24.116219999999998</v>
      </c>
      <c r="BK54" s="320">
        <v>24.127020000000002</v>
      </c>
      <c r="BL54" s="320">
        <v>24.136839999999999</v>
      </c>
      <c r="BM54" s="320">
        <v>24.142700000000001</v>
      </c>
      <c r="BN54" s="320">
        <v>24.140720000000002</v>
      </c>
      <c r="BO54" s="320">
        <v>24.1416</v>
      </c>
      <c r="BP54" s="320">
        <v>24.141459999999999</v>
      </c>
      <c r="BQ54" s="320">
        <v>24.138300000000001</v>
      </c>
      <c r="BR54" s="320">
        <v>24.13758</v>
      </c>
      <c r="BS54" s="320">
        <v>24.137309999999999</v>
      </c>
      <c r="BT54" s="320">
        <v>24.13748</v>
      </c>
      <c r="BU54" s="320">
        <v>24.138110000000001</v>
      </c>
      <c r="BV54" s="320">
        <v>24.139189999999999</v>
      </c>
    </row>
    <row r="55" spans="1:74" s="160" customFormat="1" ht="11.95" customHeight="1" x14ac:dyDescent="0.2">
      <c r="A55" s="148"/>
      <c r="B55" s="746" t="s">
        <v>808</v>
      </c>
      <c r="C55" s="738"/>
      <c r="D55" s="738"/>
      <c r="E55" s="738"/>
      <c r="F55" s="738"/>
      <c r="G55" s="738"/>
      <c r="H55" s="738"/>
      <c r="I55" s="738"/>
      <c r="J55" s="738"/>
      <c r="K55" s="738"/>
      <c r="L55" s="738"/>
      <c r="M55" s="738"/>
      <c r="N55" s="738"/>
      <c r="O55" s="738"/>
      <c r="P55" s="738"/>
      <c r="Q55" s="738"/>
      <c r="AY55" s="458"/>
      <c r="AZ55" s="458"/>
      <c r="BA55" s="458"/>
      <c r="BB55" s="458"/>
      <c r="BC55" s="458"/>
      <c r="BD55" s="458"/>
      <c r="BE55" s="458"/>
      <c r="BF55" s="458"/>
      <c r="BG55" s="458"/>
      <c r="BH55" s="458"/>
      <c r="BI55" s="458"/>
      <c r="BJ55" s="458"/>
    </row>
    <row r="56" spans="1:74" s="427" customFormat="1" ht="11.95" customHeight="1" x14ac:dyDescent="0.2">
      <c r="A56" s="426"/>
      <c r="B56" s="774" t="str">
        <f>"Notes: "&amp;"EIA completed modeling and analysis for this report on " &amp;Dates!D2&amp;"."</f>
        <v>Notes: EIA completed modeling and analysis for this report on Thursday June 2, 2022.</v>
      </c>
      <c r="C56" s="797"/>
      <c r="D56" s="797"/>
      <c r="E56" s="797"/>
      <c r="F56" s="797"/>
      <c r="G56" s="797"/>
      <c r="H56" s="797"/>
      <c r="I56" s="797"/>
      <c r="J56" s="797"/>
      <c r="K56" s="797"/>
      <c r="L56" s="797"/>
      <c r="M56" s="797"/>
      <c r="N56" s="797"/>
      <c r="O56" s="797"/>
      <c r="P56" s="797"/>
      <c r="Q56" s="775"/>
      <c r="AY56" s="459"/>
      <c r="AZ56" s="459"/>
      <c r="BA56" s="459"/>
      <c r="BB56" s="459"/>
      <c r="BC56" s="459"/>
      <c r="BD56" s="627"/>
      <c r="BE56" s="627"/>
      <c r="BF56" s="627"/>
      <c r="BG56" s="627"/>
      <c r="BH56" s="459"/>
      <c r="BI56" s="459"/>
      <c r="BJ56" s="459"/>
    </row>
    <row r="57" spans="1:74" s="427" customFormat="1" ht="11.95" customHeight="1" x14ac:dyDescent="0.2">
      <c r="A57" s="426"/>
      <c r="B57" s="764" t="s">
        <v>351</v>
      </c>
      <c r="C57" s="763"/>
      <c r="D57" s="763"/>
      <c r="E57" s="763"/>
      <c r="F57" s="763"/>
      <c r="G57" s="763"/>
      <c r="H57" s="763"/>
      <c r="I57" s="763"/>
      <c r="J57" s="763"/>
      <c r="K57" s="763"/>
      <c r="L57" s="763"/>
      <c r="M57" s="763"/>
      <c r="N57" s="763"/>
      <c r="O57" s="763"/>
      <c r="P57" s="763"/>
      <c r="Q57" s="763"/>
      <c r="AY57" s="459"/>
      <c r="AZ57" s="459"/>
      <c r="BA57" s="459"/>
      <c r="BB57" s="459"/>
      <c r="BC57" s="459"/>
      <c r="BD57" s="627"/>
      <c r="BE57" s="627"/>
      <c r="BF57" s="627"/>
      <c r="BG57" s="627"/>
      <c r="BH57" s="459"/>
      <c r="BI57" s="459"/>
      <c r="BJ57" s="459"/>
    </row>
    <row r="58" spans="1:74" s="427" customFormat="1" ht="11.95" customHeight="1" x14ac:dyDescent="0.2">
      <c r="A58" s="426"/>
      <c r="B58" s="759" t="s">
        <v>858</v>
      </c>
      <c r="C58" s="756"/>
      <c r="D58" s="756"/>
      <c r="E58" s="756"/>
      <c r="F58" s="756"/>
      <c r="G58" s="756"/>
      <c r="H58" s="756"/>
      <c r="I58" s="756"/>
      <c r="J58" s="756"/>
      <c r="K58" s="756"/>
      <c r="L58" s="756"/>
      <c r="M58" s="756"/>
      <c r="N58" s="756"/>
      <c r="O58" s="756"/>
      <c r="P58" s="756"/>
      <c r="Q58" s="753"/>
      <c r="AY58" s="459"/>
      <c r="AZ58" s="459"/>
      <c r="BA58" s="459"/>
      <c r="BB58" s="459"/>
      <c r="BC58" s="459"/>
      <c r="BD58" s="627"/>
      <c r="BE58" s="627"/>
      <c r="BF58" s="627"/>
      <c r="BG58" s="627"/>
      <c r="BH58" s="459"/>
      <c r="BI58" s="459"/>
      <c r="BJ58" s="459"/>
    </row>
    <row r="59" spans="1:74" s="428" customFormat="1" ht="11.95" customHeight="1" x14ac:dyDescent="0.2">
      <c r="A59" s="426"/>
      <c r="B59" s="794" t="s">
        <v>859</v>
      </c>
      <c r="C59" s="753"/>
      <c r="D59" s="753"/>
      <c r="E59" s="753"/>
      <c r="F59" s="753"/>
      <c r="G59" s="753"/>
      <c r="H59" s="753"/>
      <c r="I59" s="753"/>
      <c r="J59" s="753"/>
      <c r="K59" s="753"/>
      <c r="L59" s="753"/>
      <c r="M59" s="753"/>
      <c r="N59" s="753"/>
      <c r="O59" s="753"/>
      <c r="P59" s="753"/>
      <c r="Q59" s="753"/>
      <c r="AY59" s="460"/>
      <c r="AZ59" s="460"/>
      <c r="BA59" s="460"/>
      <c r="BB59" s="460"/>
      <c r="BC59" s="460"/>
      <c r="BD59" s="628"/>
      <c r="BE59" s="628"/>
      <c r="BF59" s="628"/>
      <c r="BG59" s="628"/>
      <c r="BH59" s="460"/>
      <c r="BI59" s="460"/>
      <c r="BJ59" s="460"/>
    </row>
    <row r="60" spans="1:74" s="427" customFormat="1" ht="11.95" customHeight="1" x14ac:dyDescent="0.2">
      <c r="A60" s="426"/>
      <c r="B60" s="757" t="s">
        <v>2</v>
      </c>
      <c r="C60" s="756"/>
      <c r="D60" s="756"/>
      <c r="E60" s="756"/>
      <c r="F60" s="756"/>
      <c r="G60" s="756"/>
      <c r="H60" s="756"/>
      <c r="I60" s="756"/>
      <c r="J60" s="756"/>
      <c r="K60" s="756"/>
      <c r="L60" s="756"/>
      <c r="M60" s="756"/>
      <c r="N60" s="756"/>
      <c r="O60" s="756"/>
      <c r="P60" s="756"/>
      <c r="Q60" s="753"/>
      <c r="AY60" s="459"/>
      <c r="AZ60" s="459"/>
      <c r="BA60" s="459"/>
      <c r="BB60" s="459"/>
      <c r="BC60" s="459"/>
      <c r="BD60" s="627"/>
      <c r="BE60" s="627"/>
      <c r="BF60" s="627"/>
      <c r="BG60" s="459"/>
      <c r="BH60" s="459"/>
      <c r="BI60" s="459"/>
      <c r="BJ60" s="459"/>
    </row>
    <row r="61" spans="1:74" s="427" customFormat="1" ht="11.95" customHeight="1" x14ac:dyDescent="0.2">
      <c r="A61" s="426"/>
      <c r="B61" s="759" t="s">
        <v>831</v>
      </c>
      <c r="C61" s="760"/>
      <c r="D61" s="760"/>
      <c r="E61" s="760"/>
      <c r="F61" s="760"/>
      <c r="G61" s="760"/>
      <c r="H61" s="760"/>
      <c r="I61" s="760"/>
      <c r="J61" s="760"/>
      <c r="K61" s="760"/>
      <c r="L61" s="760"/>
      <c r="M61" s="760"/>
      <c r="N61" s="760"/>
      <c r="O61" s="760"/>
      <c r="P61" s="760"/>
      <c r="Q61" s="753"/>
      <c r="AY61" s="459"/>
      <c r="AZ61" s="459"/>
      <c r="BA61" s="459"/>
      <c r="BB61" s="459"/>
      <c r="BC61" s="459"/>
      <c r="BD61" s="627"/>
      <c r="BE61" s="627"/>
      <c r="BF61" s="627"/>
      <c r="BG61" s="459"/>
      <c r="BH61" s="459"/>
      <c r="BI61" s="459"/>
      <c r="BJ61" s="459"/>
    </row>
    <row r="62" spans="1:74" s="427" customFormat="1" ht="11.95" customHeight="1" x14ac:dyDescent="0.2">
      <c r="A62" s="393"/>
      <c r="B62" s="761" t="s">
        <v>1359</v>
      </c>
      <c r="C62" s="753"/>
      <c r="D62" s="753"/>
      <c r="E62" s="753"/>
      <c r="F62" s="753"/>
      <c r="G62" s="753"/>
      <c r="H62" s="753"/>
      <c r="I62" s="753"/>
      <c r="J62" s="753"/>
      <c r="K62" s="753"/>
      <c r="L62" s="753"/>
      <c r="M62" s="753"/>
      <c r="N62" s="753"/>
      <c r="O62" s="753"/>
      <c r="P62" s="753"/>
      <c r="Q62" s="753"/>
      <c r="AY62" s="459"/>
      <c r="AZ62" s="459"/>
      <c r="BA62" s="459"/>
      <c r="BB62" s="459"/>
      <c r="BC62" s="459"/>
      <c r="BD62" s="627"/>
      <c r="BE62" s="627"/>
      <c r="BF62" s="627"/>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 defaultRowHeight="11.4" x14ac:dyDescent="0.15"/>
  <cols>
    <col min="1" max="1" width="13.5" style="188" customWidth="1"/>
    <col min="2" max="2" width="36.5" style="188" customWidth="1"/>
    <col min="3" max="50" width="6.5" style="188" customWidth="1"/>
    <col min="51" max="55" width="6.5" style="314" customWidth="1"/>
    <col min="56" max="58" width="6.5" style="630" customWidth="1"/>
    <col min="59" max="62" width="6.5" style="314" customWidth="1"/>
    <col min="63" max="74" width="6.5" style="188" customWidth="1"/>
    <col min="75" max="16384" width="9.5" style="188"/>
  </cols>
  <sheetData>
    <row r="1" spans="1:74" ht="13.4" customHeight="1" x14ac:dyDescent="0.2">
      <c r="A1" s="735" t="s">
        <v>792</v>
      </c>
      <c r="B1" s="835" t="s">
        <v>1348</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2"/>
    </row>
    <row r="2" spans="1:74" s="189" customFormat="1" ht="13.4" customHeight="1" x14ac:dyDescent="0.2">
      <c r="A2" s="736"/>
      <c r="B2" s="671" t="str">
        <f>"U.S. Energy Information Administration  |  Short-Term Energy Outlook  - "&amp;Dates!D1</f>
        <v>U.S. Energy Information Administration  |  Short-Term Energy Outlook  - June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ht="10.7"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25" customHeight="1" x14ac:dyDescent="0.2">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1122.9737263</v>
      </c>
      <c r="AN6" s="266">
        <v>1052.3952971000001</v>
      </c>
      <c r="AO6" s="266">
        <v>838.49450185000001</v>
      </c>
      <c r="AP6" s="266">
        <v>519.09493693000002</v>
      </c>
      <c r="AQ6" s="266">
        <v>245.94288141000001</v>
      </c>
      <c r="AR6" s="266">
        <v>14.277074401</v>
      </c>
      <c r="AS6" s="266">
        <v>13.513964692</v>
      </c>
      <c r="AT6" s="266">
        <v>3.3356675730999998</v>
      </c>
      <c r="AU6" s="266">
        <v>67.654780134000006</v>
      </c>
      <c r="AV6" s="266">
        <v>279.80450923000001</v>
      </c>
      <c r="AW6" s="266">
        <v>728.54676243999995</v>
      </c>
      <c r="AX6" s="266">
        <v>914.14830608</v>
      </c>
      <c r="AY6" s="266">
        <v>1302.2472949999999</v>
      </c>
      <c r="AZ6" s="266">
        <v>996.10368033999998</v>
      </c>
      <c r="BA6" s="266">
        <v>842.29680868000003</v>
      </c>
      <c r="BB6" s="266">
        <v>541.33270316000005</v>
      </c>
      <c r="BC6" s="266">
        <v>215.22955966000001</v>
      </c>
      <c r="BD6" s="309">
        <v>42.574854162999998</v>
      </c>
      <c r="BE6" s="309">
        <v>7.1119656127999997</v>
      </c>
      <c r="BF6" s="309">
        <v>16.736064935999998</v>
      </c>
      <c r="BG6" s="309">
        <v>105.32130324000001</v>
      </c>
      <c r="BH6" s="309">
        <v>419.22128423999999</v>
      </c>
      <c r="BI6" s="309">
        <v>689.22247415000004</v>
      </c>
      <c r="BJ6" s="309">
        <v>1032.4104708</v>
      </c>
      <c r="BK6" s="309">
        <v>1200.1709427999999</v>
      </c>
      <c r="BL6" s="309">
        <v>1002.7623135</v>
      </c>
      <c r="BM6" s="309">
        <v>892.25913966999997</v>
      </c>
      <c r="BN6" s="309">
        <v>552.40481031000002</v>
      </c>
      <c r="BO6" s="309">
        <v>267.28665610000002</v>
      </c>
      <c r="BP6" s="309">
        <v>51.358871594999997</v>
      </c>
      <c r="BQ6" s="309">
        <v>9.1750816032000007</v>
      </c>
      <c r="BR6" s="309">
        <v>21.1714704</v>
      </c>
      <c r="BS6" s="309">
        <v>105.34119352</v>
      </c>
      <c r="BT6" s="309">
        <v>419.24937089000002</v>
      </c>
      <c r="BU6" s="309">
        <v>689.24730982000005</v>
      </c>
      <c r="BV6" s="309">
        <v>1032.4375375</v>
      </c>
    </row>
    <row r="7" spans="1:74" ht="11.25" customHeight="1" x14ac:dyDescent="0.2">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1067.2221579</v>
      </c>
      <c r="AN7" s="266">
        <v>1016.5272019</v>
      </c>
      <c r="AO7" s="266">
        <v>735.40866645000006</v>
      </c>
      <c r="AP7" s="266">
        <v>441.47135193000003</v>
      </c>
      <c r="AQ7" s="266">
        <v>217.53467248000001</v>
      </c>
      <c r="AR7" s="266">
        <v>10.07363415</v>
      </c>
      <c r="AS7" s="266">
        <v>3.7510598435000002</v>
      </c>
      <c r="AT7" s="266">
        <v>2.0292540896000002</v>
      </c>
      <c r="AU7" s="266">
        <v>50.786882677999998</v>
      </c>
      <c r="AV7" s="266">
        <v>208.84546040999999</v>
      </c>
      <c r="AW7" s="266">
        <v>708.03674423999996</v>
      </c>
      <c r="AX7" s="266">
        <v>810.43281424999998</v>
      </c>
      <c r="AY7" s="266">
        <v>1245.6704078</v>
      </c>
      <c r="AZ7" s="266">
        <v>933.98083153000005</v>
      </c>
      <c r="BA7" s="266">
        <v>758.76759441000002</v>
      </c>
      <c r="BB7" s="266">
        <v>497.74143301999999</v>
      </c>
      <c r="BC7" s="266">
        <v>149.59080901999999</v>
      </c>
      <c r="BD7" s="309">
        <v>20.371574149000001</v>
      </c>
      <c r="BE7" s="309">
        <v>1</v>
      </c>
      <c r="BF7" s="309">
        <v>6.4226697221000002</v>
      </c>
      <c r="BG7" s="309">
        <v>73.144578605999996</v>
      </c>
      <c r="BH7" s="309">
        <v>360.95061155000002</v>
      </c>
      <c r="BI7" s="309">
        <v>637.99542324000004</v>
      </c>
      <c r="BJ7" s="309">
        <v>973.50629441000001</v>
      </c>
      <c r="BK7" s="309">
        <v>1120.9763287000001</v>
      </c>
      <c r="BL7" s="309">
        <v>935.75010468000005</v>
      </c>
      <c r="BM7" s="309">
        <v>805.93750833000001</v>
      </c>
      <c r="BN7" s="309">
        <v>464.15048675999998</v>
      </c>
      <c r="BO7" s="309">
        <v>202.19499275999999</v>
      </c>
      <c r="BP7" s="309">
        <v>26.401359069000002</v>
      </c>
      <c r="BQ7" s="309">
        <v>3.7997667768999999</v>
      </c>
      <c r="BR7" s="309">
        <v>10.464634437000001</v>
      </c>
      <c r="BS7" s="309">
        <v>73.123409690000003</v>
      </c>
      <c r="BT7" s="309">
        <v>360.911631</v>
      </c>
      <c r="BU7" s="309">
        <v>637.94861922999996</v>
      </c>
      <c r="BV7" s="309">
        <v>973.45120184999996</v>
      </c>
    </row>
    <row r="8" spans="1:74" ht="11.25" customHeight="1" x14ac:dyDescent="0.2">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1147.5411128000001</v>
      </c>
      <c r="AN8" s="266">
        <v>1248.0982836000001</v>
      </c>
      <c r="AO8" s="266">
        <v>689.62887534000004</v>
      </c>
      <c r="AP8" s="266">
        <v>449.10911941000001</v>
      </c>
      <c r="AQ8" s="266">
        <v>243.50291920999999</v>
      </c>
      <c r="AR8" s="266">
        <v>14.659512413</v>
      </c>
      <c r="AS8" s="266">
        <v>6.5956087052000001</v>
      </c>
      <c r="AT8" s="266">
        <v>5.0686202687000002</v>
      </c>
      <c r="AU8" s="266">
        <v>58.097304893</v>
      </c>
      <c r="AV8" s="266">
        <v>226.87275557999999</v>
      </c>
      <c r="AW8" s="266">
        <v>781.10247349999997</v>
      </c>
      <c r="AX8" s="266">
        <v>879.87721945999999</v>
      </c>
      <c r="AY8" s="266">
        <v>1392.2769026999999</v>
      </c>
      <c r="AZ8" s="266">
        <v>1085.4024038</v>
      </c>
      <c r="BA8" s="266">
        <v>789.37223728000004</v>
      </c>
      <c r="BB8" s="266">
        <v>564.81263765000006</v>
      </c>
      <c r="BC8" s="266">
        <v>169.43345095999999</v>
      </c>
      <c r="BD8" s="309">
        <v>35.606687049999998</v>
      </c>
      <c r="BE8" s="309">
        <v>5.9617186147999996</v>
      </c>
      <c r="BF8" s="309">
        <v>17.666662465999998</v>
      </c>
      <c r="BG8" s="309">
        <v>99.154413661999996</v>
      </c>
      <c r="BH8" s="309">
        <v>400.74766113999999</v>
      </c>
      <c r="BI8" s="309">
        <v>727.98088741000004</v>
      </c>
      <c r="BJ8" s="309">
        <v>1122.7205765000001</v>
      </c>
      <c r="BK8" s="309">
        <v>1259.0508189</v>
      </c>
      <c r="BL8" s="309">
        <v>1035.2835396</v>
      </c>
      <c r="BM8" s="309">
        <v>847.86858447999998</v>
      </c>
      <c r="BN8" s="309">
        <v>474.06433584000001</v>
      </c>
      <c r="BO8" s="309">
        <v>224.23041047999999</v>
      </c>
      <c r="BP8" s="309">
        <v>39.357211937000002</v>
      </c>
      <c r="BQ8" s="309">
        <v>8.4060810614000001</v>
      </c>
      <c r="BR8" s="309">
        <v>22.111189841000002</v>
      </c>
      <c r="BS8" s="309">
        <v>99.170808559999998</v>
      </c>
      <c r="BT8" s="309">
        <v>400.75916064</v>
      </c>
      <c r="BU8" s="309">
        <v>727.96867521000001</v>
      </c>
      <c r="BV8" s="309">
        <v>1122.6766249</v>
      </c>
    </row>
    <row r="9" spans="1:74" ht="11.25" customHeight="1" x14ac:dyDescent="0.2">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1179.7956744000001</v>
      </c>
      <c r="AN9" s="266">
        <v>1374.5017564</v>
      </c>
      <c r="AO9" s="266">
        <v>672.63996259999999</v>
      </c>
      <c r="AP9" s="266">
        <v>478.91326447</v>
      </c>
      <c r="AQ9" s="266">
        <v>225.29450610000001</v>
      </c>
      <c r="AR9" s="266">
        <v>13.763555193</v>
      </c>
      <c r="AS9" s="266">
        <v>8.5688578553999992</v>
      </c>
      <c r="AT9" s="266">
        <v>11.346369718</v>
      </c>
      <c r="AU9" s="266">
        <v>68.200264321000006</v>
      </c>
      <c r="AV9" s="266">
        <v>294.63724851000001</v>
      </c>
      <c r="AW9" s="266">
        <v>737.52990184999999</v>
      </c>
      <c r="AX9" s="266">
        <v>992.74799371999995</v>
      </c>
      <c r="AY9" s="266">
        <v>1440.6894301</v>
      </c>
      <c r="AZ9" s="266">
        <v>1190.8935552999999</v>
      </c>
      <c r="BA9" s="266">
        <v>847.83226834000004</v>
      </c>
      <c r="BB9" s="266">
        <v>577.42176179000001</v>
      </c>
      <c r="BC9" s="266">
        <v>204.53756956000001</v>
      </c>
      <c r="BD9" s="309">
        <v>41.754963592999999</v>
      </c>
      <c r="BE9" s="309">
        <v>12.525922507000001</v>
      </c>
      <c r="BF9" s="309">
        <v>23.32602086</v>
      </c>
      <c r="BG9" s="309">
        <v>122.02130188</v>
      </c>
      <c r="BH9" s="309">
        <v>418.96119233000002</v>
      </c>
      <c r="BI9" s="309">
        <v>803.56072642000004</v>
      </c>
      <c r="BJ9" s="309">
        <v>1229.7870889000001</v>
      </c>
      <c r="BK9" s="309">
        <v>1331.7040342</v>
      </c>
      <c r="BL9" s="309">
        <v>1068.9216805999999</v>
      </c>
      <c r="BM9" s="309">
        <v>849.04404818</v>
      </c>
      <c r="BN9" s="309">
        <v>461.26455931999999</v>
      </c>
      <c r="BO9" s="309">
        <v>206.73581321</v>
      </c>
      <c r="BP9" s="309">
        <v>47.286649625999999</v>
      </c>
      <c r="BQ9" s="309">
        <v>14.691620474</v>
      </c>
      <c r="BR9" s="309">
        <v>26.437372272000001</v>
      </c>
      <c r="BS9" s="309">
        <v>122.08920845</v>
      </c>
      <c r="BT9" s="309">
        <v>419.10057909</v>
      </c>
      <c r="BU9" s="309">
        <v>803.74603859000001</v>
      </c>
      <c r="BV9" s="309">
        <v>1230.0000528999999</v>
      </c>
    </row>
    <row r="10" spans="1:74" ht="11.25" customHeight="1" x14ac:dyDescent="0.2">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577.89954044000001</v>
      </c>
      <c r="AN10" s="266">
        <v>483.66936747</v>
      </c>
      <c r="AO10" s="266">
        <v>283.28119921000001</v>
      </c>
      <c r="AP10" s="266">
        <v>153.6559192</v>
      </c>
      <c r="AQ10" s="266">
        <v>56.362677482999999</v>
      </c>
      <c r="AR10" s="266">
        <v>1.1877497536999999</v>
      </c>
      <c r="AS10" s="266">
        <v>5.3454973289999999E-2</v>
      </c>
      <c r="AT10" s="266">
        <v>2.6702732353000001E-2</v>
      </c>
      <c r="AU10" s="266">
        <v>10.188711079999999</v>
      </c>
      <c r="AV10" s="266">
        <v>70.127395608</v>
      </c>
      <c r="AW10" s="266">
        <v>377.36493555999999</v>
      </c>
      <c r="AX10" s="266">
        <v>351.27436516</v>
      </c>
      <c r="AY10" s="266">
        <v>644.17284712000003</v>
      </c>
      <c r="AZ10" s="266">
        <v>412.47792421999998</v>
      </c>
      <c r="BA10" s="266">
        <v>285.64888690999999</v>
      </c>
      <c r="BB10" s="266">
        <v>156.88200696000001</v>
      </c>
      <c r="BC10" s="266">
        <v>36.557249837000001</v>
      </c>
      <c r="BD10" s="309">
        <v>1.5304652730999999</v>
      </c>
      <c r="BE10" s="309">
        <v>2.6418605668999999E-2</v>
      </c>
      <c r="BF10" s="309">
        <v>0.2238811644</v>
      </c>
      <c r="BG10" s="309">
        <v>13.28147839</v>
      </c>
      <c r="BH10" s="309">
        <v>132.16049975999999</v>
      </c>
      <c r="BI10" s="309">
        <v>303.87239039000002</v>
      </c>
      <c r="BJ10" s="309">
        <v>519.12491181999997</v>
      </c>
      <c r="BK10" s="309">
        <v>590.41766223000002</v>
      </c>
      <c r="BL10" s="309">
        <v>455.15694006000001</v>
      </c>
      <c r="BM10" s="309">
        <v>335.32880360000001</v>
      </c>
      <c r="BN10" s="309">
        <v>146.30268316999999</v>
      </c>
      <c r="BO10" s="309">
        <v>45.090790124999998</v>
      </c>
      <c r="BP10" s="309">
        <v>1.3866881327</v>
      </c>
      <c r="BQ10" s="309">
        <v>7.8289587302999994E-2</v>
      </c>
      <c r="BR10" s="309">
        <v>0.31125797406</v>
      </c>
      <c r="BS10" s="309">
        <v>13.230403593</v>
      </c>
      <c r="BT10" s="309">
        <v>131.83304036000001</v>
      </c>
      <c r="BU10" s="309">
        <v>303.28078755000001</v>
      </c>
      <c r="BV10" s="309">
        <v>518.28220070999998</v>
      </c>
    </row>
    <row r="11" spans="1:74" ht="11.25" customHeight="1" x14ac:dyDescent="0.2">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735.96220072000006</v>
      </c>
      <c r="AN11" s="266">
        <v>715.07897727</v>
      </c>
      <c r="AO11" s="266">
        <v>338.14053668999998</v>
      </c>
      <c r="AP11" s="266">
        <v>229.56373219</v>
      </c>
      <c r="AQ11" s="266">
        <v>82.509978195000002</v>
      </c>
      <c r="AR11" s="266">
        <v>0.92607210494000003</v>
      </c>
      <c r="AS11" s="266">
        <v>0</v>
      </c>
      <c r="AT11" s="266">
        <v>0</v>
      </c>
      <c r="AU11" s="266">
        <v>19.411922620999999</v>
      </c>
      <c r="AV11" s="266">
        <v>102.38290915</v>
      </c>
      <c r="AW11" s="266">
        <v>518.63356374</v>
      </c>
      <c r="AX11" s="266">
        <v>411.45501652000002</v>
      </c>
      <c r="AY11" s="266">
        <v>844.62301769999999</v>
      </c>
      <c r="AZ11" s="266">
        <v>587.79898743000001</v>
      </c>
      <c r="BA11" s="266">
        <v>385.72287463999999</v>
      </c>
      <c r="BB11" s="266">
        <v>213.69005403</v>
      </c>
      <c r="BC11" s="266">
        <v>29.238637542999999</v>
      </c>
      <c r="BD11" s="309">
        <v>2.1066986938999999</v>
      </c>
      <c r="BE11" s="309">
        <v>0</v>
      </c>
      <c r="BF11" s="309">
        <v>0.23118380329999999</v>
      </c>
      <c r="BG11" s="309">
        <v>20.791911831</v>
      </c>
      <c r="BH11" s="309">
        <v>181.44976424999999</v>
      </c>
      <c r="BI11" s="309">
        <v>418.81841073999999</v>
      </c>
      <c r="BJ11" s="309">
        <v>700.54978122</v>
      </c>
      <c r="BK11" s="309">
        <v>778.96144846000004</v>
      </c>
      <c r="BL11" s="309">
        <v>594.32159091000005</v>
      </c>
      <c r="BM11" s="309">
        <v>430.76325672000002</v>
      </c>
      <c r="BN11" s="309">
        <v>192.56438176</v>
      </c>
      <c r="BO11" s="309">
        <v>59.145612585000002</v>
      </c>
      <c r="BP11" s="309">
        <v>2.6996709032999999</v>
      </c>
      <c r="BQ11" s="309">
        <v>0</v>
      </c>
      <c r="BR11" s="309">
        <v>0.46197440721999999</v>
      </c>
      <c r="BS11" s="309">
        <v>20.809601578999999</v>
      </c>
      <c r="BT11" s="309">
        <v>181.54695050999999</v>
      </c>
      <c r="BU11" s="309">
        <v>418.96537989000001</v>
      </c>
      <c r="BV11" s="309">
        <v>700.74263329999997</v>
      </c>
    </row>
    <row r="12" spans="1:74" ht="11.25" customHeight="1" x14ac:dyDescent="0.2">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516.51835031999997</v>
      </c>
      <c r="AN12" s="266">
        <v>581.09722337000005</v>
      </c>
      <c r="AO12" s="266">
        <v>201.00010467999999</v>
      </c>
      <c r="AP12" s="266">
        <v>103.39134708</v>
      </c>
      <c r="AQ12" s="266">
        <v>18.156368762</v>
      </c>
      <c r="AR12" s="266">
        <v>7.348322971E-2</v>
      </c>
      <c r="AS12" s="266">
        <v>0</v>
      </c>
      <c r="AT12" s="266">
        <v>0</v>
      </c>
      <c r="AU12" s="266">
        <v>1.0711624166</v>
      </c>
      <c r="AV12" s="266">
        <v>32.694202777000001</v>
      </c>
      <c r="AW12" s="266">
        <v>258.47263686999997</v>
      </c>
      <c r="AX12" s="266">
        <v>205.94305951999999</v>
      </c>
      <c r="AY12" s="266">
        <v>578.75317395000002</v>
      </c>
      <c r="AZ12" s="266">
        <v>498.11386948000001</v>
      </c>
      <c r="BA12" s="266">
        <v>265.45764465000002</v>
      </c>
      <c r="BB12" s="266">
        <v>52.581717408999999</v>
      </c>
      <c r="BC12" s="266">
        <v>11.657595840999999</v>
      </c>
      <c r="BD12" s="309">
        <v>0.24282504945</v>
      </c>
      <c r="BE12" s="309">
        <v>0</v>
      </c>
      <c r="BF12" s="309">
        <v>0.24261712907999999</v>
      </c>
      <c r="BG12" s="309">
        <v>4.0360314926000003</v>
      </c>
      <c r="BH12" s="309">
        <v>62.106075205000003</v>
      </c>
      <c r="BI12" s="309">
        <v>244.41724879</v>
      </c>
      <c r="BJ12" s="309">
        <v>495.47506827000001</v>
      </c>
      <c r="BK12" s="309">
        <v>548.34297733000005</v>
      </c>
      <c r="BL12" s="309">
        <v>398.87497631999997</v>
      </c>
      <c r="BM12" s="309">
        <v>257.19701069000001</v>
      </c>
      <c r="BN12" s="309">
        <v>82.123562582000005</v>
      </c>
      <c r="BO12" s="309">
        <v>10.711732196</v>
      </c>
      <c r="BP12" s="309">
        <v>0.33746746464999999</v>
      </c>
      <c r="BQ12" s="309">
        <v>0</v>
      </c>
      <c r="BR12" s="309">
        <v>0.2412427761</v>
      </c>
      <c r="BS12" s="309">
        <v>4.0196121996</v>
      </c>
      <c r="BT12" s="309">
        <v>61.998273812000001</v>
      </c>
      <c r="BU12" s="309">
        <v>244.22927525</v>
      </c>
      <c r="BV12" s="309">
        <v>495.24366322999998</v>
      </c>
    </row>
    <row r="13" spans="1:74" ht="11.25" customHeight="1" x14ac:dyDescent="0.2">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878.64547666999999</v>
      </c>
      <c r="AN13" s="266">
        <v>784.89666021999994</v>
      </c>
      <c r="AO13" s="266">
        <v>645.90426661000004</v>
      </c>
      <c r="AP13" s="266">
        <v>406.37665756000001</v>
      </c>
      <c r="AQ13" s="266">
        <v>222.28783827999999</v>
      </c>
      <c r="AR13" s="266">
        <v>34.995311395000002</v>
      </c>
      <c r="AS13" s="266">
        <v>4.518336197</v>
      </c>
      <c r="AT13" s="266">
        <v>23.243183116000001</v>
      </c>
      <c r="AU13" s="266">
        <v>82.394802272000007</v>
      </c>
      <c r="AV13" s="266">
        <v>346.61976370000002</v>
      </c>
      <c r="AW13" s="266">
        <v>493.89781027999999</v>
      </c>
      <c r="AX13" s="266">
        <v>796.45060225999998</v>
      </c>
      <c r="AY13" s="266">
        <v>887.13089450999996</v>
      </c>
      <c r="AZ13" s="266">
        <v>804.67692562000002</v>
      </c>
      <c r="BA13" s="266">
        <v>608.89169225000001</v>
      </c>
      <c r="BB13" s="266">
        <v>423.55479072000003</v>
      </c>
      <c r="BC13" s="266">
        <v>219.48076631000001</v>
      </c>
      <c r="BD13" s="309">
        <v>69.738146503999999</v>
      </c>
      <c r="BE13" s="309">
        <v>13.655447483</v>
      </c>
      <c r="BF13" s="309">
        <v>19.624899805999998</v>
      </c>
      <c r="BG13" s="309">
        <v>111.15622648999999</v>
      </c>
      <c r="BH13" s="309">
        <v>328.31442141999997</v>
      </c>
      <c r="BI13" s="309">
        <v>620.88717924000002</v>
      </c>
      <c r="BJ13" s="309">
        <v>905.86615137000001</v>
      </c>
      <c r="BK13" s="309">
        <v>903.23931846000005</v>
      </c>
      <c r="BL13" s="309">
        <v>735.43442216999995</v>
      </c>
      <c r="BM13" s="309">
        <v>617.00465294000003</v>
      </c>
      <c r="BN13" s="309">
        <v>412.85084340999998</v>
      </c>
      <c r="BO13" s="309">
        <v>222.23457081000001</v>
      </c>
      <c r="BP13" s="309">
        <v>82.704692403999999</v>
      </c>
      <c r="BQ13" s="309">
        <v>17.044563269000001</v>
      </c>
      <c r="BR13" s="309">
        <v>24.344737082000002</v>
      </c>
      <c r="BS13" s="309">
        <v>111.07639312000001</v>
      </c>
      <c r="BT13" s="309">
        <v>328.09577066999998</v>
      </c>
      <c r="BU13" s="309">
        <v>620.59867345999999</v>
      </c>
      <c r="BV13" s="309">
        <v>905.55568789999995</v>
      </c>
    </row>
    <row r="14" spans="1:74" ht="11.25" customHeight="1" x14ac:dyDescent="0.2">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547.31811431999995</v>
      </c>
      <c r="AN14" s="266">
        <v>491.81804126999998</v>
      </c>
      <c r="AO14" s="266">
        <v>519.80580907000001</v>
      </c>
      <c r="AP14" s="266">
        <v>285.03740701999999</v>
      </c>
      <c r="AQ14" s="266">
        <v>173.44553175999999</v>
      </c>
      <c r="AR14" s="266">
        <v>28.778559784999999</v>
      </c>
      <c r="AS14" s="266">
        <v>10.384596779000001</v>
      </c>
      <c r="AT14" s="266">
        <v>14.350672219</v>
      </c>
      <c r="AU14" s="266">
        <v>52.494075672999998</v>
      </c>
      <c r="AV14" s="266">
        <v>246.41802339</v>
      </c>
      <c r="AW14" s="266">
        <v>330.51251832999998</v>
      </c>
      <c r="AX14" s="266">
        <v>631.69395896000003</v>
      </c>
      <c r="AY14" s="266">
        <v>541.62717887999997</v>
      </c>
      <c r="AZ14" s="266">
        <v>468.85819074</v>
      </c>
      <c r="BA14" s="266">
        <v>397.00994607000001</v>
      </c>
      <c r="BB14" s="266">
        <v>335.35146837000002</v>
      </c>
      <c r="BC14" s="266">
        <v>180.38648452999999</v>
      </c>
      <c r="BD14" s="309">
        <v>73.848934299999996</v>
      </c>
      <c r="BE14" s="309">
        <v>18.963772678000002</v>
      </c>
      <c r="BF14" s="309">
        <v>20.134145436000001</v>
      </c>
      <c r="BG14" s="309">
        <v>55.404575958000002</v>
      </c>
      <c r="BH14" s="309">
        <v>201.35751006999999</v>
      </c>
      <c r="BI14" s="309">
        <v>416.92632815000002</v>
      </c>
      <c r="BJ14" s="309">
        <v>602.31255592000002</v>
      </c>
      <c r="BK14" s="309">
        <v>587.70244863000005</v>
      </c>
      <c r="BL14" s="309">
        <v>493.13900180000002</v>
      </c>
      <c r="BM14" s="309">
        <v>458.62791103000001</v>
      </c>
      <c r="BN14" s="309">
        <v>337.90310658999999</v>
      </c>
      <c r="BO14" s="309">
        <v>189.89841994</v>
      </c>
      <c r="BP14" s="309">
        <v>73.100071169000003</v>
      </c>
      <c r="BQ14" s="309">
        <v>18.32288518</v>
      </c>
      <c r="BR14" s="309">
        <v>18.877410007000002</v>
      </c>
      <c r="BS14" s="309">
        <v>55.593701762000002</v>
      </c>
      <c r="BT14" s="309">
        <v>201.74554658</v>
      </c>
      <c r="BU14" s="309">
        <v>417.35115175999999</v>
      </c>
      <c r="BV14" s="309">
        <v>602.74878676000003</v>
      </c>
    </row>
    <row r="15" spans="1:74" ht="11.25" customHeight="1" x14ac:dyDescent="0.2">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804.80455548999998</v>
      </c>
      <c r="AN15" s="266">
        <v>793.93785937999996</v>
      </c>
      <c r="AO15" s="266">
        <v>507.80322159000002</v>
      </c>
      <c r="AP15" s="266">
        <v>308.61561846000001</v>
      </c>
      <c r="AQ15" s="266">
        <v>151.30751203</v>
      </c>
      <c r="AR15" s="266">
        <v>12.503114726</v>
      </c>
      <c r="AS15" s="266">
        <v>4.6100253850000001</v>
      </c>
      <c r="AT15" s="266">
        <v>5.9534667203999998</v>
      </c>
      <c r="AU15" s="266">
        <v>40.238353553000003</v>
      </c>
      <c r="AV15" s="266">
        <v>180.75266529000001</v>
      </c>
      <c r="AW15" s="266">
        <v>510.76581472999999</v>
      </c>
      <c r="AX15" s="266">
        <v>616.12974425000004</v>
      </c>
      <c r="AY15" s="266">
        <v>913.77013613999998</v>
      </c>
      <c r="AZ15" s="266">
        <v>710.96045565999998</v>
      </c>
      <c r="BA15" s="266">
        <v>524.58570868000004</v>
      </c>
      <c r="BB15" s="266">
        <v>341.87231836000001</v>
      </c>
      <c r="BC15" s="266">
        <v>122.21508673</v>
      </c>
      <c r="BD15" s="309">
        <v>29.904779142999999</v>
      </c>
      <c r="BE15" s="309">
        <v>6.1998131524</v>
      </c>
      <c r="BF15" s="309">
        <v>10.408439593000001</v>
      </c>
      <c r="BG15" s="309">
        <v>57.772834203999999</v>
      </c>
      <c r="BH15" s="309">
        <v>250.89726794000001</v>
      </c>
      <c r="BI15" s="309">
        <v>497.62964109000001</v>
      </c>
      <c r="BJ15" s="309">
        <v>781.83340145</v>
      </c>
      <c r="BK15" s="309">
        <v>856.86408101999996</v>
      </c>
      <c r="BL15" s="309">
        <v>690.96641297999997</v>
      </c>
      <c r="BM15" s="309">
        <v>562.62409849999995</v>
      </c>
      <c r="BN15" s="309">
        <v>317.15429254999998</v>
      </c>
      <c r="BO15" s="309">
        <v>143.96074027</v>
      </c>
      <c r="BP15" s="309">
        <v>32.810446138000003</v>
      </c>
      <c r="BQ15" s="309">
        <v>7.2925624539999996</v>
      </c>
      <c r="BR15" s="309">
        <v>12.123557679999999</v>
      </c>
      <c r="BS15" s="309">
        <v>57.712513897999997</v>
      </c>
      <c r="BT15" s="309">
        <v>250.55644654</v>
      </c>
      <c r="BU15" s="309">
        <v>497.09241429000002</v>
      </c>
      <c r="BV15" s="309">
        <v>781.09043804999999</v>
      </c>
    </row>
    <row r="16" spans="1:74" ht="11.25" customHeight="1" x14ac:dyDescent="0.2">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310"/>
      <c r="BE16" s="310"/>
      <c r="BF16" s="310"/>
      <c r="BG16" s="310"/>
      <c r="BH16" s="310"/>
      <c r="BI16" s="310"/>
      <c r="BJ16" s="310"/>
      <c r="BK16" s="310"/>
      <c r="BL16" s="310"/>
      <c r="BM16" s="310"/>
      <c r="BN16" s="310"/>
      <c r="BO16" s="310"/>
      <c r="BP16" s="310"/>
      <c r="BQ16" s="310"/>
      <c r="BR16" s="310"/>
      <c r="BS16" s="310"/>
      <c r="BT16" s="310"/>
      <c r="BU16" s="310"/>
      <c r="BV16" s="310"/>
    </row>
    <row r="17" spans="1:74" ht="11.25" customHeight="1" x14ac:dyDescent="0.2">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1168.7705040999999</v>
      </c>
      <c r="AZ17" s="266">
        <v>1020.6892144</v>
      </c>
      <c r="BA17" s="266">
        <v>910.86154943999998</v>
      </c>
      <c r="BB17" s="266">
        <v>565.69666759999996</v>
      </c>
      <c r="BC17" s="266">
        <v>239.45723713999999</v>
      </c>
      <c r="BD17" s="309">
        <v>47.312370000000001</v>
      </c>
      <c r="BE17" s="309">
        <v>4.6045759999999998</v>
      </c>
      <c r="BF17" s="309">
        <v>13.74827</v>
      </c>
      <c r="BG17" s="309">
        <v>89.027869999999993</v>
      </c>
      <c r="BH17" s="309">
        <v>371.7552</v>
      </c>
      <c r="BI17" s="309">
        <v>736.91279999999995</v>
      </c>
      <c r="BJ17" s="309">
        <v>994.98829999999998</v>
      </c>
      <c r="BK17" s="309">
        <v>1190.961</v>
      </c>
      <c r="BL17" s="309">
        <v>1031.3130000000001</v>
      </c>
      <c r="BM17" s="309">
        <v>929.12130000000002</v>
      </c>
      <c r="BN17" s="309">
        <v>570.82460000000003</v>
      </c>
      <c r="BO17" s="309">
        <v>243.15479999999999</v>
      </c>
      <c r="BP17" s="309">
        <v>45.734029999999997</v>
      </c>
      <c r="BQ17" s="309">
        <v>5.02494</v>
      </c>
      <c r="BR17" s="309">
        <v>14.71885</v>
      </c>
      <c r="BS17" s="309">
        <v>87.567390000000003</v>
      </c>
      <c r="BT17" s="309">
        <v>378.28449999999998</v>
      </c>
      <c r="BU17" s="309">
        <v>727.76490000000001</v>
      </c>
      <c r="BV17" s="309">
        <v>1003.9829999999999</v>
      </c>
    </row>
    <row r="18" spans="1:74" ht="11.25" customHeight="1" x14ac:dyDescent="0.2">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1111.9925152999999</v>
      </c>
      <c r="AZ18" s="266">
        <v>952.02231366000001</v>
      </c>
      <c r="BA18" s="266">
        <v>822.58736204000002</v>
      </c>
      <c r="BB18" s="266">
        <v>482.12759500999999</v>
      </c>
      <c r="BC18" s="266">
        <v>178.93931165999999</v>
      </c>
      <c r="BD18" s="309">
        <v>23.27158</v>
      </c>
      <c r="BE18" s="309">
        <v>2.1643249999999998</v>
      </c>
      <c r="BF18" s="309">
        <v>8.898714</v>
      </c>
      <c r="BG18" s="309">
        <v>60.320720000000001</v>
      </c>
      <c r="BH18" s="309">
        <v>307.79059999999998</v>
      </c>
      <c r="BI18" s="309">
        <v>691.07320000000004</v>
      </c>
      <c r="BJ18" s="309">
        <v>909.35760000000005</v>
      </c>
      <c r="BK18" s="309">
        <v>1135.6690000000001</v>
      </c>
      <c r="BL18" s="309">
        <v>963.88580000000002</v>
      </c>
      <c r="BM18" s="309">
        <v>844.702</v>
      </c>
      <c r="BN18" s="309">
        <v>486.03390000000002</v>
      </c>
      <c r="BO18" s="309">
        <v>183.0478</v>
      </c>
      <c r="BP18" s="309">
        <v>22.79644</v>
      </c>
      <c r="BQ18" s="309">
        <v>2.2167110000000001</v>
      </c>
      <c r="BR18" s="309">
        <v>8.8823600000000003</v>
      </c>
      <c r="BS18" s="309">
        <v>59.77317</v>
      </c>
      <c r="BT18" s="309">
        <v>311.3707</v>
      </c>
      <c r="BU18" s="309">
        <v>679.2251</v>
      </c>
      <c r="BV18" s="309">
        <v>921.59680000000003</v>
      </c>
    </row>
    <row r="19" spans="1:74" ht="11.25" customHeight="1" x14ac:dyDescent="0.2">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1226.5124573999999</v>
      </c>
      <c r="AZ19" s="266">
        <v>1074.2097824</v>
      </c>
      <c r="BA19" s="266">
        <v>831.98844800999996</v>
      </c>
      <c r="BB19" s="266">
        <v>501.0512779</v>
      </c>
      <c r="BC19" s="266">
        <v>196.64933882</v>
      </c>
      <c r="BD19" s="309">
        <v>29.621079999999999</v>
      </c>
      <c r="BE19" s="309">
        <v>7.1511430000000002</v>
      </c>
      <c r="BF19" s="309">
        <v>16.915959999999998</v>
      </c>
      <c r="BG19" s="309">
        <v>73.195480000000003</v>
      </c>
      <c r="BH19" s="309">
        <v>369.82159999999999</v>
      </c>
      <c r="BI19" s="309">
        <v>772.0575</v>
      </c>
      <c r="BJ19" s="309">
        <v>1019.947</v>
      </c>
      <c r="BK19" s="309">
        <v>1255.3869999999999</v>
      </c>
      <c r="BL19" s="309">
        <v>1092.665</v>
      </c>
      <c r="BM19" s="309">
        <v>866.58500000000004</v>
      </c>
      <c r="BN19" s="309">
        <v>510.79739999999998</v>
      </c>
      <c r="BO19" s="309">
        <v>201.33250000000001</v>
      </c>
      <c r="BP19" s="309">
        <v>30.94107</v>
      </c>
      <c r="BQ19" s="309">
        <v>7.7137950000000002</v>
      </c>
      <c r="BR19" s="309">
        <v>16.880849999999999</v>
      </c>
      <c r="BS19" s="309">
        <v>71.115039999999993</v>
      </c>
      <c r="BT19" s="309">
        <v>365.43669999999997</v>
      </c>
      <c r="BU19" s="309">
        <v>766.61689999999999</v>
      </c>
      <c r="BV19" s="309">
        <v>1039.0650000000001</v>
      </c>
    </row>
    <row r="20" spans="1:74" ht="11.25" customHeight="1" x14ac:dyDescent="0.2">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1279.0487708999999</v>
      </c>
      <c r="AZ20" s="266">
        <v>1134.1549479</v>
      </c>
      <c r="BA20" s="266">
        <v>806.10485291999998</v>
      </c>
      <c r="BB20" s="266">
        <v>490.70360763000002</v>
      </c>
      <c r="BC20" s="266">
        <v>203.01919289</v>
      </c>
      <c r="BD20" s="309">
        <v>32.059750000000001</v>
      </c>
      <c r="BE20" s="309">
        <v>11.23789</v>
      </c>
      <c r="BF20" s="309">
        <v>24.2803</v>
      </c>
      <c r="BG20" s="309">
        <v>89.374459999999999</v>
      </c>
      <c r="BH20" s="309">
        <v>420.1506</v>
      </c>
      <c r="BI20" s="309">
        <v>801.11760000000004</v>
      </c>
      <c r="BJ20" s="309">
        <v>1135.373</v>
      </c>
      <c r="BK20" s="309">
        <v>1310.8530000000001</v>
      </c>
      <c r="BL20" s="309">
        <v>1160.4960000000001</v>
      </c>
      <c r="BM20" s="309">
        <v>845.59220000000005</v>
      </c>
      <c r="BN20" s="309">
        <v>512.59019999999998</v>
      </c>
      <c r="BO20" s="309">
        <v>211.05869999999999</v>
      </c>
      <c r="BP20" s="309">
        <v>33.750549999999997</v>
      </c>
      <c r="BQ20" s="309">
        <v>12.418469999999999</v>
      </c>
      <c r="BR20" s="309">
        <v>24.38991</v>
      </c>
      <c r="BS20" s="309">
        <v>88.712199999999996</v>
      </c>
      <c r="BT20" s="309">
        <v>414.0326</v>
      </c>
      <c r="BU20" s="309">
        <v>805.77560000000005</v>
      </c>
      <c r="BV20" s="309">
        <v>1146.5640000000001</v>
      </c>
    </row>
    <row r="21" spans="1:74" ht="11.25" customHeight="1" x14ac:dyDescent="0.2">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592.80069529000002</v>
      </c>
      <c r="AZ21" s="266">
        <v>444.51789602999997</v>
      </c>
      <c r="BA21" s="266">
        <v>342.23102908999999</v>
      </c>
      <c r="BB21" s="266">
        <v>145.53348457000001</v>
      </c>
      <c r="BC21" s="266">
        <v>40.242089522000001</v>
      </c>
      <c r="BD21" s="309">
        <v>1.537668</v>
      </c>
      <c r="BE21" s="309">
        <v>9.2831200000000003E-2</v>
      </c>
      <c r="BF21" s="309">
        <v>0.4033292</v>
      </c>
      <c r="BG21" s="309">
        <v>10.17033</v>
      </c>
      <c r="BH21" s="309">
        <v>105.0163</v>
      </c>
      <c r="BI21" s="309">
        <v>347.04300000000001</v>
      </c>
      <c r="BJ21" s="309">
        <v>453.44479999999999</v>
      </c>
      <c r="BK21" s="309">
        <v>603.45799999999997</v>
      </c>
      <c r="BL21" s="309">
        <v>445.15629999999999</v>
      </c>
      <c r="BM21" s="309">
        <v>352.35500000000002</v>
      </c>
      <c r="BN21" s="309">
        <v>147.1516</v>
      </c>
      <c r="BO21" s="309">
        <v>41.948189999999997</v>
      </c>
      <c r="BP21" s="309">
        <v>1.3761859999999999</v>
      </c>
      <c r="BQ21" s="309">
        <v>9.5473100000000005E-2</v>
      </c>
      <c r="BR21" s="309">
        <v>0.39410849999999997</v>
      </c>
      <c r="BS21" s="309">
        <v>9.9811820000000004</v>
      </c>
      <c r="BT21" s="309">
        <v>104.17270000000001</v>
      </c>
      <c r="BU21" s="309">
        <v>335.71769999999998</v>
      </c>
      <c r="BV21" s="309">
        <v>461.65260000000001</v>
      </c>
    </row>
    <row r="22" spans="1:74" ht="11.25" customHeight="1" x14ac:dyDescent="0.2">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765.56533657</v>
      </c>
      <c r="AZ22" s="266">
        <v>581.45466687999999</v>
      </c>
      <c r="BA22" s="266">
        <v>415.88864629</v>
      </c>
      <c r="BB22" s="266">
        <v>190.49153415999999</v>
      </c>
      <c r="BC22" s="266">
        <v>51.053761723999997</v>
      </c>
      <c r="BD22" s="309">
        <v>1.5564</v>
      </c>
      <c r="BE22" s="309">
        <v>7.0422499999999999E-2</v>
      </c>
      <c r="BF22" s="309">
        <v>0.18726110000000001</v>
      </c>
      <c r="BG22" s="309">
        <v>14.447290000000001</v>
      </c>
      <c r="BH22" s="309">
        <v>148.321</v>
      </c>
      <c r="BI22" s="309">
        <v>475.78899999999999</v>
      </c>
      <c r="BJ22" s="309">
        <v>603.19399999999996</v>
      </c>
      <c r="BK22" s="309">
        <v>785.86839999999995</v>
      </c>
      <c r="BL22" s="309">
        <v>588.48720000000003</v>
      </c>
      <c r="BM22" s="309">
        <v>434.47230000000002</v>
      </c>
      <c r="BN22" s="309">
        <v>196.7723</v>
      </c>
      <c r="BO22" s="309">
        <v>51.811279999999996</v>
      </c>
      <c r="BP22" s="309">
        <v>1.5331939999999999</v>
      </c>
      <c r="BQ22" s="309">
        <v>7.0422499999999999E-2</v>
      </c>
      <c r="BR22" s="309">
        <v>0.2103795</v>
      </c>
      <c r="BS22" s="309">
        <v>13.89471</v>
      </c>
      <c r="BT22" s="309">
        <v>143.4768</v>
      </c>
      <c r="BU22" s="309">
        <v>464.92950000000002</v>
      </c>
      <c r="BV22" s="309">
        <v>617.37249999999995</v>
      </c>
    </row>
    <row r="23" spans="1:74" ht="11.25" customHeight="1" x14ac:dyDescent="0.2">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533.49997513999995</v>
      </c>
      <c r="AZ23" s="266">
        <v>389.41713375</v>
      </c>
      <c r="BA23" s="266">
        <v>222.03683784</v>
      </c>
      <c r="BB23" s="266">
        <v>81.636011733000004</v>
      </c>
      <c r="BC23" s="266">
        <v>11.548140071000001</v>
      </c>
      <c r="BD23" s="309">
        <v>6.9819199999999998E-2</v>
      </c>
      <c r="BE23" s="309">
        <v>7.6979700000000002E-3</v>
      </c>
      <c r="BF23" s="309">
        <v>0.1626253</v>
      </c>
      <c r="BG23" s="309">
        <v>2.4680170000000001</v>
      </c>
      <c r="BH23" s="309">
        <v>57.941780000000001</v>
      </c>
      <c r="BI23" s="309">
        <v>267.00569999999999</v>
      </c>
      <c r="BJ23" s="309">
        <v>429.2251</v>
      </c>
      <c r="BK23" s="309">
        <v>548.28660000000002</v>
      </c>
      <c r="BL23" s="309">
        <v>404.79090000000002</v>
      </c>
      <c r="BM23" s="309">
        <v>236.249</v>
      </c>
      <c r="BN23" s="309">
        <v>83.653409999999994</v>
      </c>
      <c r="BO23" s="309">
        <v>12.48161</v>
      </c>
      <c r="BP23" s="309">
        <v>9.4101699999999996E-2</v>
      </c>
      <c r="BQ23" s="309">
        <v>7.6979700000000002E-3</v>
      </c>
      <c r="BR23" s="309">
        <v>0.186887</v>
      </c>
      <c r="BS23" s="309">
        <v>2.5854900000000001</v>
      </c>
      <c r="BT23" s="309">
        <v>55.73574</v>
      </c>
      <c r="BU23" s="309">
        <v>268.41430000000003</v>
      </c>
      <c r="BV23" s="309">
        <v>438.77440000000001</v>
      </c>
    </row>
    <row r="24" spans="1:74" ht="11.25" customHeight="1" x14ac:dyDescent="0.2">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878.15243191000002</v>
      </c>
      <c r="AZ24" s="266">
        <v>729.27702084999999</v>
      </c>
      <c r="BA24" s="266">
        <v>573.77685828000006</v>
      </c>
      <c r="BB24" s="266">
        <v>396.38805742</v>
      </c>
      <c r="BC24" s="266">
        <v>228.60801014</v>
      </c>
      <c r="BD24" s="309">
        <v>60.395380000000003</v>
      </c>
      <c r="BE24" s="309">
        <v>11.75817</v>
      </c>
      <c r="BF24" s="309">
        <v>22.04186</v>
      </c>
      <c r="BG24" s="309">
        <v>98.384860000000003</v>
      </c>
      <c r="BH24" s="309">
        <v>345.23379999999997</v>
      </c>
      <c r="BI24" s="309">
        <v>586.71950000000004</v>
      </c>
      <c r="BJ24" s="309">
        <v>885.65930000000003</v>
      </c>
      <c r="BK24" s="309">
        <v>885.15750000000003</v>
      </c>
      <c r="BL24" s="309">
        <v>734.66020000000003</v>
      </c>
      <c r="BM24" s="309">
        <v>581.20489999999995</v>
      </c>
      <c r="BN24" s="309">
        <v>405.71469999999999</v>
      </c>
      <c r="BO24" s="309">
        <v>230.65649999999999</v>
      </c>
      <c r="BP24" s="309">
        <v>62.029350000000001</v>
      </c>
      <c r="BQ24" s="309">
        <v>12.349489999999999</v>
      </c>
      <c r="BR24" s="309">
        <v>22.620760000000001</v>
      </c>
      <c r="BS24" s="309">
        <v>99.951300000000003</v>
      </c>
      <c r="BT24" s="309">
        <v>343.52159999999998</v>
      </c>
      <c r="BU24" s="309">
        <v>595.19830000000002</v>
      </c>
      <c r="BV24" s="309">
        <v>886.37720000000002</v>
      </c>
    </row>
    <row r="25" spans="1:74" ht="11.25" customHeight="1" x14ac:dyDescent="0.2">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544.24752770999999</v>
      </c>
      <c r="AZ25" s="266">
        <v>472.48360606</v>
      </c>
      <c r="BA25" s="266">
        <v>437.52746610999998</v>
      </c>
      <c r="BB25" s="266">
        <v>289.94193233999999</v>
      </c>
      <c r="BC25" s="266">
        <v>177.37039697</v>
      </c>
      <c r="BD25" s="309">
        <v>55.695500000000003</v>
      </c>
      <c r="BE25" s="309">
        <v>14.673299999999999</v>
      </c>
      <c r="BF25" s="309">
        <v>12.82311</v>
      </c>
      <c r="BG25" s="309">
        <v>51.352490000000003</v>
      </c>
      <c r="BH25" s="309">
        <v>183.69159999999999</v>
      </c>
      <c r="BI25" s="309">
        <v>373.65300000000002</v>
      </c>
      <c r="BJ25" s="309">
        <v>579.41290000000004</v>
      </c>
      <c r="BK25" s="309">
        <v>544.00739999999996</v>
      </c>
      <c r="BL25" s="309">
        <v>469.8295</v>
      </c>
      <c r="BM25" s="309">
        <v>425.96120000000002</v>
      </c>
      <c r="BN25" s="309">
        <v>291.4409</v>
      </c>
      <c r="BO25" s="309">
        <v>176.80289999999999</v>
      </c>
      <c r="BP25" s="309">
        <v>53.17801</v>
      </c>
      <c r="BQ25" s="309">
        <v>14.032730000000001</v>
      </c>
      <c r="BR25" s="309">
        <v>13.385730000000001</v>
      </c>
      <c r="BS25" s="309">
        <v>52.581969999999998</v>
      </c>
      <c r="BT25" s="309">
        <v>185.7878</v>
      </c>
      <c r="BU25" s="309">
        <v>378.12549999999999</v>
      </c>
      <c r="BV25" s="309">
        <v>577.55439999999999</v>
      </c>
    </row>
    <row r="26" spans="1:74" ht="11.25" customHeight="1" x14ac:dyDescent="0.2">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840.13861072999998</v>
      </c>
      <c r="AZ26" s="266">
        <v>700.70055492999995</v>
      </c>
      <c r="BA26" s="266">
        <v>554.63365486999999</v>
      </c>
      <c r="BB26" s="266">
        <v>319.62006914</v>
      </c>
      <c r="BC26" s="266">
        <v>133.95920806999999</v>
      </c>
      <c r="BD26" s="309">
        <v>25.499040000000001</v>
      </c>
      <c r="BE26" s="309">
        <v>5.5415919999999996</v>
      </c>
      <c r="BF26" s="309">
        <v>9.6563569999999999</v>
      </c>
      <c r="BG26" s="309">
        <v>47.171329999999998</v>
      </c>
      <c r="BH26" s="309">
        <v>229.94810000000001</v>
      </c>
      <c r="BI26" s="309">
        <v>520.65790000000004</v>
      </c>
      <c r="BJ26" s="309">
        <v>722.20410000000004</v>
      </c>
      <c r="BK26" s="309">
        <v>855.24450000000002</v>
      </c>
      <c r="BL26" s="309">
        <v>708.86760000000004</v>
      </c>
      <c r="BM26" s="309">
        <v>568.94820000000004</v>
      </c>
      <c r="BN26" s="309">
        <v>324.57170000000002</v>
      </c>
      <c r="BO26" s="309">
        <v>136.29750000000001</v>
      </c>
      <c r="BP26" s="309">
        <v>25.326509999999999</v>
      </c>
      <c r="BQ26" s="309">
        <v>5.6654549999999997</v>
      </c>
      <c r="BR26" s="309">
        <v>9.8226119999999995</v>
      </c>
      <c r="BS26" s="309">
        <v>46.852490000000003</v>
      </c>
      <c r="BT26" s="309">
        <v>228.82329999999999</v>
      </c>
      <c r="BU26" s="309">
        <v>516.32550000000003</v>
      </c>
      <c r="BV26" s="309">
        <v>730.46299999999997</v>
      </c>
    </row>
    <row r="27" spans="1:74" ht="11.25" customHeight="1" x14ac:dyDescent="0.2">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729"/>
      <c r="BE27" s="729"/>
      <c r="BF27" s="729"/>
      <c r="BG27" s="729"/>
      <c r="BH27" s="729"/>
      <c r="BI27" s="729"/>
      <c r="BJ27" s="311"/>
      <c r="BK27" s="311"/>
      <c r="BL27" s="311"/>
      <c r="BM27" s="311"/>
      <c r="BN27" s="311"/>
      <c r="BO27" s="311"/>
      <c r="BP27" s="311"/>
      <c r="BQ27" s="311"/>
      <c r="BR27" s="311"/>
      <c r="BS27" s="311"/>
      <c r="BT27" s="311"/>
      <c r="BU27" s="311"/>
      <c r="BV27" s="311"/>
    </row>
    <row r="28" spans="1:74" ht="11.25" customHeight="1" x14ac:dyDescent="0.2">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8.2781034844000008</v>
      </c>
      <c r="AR28" s="266">
        <v>134.97086644000001</v>
      </c>
      <c r="AS28" s="266">
        <v>158.93843666000001</v>
      </c>
      <c r="AT28" s="266">
        <v>238.03570034000001</v>
      </c>
      <c r="AU28" s="266">
        <v>60.301549899999998</v>
      </c>
      <c r="AV28" s="266">
        <v>6.9570802492999997</v>
      </c>
      <c r="AW28" s="266">
        <v>0</v>
      </c>
      <c r="AX28" s="266">
        <v>0</v>
      </c>
      <c r="AY28" s="266">
        <v>0</v>
      </c>
      <c r="AZ28" s="266">
        <v>0</v>
      </c>
      <c r="BA28" s="266">
        <v>0</v>
      </c>
      <c r="BB28" s="266">
        <v>0</v>
      </c>
      <c r="BC28" s="266">
        <v>40.305956815000002</v>
      </c>
      <c r="BD28" s="309">
        <v>85.119053160999997</v>
      </c>
      <c r="BE28" s="309">
        <v>215.51860737999999</v>
      </c>
      <c r="BF28" s="309">
        <v>180.71955632999999</v>
      </c>
      <c r="BG28" s="309">
        <v>33.692163868999998</v>
      </c>
      <c r="BH28" s="309">
        <v>2.1685641424000002</v>
      </c>
      <c r="BI28" s="309">
        <v>0</v>
      </c>
      <c r="BJ28" s="309">
        <v>0</v>
      </c>
      <c r="BK28" s="309">
        <v>0</v>
      </c>
      <c r="BL28" s="309">
        <v>0</v>
      </c>
      <c r="BM28" s="309">
        <v>0</v>
      </c>
      <c r="BN28" s="309">
        <v>0</v>
      </c>
      <c r="BO28" s="309">
        <v>7.7210492419000003</v>
      </c>
      <c r="BP28" s="309">
        <v>72.363370188000005</v>
      </c>
      <c r="BQ28" s="309">
        <v>193.69510033</v>
      </c>
      <c r="BR28" s="309">
        <v>159.98518566000001</v>
      </c>
      <c r="BS28" s="309">
        <v>33.682573044000002</v>
      </c>
      <c r="BT28" s="309">
        <v>2.1674339265000002</v>
      </c>
      <c r="BU28" s="309">
        <v>0</v>
      </c>
      <c r="BV28" s="309">
        <v>0</v>
      </c>
    </row>
    <row r="29" spans="1:74" ht="11.25" customHeight="1" x14ac:dyDescent="0.2">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17.417090723000001</v>
      </c>
      <c r="AR29" s="266">
        <v>162.76477707999999</v>
      </c>
      <c r="AS29" s="266">
        <v>247.39563422000001</v>
      </c>
      <c r="AT29" s="266">
        <v>283.48883775000002</v>
      </c>
      <c r="AU29" s="266">
        <v>93.920245440000002</v>
      </c>
      <c r="AV29" s="266">
        <v>22.918672711999999</v>
      </c>
      <c r="AW29" s="266">
        <v>0</v>
      </c>
      <c r="AX29" s="266">
        <v>0</v>
      </c>
      <c r="AY29" s="266">
        <v>0</v>
      </c>
      <c r="AZ29" s="266">
        <v>0</v>
      </c>
      <c r="BA29" s="266">
        <v>0</v>
      </c>
      <c r="BB29" s="266">
        <v>0</v>
      </c>
      <c r="BC29" s="266">
        <v>49.434154980999999</v>
      </c>
      <c r="BD29" s="309">
        <v>133.64489148999999</v>
      </c>
      <c r="BE29" s="309">
        <v>265.86045008000002</v>
      </c>
      <c r="BF29" s="309">
        <v>225.49668055999999</v>
      </c>
      <c r="BG29" s="309">
        <v>63.047770358999998</v>
      </c>
      <c r="BH29" s="309">
        <v>4.6421022092999999</v>
      </c>
      <c r="BI29" s="309">
        <v>0</v>
      </c>
      <c r="BJ29" s="309">
        <v>0</v>
      </c>
      <c r="BK29" s="309">
        <v>0</v>
      </c>
      <c r="BL29" s="309">
        <v>0</v>
      </c>
      <c r="BM29" s="309">
        <v>0</v>
      </c>
      <c r="BN29" s="309">
        <v>0</v>
      </c>
      <c r="BO29" s="309">
        <v>25.677897489999999</v>
      </c>
      <c r="BP29" s="309">
        <v>122.96747006</v>
      </c>
      <c r="BQ29" s="309">
        <v>247.38374216</v>
      </c>
      <c r="BR29" s="309">
        <v>208.25347714</v>
      </c>
      <c r="BS29" s="309">
        <v>63.074818948999997</v>
      </c>
      <c r="BT29" s="309">
        <v>4.645973916</v>
      </c>
      <c r="BU29" s="309">
        <v>0</v>
      </c>
      <c r="BV29" s="309">
        <v>0</v>
      </c>
    </row>
    <row r="30" spans="1:74" ht="11.25" customHeight="1" x14ac:dyDescent="0.2">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0.26857679717999999</v>
      </c>
      <c r="AQ30" s="266">
        <v>34.909160733</v>
      </c>
      <c r="AR30" s="266">
        <v>214.63318952</v>
      </c>
      <c r="AS30" s="266">
        <v>236.87108977</v>
      </c>
      <c r="AT30" s="266">
        <v>285.20565591000002</v>
      </c>
      <c r="AU30" s="266">
        <v>104.79507808</v>
      </c>
      <c r="AV30" s="266">
        <v>29.416089291999999</v>
      </c>
      <c r="AW30" s="266">
        <v>0</v>
      </c>
      <c r="AX30" s="266">
        <v>0.55665287919999995</v>
      </c>
      <c r="AY30" s="266">
        <v>0</v>
      </c>
      <c r="AZ30" s="266">
        <v>0</v>
      </c>
      <c r="BA30" s="266">
        <v>1.0564177231</v>
      </c>
      <c r="BB30" s="266">
        <v>0</v>
      </c>
      <c r="BC30" s="266">
        <v>74.739058764999996</v>
      </c>
      <c r="BD30" s="309">
        <v>160.15753620999999</v>
      </c>
      <c r="BE30" s="309">
        <v>258.08772797</v>
      </c>
      <c r="BF30" s="309">
        <v>217.69496992000001</v>
      </c>
      <c r="BG30" s="309">
        <v>66.916532567000004</v>
      </c>
      <c r="BH30" s="309">
        <v>6.2955548086000004</v>
      </c>
      <c r="BI30" s="309">
        <v>0</v>
      </c>
      <c r="BJ30" s="309">
        <v>0</v>
      </c>
      <c r="BK30" s="309">
        <v>0</v>
      </c>
      <c r="BL30" s="309">
        <v>0</v>
      </c>
      <c r="BM30" s="309">
        <v>0.41122820713000002</v>
      </c>
      <c r="BN30" s="309">
        <v>1.7340314108999999</v>
      </c>
      <c r="BO30" s="309">
        <v>53.662050678999996</v>
      </c>
      <c r="BP30" s="309">
        <v>153.99089089</v>
      </c>
      <c r="BQ30" s="309">
        <v>245.19628564000001</v>
      </c>
      <c r="BR30" s="309">
        <v>205.28532622</v>
      </c>
      <c r="BS30" s="309">
        <v>66.909259961000004</v>
      </c>
      <c r="BT30" s="309">
        <v>6.2945989108999996</v>
      </c>
      <c r="BU30" s="309">
        <v>0</v>
      </c>
      <c r="BV30" s="309">
        <v>0</v>
      </c>
    </row>
    <row r="31" spans="1:74" ht="11.25" customHeight="1" x14ac:dyDescent="0.2">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8.3153165108000007</v>
      </c>
      <c r="AP31" s="266">
        <v>2.9449442367000001</v>
      </c>
      <c r="AQ31" s="266">
        <v>43.066648467</v>
      </c>
      <c r="AR31" s="266">
        <v>266.17234575999998</v>
      </c>
      <c r="AS31" s="266">
        <v>301.23573747</v>
      </c>
      <c r="AT31" s="266">
        <v>299.05680050000001</v>
      </c>
      <c r="AU31" s="266">
        <v>146.30507704999999</v>
      </c>
      <c r="AV31" s="266">
        <v>22.031408315</v>
      </c>
      <c r="AW31" s="266">
        <v>0</v>
      </c>
      <c r="AX31" s="266">
        <v>1.2757049981999999</v>
      </c>
      <c r="AY31" s="266">
        <v>0</v>
      </c>
      <c r="AZ31" s="266">
        <v>0</v>
      </c>
      <c r="BA31" s="266">
        <v>2.8078564126000001</v>
      </c>
      <c r="BB31" s="266">
        <v>2.0739195173999998</v>
      </c>
      <c r="BC31" s="266">
        <v>88.567880426000002</v>
      </c>
      <c r="BD31" s="309">
        <v>199.62801135000001</v>
      </c>
      <c r="BE31" s="309">
        <v>318.12605647999999</v>
      </c>
      <c r="BF31" s="309">
        <v>271.06385843999999</v>
      </c>
      <c r="BG31" s="309">
        <v>93.321074710999994</v>
      </c>
      <c r="BH31" s="309">
        <v>9.3100874915999992</v>
      </c>
      <c r="BI31" s="309">
        <v>0.28490501326000001</v>
      </c>
      <c r="BJ31" s="309">
        <v>0</v>
      </c>
      <c r="BK31" s="309">
        <v>0</v>
      </c>
      <c r="BL31" s="309">
        <v>0</v>
      </c>
      <c r="BM31" s="309">
        <v>2.9848532585999998</v>
      </c>
      <c r="BN31" s="309">
        <v>6.5003213862000004</v>
      </c>
      <c r="BO31" s="309">
        <v>63.013450398000003</v>
      </c>
      <c r="BP31" s="309">
        <v>185.51576025</v>
      </c>
      <c r="BQ31" s="309">
        <v>300.77939348000001</v>
      </c>
      <c r="BR31" s="309">
        <v>256.47594247000001</v>
      </c>
      <c r="BS31" s="309">
        <v>93.266525892999994</v>
      </c>
      <c r="BT31" s="309">
        <v>9.3012160653000002</v>
      </c>
      <c r="BU31" s="309">
        <v>0.28466159966999999</v>
      </c>
      <c r="BV31" s="309">
        <v>0</v>
      </c>
    </row>
    <row r="32" spans="1:74" ht="11.25" customHeight="1" x14ac:dyDescent="0.2">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30.179874747</v>
      </c>
      <c r="AN32" s="266">
        <v>49.999353788999997</v>
      </c>
      <c r="AO32" s="266">
        <v>73.369632210999995</v>
      </c>
      <c r="AP32" s="266">
        <v>80.808277133999994</v>
      </c>
      <c r="AQ32" s="266">
        <v>188.53650211999999</v>
      </c>
      <c r="AR32" s="266">
        <v>347.68761540000003</v>
      </c>
      <c r="AS32" s="266">
        <v>436.40732444000002</v>
      </c>
      <c r="AT32" s="266">
        <v>455.57169625</v>
      </c>
      <c r="AU32" s="266">
        <v>279.91717095000001</v>
      </c>
      <c r="AV32" s="266">
        <v>177.18171000999999</v>
      </c>
      <c r="AW32" s="266">
        <v>41.086077420999999</v>
      </c>
      <c r="AX32" s="266">
        <v>66.593610678000005</v>
      </c>
      <c r="AY32" s="266">
        <v>28.392714059999999</v>
      </c>
      <c r="AZ32" s="266">
        <v>44.673553667</v>
      </c>
      <c r="BA32" s="266">
        <v>83.696045478000002</v>
      </c>
      <c r="BB32" s="266">
        <v>97.727046969</v>
      </c>
      <c r="BC32" s="266">
        <v>257.96699801</v>
      </c>
      <c r="BD32" s="309">
        <v>355.85113200000001</v>
      </c>
      <c r="BE32" s="309">
        <v>451.60332215</v>
      </c>
      <c r="BF32" s="309">
        <v>425.09437295999999</v>
      </c>
      <c r="BG32" s="309">
        <v>275.30212804000001</v>
      </c>
      <c r="BH32" s="309">
        <v>135.51704917000001</v>
      </c>
      <c r="BI32" s="309">
        <v>60.678288772999998</v>
      </c>
      <c r="BJ32" s="309">
        <v>36.596737674000003</v>
      </c>
      <c r="BK32" s="309">
        <v>33.292806861999999</v>
      </c>
      <c r="BL32" s="309">
        <v>35.963279042000003</v>
      </c>
      <c r="BM32" s="309">
        <v>56.679909469000002</v>
      </c>
      <c r="BN32" s="309">
        <v>83.194533093000004</v>
      </c>
      <c r="BO32" s="309">
        <v>206.33755633999999</v>
      </c>
      <c r="BP32" s="309">
        <v>352.32743173</v>
      </c>
      <c r="BQ32" s="309">
        <v>444.80877176000001</v>
      </c>
      <c r="BR32" s="309">
        <v>416.96094464999999</v>
      </c>
      <c r="BS32" s="309">
        <v>275.71098437000001</v>
      </c>
      <c r="BT32" s="309">
        <v>135.88402016000001</v>
      </c>
      <c r="BU32" s="309">
        <v>60.882485797000001</v>
      </c>
      <c r="BV32" s="309">
        <v>36.723258694000002</v>
      </c>
    </row>
    <row r="33" spans="1:74" ht="11.25" customHeight="1" x14ac:dyDescent="0.2">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33.814593498000001</v>
      </c>
      <c r="AP33" s="266">
        <v>17.972118758000001</v>
      </c>
      <c r="AQ33" s="266">
        <v>109.79220878</v>
      </c>
      <c r="AR33" s="266">
        <v>308.35612932999999</v>
      </c>
      <c r="AS33" s="266">
        <v>398.70019962999999</v>
      </c>
      <c r="AT33" s="266">
        <v>412.20982139</v>
      </c>
      <c r="AU33" s="266">
        <v>207.4993206</v>
      </c>
      <c r="AV33" s="266">
        <v>99.343537190999996</v>
      </c>
      <c r="AW33" s="266">
        <v>2.0918356117000001</v>
      </c>
      <c r="AX33" s="266">
        <v>25.443731695</v>
      </c>
      <c r="AY33" s="266">
        <v>2.7588656162</v>
      </c>
      <c r="AZ33" s="266">
        <v>3.0168581645999999</v>
      </c>
      <c r="BA33" s="266">
        <v>22.485932479999999</v>
      </c>
      <c r="BB33" s="266">
        <v>26.455084445000001</v>
      </c>
      <c r="BC33" s="266">
        <v>216.34455170999999</v>
      </c>
      <c r="BD33" s="309">
        <v>316.51530054</v>
      </c>
      <c r="BE33" s="309">
        <v>422.31956831000002</v>
      </c>
      <c r="BF33" s="309">
        <v>402.2597682</v>
      </c>
      <c r="BG33" s="309">
        <v>215.54531854999999</v>
      </c>
      <c r="BH33" s="309">
        <v>54.173522063</v>
      </c>
      <c r="BI33" s="309">
        <v>7.2524272697000001</v>
      </c>
      <c r="BJ33" s="309">
        <v>2.6016529628999998</v>
      </c>
      <c r="BK33" s="309">
        <v>5.5955852398000001</v>
      </c>
      <c r="BL33" s="309">
        <v>3.9278019247999998</v>
      </c>
      <c r="BM33" s="309">
        <v>18.535969544</v>
      </c>
      <c r="BN33" s="309">
        <v>33.721535218</v>
      </c>
      <c r="BO33" s="309">
        <v>152.70320235</v>
      </c>
      <c r="BP33" s="309">
        <v>308.70571490999998</v>
      </c>
      <c r="BQ33" s="309">
        <v>414.29190079</v>
      </c>
      <c r="BR33" s="309">
        <v>388.11354703000001</v>
      </c>
      <c r="BS33" s="309">
        <v>215.43191465000001</v>
      </c>
      <c r="BT33" s="309">
        <v>54.119740167000003</v>
      </c>
      <c r="BU33" s="309">
        <v>7.2402594445000004</v>
      </c>
      <c r="BV33" s="309">
        <v>2.5952198305</v>
      </c>
    </row>
    <row r="34" spans="1:74" ht="11.25" customHeight="1" x14ac:dyDescent="0.2">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4.2603179493000001</v>
      </c>
      <c r="AO34" s="266">
        <v>70.471521182999993</v>
      </c>
      <c r="AP34" s="266">
        <v>84.705863843000003</v>
      </c>
      <c r="AQ34" s="266">
        <v>227.73506585000001</v>
      </c>
      <c r="AR34" s="266">
        <v>455.53490900000003</v>
      </c>
      <c r="AS34" s="266">
        <v>513.45179203999999</v>
      </c>
      <c r="AT34" s="266">
        <v>554.48477988000002</v>
      </c>
      <c r="AU34" s="266">
        <v>402.44916126999999</v>
      </c>
      <c r="AV34" s="266">
        <v>207.90189018999999</v>
      </c>
      <c r="AW34" s="266">
        <v>32.197668100000001</v>
      </c>
      <c r="AX34" s="266">
        <v>74.719674256000005</v>
      </c>
      <c r="AY34" s="266">
        <v>9.6865998099000006</v>
      </c>
      <c r="AZ34" s="266">
        <v>5.1507408133999997</v>
      </c>
      <c r="BA34" s="266">
        <v>40.149248235999998</v>
      </c>
      <c r="BB34" s="266">
        <v>156.83862164999999</v>
      </c>
      <c r="BC34" s="266">
        <v>388.71360393999998</v>
      </c>
      <c r="BD34" s="309">
        <v>468.09862974999999</v>
      </c>
      <c r="BE34" s="309">
        <v>569.04738871999996</v>
      </c>
      <c r="BF34" s="309">
        <v>567.11439737000001</v>
      </c>
      <c r="BG34" s="309">
        <v>367.53733425000001</v>
      </c>
      <c r="BH34" s="309">
        <v>148.59072283</v>
      </c>
      <c r="BI34" s="309">
        <v>41.992227024000002</v>
      </c>
      <c r="BJ34" s="309">
        <v>9.7989668269999992</v>
      </c>
      <c r="BK34" s="309">
        <v>14.466399426000001</v>
      </c>
      <c r="BL34" s="309">
        <v>16.272960278999999</v>
      </c>
      <c r="BM34" s="309">
        <v>50.897012979000003</v>
      </c>
      <c r="BN34" s="309">
        <v>103.26468809000001</v>
      </c>
      <c r="BO34" s="309">
        <v>272.81389288000003</v>
      </c>
      <c r="BP34" s="309">
        <v>442.78313480999998</v>
      </c>
      <c r="BQ34" s="309">
        <v>548.89164012000003</v>
      </c>
      <c r="BR34" s="309">
        <v>551.08554059000005</v>
      </c>
      <c r="BS34" s="309">
        <v>367.67184442000001</v>
      </c>
      <c r="BT34" s="309">
        <v>148.70939971000001</v>
      </c>
      <c r="BU34" s="309">
        <v>42.038189088000003</v>
      </c>
      <c r="BV34" s="309">
        <v>9.8026977991000006</v>
      </c>
    </row>
    <row r="35" spans="1:74" ht="11.25" customHeight="1" x14ac:dyDescent="0.2">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7.0782853618999999</v>
      </c>
      <c r="AP35" s="266">
        <v>58.310962846999999</v>
      </c>
      <c r="AQ35" s="266">
        <v>124.24939237</v>
      </c>
      <c r="AR35" s="266">
        <v>344.00833820000003</v>
      </c>
      <c r="AS35" s="266">
        <v>414.17703563999999</v>
      </c>
      <c r="AT35" s="266">
        <v>328.34457028000003</v>
      </c>
      <c r="AU35" s="266">
        <v>219.63721702000001</v>
      </c>
      <c r="AV35" s="266">
        <v>44.318331587999999</v>
      </c>
      <c r="AW35" s="266">
        <v>23.494705014000001</v>
      </c>
      <c r="AX35" s="266">
        <v>0</v>
      </c>
      <c r="AY35" s="266">
        <v>0</v>
      </c>
      <c r="AZ35" s="266">
        <v>1.7311851883</v>
      </c>
      <c r="BA35" s="266">
        <v>14.809379418000001</v>
      </c>
      <c r="BB35" s="266">
        <v>57.121716202000002</v>
      </c>
      <c r="BC35" s="266">
        <v>120.54058085</v>
      </c>
      <c r="BD35" s="309">
        <v>268.28010453000002</v>
      </c>
      <c r="BE35" s="309">
        <v>387.32776559000001</v>
      </c>
      <c r="BF35" s="309">
        <v>338.55217943999997</v>
      </c>
      <c r="BG35" s="309">
        <v>196.65800414</v>
      </c>
      <c r="BH35" s="309">
        <v>65.228249611999999</v>
      </c>
      <c r="BI35" s="309">
        <v>8.3013333452999998</v>
      </c>
      <c r="BJ35" s="309">
        <v>0.28912827158999999</v>
      </c>
      <c r="BK35" s="309">
        <v>1.0354130130999999</v>
      </c>
      <c r="BL35" s="309">
        <v>3.1406066026000001</v>
      </c>
      <c r="BM35" s="309">
        <v>12.441269313999999</v>
      </c>
      <c r="BN35" s="309">
        <v>39.900419747000001</v>
      </c>
      <c r="BO35" s="309">
        <v>118.07037861000001</v>
      </c>
      <c r="BP35" s="309">
        <v>248.49680136000001</v>
      </c>
      <c r="BQ35" s="309">
        <v>371.15700111000001</v>
      </c>
      <c r="BR35" s="309">
        <v>327.86383646000002</v>
      </c>
      <c r="BS35" s="309">
        <v>196.92021550000001</v>
      </c>
      <c r="BT35" s="309">
        <v>65.344439859000005</v>
      </c>
      <c r="BU35" s="309">
        <v>8.3189070189999992</v>
      </c>
      <c r="BV35" s="309">
        <v>0.28978283992999998</v>
      </c>
    </row>
    <row r="36" spans="1:74" ht="11.25" customHeight="1" x14ac:dyDescent="0.2">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23.556113850999999</v>
      </c>
      <c r="AQ36" s="266">
        <v>51.525518325999997</v>
      </c>
      <c r="AR36" s="266">
        <v>174.40936255</v>
      </c>
      <c r="AS36" s="266">
        <v>293.67292300999998</v>
      </c>
      <c r="AT36" s="266">
        <v>250.97461455999999</v>
      </c>
      <c r="AU36" s="266">
        <v>156.10309583</v>
      </c>
      <c r="AV36" s="266">
        <v>26.845976858</v>
      </c>
      <c r="AW36" s="266">
        <v>22.286478494000001</v>
      </c>
      <c r="AX36" s="266">
        <v>8.1639280833000001</v>
      </c>
      <c r="AY36" s="266">
        <v>9.3941736288000008</v>
      </c>
      <c r="AZ36" s="266">
        <v>7.4322777548000003</v>
      </c>
      <c r="BA36" s="266">
        <v>13.69123183</v>
      </c>
      <c r="BB36" s="266">
        <v>24.115739361999999</v>
      </c>
      <c r="BC36" s="266">
        <v>31.863556314</v>
      </c>
      <c r="BD36" s="309">
        <v>102.24027529</v>
      </c>
      <c r="BE36" s="309">
        <v>216.60682005999999</v>
      </c>
      <c r="BF36" s="309">
        <v>214.50508644999999</v>
      </c>
      <c r="BG36" s="309">
        <v>133.42053288</v>
      </c>
      <c r="BH36" s="309">
        <v>40.320033270000003</v>
      </c>
      <c r="BI36" s="309">
        <v>13.074566882999999</v>
      </c>
      <c r="BJ36" s="309">
        <v>8.5172517844000009</v>
      </c>
      <c r="BK36" s="309">
        <v>7.9464805056000003</v>
      </c>
      <c r="BL36" s="309">
        <v>6.5960524837000003</v>
      </c>
      <c r="BM36" s="309">
        <v>10.101810481999999</v>
      </c>
      <c r="BN36" s="309">
        <v>17.140907384999998</v>
      </c>
      <c r="BO36" s="309">
        <v>44.084796310000002</v>
      </c>
      <c r="BP36" s="309">
        <v>102.29846202</v>
      </c>
      <c r="BQ36" s="309">
        <v>218.56766519999999</v>
      </c>
      <c r="BR36" s="309">
        <v>216.10786578</v>
      </c>
      <c r="BS36" s="309">
        <v>133.22890572</v>
      </c>
      <c r="BT36" s="309">
        <v>40.240295920000001</v>
      </c>
      <c r="BU36" s="309">
        <v>13.038728571</v>
      </c>
      <c r="BV36" s="309">
        <v>8.4910049159999996</v>
      </c>
    </row>
    <row r="37" spans="1:74" ht="11.25" customHeight="1" x14ac:dyDescent="0.2">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9.7792746051999995</v>
      </c>
      <c r="AN37" s="266">
        <v>11.965264817</v>
      </c>
      <c r="AO37" s="266">
        <v>28.026514822999999</v>
      </c>
      <c r="AP37" s="266">
        <v>36.219076446000003</v>
      </c>
      <c r="AQ37" s="266">
        <v>100.62011</v>
      </c>
      <c r="AR37" s="266">
        <v>273.28945929000002</v>
      </c>
      <c r="AS37" s="266">
        <v>345.40641604000001</v>
      </c>
      <c r="AT37" s="266">
        <v>356.66028940000001</v>
      </c>
      <c r="AU37" s="266">
        <v>199.32306983999999</v>
      </c>
      <c r="AV37" s="266">
        <v>83.818037255999997</v>
      </c>
      <c r="AW37" s="266">
        <v>17.763216387</v>
      </c>
      <c r="AX37" s="266">
        <v>25.660258735999999</v>
      </c>
      <c r="AY37" s="266">
        <v>8.5879732881000006</v>
      </c>
      <c r="AZ37" s="266">
        <v>11.135695326</v>
      </c>
      <c r="BA37" s="266">
        <v>26.840668910000002</v>
      </c>
      <c r="BB37" s="266">
        <v>49.176249468000002</v>
      </c>
      <c r="BC37" s="266">
        <v>151.94685822</v>
      </c>
      <c r="BD37" s="309">
        <v>242.08536394999999</v>
      </c>
      <c r="BE37" s="309">
        <v>351.83151966999998</v>
      </c>
      <c r="BF37" s="309">
        <v>325.57743675</v>
      </c>
      <c r="BG37" s="309">
        <v>175.60731711</v>
      </c>
      <c r="BH37" s="309">
        <v>62.758645721000001</v>
      </c>
      <c r="BI37" s="309">
        <v>20.677269409000001</v>
      </c>
      <c r="BJ37" s="309">
        <v>10.154184503</v>
      </c>
      <c r="BK37" s="309">
        <v>10.215261155</v>
      </c>
      <c r="BL37" s="309">
        <v>10.832553216999999</v>
      </c>
      <c r="BM37" s="309">
        <v>21.748110296</v>
      </c>
      <c r="BN37" s="309">
        <v>38.230186615999997</v>
      </c>
      <c r="BO37" s="309">
        <v>116.30468018000001</v>
      </c>
      <c r="BP37" s="309">
        <v>232.95029543999999</v>
      </c>
      <c r="BQ37" s="309">
        <v>340.67719295000001</v>
      </c>
      <c r="BR37" s="309">
        <v>315.13368009999999</v>
      </c>
      <c r="BS37" s="309">
        <v>176.05243517</v>
      </c>
      <c r="BT37" s="309">
        <v>63.032306069999997</v>
      </c>
      <c r="BU37" s="309">
        <v>20.786223266</v>
      </c>
      <c r="BV37" s="309">
        <v>10.204948106</v>
      </c>
    </row>
    <row r="38" spans="1:74" ht="11.25" customHeight="1" x14ac:dyDescent="0.2">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310"/>
      <c r="BE38" s="310"/>
      <c r="BF38" s="310"/>
      <c r="BG38" s="310"/>
      <c r="BH38" s="310"/>
      <c r="BI38" s="310"/>
      <c r="BJ38" s="310"/>
      <c r="BK38" s="310"/>
      <c r="BL38" s="310"/>
      <c r="BM38" s="310"/>
      <c r="BN38" s="310"/>
      <c r="BO38" s="310"/>
      <c r="BP38" s="310"/>
      <c r="BQ38" s="310"/>
      <c r="BR38" s="310"/>
      <c r="BS38" s="310"/>
      <c r="BT38" s="310"/>
      <c r="BU38" s="310"/>
      <c r="BV38" s="310"/>
    </row>
    <row r="39" spans="1:74" ht="11.25" customHeight="1" x14ac:dyDescent="0.2">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249">
        <v>0</v>
      </c>
      <c r="BB39" s="249">
        <v>0</v>
      </c>
      <c r="BC39" s="249">
        <v>11.785917477</v>
      </c>
      <c r="BD39" s="312">
        <v>75.570980000000006</v>
      </c>
      <c r="BE39" s="312">
        <v>233.48820000000001</v>
      </c>
      <c r="BF39" s="312">
        <v>190.25120000000001</v>
      </c>
      <c r="BG39" s="312">
        <v>47.821350000000002</v>
      </c>
      <c r="BH39" s="312">
        <v>1.859961</v>
      </c>
      <c r="BI39" s="312">
        <v>0</v>
      </c>
      <c r="BJ39" s="312">
        <v>0</v>
      </c>
      <c r="BK39" s="312">
        <v>0</v>
      </c>
      <c r="BL39" s="312">
        <v>0</v>
      </c>
      <c r="BM39" s="312">
        <v>0</v>
      </c>
      <c r="BN39" s="312">
        <v>0</v>
      </c>
      <c r="BO39" s="312">
        <v>13.72095</v>
      </c>
      <c r="BP39" s="312">
        <v>78.281999999999996</v>
      </c>
      <c r="BQ39" s="312">
        <v>230.50649999999999</v>
      </c>
      <c r="BR39" s="312">
        <v>187.22579999999999</v>
      </c>
      <c r="BS39" s="312">
        <v>48.4758</v>
      </c>
      <c r="BT39" s="312">
        <v>2.027685</v>
      </c>
      <c r="BU39" s="312">
        <v>0</v>
      </c>
      <c r="BV39" s="312">
        <v>0</v>
      </c>
    </row>
    <row r="40" spans="1:74" ht="11.25" customHeight="1" x14ac:dyDescent="0.2">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249">
        <v>0.19748724655</v>
      </c>
      <c r="BB40" s="249">
        <v>0.26161975773000001</v>
      </c>
      <c r="BC40" s="249">
        <v>34.155568396</v>
      </c>
      <c r="BD40" s="312">
        <v>127.42</v>
      </c>
      <c r="BE40" s="312">
        <v>290.82350000000002</v>
      </c>
      <c r="BF40" s="312">
        <v>231.05609999999999</v>
      </c>
      <c r="BG40" s="312">
        <v>86.016450000000006</v>
      </c>
      <c r="BH40" s="312">
        <v>8.3127040000000001</v>
      </c>
      <c r="BI40" s="312">
        <v>0</v>
      </c>
      <c r="BJ40" s="312">
        <v>8.6426900000000001E-2</v>
      </c>
      <c r="BK40" s="312">
        <v>0</v>
      </c>
      <c r="BL40" s="312">
        <v>0</v>
      </c>
      <c r="BM40" s="312">
        <v>0</v>
      </c>
      <c r="BN40" s="312">
        <v>0.26161980000000001</v>
      </c>
      <c r="BO40" s="312">
        <v>32.642420000000001</v>
      </c>
      <c r="BP40" s="312">
        <v>129.2861</v>
      </c>
      <c r="BQ40" s="312">
        <v>284.31180000000001</v>
      </c>
      <c r="BR40" s="312">
        <v>229.8888</v>
      </c>
      <c r="BS40" s="312">
        <v>86.336659999999995</v>
      </c>
      <c r="BT40" s="312">
        <v>8.2785650000000004</v>
      </c>
      <c r="BU40" s="312">
        <v>0</v>
      </c>
      <c r="BV40" s="312">
        <v>8.6426900000000001E-2</v>
      </c>
    </row>
    <row r="41" spans="1:74" ht="11.25" customHeight="1" x14ac:dyDescent="0.2">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249">
        <v>3.0401490357999998</v>
      </c>
      <c r="BB41" s="249">
        <v>1.1121891223</v>
      </c>
      <c r="BC41" s="249">
        <v>65.065467092000006</v>
      </c>
      <c r="BD41" s="312">
        <v>171.3672</v>
      </c>
      <c r="BE41" s="312">
        <v>263.10500000000002</v>
      </c>
      <c r="BF41" s="312">
        <v>214.7294</v>
      </c>
      <c r="BG41" s="312">
        <v>93.221400000000003</v>
      </c>
      <c r="BH41" s="312">
        <v>9.2746460000000006</v>
      </c>
      <c r="BI41" s="312">
        <v>0</v>
      </c>
      <c r="BJ41" s="312">
        <v>0.21066869999999999</v>
      </c>
      <c r="BK41" s="312">
        <v>0</v>
      </c>
      <c r="BL41" s="312">
        <v>0</v>
      </c>
      <c r="BM41" s="312">
        <v>0.92572560000000004</v>
      </c>
      <c r="BN41" s="312">
        <v>1.001109</v>
      </c>
      <c r="BO41" s="312">
        <v>61.381239999999998</v>
      </c>
      <c r="BP41" s="312">
        <v>169.27379999999999</v>
      </c>
      <c r="BQ41" s="312">
        <v>247.88300000000001</v>
      </c>
      <c r="BR41" s="312">
        <v>216.45419999999999</v>
      </c>
      <c r="BS41" s="312">
        <v>95.332250000000002</v>
      </c>
      <c r="BT41" s="312">
        <v>9.7960180000000001</v>
      </c>
      <c r="BU41" s="312">
        <v>0</v>
      </c>
      <c r="BV41" s="312">
        <v>0.21066869999999999</v>
      </c>
    </row>
    <row r="42" spans="1:74" ht="11.25" customHeight="1" x14ac:dyDescent="0.2">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249">
        <v>7.1669224169000003</v>
      </c>
      <c r="BB42" s="249">
        <v>5.4000263112000004</v>
      </c>
      <c r="BC42" s="249">
        <v>68.148037260999999</v>
      </c>
      <c r="BD42" s="312">
        <v>225.12719999999999</v>
      </c>
      <c r="BE42" s="312">
        <v>312.96960000000001</v>
      </c>
      <c r="BF42" s="312">
        <v>242.63130000000001</v>
      </c>
      <c r="BG42" s="312">
        <v>125.52419999999999</v>
      </c>
      <c r="BH42" s="312">
        <v>11.05683</v>
      </c>
      <c r="BI42" s="312">
        <v>0.22652120000000001</v>
      </c>
      <c r="BJ42" s="312">
        <v>0.1275705</v>
      </c>
      <c r="BK42" s="312">
        <v>0</v>
      </c>
      <c r="BL42" s="312">
        <v>0.30389139999999998</v>
      </c>
      <c r="BM42" s="312">
        <v>3.715255</v>
      </c>
      <c r="BN42" s="312">
        <v>4.1694300000000002</v>
      </c>
      <c r="BO42" s="312">
        <v>64.689869999999999</v>
      </c>
      <c r="BP42" s="312">
        <v>221.364</v>
      </c>
      <c r="BQ42" s="312">
        <v>297.32</v>
      </c>
      <c r="BR42" s="312">
        <v>244.67740000000001</v>
      </c>
      <c r="BS42" s="312">
        <v>126.9353</v>
      </c>
      <c r="BT42" s="312">
        <v>11.559609999999999</v>
      </c>
      <c r="BU42" s="312">
        <v>0.25501170000000001</v>
      </c>
      <c r="BV42" s="312">
        <v>0.1275705</v>
      </c>
    </row>
    <row r="43" spans="1:74" ht="11.25" customHeight="1" x14ac:dyDescent="0.2">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34.432026528999998</v>
      </c>
      <c r="AZ43" s="249">
        <v>46.579282020000001</v>
      </c>
      <c r="BA43" s="249">
        <v>65.931237934999999</v>
      </c>
      <c r="BB43" s="249">
        <v>97.120129527000003</v>
      </c>
      <c r="BC43" s="249">
        <v>216.26736434</v>
      </c>
      <c r="BD43" s="312">
        <v>354.4692</v>
      </c>
      <c r="BE43" s="312">
        <v>460.39760000000001</v>
      </c>
      <c r="BF43" s="312">
        <v>424.13380000000001</v>
      </c>
      <c r="BG43" s="312">
        <v>304.05399999999997</v>
      </c>
      <c r="BH43" s="312">
        <v>157.15469999999999</v>
      </c>
      <c r="BI43" s="312">
        <v>60.3949</v>
      </c>
      <c r="BJ43" s="312">
        <v>51.377330000000001</v>
      </c>
      <c r="BK43" s="312">
        <v>34.186039999999998</v>
      </c>
      <c r="BL43" s="312">
        <v>46.419060000000002</v>
      </c>
      <c r="BM43" s="312">
        <v>63.669539999999998</v>
      </c>
      <c r="BN43" s="312">
        <v>98.190799999999996</v>
      </c>
      <c r="BO43" s="312">
        <v>217.3158</v>
      </c>
      <c r="BP43" s="312">
        <v>359.83550000000002</v>
      </c>
      <c r="BQ43" s="312">
        <v>455.82209999999998</v>
      </c>
      <c r="BR43" s="312">
        <v>426.61829999999998</v>
      </c>
      <c r="BS43" s="312">
        <v>305.63630000000001</v>
      </c>
      <c r="BT43" s="312">
        <v>158.5017</v>
      </c>
      <c r="BU43" s="312">
        <v>63.627560000000003</v>
      </c>
      <c r="BV43" s="312">
        <v>51.174720000000001</v>
      </c>
    </row>
    <row r="44" spans="1:74" ht="11.25" customHeight="1" x14ac:dyDescent="0.2">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249">
        <v>29.263578065000001</v>
      </c>
      <c r="BB44" s="249">
        <v>33.256976745000003</v>
      </c>
      <c r="BC44" s="249">
        <v>162.27269378</v>
      </c>
      <c r="BD44" s="312">
        <v>322.5523</v>
      </c>
      <c r="BE44" s="312">
        <v>420.77190000000002</v>
      </c>
      <c r="BF44" s="312">
        <v>381.8621</v>
      </c>
      <c r="BG44" s="312">
        <v>254.77850000000001</v>
      </c>
      <c r="BH44" s="312">
        <v>70.775729999999996</v>
      </c>
      <c r="BI44" s="312">
        <v>5.3618480000000002</v>
      </c>
      <c r="BJ44" s="312">
        <v>7.5216209999999997</v>
      </c>
      <c r="BK44" s="312">
        <v>6.0993550000000001</v>
      </c>
      <c r="BL44" s="312">
        <v>6.8969189999999996</v>
      </c>
      <c r="BM44" s="312">
        <v>22.74164</v>
      </c>
      <c r="BN44" s="312">
        <v>31.34647</v>
      </c>
      <c r="BO44" s="312">
        <v>161.47059999999999</v>
      </c>
      <c r="BP44" s="312">
        <v>324.17110000000002</v>
      </c>
      <c r="BQ44" s="312">
        <v>413.35239999999999</v>
      </c>
      <c r="BR44" s="312">
        <v>386.09570000000002</v>
      </c>
      <c r="BS44" s="312">
        <v>257.45929999999998</v>
      </c>
      <c r="BT44" s="312">
        <v>73.134360000000001</v>
      </c>
      <c r="BU44" s="312">
        <v>5.9715290000000003</v>
      </c>
      <c r="BV44" s="312">
        <v>7.1351979999999999</v>
      </c>
    </row>
    <row r="45" spans="1:74" ht="11.25" customHeight="1" x14ac:dyDescent="0.2">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22.526790260999999</v>
      </c>
      <c r="BA45" s="249">
        <v>74.316395647999997</v>
      </c>
      <c r="BB45" s="249">
        <v>108.33876539000001</v>
      </c>
      <c r="BC45" s="249">
        <v>272.77647446999998</v>
      </c>
      <c r="BD45" s="312">
        <v>471.77390000000003</v>
      </c>
      <c r="BE45" s="312">
        <v>566.96050000000002</v>
      </c>
      <c r="BF45" s="312">
        <v>563.57240000000002</v>
      </c>
      <c r="BG45" s="312">
        <v>405.57279999999997</v>
      </c>
      <c r="BH45" s="312">
        <v>164.97229999999999</v>
      </c>
      <c r="BI45" s="312">
        <v>39.74653</v>
      </c>
      <c r="BJ45" s="312">
        <v>18.93047</v>
      </c>
      <c r="BK45" s="312">
        <v>14.27881</v>
      </c>
      <c r="BL45" s="312">
        <v>20.87575</v>
      </c>
      <c r="BM45" s="312">
        <v>65.917910000000006</v>
      </c>
      <c r="BN45" s="312">
        <v>106.1451</v>
      </c>
      <c r="BO45" s="312">
        <v>277.5204</v>
      </c>
      <c r="BP45" s="312">
        <v>469.05099999999999</v>
      </c>
      <c r="BQ45" s="312">
        <v>564.98689999999999</v>
      </c>
      <c r="BR45" s="312">
        <v>562.46190000000001</v>
      </c>
      <c r="BS45" s="312">
        <v>404.58530000000002</v>
      </c>
      <c r="BT45" s="312">
        <v>167.71950000000001</v>
      </c>
      <c r="BU45" s="312">
        <v>39.77816</v>
      </c>
      <c r="BV45" s="312">
        <v>18.14396</v>
      </c>
    </row>
    <row r="46" spans="1:74" ht="11.25" customHeight="1" x14ac:dyDescent="0.2">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249">
        <v>17.853544088</v>
      </c>
      <c r="BB46" s="249">
        <v>49.611285109999997</v>
      </c>
      <c r="BC46" s="249">
        <v>112.68162427</v>
      </c>
      <c r="BD46" s="312">
        <v>296.05270000000002</v>
      </c>
      <c r="BE46" s="312">
        <v>393.72120000000001</v>
      </c>
      <c r="BF46" s="312">
        <v>345.76749999999998</v>
      </c>
      <c r="BG46" s="312">
        <v>205.7593</v>
      </c>
      <c r="BH46" s="312">
        <v>70.729110000000006</v>
      </c>
      <c r="BI46" s="312">
        <v>13.143940000000001</v>
      </c>
      <c r="BJ46" s="312">
        <v>0.1145452</v>
      </c>
      <c r="BK46" s="312">
        <v>0.89763559999999998</v>
      </c>
      <c r="BL46" s="312">
        <v>4.214817</v>
      </c>
      <c r="BM46" s="312">
        <v>18.28088</v>
      </c>
      <c r="BN46" s="312">
        <v>50.196060000000003</v>
      </c>
      <c r="BO46" s="312">
        <v>110.52419999999999</v>
      </c>
      <c r="BP46" s="312">
        <v>292.43650000000002</v>
      </c>
      <c r="BQ46" s="312">
        <v>393.73610000000002</v>
      </c>
      <c r="BR46" s="312">
        <v>342.44369999999998</v>
      </c>
      <c r="BS46" s="312">
        <v>204.7978</v>
      </c>
      <c r="BT46" s="312">
        <v>69.79222</v>
      </c>
      <c r="BU46" s="312">
        <v>12.47001</v>
      </c>
      <c r="BV46" s="312">
        <v>0.14345810000000001</v>
      </c>
    </row>
    <row r="47" spans="1:74" ht="11.25" customHeight="1" x14ac:dyDescent="0.2">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249">
        <v>12.655826195</v>
      </c>
      <c r="BB47" s="249">
        <v>23.788776088999999</v>
      </c>
      <c r="BC47" s="249">
        <v>47.297203004000004</v>
      </c>
      <c r="BD47" s="312">
        <v>136.5472</v>
      </c>
      <c r="BE47" s="312">
        <v>248.13120000000001</v>
      </c>
      <c r="BF47" s="312">
        <v>254.31720000000001</v>
      </c>
      <c r="BG47" s="312">
        <v>161.6737</v>
      </c>
      <c r="BH47" s="312">
        <v>59.437289999999997</v>
      </c>
      <c r="BI47" s="312">
        <v>16.709440000000001</v>
      </c>
      <c r="BJ47" s="312">
        <v>9.1794410000000006</v>
      </c>
      <c r="BK47" s="312">
        <v>9.7898019999999999</v>
      </c>
      <c r="BL47" s="312">
        <v>8.716094</v>
      </c>
      <c r="BM47" s="312">
        <v>13.18929</v>
      </c>
      <c r="BN47" s="312">
        <v>24.361689999999999</v>
      </c>
      <c r="BO47" s="312">
        <v>45.41581</v>
      </c>
      <c r="BP47" s="312">
        <v>137.55420000000001</v>
      </c>
      <c r="BQ47" s="312">
        <v>251.56469999999999</v>
      </c>
      <c r="BR47" s="312">
        <v>247.64359999999999</v>
      </c>
      <c r="BS47" s="312">
        <v>155.95339999999999</v>
      </c>
      <c r="BT47" s="312">
        <v>58.090249999999997</v>
      </c>
      <c r="BU47" s="312">
        <v>16.615300000000001</v>
      </c>
      <c r="BV47" s="312">
        <v>9.1817159999999998</v>
      </c>
    </row>
    <row r="48" spans="1:74" ht="11.25" customHeight="1" x14ac:dyDescent="0.2">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10.846690839000001</v>
      </c>
      <c r="AZ48" s="247">
        <v>14.092313419</v>
      </c>
      <c r="BA48" s="247">
        <v>28.067079583999998</v>
      </c>
      <c r="BB48" s="247">
        <v>42.308951096000001</v>
      </c>
      <c r="BC48" s="247">
        <v>120.24678806</v>
      </c>
      <c r="BD48" s="313">
        <v>249.7953</v>
      </c>
      <c r="BE48" s="313">
        <v>360.98090000000002</v>
      </c>
      <c r="BF48" s="313">
        <v>327.20580000000001</v>
      </c>
      <c r="BG48" s="313">
        <v>200.84129999999999</v>
      </c>
      <c r="BH48" s="313">
        <v>73.413920000000005</v>
      </c>
      <c r="BI48" s="313">
        <v>20.80217</v>
      </c>
      <c r="BJ48" s="313">
        <v>14.457839999999999</v>
      </c>
      <c r="BK48" s="313">
        <v>10.506959999999999</v>
      </c>
      <c r="BL48" s="313">
        <v>13.881169999999999</v>
      </c>
      <c r="BM48" s="313">
        <v>25.872859999999999</v>
      </c>
      <c r="BN48" s="313">
        <v>42.359099999999998</v>
      </c>
      <c r="BO48" s="313">
        <v>119.9699</v>
      </c>
      <c r="BP48" s="313">
        <v>250.71799999999999</v>
      </c>
      <c r="BQ48" s="313">
        <v>356.05220000000003</v>
      </c>
      <c r="BR48" s="313">
        <v>326.97739999999999</v>
      </c>
      <c r="BS48" s="313">
        <v>201.04349999999999</v>
      </c>
      <c r="BT48" s="313">
        <v>74.168660000000003</v>
      </c>
      <c r="BU48" s="313">
        <v>21.478770000000001</v>
      </c>
      <c r="BV48" s="313">
        <v>14.33469</v>
      </c>
    </row>
    <row r="49" spans="1:74" s="192" customFormat="1" ht="11.95" customHeight="1" x14ac:dyDescent="0.2">
      <c r="A49" s="148"/>
      <c r="B49" s="781" t="s">
        <v>808</v>
      </c>
      <c r="C49" s="738"/>
      <c r="D49" s="738"/>
      <c r="E49" s="738"/>
      <c r="F49" s="738"/>
      <c r="G49" s="738"/>
      <c r="H49" s="738"/>
      <c r="I49" s="738"/>
      <c r="J49" s="738"/>
      <c r="K49" s="738"/>
      <c r="L49" s="738"/>
      <c r="M49" s="738"/>
      <c r="N49" s="738"/>
      <c r="O49" s="738"/>
      <c r="P49" s="738"/>
      <c r="Q49" s="738"/>
      <c r="AY49" s="454"/>
      <c r="AZ49" s="454"/>
      <c r="BA49" s="454"/>
      <c r="BB49" s="454"/>
      <c r="BC49" s="673"/>
      <c r="BD49" s="673"/>
      <c r="BE49" s="673"/>
      <c r="BF49" s="673"/>
      <c r="BG49" s="454"/>
      <c r="BH49" s="454"/>
      <c r="BI49" s="454"/>
      <c r="BJ49" s="454"/>
    </row>
    <row r="50" spans="1:74" s="429" customFormat="1" ht="11.95" customHeight="1" x14ac:dyDescent="0.2">
      <c r="A50" s="426"/>
      <c r="B50" s="774" t="str">
        <f>"Notes: "&amp;"EIA completed modeling and analysis for this report on " &amp;Dates!D2&amp;"."</f>
        <v>Notes: EIA completed modeling and analysis for this report on Thursday June 2, 2022.</v>
      </c>
      <c r="C50" s="774"/>
      <c r="D50" s="774"/>
      <c r="E50" s="774"/>
      <c r="F50" s="774"/>
      <c r="G50" s="774"/>
      <c r="H50" s="774"/>
      <c r="I50" s="774"/>
      <c r="J50" s="774"/>
      <c r="K50" s="774"/>
      <c r="L50" s="774"/>
      <c r="M50" s="774"/>
      <c r="N50" s="774"/>
      <c r="O50" s="774"/>
      <c r="P50" s="774"/>
      <c r="Q50" s="774"/>
      <c r="AY50" s="455"/>
      <c r="AZ50" s="455"/>
      <c r="BA50" s="455"/>
      <c r="BB50" s="455"/>
      <c r="BC50" s="632"/>
      <c r="BD50" s="632"/>
      <c r="BE50" s="632"/>
      <c r="BF50" s="632"/>
      <c r="BG50" s="455"/>
      <c r="BH50" s="455"/>
      <c r="BI50" s="455"/>
      <c r="BJ50" s="455"/>
    </row>
    <row r="51" spans="1:74" s="429" customFormat="1" ht="11.95" customHeight="1" x14ac:dyDescent="0.2">
      <c r="A51" s="426"/>
      <c r="B51" s="764" t="s">
        <v>351</v>
      </c>
      <c r="C51" s="763"/>
      <c r="D51" s="763"/>
      <c r="E51" s="763"/>
      <c r="F51" s="763"/>
      <c r="G51" s="763"/>
      <c r="H51" s="763"/>
      <c r="I51" s="763"/>
      <c r="J51" s="763"/>
      <c r="K51" s="763"/>
      <c r="L51" s="763"/>
      <c r="M51" s="763"/>
      <c r="N51" s="763"/>
      <c r="O51" s="763"/>
      <c r="P51" s="763"/>
      <c r="Q51" s="763"/>
      <c r="AY51" s="455"/>
      <c r="AZ51" s="455"/>
      <c r="BA51" s="455"/>
      <c r="BB51" s="455"/>
      <c r="BC51" s="632"/>
      <c r="BD51" s="632"/>
      <c r="BE51" s="632"/>
      <c r="BF51" s="632"/>
      <c r="BG51" s="455"/>
      <c r="BH51" s="455"/>
      <c r="BI51" s="455"/>
      <c r="BJ51" s="455"/>
    </row>
    <row r="52" spans="1:74" s="429" customFormat="1" ht="11.95" customHeight="1" x14ac:dyDescent="0.2">
      <c r="A52" s="430"/>
      <c r="B52" s="774" t="s">
        <v>1353</v>
      </c>
      <c r="C52" s="756"/>
      <c r="D52" s="756"/>
      <c r="E52" s="756"/>
      <c r="F52" s="756"/>
      <c r="G52" s="756"/>
      <c r="H52" s="756"/>
      <c r="I52" s="756"/>
      <c r="J52" s="756"/>
      <c r="K52" s="756"/>
      <c r="L52" s="756"/>
      <c r="M52" s="756"/>
      <c r="N52" s="756"/>
      <c r="O52" s="756"/>
      <c r="P52" s="756"/>
      <c r="Q52" s="753"/>
      <c r="AY52" s="455"/>
      <c r="AZ52" s="455"/>
      <c r="BA52" s="455"/>
      <c r="BB52" s="455"/>
      <c r="BC52" s="455"/>
      <c r="BD52" s="632"/>
      <c r="BE52" s="632"/>
      <c r="BF52" s="632"/>
      <c r="BG52" s="455"/>
      <c r="BH52" s="455"/>
      <c r="BI52" s="455"/>
      <c r="BJ52" s="455"/>
    </row>
    <row r="53" spans="1:74" s="429" customFormat="1" ht="11.95" customHeight="1" x14ac:dyDescent="0.2">
      <c r="A53" s="430"/>
      <c r="B53" s="774" t="s">
        <v>159</v>
      </c>
      <c r="C53" s="756"/>
      <c r="D53" s="756"/>
      <c r="E53" s="756"/>
      <c r="F53" s="756"/>
      <c r="G53" s="756"/>
      <c r="H53" s="756"/>
      <c r="I53" s="756"/>
      <c r="J53" s="756"/>
      <c r="K53" s="756"/>
      <c r="L53" s="756"/>
      <c r="M53" s="756"/>
      <c r="N53" s="756"/>
      <c r="O53" s="756"/>
      <c r="P53" s="756"/>
      <c r="Q53" s="753"/>
      <c r="AY53" s="455"/>
      <c r="AZ53" s="455"/>
      <c r="BA53" s="455"/>
      <c r="BB53" s="455"/>
      <c r="BC53" s="455"/>
      <c r="BD53" s="632"/>
      <c r="BE53" s="632"/>
      <c r="BF53" s="632"/>
      <c r="BG53" s="455"/>
      <c r="BH53" s="455"/>
      <c r="BI53" s="455"/>
      <c r="BJ53" s="455"/>
    </row>
    <row r="54" spans="1:74" s="429" customFormat="1" ht="11.95" customHeight="1" x14ac:dyDescent="0.2">
      <c r="A54" s="430"/>
      <c r="B54" s="774" t="s">
        <v>351</v>
      </c>
      <c r="C54" s="756"/>
      <c r="D54" s="756"/>
      <c r="E54" s="756"/>
      <c r="F54" s="756"/>
      <c r="G54" s="756"/>
      <c r="H54" s="756"/>
      <c r="I54" s="756"/>
      <c r="J54" s="756"/>
      <c r="K54" s="756"/>
      <c r="L54" s="756"/>
      <c r="M54" s="756"/>
      <c r="N54" s="756"/>
      <c r="O54" s="756"/>
      <c r="P54" s="756"/>
      <c r="Q54" s="753"/>
      <c r="AY54" s="455"/>
      <c r="AZ54" s="455"/>
      <c r="BA54" s="455"/>
      <c r="BB54" s="455"/>
      <c r="BC54" s="455"/>
      <c r="BD54" s="632"/>
      <c r="BE54" s="632"/>
      <c r="BF54" s="632"/>
      <c r="BG54" s="455"/>
      <c r="BH54" s="455"/>
      <c r="BI54" s="455"/>
      <c r="BJ54" s="455"/>
    </row>
    <row r="55" spans="1:74" s="431" customFormat="1" ht="11.95" customHeight="1" x14ac:dyDescent="0.2">
      <c r="A55" s="430"/>
      <c r="B55" s="774" t="s">
        <v>160</v>
      </c>
      <c r="C55" s="756"/>
      <c r="D55" s="756"/>
      <c r="E55" s="756"/>
      <c r="F55" s="756"/>
      <c r="G55" s="756"/>
      <c r="H55" s="756"/>
      <c r="I55" s="756"/>
      <c r="J55" s="756"/>
      <c r="K55" s="756"/>
      <c r="L55" s="756"/>
      <c r="M55" s="756"/>
      <c r="N55" s="756"/>
      <c r="O55" s="756"/>
      <c r="P55" s="756"/>
      <c r="Q55" s="753"/>
      <c r="AY55" s="456"/>
      <c r="AZ55" s="456"/>
      <c r="BA55" s="456"/>
      <c r="BB55" s="456"/>
      <c r="BC55" s="456"/>
      <c r="BD55" s="633"/>
      <c r="BE55" s="633"/>
      <c r="BF55" s="633"/>
      <c r="BG55" s="456"/>
      <c r="BH55" s="456"/>
      <c r="BI55" s="456"/>
      <c r="BJ55" s="456"/>
    </row>
    <row r="56" spans="1:74" s="431" customFormat="1" ht="11.95" customHeight="1" x14ac:dyDescent="0.2">
      <c r="A56" s="430"/>
      <c r="B56" s="757" t="s">
        <v>161</v>
      </c>
      <c r="C56" s="756"/>
      <c r="D56" s="756"/>
      <c r="E56" s="756"/>
      <c r="F56" s="756"/>
      <c r="G56" s="756"/>
      <c r="H56" s="756"/>
      <c r="I56" s="756"/>
      <c r="J56" s="756"/>
      <c r="K56" s="756"/>
      <c r="L56" s="756"/>
      <c r="M56" s="756"/>
      <c r="N56" s="756"/>
      <c r="O56" s="756"/>
      <c r="P56" s="756"/>
      <c r="Q56" s="753"/>
      <c r="AY56" s="456"/>
      <c r="AZ56" s="456"/>
      <c r="BA56" s="456"/>
      <c r="BB56" s="456"/>
      <c r="BC56" s="456"/>
      <c r="BD56" s="633"/>
      <c r="BE56" s="633"/>
      <c r="BF56" s="633"/>
      <c r="BG56" s="456"/>
      <c r="BH56" s="456"/>
      <c r="BI56" s="456"/>
      <c r="BJ56" s="456"/>
    </row>
    <row r="57" spans="1:74" s="431" customFormat="1" ht="11.95" customHeight="1" x14ac:dyDescent="0.2">
      <c r="A57" s="393"/>
      <c r="B57" s="765" t="s">
        <v>1360</v>
      </c>
      <c r="C57" s="753"/>
      <c r="D57" s="753"/>
      <c r="E57" s="753"/>
      <c r="F57" s="753"/>
      <c r="G57" s="753"/>
      <c r="H57" s="753"/>
      <c r="I57" s="753"/>
      <c r="J57" s="753"/>
      <c r="K57" s="753"/>
      <c r="L57" s="753"/>
      <c r="M57" s="753"/>
      <c r="N57" s="753"/>
      <c r="O57" s="753"/>
      <c r="P57" s="753"/>
      <c r="Q57" s="753"/>
      <c r="AY57" s="456"/>
      <c r="AZ57" s="456"/>
      <c r="BA57" s="456"/>
      <c r="BB57" s="456"/>
      <c r="BC57" s="456"/>
      <c r="BD57" s="633"/>
      <c r="BE57" s="633"/>
      <c r="BF57" s="633"/>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pageSetUpPr fitToPage="1"/>
  </sheetPr>
  <dimension ref="A1:BV144"/>
  <sheetViews>
    <sheetView showGridLines="0" zoomScaleNormal="100" workbookViewId="0">
      <pane xSplit="2" ySplit="4" topLeftCell="AP5" activePane="bottomRight" state="frozen"/>
      <selection activeCell="BF1" sqref="BF1"/>
      <selection pane="topRight" activeCell="BF1" sqref="BF1"/>
      <selection pane="bottomLeft" activeCell="BF1" sqref="BF1"/>
      <selection pane="bottomRight" activeCell="AR19" sqref="AR19"/>
    </sheetView>
  </sheetViews>
  <sheetFormatPr defaultColWidth="9.5" defaultRowHeight="10.7" x14ac:dyDescent="0.2"/>
  <cols>
    <col min="1" max="1" width="10.5" style="12" bestFit="1" customWidth="1"/>
    <col min="2" max="2" width="36.125" style="12" customWidth="1"/>
    <col min="3" max="12" width="6.5" style="12" customWidth="1"/>
    <col min="13" max="13" width="7.5" style="12" customWidth="1"/>
    <col min="14" max="50" width="6.5" style="12" customWidth="1"/>
    <col min="51" max="55" width="6.5" style="308" customWidth="1"/>
    <col min="56" max="58" width="6.5" style="666" customWidth="1"/>
    <col min="59" max="62" width="6.5" style="308" customWidth="1"/>
    <col min="63" max="74" width="6.5" style="12" customWidth="1"/>
    <col min="75" max="16384" width="9.5" style="12"/>
  </cols>
  <sheetData>
    <row r="1" spans="1:74" s="11" customFormat="1" ht="12.85" x14ac:dyDescent="0.2">
      <c r="A1" s="735" t="s">
        <v>792</v>
      </c>
      <c r="B1" s="737" t="s">
        <v>233</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Y1" s="447"/>
      <c r="AZ1" s="447"/>
      <c r="BA1" s="447"/>
      <c r="BB1" s="447"/>
      <c r="BC1" s="447"/>
      <c r="BD1" s="664"/>
      <c r="BE1" s="664"/>
      <c r="BF1" s="664"/>
      <c r="BG1" s="447"/>
      <c r="BH1" s="447"/>
      <c r="BI1" s="447"/>
      <c r="BJ1" s="447"/>
    </row>
    <row r="2" spans="1:74" s="13" customFormat="1"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19"/>
      <c r="B5" s="20" t="s">
        <v>1385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25"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25" customHeight="1" x14ac:dyDescent="0.2">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25" customHeight="1" x14ac:dyDescent="0.2">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11.769166</v>
      </c>
      <c r="AX8" s="210">
        <v>11.603532</v>
      </c>
      <c r="AY8" s="210">
        <v>11.369338000000001</v>
      </c>
      <c r="AZ8" s="210">
        <v>11.306367</v>
      </c>
      <c r="BA8" s="210">
        <v>11.655214000000001</v>
      </c>
      <c r="BB8" s="210">
        <v>11.551482589000001</v>
      </c>
      <c r="BC8" s="210">
        <v>11.713175771</v>
      </c>
      <c r="BD8" s="299">
        <v>11.875450000000001</v>
      </c>
      <c r="BE8" s="299">
        <v>11.95074</v>
      </c>
      <c r="BF8" s="299">
        <v>12.081440000000001</v>
      </c>
      <c r="BG8" s="299">
        <v>12.22181</v>
      </c>
      <c r="BH8" s="299">
        <v>12.19984</v>
      </c>
      <c r="BI8" s="299">
        <v>12.504770000000001</v>
      </c>
      <c r="BJ8" s="299">
        <v>12.57573</v>
      </c>
      <c r="BK8" s="299">
        <v>12.58958</v>
      </c>
      <c r="BL8" s="299">
        <v>12.646660000000001</v>
      </c>
      <c r="BM8" s="299">
        <v>12.69599</v>
      </c>
      <c r="BN8" s="299">
        <v>12.774240000000001</v>
      </c>
      <c r="BO8" s="299">
        <v>12.79585</v>
      </c>
      <c r="BP8" s="299">
        <v>12.886799999999999</v>
      </c>
      <c r="BQ8" s="299">
        <v>12.970840000000001</v>
      </c>
      <c r="BR8" s="299">
        <v>13.09667</v>
      </c>
      <c r="BS8" s="299">
        <v>13.154769999999999</v>
      </c>
      <c r="BT8" s="299">
        <v>13.137040000000001</v>
      </c>
      <c r="BU8" s="299">
        <v>13.419460000000001</v>
      </c>
      <c r="BV8" s="299">
        <v>13.443809999999999</v>
      </c>
    </row>
    <row r="9" spans="1:74" ht="11.25"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99"/>
      <c r="BE9" s="299"/>
      <c r="BF9" s="299"/>
      <c r="BG9" s="299"/>
      <c r="BH9" s="299"/>
      <c r="BI9" s="299"/>
      <c r="BJ9" s="299"/>
      <c r="BK9" s="299"/>
      <c r="BL9" s="299"/>
      <c r="BM9" s="299"/>
      <c r="BN9" s="299"/>
      <c r="BO9" s="299"/>
      <c r="BP9" s="299"/>
      <c r="BQ9" s="299"/>
      <c r="BR9" s="299"/>
      <c r="BS9" s="299"/>
      <c r="BT9" s="299"/>
      <c r="BU9" s="299"/>
      <c r="BV9" s="299"/>
    </row>
    <row r="10" spans="1:74" ht="11.25" customHeight="1" x14ac:dyDescent="0.2">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300"/>
      <c r="BE10" s="300"/>
      <c r="BF10" s="300"/>
      <c r="BG10" s="300"/>
      <c r="BH10" s="300"/>
      <c r="BI10" s="300"/>
      <c r="BJ10" s="300"/>
      <c r="BK10" s="300"/>
      <c r="BL10" s="300"/>
      <c r="BM10" s="300"/>
      <c r="BN10" s="300"/>
      <c r="BO10" s="300"/>
      <c r="BP10" s="300"/>
      <c r="BQ10" s="300"/>
      <c r="BR10" s="300"/>
      <c r="BS10" s="300"/>
      <c r="BT10" s="300"/>
      <c r="BU10" s="300"/>
      <c r="BV10" s="300"/>
    </row>
    <row r="11" spans="1:74" ht="11.25" customHeight="1" x14ac:dyDescent="0.2">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96.997433333000004</v>
      </c>
      <c r="AX11" s="210">
        <v>97.032161290000005</v>
      </c>
      <c r="AY11" s="210">
        <v>94.816193548000001</v>
      </c>
      <c r="AZ11" s="210">
        <v>94.001714285999995</v>
      </c>
      <c r="BA11" s="210">
        <v>94.955451612999994</v>
      </c>
      <c r="BB11" s="210">
        <v>95.189170000000004</v>
      </c>
      <c r="BC11" s="210">
        <v>95.503780000000006</v>
      </c>
      <c r="BD11" s="299">
        <v>95.746650000000002</v>
      </c>
      <c r="BE11" s="299">
        <v>96.234129999999993</v>
      </c>
      <c r="BF11" s="299">
        <v>96.968459999999993</v>
      </c>
      <c r="BG11" s="299">
        <v>97.516909999999996</v>
      </c>
      <c r="BH11" s="299">
        <v>98.180880000000002</v>
      </c>
      <c r="BI11" s="299">
        <v>99.083600000000004</v>
      </c>
      <c r="BJ11" s="299">
        <v>99.570849999999993</v>
      </c>
      <c r="BK11" s="299">
        <v>99.523960000000002</v>
      </c>
      <c r="BL11" s="299">
        <v>99.946849999999998</v>
      </c>
      <c r="BM11" s="299">
        <v>100.34059999999999</v>
      </c>
      <c r="BN11" s="299">
        <v>100.8343</v>
      </c>
      <c r="BO11" s="299">
        <v>101.3424</v>
      </c>
      <c r="BP11" s="299">
        <v>101.7205</v>
      </c>
      <c r="BQ11" s="299">
        <v>102.04179999999999</v>
      </c>
      <c r="BR11" s="299">
        <v>102.33110000000001</v>
      </c>
      <c r="BS11" s="299">
        <v>102.6253</v>
      </c>
      <c r="BT11" s="299">
        <v>102.634</v>
      </c>
      <c r="BU11" s="299">
        <v>102.7882</v>
      </c>
      <c r="BV11" s="299">
        <v>102.5532</v>
      </c>
    </row>
    <row r="12" spans="1:74" ht="11.25"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99"/>
      <c r="BE12" s="299"/>
      <c r="BF12" s="299"/>
      <c r="BG12" s="299"/>
      <c r="BH12" s="299"/>
      <c r="BI12" s="299"/>
      <c r="BJ12" s="299"/>
      <c r="BK12" s="299"/>
      <c r="BL12" s="299"/>
      <c r="BM12" s="299"/>
      <c r="BN12" s="299"/>
      <c r="BO12" s="299"/>
      <c r="BP12" s="299"/>
      <c r="BQ12" s="299"/>
      <c r="BR12" s="299"/>
      <c r="BS12" s="299"/>
      <c r="BT12" s="299"/>
      <c r="BU12" s="299"/>
      <c r="BV12" s="299"/>
    </row>
    <row r="13" spans="1:74" ht="11.25" customHeight="1" x14ac:dyDescent="0.2">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300"/>
      <c r="BE13" s="300"/>
      <c r="BF13" s="300"/>
      <c r="BG13" s="300"/>
      <c r="BH13" s="300"/>
      <c r="BI13" s="300"/>
      <c r="BJ13" s="300"/>
      <c r="BK13" s="300"/>
      <c r="BL13" s="300"/>
      <c r="BM13" s="300"/>
      <c r="BN13" s="300"/>
      <c r="BO13" s="300"/>
      <c r="BP13" s="300"/>
      <c r="BQ13" s="300"/>
      <c r="BR13" s="300"/>
      <c r="BS13" s="300"/>
      <c r="BT13" s="300"/>
      <c r="BU13" s="300"/>
      <c r="BV13" s="300"/>
    </row>
    <row r="14" spans="1:74" ht="11.25" customHeight="1" x14ac:dyDescent="0.2">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55.666972999999999</v>
      </c>
      <c r="AB14" s="68">
        <v>47.425207999999998</v>
      </c>
      <c r="AC14" s="68">
        <v>46.106031999999999</v>
      </c>
      <c r="AD14" s="68">
        <v>39.346704000000003</v>
      </c>
      <c r="AE14" s="68">
        <v>37.262844999999999</v>
      </c>
      <c r="AF14" s="68">
        <v>39.608334999999997</v>
      </c>
      <c r="AG14" s="68">
        <v>43.217199999999998</v>
      </c>
      <c r="AH14" s="68">
        <v>47.522893000000003</v>
      </c>
      <c r="AI14" s="68">
        <v>45.141308000000002</v>
      </c>
      <c r="AJ14" s="68">
        <v>44.988278999999999</v>
      </c>
      <c r="AK14" s="68">
        <v>44.344920999999999</v>
      </c>
      <c r="AL14" s="68">
        <v>44.803655999999997</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49.078792999999997</v>
      </c>
      <c r="AW14" s="68">
        <v>48.949624</v>
      </c>
      <c r="AX14" s="68">
        <v>48.70017</v>
      </c>
      <c r="AY14" s="68">
        <v>49.630927</v>
      </c>
      <c r="AZ14" s="68">
        <v>47.115346000000002</v>
      </c>
      <c r="BA14" s="68">
        <v>50.692194999999998</v>
      </c>
      <c r="BB14" s="68">
        <v>45.495471999999999</v>
      </c>
      <c r="BC14" s="68">
        <v>48.525123714000003</v>
      </c>
      <c r="BD14" s="301">
        <v>49.01408</v>
      </c>
      <c r="BE14" s="301">
        <v>50.014090000000003</v>
      </c>
      <c r="BF14" s="301">
        <v>54.988480000000003</v>
      </c>
      <c r="BG14" s="301">
        <v>51.223410000000001</v>
      </c>
      <c r="BH14" s="301">
        <v>52.511800000000001</v>
      </c>
      <c r="BI14" s="301">
        <v>51.496279999999999</v>
      </c>
      <c r="BJ14" s="301">
        <v>50.04683</v>
      </c>
      <c r="BK14" s="301">
        <v>51.02899</v>
      </c>
      <c r="BL14" s="301">
        <v>45.988239999999998</v>
      </c>
      <c r="BM14" s="301">
        <v>50.40175</v>
      </c>
      <c r="BN14" s="301">
        <v>46.582079999999998</v>
      </c>
      <c r="BO14" s="301">
        <v>47.376089999999998</v>
      </c>
      <c r="BP14" s="301">
        <v>47.392829999999996</v>
      </c>
      <c r="BQ14" s="301">
        <v>49.486660000000001</v>
      </c>
      <c r="BR14" s="301">
        <v>53.738059999999997</v>
      </c>
      <c r="BS14" s="301">
        <v>50.33323</v>
      </c>
      <c r="BT14" s="301">
        <v>50.449750000000002</v>
      </c>
      <c r="BU14" s="301">
        <v>48.47645</v>
      </c>
      <c r="BV14" s="301">
        <v>46.71584</v>
      </c>
    </row>
    <row r="15" spans="1:74" ht="11.25"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300"/>
      <c r="BE15" s="300"/>
      <c r="BF15" s="300"/>
      <c r="BG15" s="300"/>
      <c r="BH15" s="300"/>
      <c r="BI15" s="300"/>
      <c r="BJ15" s="300"/>
      <c r="BK15" s="300"/>
      <c r="BL15" s="300"/>
      <c r="BM15" s="300"/>
      <c r="BN15" s="300"/>
      <c r="BO15" s="300"/>
      <c r="BP15" s="300"/>
      <c r="BQ15" s="300"/>
      <c r="BR15" s="300"/>
      <c r="BS15" s="300"/>
      <c r="BT15" s="300"/>
      <c r="BU15" s="300"/>
      <c r="BV15" s="300"/>
    </row>
    <row r="16" spans="1:74" ht="11.25" customHeight="1" x14ac:dyDescent="0.2">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300"/>
      <c r="BE16" s="300"/>
      <c r="BF16" s="300"/>
      <c r="BG16" s="300"/>
      <c r="BH16" s="300"/>
      <c r="BI16" s="300"/>
      <c r="BJ16" s="300"/>
      <c r="BK16" s="300"/>
      <c r="BL16" s="300"/>
      <c r="BM16" s="300"/>
      <c r="BN16" s="300"/>
      <c r="BO16" s="300"/>
      <c r="BP16" s="300"/>
      <c r="BQ16" s="300"/>
      <c r="BR16" s="300"/>
      <c r="BS16" s="300"/>
      <c r="BT16" s="300"/>
      <c r="BU16" s="300"/>
      <c r="BV16" s="300"/>
    </row>
    <row r="17" spans="1:74" ht="11.25"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300"/>
      <c r="BE17" s="300"/>
      <c r="BF17" s="300"/>
      <c r="BG17" s="300"/>
      <c r="BH17" s="300"/>
      <c r="BI17" s="300"/>
      <c r="BJ17" s="300"/>
      <c r="BK17" s="300"/>
      <c r="BL17" s="300"/>
      <c r="BM17" s="300"/>
      <c r="BN17" s="300"/>
      <c r="BO17" s="300"/>
      <c r="BP17" s="300"/>
      <c r="BQ17" s="300"/>
      <c r="BR17" s="300"/>
      <c r="BS17" s="300"/>
      <c r="BT17" s="300"/>
      <c r="BU17" s="300"/>
      <c r="BV17" s="300"/>
    </row>
    <row r="18" spans="1:74" ht="11.25" customHeight="1" x14ac:dyDescent="0.2">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02"/>
      <c r="BE18" s="302"/>
      <c r="BF18" s="302"/>
      <c r="BG18" s="302"/>
      <c r="BH18" s="302"/>
      <c r="BI18" s="302"/>
      <c r="BJ18" s="302"/>
      <c r="BK18" s="302"/>
      <c r="BL18" s="302"/>
      <c r="BM18" s="302"/>
      <c r="BN18" s="302"/>
      <c r="BO18" s="302"/>
      <c r="BP18" s="302"/>
      <c r="BQ18" s="302"/>
      <c r="BR18" s="302"/>
      <c r="BS18" s="302"/>
      <c r="BT18" s="302"/>
      <c r="BU18" s="302"/>
      <c r="BV18" s="302"/>
    </row>
    <row r="19" spans="1:74" ht="11.25" customHeight="1" x14ac:dyDescent="0.2">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18.595396000000001</v>
      </c>
      <c r="AN19" s="210">
        <v>17.444196999999999</v>
      </c>
      <c r="AO19" s="210">
        <v>19.203827</v>
      </c>
      <c r="AP19" s="210">
        <v>19.45936</v>
      </c>
      <c r="AQ19" s="210">
        <v>20.093637999999999</v>
      </c>
      <c r="AR19" s="210">
        <v>20.537154000000001</v>
      </c>
      <c r="AS19" s="210">
        <v>19.894007999999999</v>
      </c>
      <c r="AT19" s="210">
        <v>20.510579</v>
      </c>
      <c r="AU19" s="210">
        <v>20.223534999999998</v>
      </c>
      <c r="AV19" s="210">
        <v>19.891587999999999</v>
      </c>
      <c r="AW19" s="210">
        <v>20.594615999999998</v>
      </c>
      <c r="AX19" s="210">
        <v>20.764402</v>
      </c>
      <c r="AY19" s="210">
        <v>19.731010000000001</v>
      </c>
      <c r="AZ19" s="210">
        <v>20.435638000000001</v>
      </c>
      <c r="BA19" s="210">
        <v>20.511873999999999</v>
      </c>
      <c r="BB19" s="210">
        <v>20.066302251</v>
      </c>
      <c r="BC19" s="210">
        <v>20.434036187</v>
      </c>
      <c r="BD19" s="299">
        <v>20.624420000000001</v>
      </c>
      <c r="BE19" s="299">
        <v>20.662299999999998</v>
      </c>
      <c r="BF19" s="299">
        <v>20.844139999999999</v>
      </c>
      <c r="BG19" s="299">
        <v>20.329899999999999</v>
      </c>
      <c r="BH19" s="299">
        <v>20.740459999999999</v>
      </c>
      <c r="BI19" s="299">
        <v>21.055959999999999</v>
      </c>
      <c r="BJ19" s="299">
        <v>20.882960000000001</v>
      </c>
      <c r="BK19" s="299">
        <v>20.205359999999999</v>
      </c>
      <c r="BL19" s="299">
        <v>20.283470000000001</v>
      </c>
      <c r="BM19" s="299">
        <v>20.674150000000001</v>
      </c>
      <c r="BN19" s="299">
        <v>20.468820000000001</v>
      </c>
      <c r="BO19" s="299">
        <v>20.648129999999998</v>
      </c>
      <c r="BP19" s="299">
        <v>20.88448</v>
      </c>
      <c r="BQ19" s="299">
        <v>20.867760000000001</v>
      </c>
      <c r="BR19" s="299">
        <v>21.06606</v>
      </c>
      <c r="BS19" s="299">
        <v>20.617540000000002</v>
      </c>
      <c r="BT19" s="299">
        <v>20.912179999999999</v>
      </c>
      <c r="BU19" s="299">
        <v>21.00159</v>
      </c>
      <c r="BV19" s="299">
        <v>21.034310000000001</v>
      </c>
    </row>
    <row r="20" spans="1:74" ht="11.25"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99"/>
      <c r="BE20" s="299"/>
      <c r="BF20" s="299"/>
      <c r="BG20" s="299"/>
      <c r="BH20" s="299"/>
      <c r="BI20" s="299"/>
      <c r="BJ20" s="299"/>
      <c r="BK20" s="299"/>
      <c r="BL20" s="299"/>
      <c r="BM20" s="299"/>
      <c r="BN20" s="299"/>
      <c r="BO20" s="299"/>
      <c r="BP20" s="299"/>
      <c r="BQ20" s="299"/>
      <c r="BR20" s="299"/>
      <c r="BS20" s="299"/>
      <c r="BT20" s="299"/>
      <c r="BU20" s="299"/>
      <c r="BV20" s="299"/>
    </row>
    <row r="21" spans="1:74" ht="11.25" customHeight="1" x14ac:dyDescent="0.2">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303"/>
      <c r="BE21" s="303"/>
      <c r="BF21" s="303"/>
      <c r="BG21" s="303"/>
      <c r="BH21" s="303"/>
      <c r="BI21" s="303"/>
      <c r="BJ21" s="303"/>
      <c r="BK21" s="303"/>
      <c r="BL21" s="303"/>
      <c r="BM21" s="303"/>
      <c r="BN21" s="303"/>
      <c r="BO21" s="303"/>
      <c r="BP21" s="303"/>
      <c r="BQ21" s="303"/>
      <c r="BR21" s="303"/>
      <c r="BS21" s="303"/>
      <c r="BT21" s="303"/>
      <c r="BU21" s="303"/>
      <c r="BV21" s="303"/>
    </row>
    <row r="22" spans="1:74" ht="11.25" customHeight="1" x14ac:dyDescent="0.2">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84.376780549000003</v>
      </c>
      <c r="AP22" s="210">
        <v>74.706350637</v>
      </c>
      <c r="AQ22" s="210">
        <v>67.533791128999994</v>
      </c>
      <c r="AR22" s="210">
        <v>73.908267870000003</v>
      </c>
      <c r="AS22" s="210">
        <v>76.970407843000004</v>
      </c>
      <c r="AT22" s="210">
        <v>77.750645935999998</v>
      </c>
      <c r="AU22" s="210">
        <v>70.365483699999999</v>
      </c>
      <c r="AV22" s="210">
        <v>72.184245099999998</v>
      </c>
      <c r="AW22" s="210">
        <v>88.665649569999999</v>
      </c>
      <c r="AX22" s="210">
        <v>96.117775456000004</v>
      </c>
      <c r="AY22" s="210">
        <v>115.58863651999999</v>
      </c>
      <c r="AZ22" s="210">
        <v>108.56314089</v>
      </c>
      <c r="BA22" s="210">
        <v>89.172570968000002</v>
      </c>
      <c r="BB22" s="210">
        <v>79.0362559</v>
      </c>
      <c r="BC22" s="210">
        <v>70.602984899999996</v>
      </c>
      <c r="BD22" s="299">
        <v>73.500410000000002</v>
      </c>
      <c r="BE22" s="299">
        <v>77.525440000000003</v>
      </c>
      <c r="BF22" s="299">
        <v>76.609039999999993</v>
      </c>
      <c r="BG22" s="299">
        <v>70.846860000000007</v>
      </c>
      <c r="BH22" s="299">
        <v>73.739710000000002</v>
      </c>
      <c r="BI22" s="299">
        <v>86.745490000000004</v>
      </c>
      <c r="BJ22" s="299">
        <v>103.29219999999999</v>
      </c>
      <c r="BK22" s="299">
        <v>110.3278</v>
      </c>
      <c r="BL22" s="299">
        <v>101.8116</v>
      </c>
      <c r="BM22" s="299">
        <v>89.178870000000003</v>
      </c>
      <c r="BN22" s="299">
        <v>74.443870000000004</v>
      </c>
      <c r="BO22" s="299">
        <v>68.944000000000003</v>
      </c>
      <c r="BP22" s="299">
        <v>74.575159999999997</v>
      </c>
      <c r="BQ22" s="299">
        <v>79.822730000000007</v>
      </c>
      <c r="BR22" s="299">
        <v>79.111990000000006</v>
      </c>
      <c r="BS22" s="299">
        <v>73.198459999999997</v>
      </c>
      <c r="BT22" s="299">
        <v>75.600340000000003</v>
      </c>
      <c r="BU22" s="299">
        <v>89.242130000000003</v>
      </c>
      <c r="BV22" s="299">
        <v>106.2067</v>
      </c>
    </row>
    <row r="23" spans="1:74" ht="11.25"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99"/>
      <c r="BE23" s="299"/>
      <c r="BF23" s="299"/>
      <c r="BG23" s="299"/>
      <c r="BH23" s="299"/>
      <c r="BI23" s="299"/>
      <c r="BJ23" s="299"/>
      <c r="BK23" s="299"/>
      <c r="BL23" s="299"/>
      <c r="BM23" s="299"/>
      <c r="BN23" s="299"/>
      <c r="BO23" s="299"/>
      <c r="BP23" s="299"/>
      <c r="BQ23" s="299"/>
      <c r="BR23" s="299"/>
      <c r="BS23" s="299"/>
      <c r="BT23" s="299"/>
      <c r="BU23" s="299"/>
      <c r="BV23" s="299"/>
    </row>
    <row r="24" spans="1:74" ht="11.25" customHeight="1" x14ac:dyDescent="0.2">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99"/>
      <c r="BE24" s="299"/>
      <c r="BF24" s="299"/>
      <c r="BG24" s="299"/>
      <c r="BH24" s="299"/>
      <c r="BI24" s="299"/>
      <c r="BJ24" s="299"/>
      <c r="BK24" s="299"/>
      <c r="BL24" s="299"/>
      <c r="BM24" s="299"/>
      <c r="BN24" s="299"/>
      <c r="BO24" s="299"/>
      <c r="BP24" s="299"/>
      <c r="BQ24" s="299"/>
      <c r="BR24" s="299"/>
      <c r="BS24" s="299"/>
      <c r="BT24" s="299"/>
      <c r="BU24" s="299"/>
      <c r="BV24" s="299"/>
    </row>
    <row r="25" spans="1:74" ht="11.25" customHeight="1" x14ac:dyDescent="0.2">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52.498687209000003</v>
      </c>
      <c r="AZ25" s="68">
        <v>43.432350477999996</v>
      </c>
      <c r="BA25" s="68">
        <v>37.938849249</v>
      </c>
      <c r="BB25" s="68">
        <v>34.179546000000002</v>
      </c>
      <c r="BC25" s="68">
        <v>36.826809910000001</v>
      </c>
      <c r="BD25" s="301">
        <v>48.06033</v>
      </c>
      <c r="BE25" s="301">
        <v>56.804139999999997</v>
      </c>
      <c r="BF25" s="301">
        <v>55.564630000000001</v>
      </c>
      <c r="BG25" s="301">
        <v>44.235889999999998</v>
      </c>
      <c r="BH25" s="301">
        <v>37.342739999999999</v>
      </c>
      <c r="BI25" s="301">
        <v>38.365859999999998</v>
      </c>
      <c r="BJ25" s="301">
        <v>42.81776</v>
      </c>
      <c r="BK25" s="301">
        <v>49.152270000000001</v>
      </c>
      <c r="BL25" s="301">
        <v>40.606369999999998</v>
      </c>
      <c r="BM25" s="301">
        <v>34.814160000000001</v>
      </c>
      <c r="BN25" s="301">
        <v>30.81747</v>
      </c>
      <c r="BO25" s="301">
        <v>35.858739999999997</v>
      </c>
      <c r="BP25" s="301">
        <v>45.595849999999999</v>
      </c>
      <c r="BQ25" s="301">
        <v>52.98742</v>
      </c>
      <c r="BR25" s="301">
        <v>51.963880000000003</v>
      </c>
      <c r="BS25" s="301">
        <v>43.1464</v>
      </c>
      <c r="BT25" s="301">
        <v>35.586620000000003</v>
      </c>
      <c r="BU25" s="301">
        <v>36.339869999999998</v>
      </c>
      <c r="BV25" s="301">
        <v>40.075150000000001</v>
      </c>
    </row>
    <row r="26" spans="1:74" ht="11.25"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303"/>
      <c r="BE26" s="303"/>
      <c r="BF26" s="303"/>
      <c r="BG26" s="303"/>
      <c r="BH26" s="303"/>
      <c r="BI26" s="303"/>
      <c r="BJ26" s="303"/>
      <c r="BK26" s="303"/>
      <c r="BL26" s="303"/>
      <c r="BM26" s="303"/>
      <c r="BN26" s="303"/>
      <c r="BO26" s="303"/>
      <c r="BP26" s="303"/>
      <c r="BQ26" s="303"/>
      <c r="BR26" s="303"/>
      <c r="BS26" s="303"/>
      <c r="BT26" s="303"/>
      <c r="BU26" s="303"/>
      <c r="BV26" s="303"/>
    </row>
    <row r="27" spans="1:74" ht="11.25" customHeight="1" x14ac:dyDescent="0.2">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99"/>
      <c r="BE27" s="299"/>
      <c r="BF27" s="299"/>
      <c r="BG27" s="299"/>
      <c r="BH27" s="299"/>
      <c r="BI27" s="299"/>
      <c r="BJ27" s="299"/>
      <c r="BK27" s="299"/>
      <c r="BL27" s="299"/>
      <c r="BM27" s="299"/>
      <c r="BN27" s="299"/>
      <c r="BO27" s="299"/>
      <c r="BP27" s="299"/>
      <c r="BQ27" s="299"/>
      <c r="BR27" s="299"/>
      <c r="BS27" s="299"/>
      <c r="BT27" s="299"/>
      <c r="BU27" s="299"/>
      <c r="BV27" s="299"/>
    </row>
    <row r="28" spans="1:74" ht="11.25" customHeight="1" x14ac:dyDescent="0.2">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11.248277162999999</v>
      </c>
      <c r="BA28" s="210">
        <v>10.155050320000001</v>
      </c>
      <c r="BB28" s="210">
        <v>9.6912529999999997</v>
      </c>
      <c r="BC28" s="210">
        <v>10.15588</v>
      </c>
      <c r="BD28" s="299">
        <v>11.798310000000001</v>
      </c>
      <c r="BE28" s="299">
        <v>12.5684</v>
      </c>
      <c r="BF28" s="299">
        <v>12.59994</v>
      </c>
      <c r="BG28" s="299">
        <v>11.54059</v>
      </c>
      <c r="BH28" s="299">
        <v>10.150069999999999</v>
      </c>
      <c r="BI28" s="299">
        <v>9.9606340000000007</v>
      </c>
      <c r="BJ28" s="299">
        <v>10.692080000000001</v>
      </c>
      <c r="BK28" s="299">
        <v>11.41328</v>
      </c>
      <c r="BL28" s="299">
        <v>11.183249999999999</v>
      </c>
      <c r="BM28" s="299">
        <v>10.223520000000001</v>
      </c>
      <c r="BN28" s="299">
        <v>9.6651570000000007</v>
      </c>
      <c r="BO28" s="299">
        <v>9.9962169999999997</v>
      </c>
      <c r="BP28" s="299">
        <v>11.721959999999999</v>
      </c>
      <c r="BQ28" s="299">
        <v>12.543229999999999</v>
      </c>
      <c r="BR28" s="299">
        <v>12.597630000000001</v>
      </c>
      <c r="BS28" s="299">
        <v>11.64284</v>
      </c>
      <c r="BT28" s="299">
        <v>10.25482</v>
      </c>
      <c r="BU28" s="299">
        <v>10.06705</v>
      </c>
      <c r="BV28" s="299">
        <v>10.81099</v>
      </c>
    </row>
    <row r="29" spans="1:74" ht="11.25"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99"/>
      <c r="BE29" s="299"/>
      <c r="BF29" s="299"/>
      <c r="BG29" s="299"/>
      <c r="BH29" s="299"/>
      <c r="BI29" s="299"/>
      <c r="BJ29" s="299"/>
      <c r="BK29" s="299"/>
      <c r="BL29" s="299"/>
      <c r="BM29" s="299"/>
      <c r="BN29" s="299"/>
      <c r="BO29" s="299"/>
      <c r="BP29" s="299"/>
      <c r="BQ29" s="299"/>
      <c r="BR29" s="299"/>
      <c r="BS29" s="299"/>
      <c r="BT29" s="299"/>
      <c r="BU29" s="299"/>
      <c r="BV29" s="299"/>
    </row>
    <row r="30" spans="1:74" ht="11.25" customHeight="1" x14ac:dyDescent="0.2">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99"/>
      <c r="BE30" s="299"/>
      <c r="BF30" s="299"/>
      <c r="BG30" s="299"/>
      <c r="BH30" s="299"/>
      <c r="BI30" s="299"/>
      <c r="BJ30" s="299"/>
      <c r="BK30" s="299"/>
      <c r="BL30" s="299"/>
      <c r="BM30" s="299"/>
      <c r="BN30" s="299"/>
      <c r="BO30" s="299"/>
      <c r="BP30" s="299"/>
      <c r="BQ30" s="299"/>
      <c r="BR30" s="299"/>
      <c r="BS30" s="299"/>
      <c r="BT30" s="299"/>
      <c r="BU30" s="299"/>
      <c r="BV30" s="299"/>
    </row>
    <row r="31" spans="1:74" ht="11.25" customHeight="1" x14ac:dyDescent="0.2">
      <c r="A31" s="133" t="s">
        <v>24</v>
      </c>
      <c r="B31" s="30" t="s">
        <v>96</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0.96320163134000003</v>
      </c>
      <c r="AB31" s="210">
        <v>0.97175862593999995</v>
      </c>
      <c r="AC31" s="210">
        <v>0.96830343258999996</v>
      </c>
      <c r="AD31" s="210">
        <v>0.92049802562000005</v>
      </c>
      <c r="AE31" s="210">
        <v>1.0277460651000001</v>
      </c>
      <c r="AF31" s="210">
        <v>1.0429987325000001</v>
      </c>
      <c r="AG31" s="210">
        <v>0.98967479281000004</v>
      </c>
      <c r="AH31" s="210">
        <v>0.94721597129000001</v>
      </c>
      <c r="AI31" s="210">
        <v>0.87748400305999996</v>
      </c>
      <c r="AJ31" s="210">
        <v>0.92223366321</v>
      </c>
      <c r="AK31" s="210">
        <v>0.96645986518000004</v>
      </c>
      <c r="AL31" s="210">
        <v>0.97186284625999997</v>
      </c>
      <c r="AM31" s="210">
        <v>0.97980787560000004</v>
      </c>
      <c r="AN31" s="210">
        <v>0.87780381760000004</v>
      </c>
      <c r="AO31" s="210">
        <v>1.0925040797000001</v>
      </c>
      <c r="AP31" s="210">
        <v>1.0355868425000001</v>
      </c>
      <c r="AQ31" s="210">
        <v>1.0978527799</v>
      </c>
      <c r="AR31" s="210">
        <v>1.0288980997999999</v>
      </c>
      <c r="AS31" s="210">
        <v>0.98202714408000003</v>
      </c>
      <c r="AT31" s="210">
        <v>1.0057282454000001</v>
      </c>
      <c r="AU31" s="210">
        <v>0.9649441768</v>
      </c>
      <c r="AV31" s="210">
        <v>1.0055749951999999</v>
      </c>
      <c r="AW31" s="210">
        <v>1.0246981185999999</v>
      </c>
      <c r="AX31" s="210">
        <v>1.1107143713000001</v>
      </c>
      <c r="AY31" s="210">
        <v>1.0984255114000001</v>
      </c>
      <c r="AZ31" s="210">
        <v>1.0526107171000001</v>
      </c>
      <c r="BA31" s="210">
        <v>1.2002584658</v>
      </c>
      <c r="BB31" s="210">
        <v>1.1606939999999999</v>
      </c>
      <c r="BC31" s="210">
        <v>1.193395</v>
      </c>
      <c r="BD31" s="299">
        <v>1.1288370000000001</v>
      </c>
      <c r="BE31" s="299">
        <v>1.0847180000000001</v>
      </c>
      <c r="BF31" s="299">
        <v>1.0805039999999999</v>
      </c>
      <c r="BG31" s="299">
        <v>1.040197</v>
      </c>
      <c r="BH31" s="299">
        <v>1.060093</v>
      </c>
      <c r="BI31" s="299">
        <v>1.07481</v>
      </c>
      <c r="BJ31" s="299">
        <v>1.1373120000000001</v>
      </c>
      <c r="BK31" s="299">
        <v>1.1335999999999999</v>
      </c>
      <c r="BL31" s="299">
        <v>1.0938049999999999</v>
      </c>
      <c r="BM31" s="299">
        <v>1.2584660000000001</v>
      </c>
      <c r="BN31" s="299">
        <v>1.2404759999999999</v>
      </c>
      <c r="BO31" s="299">
        <v>1.297661</v>
      </c>
      <c r="BP31" s="299">
        <v>1.200906</v>
      </c>
      <c r="BQ31" s="299">
        <v>1.140657</v>
      </c>
      <c r="BR31" s="299">
        <v>1.1472739999999999</v>
      </c>
      <c r="BS31" s="299">
        <v>1.1029040000000001</v>
      </c>
      <c r="BT31" s="299">
        <v>1.118849</v>
      </c>
      <c r="BU31" s="299">
        <v>1.125024</v>
      </c>
      <c r="BV31" s="299">
        <v>1.2018899999999999</v>
      </c>
    </row>
    <row r="32" spans="1:74" ht="11.25"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99"/>
      <c r="BE32" s="299"/>
      <c r="BF32" s="299"/>
      <c r="BG32" s="299"/>
      <c r="BH32" s="299"/>
      <c r="BI32" s="299"/>
      <c r="BJ32" s="299"/>
      <c r="BK32" s="299"/>
      <c r="BL32" s="299"/>
      <c r="BM32" s="299"/>
      <c r="BN32" s="299"/>
      <c r="BO32" s="299"/>
      <c r="BP32" s="299"/>
      <c r="BQ32" s="299"/>
      <c r="BR32" s="299"/>
      <c r="BS32" s="299"/>
      <c r="BT32" s="299"/>
      <c r="BU32" s="299"/>
      <c r="BV32" s="299"/>
    </row>
    <row r="33" spans="1:74" ht="11.25" customHeight="1" x14ac:dyDescent="0.2">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303"/>
      <c r="BE33" s="303"/>
      <c r="BF33" s="303"/>
      <c r="BG33" s="303"/>
      <c r="BH33" s="303"/>
      <c r="BI33" s="303"/>
      <c r="BJ33" s="303"/>
      <c r="BK33" s="303"/>
      <c r="BL33" s="303"/>
      <c r="BM33" s="303"/>
      <c r="BN33" s="303"/>
      <c r="BO33" s="303"/>
      <c r="BP33" s="303"/>
      <c r="BQ33" s="303"/>
      <c r="BR33" s="303"/>
      <c r="BS33" s="303"/>
      <c r="BT33" s="303"/>
      <c r="BU33" s="303"/>
      <c r="BV33" s="303"/>
    </row>
    <row r="34" spans="1:74" ht="11.25" customHeight="1" x14ac:dyDescent="0.2">
      <c r="A34" s="26" t="s">
        <v>607</v>
      </c>
      <c r="B34" s="30" t="s">
        <v>96</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8.9714152909999996</v>
      </c>
      <c r="AB34" s="210">
        <v>8.3649831819999996</v>
      </c>
      <c r="AC34" s="210">
        <v>7.8812651010000003</v>
      </c>
      <c r="AD34" s="210">
        <v>6.5133010850000002</v>
      </c>
      <c r="AE34" s="210">
        <v>6.827187093</v>
      </c>
      <c r="AF34" s="210">
        <v>7.2742703689999999</v>
      </c>
      <c r="AG34" s="210">
        <v>8.0658119290000005</v>
      </c>
      <c r="AH34" s="210">
        <v>8.0115158179999995</v>
      </c>
      <c r="AI34" s="210">
        <v>7.2991078549999999</v>
      </c>
      <c r="AJ34" s="210">
        <v>7.4744915340000002</v>
      </c>
      <c r="AK34" s="210">
        <v>7.5800686060000002</v>
      </c>
      <c r="AL34" s="210">
        <v>8.7108210709999998</v>
      </c>
      <c r="AM34" s="210">
        <v>8.8724695839999992</v>
      </c>
      <c r="AN34" s="210">
        <v>8.0739189140000001</v>
      </c>
      <c r="AO34" s="210">
        <v>8.1076727450000003</v>
      </c>
      <c r="AP34" s="210">
        <v>7.4438623130000003</v>
      </c>
      <c r="AQ34" s="210">
        <v>7.7019072839999998</v>
      </c>
      <c r="AR34" s="210">
        <v>8.0160626799999992</v>
      </c>
      <c r="AS34" s="210">
        <v>8.3446941629999998</v>
      </c>
      <c r="AT34" s="210">
        <v>8.4901570779999993</v>
      </c>
      <c r="AU34" s="210">
        <v>7.7095150099999996</v>
      </c>
      <c r="AV34" s="210">
        <v>7.6813729220000004</v>
      </c>
      <c r="AW34" s="210">
        <v>8.1304639400000003</v>
      </c>
      <c r="AX34" s="210">
        <v>8.7590429499999995</v>
      </c>
      <c r="AY34" s="210">
        <v>9.5222973270000004</v>
      </c>
      <c r="AZ34" s="210">
        <v>8.4490441230000002</v>
      </c>
      <c r="BA34" s="210">
        <v>8.3541260000000008</v>
      </c>
      <c r="BB34" s="210">
        <v>7.7353009999999998</v>
      </c>
      <c r="BC34" s="210">
        <v>7.8162669999999999</v>
      </c>
      <c r="BD34" s="299">
        <v>8.0313250000000007</v>
      </c>
      <c r="BE34" s="299">
        <v>8.490005</v>
      </c>
      <c r="BF34" s="299">
        <v>8.4696540000000002</v>
      </c>
      <c r="BG34" s="299">
        <v>7.7220700000000004</v>
      </c>
      <c r="BH34" s="299">
        <v>7.8595269999999999</v>
      </c>
      <c r="BI34" s="299">
        <v>8.1867199999999993</v>
      </c>
      <c r="BJ34" s="299">
        <v>9.0947200000000006</v>
      </c>
      <c r="BK34" s="299">
        <v>9.3544640000000001</v>
      </c>
      <c r="BL34" s="299">
        <v>8.1873729999999991</v>
      </c>
      <c r="BM34" s="299">
        <v>8.5179019999999994</v>
      </c>
      <c r="BN34" s="299">
        <v>7.6848369999999999</v>
      </c>
      <c r="BO34" s="299">
        <v>7.9703739999999996</v>
      </c>
      <c r="BP34" s="299">
        <v>8.1264760000000003</v>
      </c>
      <c r="BQ34" s="299">
        <v>8.5882400000000008</v>
      </c>
      <c r="BR34" s="299">
        <v>8.5890529999999998</v>
      </c>
      <c r="BS34" s="299">
        <v>7.8936310000000001</v>
      </c>
      <c r="BT34" s="299">
        <v>8.0027749999999997</v>
      </c>
      <c r="BU34" s="299">
        <v>8.2874210000000001</v>
      </c>
      <c r="BV34" s="299">
        <v>9.2228169999999992</v>
      </c>
    </row>
    <row r="35" spans="1:74" ht="11.25"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304"/>
      <c r="BE35" s="304"/>
      <c r="BF35" s="304"/>
      <c r="BG35" s="304"/>
      <c r="BH35" s="304"/>
      <c r="BI35" s="304"/>
      <c r="BJ35" s="304"/>
      <c r="BK35" s="304"/>
      <c r="BL35" s="304"/>
      <c r="BM35" s="304"/>
      <c r="BN35" s="304"/>
      <c r="BO35" s="304"/>
      <c r="BP35" s="304"/>
      <c r="BQ35" s="304"/>
      <c r="BR35" s="304"/>
      <c r="BS35" s="304"/>
      <c r="BT35" s="304"/>
      <c r="BU35" s="304"/>
      <c r="BV35" s="304"/>
    </row>
    <row r="36" spans="1:74" ht="11.25" customHeight="1" x14ac:dyDescent="0.2">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304"/>
      <c r="BE36" s="304"/>
      <c r="BF36" s="304"/>
      <c r="BG36" s="304"/>
      <c r="BH36" s="304"/>
      <c r="BI36" s="304"/>
      <c r="BJ36" s="304"/>
      <c r="BK36" s="304"/>
      <c r="BL36" s="304"/>
      <c r="BM36" s="304"/>
      <c r="BN36" s="304"/>
      <c r="BO36" s="304"/>
      <c r="BP36" s="304"/>
      <c r="BQ36" s="304"/>
      <c r="BR36" s="304"/>
      <c r="BS36" s="304"/>
      <c r="BT36" s="304"/>
      <c r="BU36" s="304"/>
      <c r="BV36" s="304"/>
    </row>
    <row r="37" spans="1:74" ht="11.25"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300"/>
      <c r="BE37" s="300"/>
      <c r="BF37" s="300"/>
      <c r="BG37" s="300"/>
      <c r="BH37" s="300"/>
      <c r="BI37" s="300"/>
      <c r="BJ37" s="300"/>
      <c r="BK37" s="300"/>
      <c r="BL37" s="300"/>
      <c r="BM37" s="300"/>
      <c r="BN37" s="300"/>
      <c r="BO37" s="300"/>
      <c r="BP37" s="300"/>
      <c r="BQ37" s="300"/>
      <c r="BR37" s="300"/>
      <c r="BS37" s="300"/>
      <c r="BT37" s="300"/>
      <c r="BU37" s="300"/>
      <c r="BV37" s="300"/>
    </row>
    <row r="38" spans="1:74" ht="11.25" customHeight="1" x14ac:dyDescent="0.2">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300"/>
      <c r="BE38" s="300"/>
      <c r="BF38" s="300"/>
      <c r="BG38" s="300"/>
      <c r="BH38" s="300"/>
      <c r="BI38" s="300"/>
      <c r="BJ38" s="300"/>
      <c r="BK38" s="300"/>
      <c r="BL38" s="300"/>
      <c r="BM38" s="300"/>
      <c r="BN38" s="300"/>
      <c r="BO38" s="300"/>
      <c r="BP38" s="300"/>
      <c r="BQ38" s="300"/>
      <c r="BR38" s="300"/>
      <c r="BS38" s="300"/>
      <c r="BT38" s="300"/>
      <c r="BU38" s="300"/>
      <c r="BV38" s="300"/>
    </row>
    <row r="39" spans="1:74" ht="11.25" customHeight="1" x14ac:dyDescent="0.2">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10">
        <v>109.55</v>
      </c>
      <c r="BD39" s="299">
        <v>112.5</v>
      </c>
      <c r="BE39" s="299">
        <v>108.5</v>
      </c>
      <c r="BF39" s="299">
        <v>106</v>
      </c>
      <c r="BG39" s="299">
        <v>104</v>
      </c>
      <c r="BH39" s="299">
        <v>102</v>
      </c>
      <c r="BI39" s="299">
        <v>100.5</v>
      </c>
      <c r="BJ39" s="299">
        <v>98.5</v>
      </c>
      <c r="BK39" s="299">
        <v>97</v>
      </c>
      <c r="BL39" s="299">
        <v>95</v>
      </c>
      <c r="BM39" s="299">
        <v>94</v>
      </c>
      <c r="BN39" s="299">
        <v>93</v>
      </c>
      <c r="BO39" s="299">
        <v>93</v>
      </c>
      <c r="BP39" s="299">
        <v>92</v>
      </c>
      <c r="BQ39" s="299">
        <v>92</v>
      </c>
      <c r="BR39" s="299">
        <v>92</v>
      </c>
      <c r="BS39" s="299">
        <v>92</v>
      </c>
      <c r="BT39" s="299">
        <v>93</v>
      </c>
      <c r="BU39" s="299">
        <v>93</v>
      </c>
      <c r="BV39" s="299">
        <v>93</v>
      </c>
    </row>
    <row r="40" spans="1:74" ht="11.25"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300"/>
      <c r="BE40" s="300"/>
      <c r="BF40" s="300"/>
      <c r="BG40" s="300"/>
      <c r="BH40" s="300"/>
      <c r="BI40" s="300"/>
      <c r="BJ40" s="300"/>
      <c r="BK40" s="300"/>
      <c r="BL40" s="300"/>
      <c r="BM40" s="300"/>
      <c r="BN40" s="300"/>
      <c r="BO40" s="300"/>
      <c r="BP40" s="300"/>
      <c r="BQ40" s="300"/>
      <c r="BR40" s="300"/>
      <c r="BS40" s="300"/>
      <c r="BT40" s="300"/>
      <c r="BU40" s="300"/>
      <c r="BV40" s="300"/>
    </row>
    <row r="41" spans="1:74" ht="11.25" customHeight="1" x14ac:dyDescent="0.2">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304"/>
      <c r="BE41" s="304"/>
      <c r="BF41" s="304"/>
      <c r="BG41" s="304"/>
      <c r="BH41" s="304"/>
      <c r="BI41" s="304"/>
      <c r="BJ41" s="304"/>
      <c r="BK41" s="304"/>
      <c r="BL41" s="304"/>
      <c r="BM41" s="304"/>
      <c r="BN41" s="304"/>
      <c r="BO41" s="304"/>
      <c r="BP41" s="304"/>
      <c r="BQ41" s="304"/>
      <c r="BR41" s="304"/>
      <c r="BS41" s="304"/>
      <c r="BT41" s="304"/>
      <c r="BU41" s="304"/>
      <c r="BV41" s="304"/>
    </row>
    <row r="42" spans="1:74" ht="11.25" customHeight="1" x14ac:dyDescent="0.2">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10">
        <v>8.1300000000000008</v>
      </c>
      <c r="BD42" s="299">
        <v>8.6113870000000006</v>
      </c>
      <c r="BE42" s="299">
        <v>8.7608080000000008</v>
      </c>
      <c r="BF42" s="299">
        <v>8.7494479999999992</v>
      </c>
      <c r="BG42" s="299">
        <v>8.5579319999999992</v>
      </c>
      <c r="BH42" s="299">
        <v>8.4564950000000003</v>
      </c>
      <c r="BI42" s="299">
        <v>8.4851770000000002</v>
      </c>
      <c r="BJ42" s="299">
        <v>8.4940700000000007</v>
      </c>
      <c r="BK42" s="299">
        <v>8.5131720000000008</v>
      </c>
      <c r="BL42" s="299">
        <v>7.9827430000000001</v>
      </c>
      <c r="BM42" s="299">
        <v>5.8032300000000001</v>
      </c>
      <c r="BN42" s="299">
        <v>4.2562689999999996</v>
      </c>
      <c r="BO42" s="299">
        <v>3.67462</v>
      </c>
      <c r="BP42" s="299">
        <v>3.7147860000000001</v>
      </c>
      <c r="BQ42" s="299">
        <v>3.805072</v>
      </c>
      <c r="BR42" s="299">
        <v>3.7855590000000001</v>
      </c>
      <c r="BS42" s="299">
        <v>3.716091</v>
      </c>
      <c r="BT42" s="299">
        <v>3.7464819999999999</v>
      </c>
      <c r="BU42" s="299">
        <v>3.886749</v>
      </c>
      <c r="BV42" s="299">
        <v>3.94706</v>
      </c>
    </row>
    <row r="43" spans="1:74" ht="11.25"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303"/>
      <c r="BE43" s="303"/>
      <c r="BF43" s="303"/>
      <c r="BG43" s="303"/>
      <c r="BH43" s="303"/>
      <c r="BI43" s="303"/>
      <c r="BJ43" s="303"/>
      <c r="BK43" s="303"/>
      <c r="BL43" s="303"/>
      <c r="BM43" s="303"/>
      <c r="BN43" s="303"/>
      <c r="BO43" s="303"/>
      <c r="BP43" s="303"/>
      <c r="BQ43" s="303"/>
      <c r="BR43" s="303"/>
      <c r="BS43" s="303"/>
      <c r="BT43" s="303"/>
      <c r="BU43" s="303"/>
      <c r="BV43" s="303"/>
    </row>
    <row r="44" spans="1:74" ht="11.25" customHeight="1" x14ac:dyDescent="0.2">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303"/>
      <c r="BE44" s="303"/>
      <c r="BF44" s="303"/>
      <c r="BG44" s="303"/>
      <c r="BH44" s="303"/>
      <c r="BI44" s="303"/>
      <c r="BJ44" s="303"/>
      <c r="BK44" s="303"/>
      <c r="BL44" s="303"/>
      <c r="BM44" s="303"/>
      <c r="BN44" s="303"/>
      <c r="BO44" s="303"/>
      <c r="BP44" s="303"/>
      <c r="BQ44" s="303"/>
      <c r="BR44" s="303"/>
      <c r="BS44" s="303"/>
      <c r="BT44" s="303"/>
      <c r="BU44" s="303"/>
      <c r="BV44" s="303"/>
    </row>
    <row r="45" spans="1:74" ht="11.25" customHeight="1" x14ac:dyDescent="0.2">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2.21</v>
      </c>
      <c r="AZ45" s="210">
        <v>2.1797391165</v>
      </c>
      <c r="BA45" s="210">
        <v>2.1577266969000002</v>
      </c>
      <c r="BB45" s="210">
        <v>2.1574550000000001</v>
      </c>
      <c r="BC45" s="210">
        <v>2.1362999999999999</v>
      </c>
      <c r="BD45" s="299">
        <v>2.1294080000000002</v>
      </c>
      <c r="BE45" s="299">
        <v>1.9938819999999999</v>
      </c>
      <c r="BF45" s="299">
        <v>1.9909269999999999</v>
      </c>
      <c r="BG45" s="299">
        <v>2.02197</v>
      </c>
      <c r="BH45" s="299">
        <v>1.9675910000000001</v>
      </c>
      <c r="BI45" s="299">
        <v>1.9887729999999999</v>
      </c>
      <c r="BJ45" s="299">
        <v>1.9923409999999999</v>
      </c>
      <c r="BK45" s="299">
        <v>2.049706</v>
      </c>
      <c r="BL45" s="299">
        <v>2.0410870000000001</v>
      </c>
      <c r="BM45" s="299">
        <v>2.062033</v>
      </c>
      <c r="BN45" s="299">
        <v>2.0837300000000001</v>
      </c>
      <c r="BO45" s="299">
        <v>2.0802019999999999</v>
      </c>
      <c r="BP45" s="299">
        <v>2.0468139999999999</v>
      </c>
      <c r="BQ45" s="299">
        <v>2.0560230000000002</v>
      </c>
      <c r="BR45" s="299">
        <v>2.063415</v>
      </c>
      <c r="BS45" s="299">
        <v>2.050519</v>
      </c>
      <c r="BT45" s="299">
        <v>2.0236399999999999</v>
      </c>
      <c r="BU45" s="299">
        <v>2.0256210000000001</v>
      </c>
      <c r="BV45" s="299">
        <v>2.0293130000000001</v>
      </c>
    </row>
    <row r="46" spans="1:74" ht="11.25"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300"/>
      <c r="BE46" s="300"/>
      <c r="BF46" s="300"/>
      <c r="BG46" s="300"/>
      <c r="BH46" s="300"/>
      <c r="BI46" s="300"/>
      <c r="BJ46" s="300"/>
      <c r="BK46" s="300"/>
      <c r="BL46" s="300"/>
      <c r="BM46" s="300"/>
      <c r="BN46" s="300"/>
      <c r="BO46" s="300"/>
      <c r="BP46" s="300"/>
      <c r="BQ46" s="300"/>
      <c r="BR46" s="300"/>
      <c r="BS46" s="300"/>
      <c r="BT46" s="300"/>
      <c r="BU46" s="300"/>
      <c r="BV46" s="300"/>
    </row>
    <row r="47" spans="1:74" ht="11.25" customHeight="1" x14ac:dyDescent="0.2">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300"/>
      <c r="BE47" s="300"/>
      <c r="BF47" s="300"/>
      <c r="BG47" s="300"/>
      <c r="BH47" s="300"/>
      <c r="BI47" s="300"/>
      <c r="BJ47" s="300"/>
      <c r="BK47" s="300"/>
      <c r="BL47" s="300"/>
      <c r="BM47" s="300"/>
      <c r="BN47" s="300"/>
      <c r="BO47" s="300"/>
      <c r="BP47" s="300"/>
      <c r="BQ47" s="300"/>
      <c r="BR47" s="300"/>
      <c r="BS47" s="300"/>
      <c r="BT47" s="300"/>
      <c r="BU47" s="300"/>
      <c r="BV47" s="300"/>
    </row>
    <row r="48" spans="1:74" ht="11.25"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300"/>
      <c r="BE48" s="300"/>
      <c r="BF48" s="300"/>
      <c r="BG48" s="300"/>
      <c r="BH48" s="300"/>
      <c r="BI48" s="300"/>
      <c r="BJ48" s="300"/>
      <c r="BK48" s="300"/>
      <c r="BL48" s="300"/>
      <c r="BM48" s="300"/>
      <c r="BN48" s="300"/>
      <c r="BO48" s="300"/>
      <c r="BP48" s="300"/>
      <c r="BQ48" s="300"/>
      <c r="BR48" s="300"/>
      <c r="BS48" s="300"/>
      <c r="BT48" s="300"/>
      <c r="BU48" s="300"/>
      <c r="BV48" s="300"/>
    </row>
    <row r="49" spans="1:74" ht="11.25" customHeight="1" x14ac:dyDescent="0.2">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300"/>
      <c r="BE49" s="300"/>
      <c r="BF49" s="300"/>
      <c r="BG49" s="300"/>
      <c r="BH49" s="300"/>
      <c r="BI49" s="300"/>
      <c r="BJ49" s="300"/>
      <c r="BK49" s="300"/>
      <c r="BL49" s="300"/>
      <c r="BM49" s="300"/>
      <c r="BN49" s="300"/>
      <c r="BO49" s="300"/>
      <c r="BP49" s="300"/>
      <c r="BQ49" s="300"/>
      <c r="BR49" s="300"/>
      <c r="BS49" s="300"/>
      <c r="BT49" s="300"/>
      <c r="BU49" s="300"/>
      <c r="BV49" s="300"/>
    </row>
    <row r="50" spans="1:74" ht="11.25" customHeight="1" x14ac:dyDescent="0.2">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19735.895</v>
      </c>
      <c r="AZ50" s="232">
        <v>19735.895</v>
      </c>
      <c r="BA50" s="232">
        <v>19735.895</v>
      </c>
      <c r="BB50" s="232">
        <v>19774.058333000001</v>
      </c>
      <c r="BC50" s="232">
        <v>19798.281666999999</v>
      </c>
      <c r="BD50" s="305">
        <v>19825.59</v>
      </c>
      <c r="BE50" s="305">
        <v>19856.66</v>
      </c>
      <c r="BF50" s="305">
        <v>19889.63</v>
      </c>
      <c r="BG50" s="305">
        <v>19925.189999999999</v>
      </c>
      <c r="BH50" s="305">
        <v>19968.18</v>
      </c>
      <c r="BI50" s="305">
        <v>20005.25</v>
      </c>
      <c r="BJ50" s="305">
        <v>20041.27</v>
      </c>
      <c r="BK50" s="305">
        <v>20068.95</v>
      </c>
      <c r="BL50" s="305">
        <v>20108.29</v>
      </c>
      <c r="BM50" s="305">
        <v>20152.009999999998</v>
      </c>
      <c r="BN50" s="305">
        <v>20206.560000000001</v>
      </c>
      <c r="BO50" s="305">
        <v>20254.21</v>
      </c>
      <c r="BP50" s="305">
        <v>20301.41</v>
      </c>
      <c r="BQ50" s="305">
        <v>20347.509999999998</v>
      </c>
      <c r="BR50" s="305">
        <v>20394.29</v>
      </c>
      <c r="BS50" s="305">
        <v>20441.11</v>
      </c>
      <c r="BT50" s="305">
        <v>20487.189999999999</v>
      </c>
      <c r="BU50" s="305">
        <v>20534.66</v>
      </c>
      <c r="BV50" s="305">
        <v>20582.73</v>
      </c>
    </row>
    <row r="51" spans="1:74" ht="11.25" customHeight="1" x14ac:dyDescent="0.2">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3.5697539653999999</v>
      </c>
      <c r="AZ51" s="68">
        <v>3.5697539653999999</v>
      </c>
      <c r="BA51" s="68">
        <v>3.5697539653999999</v>
      </c>
      <c r="BB51" s="68">
        <v>2.0949082978</v>
      </c>
      <c r="BC51" s="68">
        <v>2.2199751381000001</v>
      </c>
      <c r="BD51" s="301">
        <v>2.36097</v>
      </c>
      <c r="BE51" s="301">
        <v>1.939341</v>
      </c>
      <c r="BF51" s="301">
        <v>2.1086239999999998</v>
      </c>
      <c r="BG51" s="301">
        <v>2.2911579999999998</v>
      </c>
      <c r="BH51" s="301">
        <v>0.81736470000000006</v>
      </c>
      <c r="BI51" s="301">
        <v>1.0045500000000001</v>
      </c>
      <c r="BJ51" s="301">
        <v>1.186372</v>
      </c>
      <c r="BK51" s="301">
        <v>1.6875800000000001</v>
      </c>
      <c r="BL51" s="301">
        <v>1.886884</v>
      </c>
      <c r="BM51" s="301">
        <v>2.1084040000000002</v>
      </c>
      <c r="BN51" s="301">
        <v>2.1872159999999998</v>
      </c>
      <c r="BO51" s="301">
        <v>2.3028719999999998</v>
      </c>
      <c r="BP51" s="301">
        <v>2.4000279999999998</v>
      </c>
      <c r="BQ51" s="301">
        <v>2.4719709999999999</v>
      </c>
      <c r="BR51" s="301">
        <v>2.5372949999999999</v>
      </c>
      <c r="BS51" s="301">
        <v>2.5892900000000001</v>
      </c>
      <c r="BT51" s="301">
        <v>2.5992039999999998</v>
      </c>
      <c r="BU51" s="301">
        <v>2.6463179999999999</v>
      </c>
      <c r="BV51" s="301">
        <v>2.7017440000000001</v>
      </c>
    </row>
    <row r="52" spans="1:74" ht="11.25"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300"/>
      <c r="BE52" s="300"/>
      <c r="BF52" s="300"/>
      <c r="BG52" s="300"/>
      <c r="BH52" s="300"/>
      <c r="BI52" s="300"/>
      <c r="BJ52" s="300"/>
      <c r="BK52" s="300"/>
      <c r="BL52" s="300"/>
      <c r="BM52" s="300"/>
      <c r="BN52" s="300"/>
      <c r="BO52" s="300"/>
      <c r="BP52" s="300"/>
      <c r="BQ52" s="300"/>
      <c r="BR52" s="300"/>
      <c r="BS52" s="300"/>
      <c r="BT52" s="300"/>
      <c r="BU52" s="300"/>
      <c r="BV52" s="300"/>
    </row>
    <row r="53" spans="1:74" ht="11.25" customHeight="1" x14ac:dyDescent="0.2">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25" customHeight="1" x14ac:dyDescent="0.2">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123.67700000000001</v>
      </c>
      <c r="AZ54" s="68">
        <v>123.67700000000001</v>
      </c>
      <c r="BA54" s="68">
        <v>123.67700000000001</v>
      </c>
      <c r="BB54" s="68">
        <v>124.65819999999999</v>
      </c>
      <c r="BC54" s="68">
        <v>125.1413</v>
      </c>
      <c r="BD54" s="301">
        <v>125.6199</v>
      </c>
      <c r="BE54" s="301">
        <v>126.1371</v>
      </c>
      <c r="BF54" s="301">
        <v>126.5744</v>
      </c>
      <c r="BG54" s="301">
        <v>126.9748</v>
      </c>
      <c r="BH54" s="301">
        <v>127.33329999999999</v>
      </c>
      <c r="BI54" s="301">
        <v>127.6641</v>
      </c>
      <c r="BJ54" s="301">
        <v>127.962</v>
      </c>
      <c r="BK54" s="301">
        <v>128.19470000000001</v>
      </c>
      <c r="BL54" s="301">
        <v>128.4512</v>
      </c>
      <c r="BM54" s="301">
        <v>128.69900000000001</v>
      </c>
      <c r="BN54" s="301">
        <v>128.904</v>
      </c>
      <c r="BO54" s="301">
        <v>129.16040000000001</v>
      </c>
      <c r="BP54" s="301">
        <v>129.43389999999999</v>
      </c>
      <c r="BQ54" s="301">
        <v>129.75299999999999</v>
      </c>
      <c r="BR54" s="301">
        <v>130.0394</v>
      </c>
      <c r="BS54" s="301">
        <v>130.32159999999999</v>
      </c>
      <c r="BT54" s="301">
        <v>130.61439999999999</v>
      </c>
      <c r="BU54" s="301">
        <v>130.8768</v>
      </c>
      <c r="BV54" s="301">
        <v>131.12389999999999</v>
      </c>
    </row>
    <row r="55" spans="1:74" ht="11.25" customHeight="1" x14ac:dyDescent="0.2">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6.7782708545999997</v>
      </c>
      <c r="AZ55" s="68">
        <v>6.7782708545999997</v>
      </c>
      <c r="BA55" s="68">
        <v>6.7782708545999997</v>
      </c>
      <c r="BB55" s="68">
        <v>6.0505674373999998</v>
      </c>
      <c r="BC55" s="68">
        <v>6.4615554762</v>
      </c>
      <c r="BD55" s="301">
        <v>6.8687149999999999</v>
      </c>
      <c r="BE55" s="301">
        <v>5.7673480000000001</v>
      </c>
      <c r="BF55" s="301">
        <v>6.1340199999999996</v>
      </c>
      <c r="BG55" s="301">
        <v>6.4698250000000002</v>
      </c>
      <c r="BH55" s="301">
        <v>4.9470090000000004</v>
      </c>
      <c r="BI55" s="301">
        <v>5.219652</v>
      </c>
      <c r="BJ55" s="301">
        <v>5.4652060000000002</v>
      </c>
      <c r="BK55" s="301">
        <v>3.6528209999999999</v>
      </c>
      <c r="BL55" s="301">
        <v>3.8601899999999998</v>
      </c>
      <c r="BM55" s="301">
        <v>4.0606039999999997</v>
      </c>
      <c r="BN55" s="301">
        <v>3.4059560000000002</v>
      </c>
      <c r="BO55" s="301">
        <v>3.2116440000000002</v>
      </c>
      <c r="BP55" s="301">
        <v>3.036146</v>
      </c>
      <c r="BQ55" s="301">
        <v>2.8666779999999998</v>
      </c>
      <c r="BR55" s="301">
        <v>2.7375560000000001</v>
      </c>
      <c r="BS55" s="301">
        <v>2.6357279999999998</v>
      </c>
      <c r="BT55" s="301">
        <v>2.5768110000000002</v>
      </c>
      <c r="BU55" s="301">
        <v>2.5165989999999998</v>
      </c>
      <c r="BV55" s="301">
        <v>2.4709449999999999</v>
      </c>
    </row>
    <row r="56" spans="1:74" ht="11.25"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306"/>
      <c r="BE56" s="306"/>
      <c r="BF56" s="306"/>
      <c r="BG56" s="306"/>
      <c r="BH56" s="306"/>
      <c r="BI56" s="306"/>
      <c r="BJ56" s="306"/>
      <c r="BK56" s="306"/>
      <c r="BL56" s="306"/>
      <c r="BM56" s="306"/>
      <c r="BN56" s="306"/>
      <c r="BO56" s="306"/>
      <c r="BP56" s="306"/>
      <c r="BQ56" s="306"/>
      <c r="BR56" s="306"/>
      <c r="BS56" s="306"/>
      <c r="BT56" s="306"/>
      <c r="BU56" s="306"/>
      <c r="BV56" s="306"/>
    </row>
    <row r="57" spans="1:74" ht="11.25" customHeight="1" x14ac:dyDescent="0.2">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304"/>
      <c r="BE57" s="304"/>
      <c r="BF57" s="304"/>
      <c r="BG57" s="304"/>
      <c r="BH57" s="304"/>
      <c r="BI57" s="304"/>
      <c r="BJ57" s="304"/>
      <c r="BK57" s="304"/>
      <c r="BL57" s="304"/>
      <c r="BM57" s="304"/>
      <c r="BN57" s="304"/>
      <c r="BO57" s="304"/>
      <c r="BP57" s="304"/>
      <c r="BQ57" s="304"/>
      <c r="BR57" s="304"/>
      <c r="BS57" s="304"/>
      <c r="BT57" s="304"/>
      <c r="BU57" s="304"/>
      <c r="BV57" s="304"/>
    </row>
    <row r="58" spans="1:74" ht="11.25" customHeight="1" x14ac:dyDescent="0.2">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15444.5</v>
      </c>
      <c r="AW58" s="232">
        <v>15423.2</v>
      </c>
      <c r="AX58" s="232">
        <v>15385.4</v>
      </c>
      <c r="AY58" s="232">
        <v>15343.6</v>
      </c>
      <c r="AZ58" s="232">
        <v>15366.2</v>
      </c>
      <c r="BA58" s="232">
        <v>15308.5</v>
      </c>
      <c r="BB58" s="232">
        <v>15313.049556</v>
      </c>
      <c r="BC58" s="232">
        <v>15313.211556</v>
      </c>
      <c r="BD58" s="305">
        <v>15321.39</v>
      </c>
      <c r="BE58" s="305">
        <v>15347.74</v>
      </c>
      <c r="BF58" s="305">
        <v>15364.31</v>
      </c>
      <c r="BG58" s="305">
        <v>15381.27</v>
      </c>
      <c r="BH58" s="305">
        <v>15391.05</v>
      </c>
      <c r="BI58" s="305">
        <v>15414.46</v>
      </c>
      <c r="BJ58" s="305">
        <v>15443.94</v>
      </c>
      <c r="BK58" s="305">
        <v>15475.05</v>
      </c>
      <c r="BL58" s="305">
        <v>15519.97</v>
      </c>
      <c r="BM58" s="305">
        <v>15574.29</v>
      </c>
      <c r="BN58" s="305">
        <v>15652.86</v>
      </c>
      <c r="BO58" s="305">
        <v>15714.8</v>
      </c>
      <c r="BP58" s="305">
        <v>15774.98</v>
      </c>
      <c r="BQ58" s="305">
        <v>15828.4</v>
      </c>
      <c r="BR58" s="305">
        <v>15888.81</v>
      </c>
      <c r="BS58" s="305">
        <v>15951.21</v>
      </c>
      <c r="BT58" s="305">
        <v>16014.94</v>
      </c>
      <c r="BU58" s="305">
        <v>16081.81</v>
      </c>
      <c r="BV58" s="305">
        <v>16151.17</v>
      </c>
    </row>
    <row r="59" spans="1:74" ht="11.25" customHeight="1" x14ac:dyDescent="0.2">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-0.79584286118000003</v>
      </c>
      <c r="AW59" s="68">
        <v>0.36898447921999999</v>
      </c>
      <c r="AX59" s="68">
        <v>-5.4567423247999999E-2</v>
      </c>
      <c r="AY59" s="68">
        <v>-9.6829638699</v>
      </c>
      <c r="AZ59" s="68">
        <v>-1.1705535046</v>
      </c>
      <c r="BA59" s="68">
        <v>-19.932529616</v>
      </c>
      <c r="BB59" s="68">
        <v>-5.1641519081</v>
      </c>
      <c r="BC59" s="68">
        <v>-2.2737703465000001</v>
      </c>
      <c r="BD59" s="301">
        <v>-1.8067599999999999</v>
      </c>
      <c r="BE59" s="301">
        <v>-2.462377</v>
      </c>
      <c r="BF59" s="301">
        <v>-2.2626369999999998</v>
      </c>
      <c r="BG59" s="301">
        <v>-0.54975370000000001</v>
      </c>
      <c r="BH59" s="301">
        <v>-0.34607959999999999</v>
      </c>
      <c r="BI59" s="301">
        <v>-5.6662400000000002E-2</v>
      </c>
      <c r="BJ59" s="301">
        <v>0.38046720000000001</v>
      </c>
      <c r="BK59" s="301">
        <v>0.8566783</v>
      </c>
      <c r="BL59" s="301">
        <v>1.000723</v>
      </c>
      <c r="BM59" s="301">
        <v>1.736216</v>
      </c>
      <c r="BN59" s="301">
        <v>2.2190720000000002</v>
      </c>
      <c r="BO59" s="301">
        <v>2.6224919999999998</v>
      </c>
      <c r="BP59" s="301">
        <v>2.9605320000000002</v>
      </c>
      <c r="BQ59" s="301">
        <v>3.1317889999999999</v>
      </c>
      <c r="BR59" s="301">
        <v>3.413726</v>
      </c>
      <c r="BS59" s="301">
        <v>3.7053859999999998</v>
      </c>
      <c r="BT59" s="301">
        <v>4.0536089999999998</v>
      </c>
      <c r="BU59" s="301">
        <v>4.3294030000000001</v>
      </c>
      <c r="BV59" s="301">
        <v>4.5793569999999999</v>
      </c>
    </row>
    <row r="60" spans="1:74" ht="11.25"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300"/>
      <c r="BE60" s="300"/>
      <c r="BF60" s="300"/>
      <c r="BG60" s="300"/>
      <c r="BH60" s="300"/>
      <c r="BI60" s="300"/>
      <c r="BJ60" s="300"/>
      <c r="BK60" s="300"/>
      <c r="BL60" s="300"/>
      <c r="BM60" s="300"/>
      <c r="BN60" s="300"/>
      <c r="BO60" s="300"/>
      <c r="BP60" s="300"/>
      <c r="BQ60" s="300"/>
      <c r="BR60" s="300"/>
      <c r="BS60" s="300"/>
      <c r="BT60" s="300"/>
      <c r="BU60" s="300"/>
      <c r="BV60" s="300"/>
    </row>
    <row r="61" spans="1:74" ht="11.25" customHeight="1" x14ac:dyDescent="0.2">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300"/>
      <c r="BE61" s="300"/>
      <c r="BF61" s="300"/>
      <c r="BG61" s="300"/>
      <c r="BH61" s="300"/>
      <c r="BI61" s="300"/>
      <c r="BJ61" s="300"/>
      <c r="BK61" s="300"/>
      <c r="BL61" s="300"/>
      <c r="BM61" s="300"/>
      <c r="BN61" s="300"/>
      <c r="BO61" s="300"/>
      <c r="BP61" s="300"/>
      <c r="BQ61" s="300"/>
      <c r="BR61" s="300"/>
      <c r="BS61" s="300"/>
      <c r="BT61" s="300"/>
      <c r="BU61" s="300"/>
      <c r="BV61" s="300"/>
    </row>
    <row r="62" spans="1:74" ht="11.25" customHeight="1" x14ac:dyDescent="0.2">
      <c r="A62" s="37" t="s">
        <v>559</v>
      </c>
      <c r="B62" s="40" t="s">
        <v>1379</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99.737399999999994</v>
      </c>
      <c r="AU62" s="68">
        <v>98.861699999999999</v>
      </c>
      <c r="AV62" s="68">
        <v>100.5509</v>
      </c>
      <c r="AW62" s="68">
        <v>101.1764</v>
      </c>
      <c r="AX62" s="68">
        <v>101.1785</v>
      </c>
      <c r="AY62" s="68">
        <v>101.0266</v>
      </c>
      <c r="AZ62" s="68">
        <v>102.4136</v>
      </c>
      <c r="BA62" s="68">
        <v>103.27030000000001</v>
      </c>
      <c r="BB62" s="68">
        <v>104.0476</v>
      </c>
      <c r="BC62" s="68">
        <v>104.07492593000001</v>
      </c>
      <c r="BD62" s="301">
        <v>104.47799999999999</v>
      </c>
      <c r="BE62" s="301">
        <v>104.6283</v>
      </c>
      <c r="BF62" s="301">
        <v>104.94799999999999</v>
      </c>
      <c r="BG62" s="301">
        <v>105.28360000000001</v>
      </c>
      <c r="BH62" s="301">
        <v>105.705</v>
      </c>
      <c r="BI62" s="301">
        <v>106.02</v>
      </c>
      <c r="BJ62" s="301">
        <v>106.2985</v>
      </c>
      <c r="BK62" s="301">
        <v>106.3835</v>
      </c>
      <c r="BL62" s="301">
        <v>106.7068</v>
      </c>
      <c r="BM62" s="301">
        <v>107.11150000000001</v>
      </c>
      <c r="BN62" s="301">
        <v>107.70010000000001</v>
      </c>
      <c r="BO62" s="301">
        <v>108.19029999999999</v>
      </c>
      <c r="BP62" s="301">
        <v>108.6848</v>
      </c>
      <c r="BQ62" s="301">
        <v>109.2662</v>
      </c>
      <c r="BR62" s="301">
        <v>109.70740000000001</v>
      </c>
      <c r="BS62" s="301">
        <v>110.0911</v>
      </c>
      <c r="BT62" s="301">
        <v>110.34480000000001</v>
      </c>
      <c r="BU62" s="301">
        <v>110.6675</v>
      </c>
      <c r="BV62" s="301">
        <v>110.9867</v>
      </c>
    </row>
    <row r="63" spans="1:74" ht="11.25" customHeight="1" x14ac:dyDescent="0.2">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5.3984564968999997</v>
      </c>
      <c r="AU63" s="68">
        <v>4.5103816160000001</v>
      </c>
      <c r="AV63" s="68">
        <v>4.7622371720999999</v>
      </c>
      <c r="AW63" s="68">
        <v>4.6823154258999997</v>
      </c>
      <c r="AX63" s="68">
        <v>3.9612302500999999</v>
      </c>
      <c r="AY63" s="68">
        <v>2.2628556621000002</v>
      </c>
      <c r="AZ63" s="68">
        <v>7.8099176163999999</v>
      </c>
      <c r="BA63" s="68">
        <v>5.1084363346000004</v>
      </c>
      <c r="BB63" s="68">
        <v>6.0075740364000003</v>
      </c>
      <c r="BC63" s="68">
        <v>5.0192591037999996</v>
      </c>
      <c r="BD63" s="301">
        <v>5.580082</v>
      </c>
      <c r="BE63" s="301">
        <v>4.2561200000000001</v>
      </c>
      <c r="BF63" s="301">
        <v>5.2243560000000002</v>
      </c>
      <c r="BG63" s="301">
        <v>6.4958910000000003</v>
      </c>
      <c r="BH63" s="301">
        <v>5.1258470000000003</v>
      </c>
      <c r="BI63" s="301">
        <v>4.7872789999999998</v>
      </c>
      <c r="BJ63" s="301">
        <v>5.0603819999999997</v>
      </c>
      <c r="BK63" s="301">
        <v>5.3024649999999998</v>
      </c>
      <c r="BL63" s="301">
        <v>4.1920539999999997</v>
      </c>
      <c r="BM63" s="301">
        <v>3.7195269999999998</v>
      </c>
      <c r="BN63" s="301">
        <v>3.5103810000000002</v>
      </c>
      <c r="BO63" s="301">
        <v>3.9542419999999998</v>
      </c>
      <c r="BP63" s="301">
        <v>4.0264889999999998</v>
      </c>
      <c r="BQ63" s="301">
        <v>4.4327249999999996</v>
      </c>
      <c r="BR63" s="301">
        <v>4.5350029999999997</v>
      </c>
      <c r="BS63" s="301">
        <v>4.5661589999999999</v>
      </c>
      <c r="BT63" s="301">
        <v>4.3894460000000004</v>
      </c>
      <c r="BU63" s="301">
        <v>4.3835829999999998</v>
      </c>
      <c r="BV63" s="301">
        <v>4.4103750000000002</v>
      </c>
    </row>
    <row r="64" spans="1:74" ht="11.25"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300"/>
      <c r="BE64" s="300"/>
      <c r="BF64" s="300"/>
      <c r="BG64" s="300"/>
      <c r="BH64" s="300"/>
      <c r="BI64" s="300"/>
      <c r="BJ64" s="300"/>
      <c r="BK64" s="300"/>
      <c r="BL64" s="300"/>
      <c r="BM64" s="300"/>
      <c r="BN64" s="300"/>
      <c r="BO64" s="300"/>
      <c r="BP64" s="300"/>
      <c r="BQ64" s="300"/>
      <c r="BR64" s="300"/>
      <c r="BS64" s="300"/>
      <c r="BT64" s="300"/>
      <c r="BU64" s="300"/>
      <c r="BV64" s="300"/>
    </row>
    <row r="65" spans="1:74" ht="11.25" customHeight="1" x14ac:dyDescent="0.2">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300"/>
      <c r="BE65" s="300"/>
      <c r="BF65" s="300"/>
      <c r="BG65" s="300"/>
      <c r="BH65" s="300"/>
      <c r="BI65" s="300"/>
      <c r="BJ65" s="300"/>
      <c r="BK65" s="300"/>
      <c r="BL65" s="300"/>
      <c r="BM65" s="300"/>
      <c r="BN65" s="300"/>
      <c r="BO65" s="300"/>
      <c r="BP65" s="300"/>
      <c r="BQ65" s="300"/>
      <c r="BR65" s="300"/>
      <c r="BS65" s="300"/>
      <c r="BT65" s="300"/>
      <c r="BU65" s="300"/>
      <c r="BV65" s="300"/>
    </row>
    <row r="66" spans="1:74" ht="11.25"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300"/>
      <c r="BE66" s="300"/>
      <c r="BF66" s="300"/>
      <c r="BG66" s="300"/>
      <c r="BH66" s="300"/>
      <c r="BI66" s="300"/>
      <c r="BJ66" s="300"/>
      <c r="BK66" s="300"/>
      <c r="BL66" s="300"/>
      <c r="BM66" s="300"/>
      <c r="BN66" s="300"/>
      <c r="BO66" s="300"/>
      <c r="BP66" s="300"/>
      <c r="BQ66" s="300"/>
      <c r="BR66" s="300"/>
      <c r="BS66" s="300"/>
      <c r="BT66" s="300"/>
      <c r="BU66" s="300"/>
      <c r="BV66" s="300"/>
    </row>
    <row r="67" spans="1:74" ht="11.25" customHeight="1" x14ac:dyDescent="0.2">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804.80455548999998</v>
      </c>
      <c r="AN67" s="232">
        <v>793.93785937999996</v>
      </c>
      <c r="AO67" s="232">
        <v>507.80322159000002</v>
      </c>
      <c r="AP67" s="232">
        <v>308.61561846000001</v>
      </c>
      <c r="AQ67" s="232">
        <v>151.30751203</v>
      </c>
      <c r="AR67" s="232">
        <v>12.503114726</v>
      </c>
      <c r="AS67" s="232">
        <v>4.6100253850000001</v>
      </c>
      <c r="AT67" s="232">
        <v>5.9534667203999998</v>
      </c>
      <c r="AU67" s="232">
        <v>40.238353553000003</v>
      </c>
      <c r="AV67" s="232">
        <v>180.75266529000001</v>
      </c>
      <c r="AW67" s="232">
        <v>510.76581472999999</v>
      </c>
      <c r="AX67" s="232">
        <v>616.12974425000004</v>
      </c>
      <c r="AY67" s="232">
        <v>913.77013613999998</v>
      </c>
      <c r="AZ67" s="232">
        <v>710.96045565999998</v>
      </c>
      <c r="BA67" s="232">
        <v>524.58570868000004</v>
      </c>
      <c r="BB67" s="232">
        <v>341.87231836000001</v>
      </c>
      <c r="BC67" s="232">
        <v>122.21508673</v>
      </c>
      <c r="BD67" s="305">
        <v>29.904779142999999</v>
      </c>
      <c r="BE67" s="305">
        <v>6.1998131524</v>
      </c>
      <c r="BF67" s="305">
        <v>10.408439593000001</v>
      </c>
      <c r="BG67" s="305">
        <v>57.772834203999999</v>
      </c>
      <c r="BH67" s="305">
        <v>250.89726794000001</v>
      </c>
      <c r="BI67" s="305">
        <v>497.62964109000001</v>
      </c>
      <c r="BJ67" s="305">
        <v>781.83340145</v>
      </c>
      <c r="BK67" s="305">
        <v>856.86408101999996</v>
      </c>
      <c r="BL67" s="305">
        <v>690.96641297999997</v>
      </c>
      <c r="BM67" s="305">
        <v>562.62409849999995</v>
      </c>
      <c r="BN67" s="305">
        <v>317.15429254999998</v>
      </c>
      <c r="BO67" s="305">
        <v>143.96074027</v>
      </c>
      <c r="BP67" s="305">
        <v>32.810446138000003</v>
      </c>
      <c r="BQ67" s="305">
        <v>7.2925624539999996</v>
      </c>
      <c r="BR67" s="305">
        <v>12.123557679999999</v>
      </c>
      <c r="BS67" s="305">
        <v>57.712513897999997</v>
      </c>
      <c r="BT67" s="305">
        <v>250.55644654</v>
      </c>
      <c r="BU67" s="305">
        <v>497.09241429000002</v>
      </c>
      <c r="BV67" s="305">
        <v>781.09043804999999</v>
      </c>
    </row>
    <row r="68" spans="1:74" ht="11.25"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300"/>
      <c r="BE68" s="300"/>
      <c r="BF68" s="300"/>
      <c r="BG68" s="300"/>
      <c r="BH68" s="300"/>
      <c r="BI68" s="300"/>
      <c r="BJ68" s="300"/>
      <c r="BK68" s="300"/>
      <c r="BL68" s="300"/>
      <c r="BM68" s="300"/>
      <c r="BN68" s="300"/>
      <c r="BO68" s="300"/>
      <c r="BP68" s="300"/>
      <c r="BQ68" s="300"/>
      <c r="BR68" s="300"/>
      <c r="BS68" s="300"/>
      <c r="BT68" s="300"/>
      <c r="BU68" s="300"/>
      <c r="BV68" s="300"/>
    </row>
    <row r="69" spans="1:74" ht="11.25" customHeight="1" x14ac:dyDescent="0.2">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9.7792746051999995</v>
      </c>
      <c r="AN69" s="261">
        <v>11.965264817</v>
      </c>
      <c r="AO69" s="261">
        <v>28.026514822999999</v>
      </c>
      <c r="AP69" s="261">
        <v>36.219076446000003</v>
      </c>
      <c r="AQ69" s="261">
        <v>100.62011</v>
      </c>
      <c r="AR69" s="261">
        <v>273.28945929000002</v>
      </c>
      <c r="AS69" s="261">
        <v>345.40641604000001</v>
      </c>
      <c r="AT69" s="261">
        <v>356.66028940000001</v>
      </c>
      <c r="AU69" s="261">
        <v>199.32306983999999</v>
      </c>
      <c r="AV69" s="261">
        <v>83.818037255999997</v>
      </c>
      <c r="AW69" s="261">
        <v>17.763216387</v>
      </c>
      <c r="AX69" s="261">
        <v>25.660258735999999</v>
      </c>
      <c r="AY69" s="261">
        <v>8.5879732881000006</v>
      </c>
      <c r="AZ69" s="261">
        <v>11.135695326</v>
      </c>
      <c r="BA69" s="261">
        <v>26.840668910000002</v>
      </c>
      <c r="BB69" s="261">
        <v>49.176249468000002</v>
      </c>
      <c r="BC69" s="261">
        <v>151.94685822</v>
      </c>
      <c r="BD69" s="307">
        <v>242.08536394999999</v>
      </c>
      <c r="BE69" s="307">
        <v>351.83151966999998</v>
      </c>
      <c r="BF69" s="307">
        <v>325.57743675</v>
      </c>
      <c r="BG69" s="307">
        <v>175.60731711</v>
      </c>
      <c r="BH69" s="307">
        <v>62.758645721000001</v>
      </c>
      <c r="BI69" s="307">
        <v>20.677269409000001</v>
      </c>
      <c r="BJ69" s="307">
        <v>10.154184503</v>
      </c>
      <c r="BK69" s="307">
        <v>10.215261155</v>
      </c>
      <c r="BL69" s="307">
        <v>10.832553216999999</v>
      </c>
      <c r="BM69" s="307">
        <v>21.748110296</v>
      </c>
      <c r="BN69" s="307">
        <v>38.230186615999997</v>
      </c>
      <c r="BO69" s="307">
        <v>116.30468018000001</v>
      </c>
      <c r="BP69" s="307">
        <v>232.95029543999999</v>
      </c>
      <c r="BQ69" s="307">
        <v>340.67719295000001</v>
      </c>
      <c r="BR69" s="307">
        <v>315.13368009999999</v>
      </c>
      <c r="BS69" s="307">
        <v>176.05243517</v>
      </c>
      <c r="BT69" s="307">
        <v>63.032306069999997</v>
      </c>
      <c r="BU69" s="307">
        <v>20.786223266</v>
      </c>
      <c r="BV69" s="307">
        <v>10.204948106</v>
      </c>
    </row>
    <row r="70" spans="1:74" s="389" customFormat="1" ht="11.95" customHeight="1" x14ac:dyDescent="0.2">
      <c r="A70" s="388"/>
      <c r="B70" s="748" t="s">
        <v>809</v>
      </c>
      <c r="C70" s="749"/>
      <c r="D70" s="749"/>
      <c r="E70" s="749"/>
      <c r="F70" s="749"/>
      <c r="G70" s="749"/>
      <c r="H70" s="749"/>
      <c r="I70" s="749"/>
      <c r="J70" s="749"/>
      <c r="K70" s="749"/>
      <c r="L70" s="749"/>
      <c r="M70" s="749"/>
      <c r="N70" s="749"/>
      <c r="O70" s="749"/>
      <c r="P70" s="749"/>
      <c r="Q70" s="750"/>
      <c r="AY70" s="448"/>
      <c r="AZ70" s="448"/>
      <c r="BA70" s="448"/>
      <c r="BB70" s="448"/>
      <c r="BC70" s="448"/>
      <c r="BD70" s="542"/>
      <c r="BE70" s="542"/>
      <c r="BF70" s="542"/>
      <c r="BG70" s="448"/>
      <c r="BH70" s="448"/>
      <c r="BI70" s="448"/>
      <c r="BJ70" s="448"/>
    </row>
    <row r="71" spans="1:74" s="389" customFormat="1" ht="11.95" customHeight="1" x14ac:dyDescent="0.2">
      <c r="A71" s="388"/>
      <c r="B71" s="748" t="s">
        <v>810</v>
      </c>
      <c r="C71" s="751"/>
      <c r="D71" s="751"/>
      <c r="E71" s="751"/>
      <c r="F71" s="751"/>
      <c r="G71" s="751"/>
      <c r="H71" s="751"/>
      <c r="I71" s="751"/>
      <c r="J71" s="751"/>
      <c r="K71" s="751"/>
      <c r="L71" s="751"/>
      <c r="M71" s="751"/>
      <c r="N71" s="751"/>
      <c r="O71" s="751"/>
      <c r="P71" s="751"/>
      <c r="Q71" s="750"/>
      <c r="AY71" s="448"/>
      <c r="AZ71" s="448"/>
      <c r="BA71" s="448"/>
      <c r="BB71" s="448"/>
      <c r="BC71" s="448"/>
      <c r="BD71" s="542"/>
      <c r="BE71" s="542"/>
      <c r="BF71" s="542"/>
      <c r="BG71" s="448"/>
      <c r="BH71" s="448"/>
      <c r="BI71" s="448"/>
      <c r="BJ71" s="448"/>
    </row>
    <row r="72" spans="1:74" s="389" customFormat="1" ht="11.95" customHeight="1" x14ac:dyDescent="0.2">
      <c r="A72" s="388"/>
      <c r="B72" s="748" t="s">
        <v>811</v>
      </c>
      <c r="C72" s="751"/>
      <c r="D72" s="751"/>
      <c r="E72" s="751"/>
      <c r="F72" s="751"/>
      <c r="G72" s="751"/>
      <c r="H72" s="751"/>
      <c r="I72" s="751"/>
      <c r="J72" s="751"/>
      <c r="K72" s="751"/>
      <c r="L72" s="751"/>
      <c r="M72" s="751"/>
      <c r="N72" s="751"/>
      <c r="O72" s="751"/>
      <c r="P72" s="751"/>
      <c r="Q72" s="750"/>
      <c r="AY72" s="448"/>
      <c r="AZ72" s="448"/>
      <c r="BA72" s="448"/>
      <c r="BB72" s="448"/>
      <c r="BC72" s="448"/>
      <c r="BD72" s="542"/>
      <c r="BE72" s="542"/>
      <c r="BF72" s="542"/>
      <c r="BG72" s="448"/>
      <c r="BH72" s="448"/>
      <c r="BI72" s="448"/>
      <c r="BJ72" s="448"/>
    </row>
    <row r="73" spans="1:74" s="389" customFormat="1" ht="11.95" customHeight="1" x14ac:dyDescent="0.2">
      <c r="A73" s="388"/>
      <c r="B73" s="748" t="s">
        <v>822</v>
      </c>
      <c r="C73" s="750"/>
      <c r="D73" s="750"/>
      <c r="E73" s="750"/>
      <c r="F73" s="750"/>
      <c r="G73" s="750"/>
      <c r="H73" s="750"/>
      <c r="I73" s="750"/>
      <c r="J73" s="750"/>
      <c r="K73" s="750"/>
      <c r="L73" s="750"/>
      <c r="M73" s="750"/>
      <c r="N73" s="750"/>
      <c r="O73" s="750"/>
      <c r="P73" s="750"/>
      <c r="Q73" s="750"/>
      <c r="AY73" s="448"/>
      <c r="AZ73" s="448"/>
      <c r="BA73" s="448"/>
      <c r="BB73" s="448"/>
      <c r="BC73" s="448"/>
      <c r="BD73" s="542"/>
      <c r="BE73" s="542"/>
      <c r="BF73" s="542"/>
      <c r="BG73" s="448"/>
      <c r="BH73" s="448"/>
      <c r="BI73" s="448"/>
      <c r="BJ73" s="448"/>
    </row>
    <row r="74" spans="1:74" s="389" customFormat="1" ht="11.95" customHeight="1" x14ac:dyDescent="0.2">
      <c r="A74" s="388"/>
      <c r="B74" s="748" t="s">
        <v>825</v>
      </c>
      <c r="C74" s="751"/>
      <c r="D74" s="751"/>
      <c r="E74" s="751"/>
      <c r="F74" s="751"/>
      <c r="G74" s="751"/>
      <c r="H74" s="751"/>
      <c r="I74" s="751"/>
      <c r="J74" s="751"/>
      <c r="K74" s="751"/>
      <c r="L74" s="751"/>
      <c r="M74" s="751"/>
      <c r="N74" s="751"/>
      <c r="O74" s="751"/>
      <c r="P74" s="751"/>
      <c r="Q74" s="750"/>
      <c r="AY74" s="448"/>
      <c r="AZ74" s="448"/>
      <c r="BA74" s="448"/>
      <c r="BB74" s="448"/>
      <c r="BC74" s="448"/>
      <c r="BD74" s="542"/>
      <c r="BE74" s="542"/>
      <c r="BF74" s="542"/>
      <c r="BG74" s="448"/>
      <c r="BH74" s="448"/>
      <c r="BI74" s="448"/>
      <c r="BJ74" s="448"/>
    </row>
    <row r="75" spans="1:74" s="389" customFormat="1" ht="11.95" customHeight="1" x14ac:dyDescent="0.2">
      <c r="A75" s="388"/>
      <c r="B75" s="754" t="s">
        <v>826</v>
      </c>
      <c r="C75" s="750"/>
      <c r="D75" s="750"/>
      <c r="E75" s="750"/>
      <c r="F75" s="750"/>
      <c r="G75" s="750"/>
      <c r="H75" s="750"/>
      <c r="I75" s="750"/>
      <c r="J75" s="750"/>
      <c r="K75" s="750"/>
      <c r="L75" s="750"/>
      <c r="M75" s="750"/>
      <c r="N75" s="750"/>
      <c r="O75" s="750"/>
      <c r="P75" s="750"/>
      <c r="Q75" s="750"/>
      <c r="AY75" s="448"/>
      <c r="AZ75" s="448"/>
      <c r="BA75" s="448"/>
      <c r="BB75" s="448"/>
      <c r="BC75" s="448"/>
      <c r="BD75" s="542"/>
      <c r="BE75" s="542"/>
      <c r="BF75" s="542"/>
      <c r="BG75" s="448"/>
      <c r="BH75" s="448"/>
      <c r="BI75" s="448"/>
      <c r="BJ75" s="448"/>
    </row>
    <row r="76" spans="1:74" s="389" customFormat="1" ht="11.95" customHeight="1" x14ac:dyDescent="0.2">
      <c r="A76" s="388"/>
      <c r="B76" s="755" t="s">
        <v>827</v>
      </c>
      <c r="C76" s="756"/>
      <c r="D76" s="756"/>
      <c r="E76" s="756"/>
      <c r="F76" s="756"/>
      <c r="G76" s="756"/>
      <c r="H76" s="756"/>
      <c r="I76" s="756"/>
      <c r="J76" s="756"/>
      <c r="K76" s="756"/>
      <c r="L76" s="756"/>
      <c r="M76" s="756"/>
      <c r="N76" s="756"/>
      <c r="O76" s="756"/>
      <c r="P76" s="756"/>
      <c r="Q76" s="753"/>
      <c r="AY76" s="448"/>
      <c r="AZ76" s="448"/>
      <c r="BA76" s="448"/>
      <c r="BB76" s="448"/>
      <c r="BC76" s="448"/>
      <c r="BD76" s="542"/>
      <c r="BE76" s="542"/>
      <c r="BF76" s="542"/>
      <c r="BG76" s="448"/>
      <c r="BH76" s="448"/>
      <c r="BI76" s="448"/>
      <c r="BJ76" s="448"/>
    </row>
    <row r="77" spans="1:74" s="389" customFormat="1" ht="11.95" customHeight="1" x14ac:dyDescent="0.2">
      <c r="A77" s="388"/>
      <c r="B77" s="746" t="s">
        <v>808</v>
      </c>
      <c r="C77" s="738"/>
      <c r="D77" s="738"/>
      <c r="E77" s="738"/>
      <c r="F77" s="738"/>
      <c r="G77" s="738"/>
      <c r="H77" s="738"/>
      <c r="I77" s="738"/>
      <c r="J77" s="738"/>
      <c r="K77" s="738"/>
      <c r="L77" s="738"/>
      <c r="M77" s="738"/>
      <c r="N77" s="738"/>
      <c r="O77" s="738"/>
      <c r="P77" s="738"/>
      <c r="Q77" s="738"/>
      <c r="AY77" s="448"/>
      <c r="AZ77" s="448"/>
      <c r="BA77" s="448"/>
      <c r="BB77" s="448"/>
      <c r="BC77" s="448"/>
      <c r="BD77" s="542"/>
      <c r="BE77" s="542"/>
      <c r="BF77" s="542"/>
      <c r="BG77" s="448"/>
      <c r="BH77" s="448"/>
      <c r="BI77" s="448"/>
      <c r="BJ77" s="448"/>
    </row>
    <row r="78" spans="1:74" s="389" customFormat="1" ht="11.95" customHeight="1" x14ac:dyDescent="0.2">
      <c r="A78" s="388"/>
      <c r="B78" s="762" t="str">
        <f>"Notes: "&amp;"EIA completed modeling and analysis for this report on " &amp;Dates!D2&amp;"."</f>
        <v>Notes: EIA completed modeling and analysis for this report on Thursday June 2, 2022.</v>
      </c>
      <c r="C78" s="763"/>
      <c r="D78" s="763"/>
      <c r="E78" s="763"/>
      <c r="F78" s="763"/>
      <c r="G78" s="763"/>
      <c r="H78" s="763"/>
      <c r="I78" s="763"/>
      <c r="J78" s="763"/>
      <c r="K78" s="763"/>
      <c r="L78" s="763"/>
      <c r="M78" s="763"/>
      <c r="N78" s="763"/>
      <c r="O78" s="763"/>
      <c r="P78" s="763"/>
      <c r="Q78" s="763"/>
      <c r="AY78" s="448"/>
      <c r="AZ78" s="448"/>
      <c r="BA78" s="448"/>
      <c r="BB78" s="448"/>
      <c r="BC78" s="448"/>
      <c r="BD78" s="542"/>
      <c r="BE78" s="542"/>
      <c r="BF78" s="542"/>
      <c r="BG78" s="448"/>
      <c r="BH78" s="448"/>
      <c r="BI78" s="448"/>
      <c r="BJ78" s="448"/>
    </row>
    <row r="79" spans="1:74" s="389" customFormat="1" ht="11.95" customHeight="1" x14ac:dyDescent="0.2">
      <c r="A79" s="388"/>
      <c r="B79" s="764" t="s">
        <v>351</v>
      </c>
      <c r="C79" s="763"/>
      <c r="D79" s="763"/>
      <c r="E79" s="763"/>
      <c r="F79" s="763"/>
      <c r="G79" s="763"/>
      <c r="H79" s="763"/>
      <c r="I79" s="763"/>
      <c r="J79" s="763"/>
      <c r="K79" s="763"/>
      <c r="L79" s="763"/>
      <c r="M79" s="763"/>
      <c r="N79" s="763"/>
      <c r="O79" s="763"/>
      <c r="P79" s="763"/>
      <c r="Q79" s="763"/>
      <c r="AY79" s="448"/>
      <c r="AZ79" s="448"/>
      <c r="BA79" s="448"/>
      <c r="BB79" s="448"/>
      <c r="BC79" s="448"/>
      <c r="BD79" s="542"/>
      <c r="BE79" s="542"/>
      <c r="BF79" s="542"/>
      <c r="BG79" s="448"/>
      <c r="BH79" s="448"/>
      <c r="BI79" s="448"/>
      <c r="BJ79" s="448"/>
    </row>
    <row r="80" spans="1:74" s="389" customFormat="1" ht="11.95" customHeight="1" x14ac:dyDescent="0.2">
      <c r="A80" s="388"/>
      <c r="B80" s="747" t="s">
        <v>127</v>
      </c>
      <c r="C80" s="738"/>
      <c r="D80" s="738"/>
      <c r="E80" s="738"/>
      <c r="F80" s="738"/>
      <c r="G80" s="738"/>
      <c r="H80" s="738"/>
      <c r="I80" s="738"/>
      <c r="J80" s="738"/>
      <c r="K80" s="738"/>
      <c r="L80" s="738"/>
      <c r="M80" s="738"/>
      <c r="N80" s="738"/>
      <c r="O80" s="738"/>
      <c r="P80" s="738"/>
      <c r="Q80" s="738"/>
      <c r="AY80" s="448"/>
      <c r="AZ80" s="448"/>
      <c r="BA80" s="448"/>
      <c r="BB80" s="448"/>
      <c r="BC80" s="448"/>
      <c r="BD80" s="542"/>
      <c r="BE80" s="542"/>
      <c r="BF80" s="542"/>
      <c r="BG80" s="448"/>
      <c r="BH80" s="448"/>
      <c r="BI80" s="448"/>
      <c r="BJ80" s="448"/>
    </row>
    <row r="81" spans="1:74" s="389" customFormat="1" ht="11.95" customHeight="1" x14ac:dyDescent="0.2">
      <c r="A81" s="388"/>
      <c r="B81" s="757" t="s">
        <v>828</v>
      </c>
      <c r="C81" s="756"/>
      <c r="D81" s="756"/>
      <c r="E81" s="756"/>
      <c r="F81" s="756"/>
      <c r="G81" s="756"/>
      <c r="H81" s="756"/>
      <c r="I81" s="756"/>
      <c r="J81" s="756"/>
      <c r="K81" s="756"/>
      <c r="L81" s="756"/>
      <c r="M81" s="756"/>
      <c r="N81" s="756"/>
      <c r="O81" s="756"/>
      <c r="P81" s="756"/>
      <c r="Q81" s="753"/>
      <c r="AY81" s="448"/>
      <c r="AZ81" s="448"/>
      <c r="BA81" s="448"/>
      <c r="BB81" s="448"/>
      <c r="BC81" s="448"/>
      <c r="BD81" s="542"/>
      <c r="BE81" s="542"/>
      <c r="BF81" s="542"/>
      <c r="BG81" s="448"/>
      <c r="BH81" s="448"/>
      <c r="BI81" s="448"/>
      <c r="BJ81" s="448"/>
    </row>
    <row r="82" spans="1:74" s="389" customFormat="1" ht="11.95" customHeight="1" x14ac:dyDescent="0.2">
      <c r="A82" s="388"/>
      <c r="B82" s="758" t="s">
        <v>829</v>
      </c>
      <c r="C82" s="753"/>
      <c r="D82" s="753"/>
      <c r="E82" s="753"/>
      <c r="F82" s="753"/>
      <c r="G82" s="753"/>
      <c r="H82" s="753"/>
      <c r="I82" s="753"/>
      <c r="J82" s="753"/>
      <c r="K82" s="753"/>
      <c r="L82" s="753"/>
      <c r="M82" s="753"/>
      <c r="N82" s="753"/>
      <c r="O82" s="753"/>
      <c r="P82" s="753"/>
      <c r="Q82" s="753"/>
      <c r="AY82" s="448"/>
      <c r="AZ82" s="448"/>
      <c r="BA82" s="448"/>
      <c r="BB82" s="448"/>
      <c r="BC82" s="448"/>
      <c r="BD82" s="542"/>
      <c r="BE82" s="542"/>
      <c r="BF82" s="542"/>
      <c r="BG82" s="448"/>
      <c r="BH82" s="448"/>
      <c r="BI82" s="448"/>
      <c r="BJ82" s="448"/>
    </row>
    <row r="83" spans="1:74" s="389" customFormat="1" ht="11.95" customHeight="1" x14ac:dyDescent="0.2">
      <c r="A83" s="388"/>
      <c r="B83" s="758" t="s">
        <v>830</v>
      </c>
      <c r="C83" s="753"/>
      <c r="D83" s="753"/>
      <c r="E83" s="753"/>
      <c r="F83" s="753"/>
      <c r="G83" s="753"/>
      <c r="H83" s="753"/>
      <c r="I83" s="753"/>
      <c r="J83" s="753"/>
      <c r="K83" s="753"/>
      <c r="L83" s="753"/>
      <c r="M83" s="753"/>
      <c r="N83" s="753"/>
      <c r="O83" s="753"/>
      <c r="P83" s="753"/>
      <c r="Q83" s="753"/>
      <c r="AY83" s="448"/>
      <c r="AZ83" s="448"/>
      <c r="BA83" s="448"/>
      <c r="BB83" s="448"/>
      <c r="BC83" s="448"/>
      <c r="BD83" s="542"/>
      <c r="BE83" s="542"/>
      <c r="BF83" s="542"/>
      <c r="BG83" s="448"/>
      <c r="BH83" s="448"/>
      <c r="BI83" s="448"/>
      <c r="BJ83" s="448"/>
    </row>
    <row r="84" spans="1:74" s="389" customFormat="1" ht="11.95" customHeight="1" x14ac:dyDescent="0.2">
      <c r="A84" s="388"/>
      <c r="B84" s="759" t="s">
        <v>831</v>
      </c>
      <c r="C84" s="760"/>
      <c r="D84" s="760"/>
      <c r="E84" s="760"/>
      <c r="F84" s="760"/>
      <c r="G84" s="760"/>
      <c r="H84" s="760"/>
      <c r="I84" s="760"/>
      <c r="J84" s="760"/>
      <c r="K84" s="760"/>
      <c r="L84" s="760"/>
      <c r="M84" s="760"/>
      <c r="N84" s="760"/>
      <c r="O84" s="760"/>
      <c r="P84" s="760"/>
      <c r="Q84" s="753"/>
      <c r="AY84" s="448"/>
      <c r="AZ84" s="448"/>
      <c r="BA84" s="448"/>
      <c r="BB84" s="448"/>
      <c r="BC84" s="448"/>
      <c r="BD84" s="542"/>
      <c r="BE84" s="542"/>
      <c r="BF84" s="542"/>
      <c r="BG84" s="448"/>
      <c r="BH84" s="448"/>
      <c r="BI84" s="448"/>
      <c r="BJ84" s="448"/>
    </row>
    <row r="85" spans="1:74" s="390" customFormat="1" ht="11.95" customHeight="1" x14ac:dyDescent="0.2">
      <c r="A85" s="388"/>
      <c r="B85" s="761" t="s">
        <v>1403</v>
      </c>
      <c r="C85" s="753"/>
      <c r="D85" s="753"/>
      <c r="E85" s="753"/>
      <c r="F85" s="753"/>
      <c r="G85" s="753"/>
      <c r="H85" s="753"/>
      <c r="I85" s="753"/>
      <c r="J85" s="753"/>
      <c r="K85" s="753"/>
      <c r="L85" s="753"/>
      <c r="M85" s="753"/>
      <c r="N85" s="753"/>
      <c r="O85" s="753"/>
      <c r="P85" s="753"/>
      <c r="Q85" s="753"/>
      <c r="AY85" s="449"/>
      <c r="AZ85" s="449"/>
      <c r="BA85" s="449"/>
      <c r="BB85" s="449"/>
      <c r="BC85" s="449"/>
      <c r="BD85" s="665"/>
      <c r="BE85" s="665"/>
      <c r="BF85" s="665"/>
      <c r="BG85" s="449"/>
      <c r="BH85" s="449"/>
      <c r="BI85" s="449"/>
      <c r="BJ85" s="449"/>
    </row>
    <row r="86" spans="1:74" s="390" customFormat="1" ht="11.95" customHeight="1" x14ac:dyDescent="0.2">
      <c r="A86" s="388"/>
      <c r="B86" s="752" t="s">
        <v>1361</v>
      </c>
      <c r="C86" s="753"/>
      <c r="D86" s="753"/>
      <c r="E86" s="753"/>
      <c r="F86" s="753"/>
      <c r="G86" s="753"/>
      <c r="H86" s="753"/>
      <c r="I86" s="753"/>
      <c r="J86" s="753"/>
      <c r="K86" s="753"/>
      <c r="L86" s="753"/>
      <c r="M86" s="753"/>
      <c r="N86" s="753"/>
      <c r="O86" s="753"/>
      <c r="P86" s="753"/>
      <c r="Q86" s="753"/>
      <c r="AY86" s="449"/>
      <c r="AZ86" s="449"/>
      <c r="BA86" s="449"/>
      <c r="BB86" s="449"/>
      <c r="BC86" s="449"/>
      <c r="BD86" s="665"/>
      <c r="BE86" s="665"/>
      <c r="BF86" s="665"/>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09"/>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8.5" style="13" customWidth="1"/>
    <col min="2" max="2" width="40.125" style="13" customWidth="1"/>
    <col min="3" max="3" width="8.5" style="13" bestFit="1" customWidth="1"/>
    <col min="4" max="50" width="6.5" style="13" customWidth="1"/>
    <col min="51" max="55" width="6.5" style="373" customWidth="1"/>
    <col min="56" max="58" width="6.5" style="579" customWidth="1"/>
    <col min="59" max="62" width="6.5" style="373" customWidth="1"/>
    <col min="63" max="74" width="6.5" style="13" customWidth="1"/>
    <col min="75" max="16384" width="9.5" style="13"/>
  </cols>
  <sheetData>
    <row r="1" spans="1:74" ht="13.4" customHeight="1" x14ac:dyDescent="0.2">
      <c r="A1" s="735" t="s">
        <v>792</v>
      </c>
      <c r="B1" s="767" t="s">
        <v>980</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254"/>
    </row>
    <row r="2" spans="1:74" ht="12.85" x14ac:dyDescent="0.2">
      <c r="A2" s="736"/>
      <c r="B2" s="486" t="str">
        <f>"U.S. Energy Information Administration  |  Short-Term Energy Outlook  - "&amp;Dates!D1</f>
        <v>U.S. Energy Information Administration  |  Short-Term Energy Outlook  - June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25" customHeight="1" x14ac:dyDescent="0.2">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10">
        <v>109.55</v>
      </c>
      <c r="BD6" s="299">
        <v>112.5</v>
      </c>
      <c r="BE6" s="299">
        <v>108.5</v>
      </c>
      <c r="BF6" s="299">
        <v>106</v>
      </c>
      <c r="BG6" s="299">
        <v>104</v>
      </c>
      <c r="BH6" s="299">
        <v>102</v>
      </c>
      <c r="BI6" s="299">
        <v>100.5</v>
      </c>
      <c r="BJ6" s="299">
        <v>98.5</v>
      </c>
      <c r="BK6" s="299">
        <v>97</v>
      </c>
      <c r="BL6" s="299">
        <v>95</v>
      </c>
      <c r="BM6" s="299">
        <v>94</v>
      </c>
      <c r="BN6" s="299">
        <v>93</v>
      </c>
      <c r="BO6" s="299">
        <v>93</v>
      </c>
      <c r="BP6" s="299">
        <v>92</v>
      </c>
      <c r="BQ6" s="299">
        <v>92</v>
      </c>
      <c r="BR6" s="299">
        <v>92</v>
      </c>
      <c r="BS6" s="299">
        <v>92</v>
      </c>
      <c r="BT6" s="299">
        <v>93</v>
      </c>
      <c r="BU6" s="299">
        <v>93</v>
      </c>
      <c r="BV6" s="299">
        <v>93</v>
      </c>
    </row>
    <row r="7" spans="1:74" ht="11.25" customHeight="1" x14ac:dyDescent="0.2">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10">
        <v>112.64</v>
      </c>
      <c r="BD7" s="299">
        <v>118</v>
      </c>
      <c r="BE7" s="299">
        <v>114</v>
      </c>
      <c r="BF7" s="299">
        <v>111</v>
      </c>
      <c r="BG7" s="299">
        <v>109</v>
      </c>
      <c r="BH7" s="299">
        <v>107</v>
      </c>
      <c r="BI7" s="299">
        <v>105</v>
      </c>
      <c r="BJ7" s="299">
        <v>103</v>
      </c>
      <c r="BK7" s="299">
        <v>101</v>
      </c>
      <c r="BL7" s="299">
        <v>99</v>
      </c>
      <c r="BM7" s="299">
        <v>98</v>
      </c>
      <c r="BN7" s="299">
        <v>97</v>
      </c>
      <c r="BO7" s="299">
        <v>97</v>
      </c>
      <c r="BP7" s="299">
        <v>96</v>
      </c>
      <c r="BQ7" s="299">
        <v>96</v>
      </c>
      <c r="BR7" s="299">
        <v>96</v>
      </c>
      <c r="BS7" s="299">
        <v>96</v>
      </c>
      <c r="BT7" s="299">
        <v>97</v>
      </c>
      <c r="BU7" s="299">
        <v>97</v>
      </c>
      <c r="BV7" s="299">
        <v>97</v>
      </c>
    </row>
    <row r="8" spans="1:74" ht="11.25" customHeight="1" x14ac:dyDescent="0.2">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76.349999999999994</v>
      </c>
      <c r="AX8" s="210">
        <v>68.22</v>
      </c>
      <c r="AY8" s="210">
        <v>76.930000000000007</v>
      </c>
      <c r="AZ8" s="210">
        <v>87.6</v>
      </c>
      <c r="BA8" s="210">
        <v>99.78</v>
      </c>
      <c r="BB8" s="210">
        <v>99.28</v>
      </c>
      <c r="BC8" s="210">
        <v>107.05</v>
      </c>
      <c r="BD8" s="299">
        <v>110</v>
      </c>
      <c r="BE8" s="299">
        <v>106</v>
      </c>
      <c r="BF8" s="299">
        <v>103.5</v>
      </c>
      <c r="BG8" s="299">
        <v>101.25</v>
      </c>
      <c r="BH8" s="299">
        <v>99.25</v>
      </c>
      <c r="BI8" s="299">
        <v>97.75</v>
      </c>
      <c r="BJ8" s="299">
        <v>95.75</v>
      </c>
      <c r="BK8" s="299">
        <v>94.25</v>
      </c>
      <c r="BL8" s="299">
        <v>92.25</v>
      </c>
      <c r="BM8" s="299">
        <v>91.25</v>
      </c>
      <c r="BN8" s="299">
        <v>90.25</v>
      </c>
      <c r="BO8" s="299">
        <v>90.25</v>
      </c>
      <c r="BP8" s="299">
        <v>89.25</v>
      </c>
      <c r="BQ8" s="299">
        <v>89.25</v>
      </c>
      <c r="BR8" s="299">
        <v>89.25</v>
      </c>
      <c r="BS8" s="299">
        <v>89.25</v>
      </c>
      <c r="BT8" s="299">
        <v>90.25</v>
      </c>
      <c r="BU8" s="299">
        <v>90.25</v>
      </c>
      <c r="BV8" s="299">
        <v>90.25</v>
      </c>
    </row>
    <row r="9" spans="1:74" ht="11.25" customHeight="1" x14ac:dyDescent="0.2">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78.41</v>
      </c>
      <c r="AX9" s="210">
        <v>71.98</v>
      </c>
      <c r="AY9" s="210">
        <v>80.19</v>
      </c>
      <c r="AZ9" s="210">
        <v>90.28</v>
      </c>
      <c r="BA9" s="210">
        <v>104.07</v>
      </c>
      <c r="BB9" s="210">
        <v>100.28</v>
      </c>
      <c r="BC9" s="210">
        <v>108.05</v>
      </c>
      <c r="BD9" s="299">
        <v>111</v>
      </c>
      <c r="BE9" s="299">
        <v>107</v>
      </c>
      <c r="BF9" s="299">
        <v>104.5</v>
      </c>
      <c r="BG9" s="299">
        <v>102.25</v>
      </c>
      <c r="BH9" s="299">
        <v>100.25</v>
      </c>
      <c r="BI9" s="299">
        <v>98.75</v>
      </c>
      <c r="BJ9" s="299">
        <v>96.75</v>
      </c>
      <c r="BK9" s="299">
        <v>95.25</v>
      </c>
      <c r="BL9" s="299">
        <v>93.25</v>
      </c>
      <c r="BM9" s="299">
        <v>92.25</v>
      </c>
      <c r="BN9" s="299">
        <v>91.25</v>
      </c>
      <c r="BO9" s="299">
        <v>91.25</v>
      </c>
      <c r="BP9" s="299">
        <v>90.25</v>
      </c>
      <c r="BQ9" s="299">
        <v>90.25</v>
      </c>
      <c r="BR9" s="299">
        <v>90.25</v>
      </c>
      <c r="BS9" s="299">
        <v>90.25</v>
      </c>
      <c r="BT9" s="299">
        <v>91.25</v>
      </c>
      <c r="BU9" s="299">
        <v>91.25</v>
      </c>
      <c r="BV9" s="299">
        <v>91.25</v>
      </c>
    </row>
    <row r="10" spans="1:74" ht="11.25" customHeight="1" x14ac:dyDescent="0.2">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733"/>
      <c r="BD10" s="371"/>
      <c r="BE10" s="371"/>
      <c r="BF10" s="371"/>
      <c r="BG10" s="371"/>
      <c r="BH10" s="371"/>
      <c r="BI10" s="371"/>
      <c r="BJ10" s="371"/>
      <c r="BK10" s="371"/>
      <c r="BL10" s="371"/>
      <c r="BM10" s="371"/>
      <c r="BN10" s="371"/>
      <c r="BO10" s="371"/>
      <c r="BP10" s="371"/>
      <c r="BQ10" s="371"/>
      <c r="BR10" s="371"/>
      <c r="BS10" s="371"/>
      <c r="BT10" s="371"/>
      <c r="BU10" s="371"/>
      <c r="BV10" s="371"/>
    </row>
    <row r="11" spans="1:74" ht="11.25" customHeight="1" x14ac:dyDescent="0.2">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371"/>
      <c r="BE11" s="371"/>
      <c r="BF11" s="371"/>
      <c r="BG11" s="371"/>
      <c r="BH11" s="371"/>
      <c r="BI11" s="371"/>
      <c r="BJ11" s="371"/>
      <c r="BK11" s="371"/>
      <c r="BL11" s="371"/>
      <c r="BM11" s="371"/>
      <c r="BN11" s="371"/>
      <c r="BO11" s="371"/>
      <c r="BP11" s="371"/>
      <c r="BQ11" s="371"/>
      <c r="BR11" s="371"/>
      <c r="BS11" s="371"/>
      <c r="BT11" s="371"/>
      <c r="BU11" s="371"/>
      <c r="BV11" s="371"/>
    </row>
    <row r="12" spans="1:74" ht="11.25" customHeight="1" x14ac:dyDescent="0.2">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263.89999999999998</v>
      </c>
      <c r="BA12" s="232">
        <v>323.2</v>
      </c>
      <c r="BB12" s="232">
        <v>325.94819999999999</v>
      </c>
      <c r="BC12" s="232">
        <v>385.2355</v>
      </c>
      <c r="BD12" s="305">
        <v>386.41079999999999</v>
      </c>
      <c r="BE12" s="305">
        <v>366.21510000000001</v>
      </c>
      <c r="BF12" s="305">
        <v>345.33420000000001</v>
      </c>
      <c r="BG12" s="305">
        <v>325.89359999999999</v>
      </c>
      <c r="BH12" s="305">
        <v>310.17309999999998</v>
      </c>
      <c r="BI12" s="305">
        <v>297.1617</v>
      </c>
      <c r="BJ12" s="305">
        <v>293.02429999999998</v>
      </c>
      <c r="BK12" s="305">
        <v>283.70479999999998</v>
      </c>
      <c r="BL12" s="305">
        <v>280.33640000000003</v>
      </c>
      <c r="BM12" s="305">
        <v>284.57639999999998</v>
      </c>
      <c r="BN12" s="305">
        <v>290.41480000000001</v>
      </c>
      <c r="BO12" s="305">
        <v>289.6232</v>
      </c>
      <c r="BP12" s="305">
        <v>286.96039999999999</v>
      </c>
      <c r="BQ12" s="305">
        <v>285.41000000000003</v>
      </c>
      <c r="BR12" s="305">
        <v>288.16730000000001</v>
      </c>
      <c r="BS12" s="305">
        <v>281.21390000000002</v>
      </c>
      <c r="BT12" s="305">
        <v>276.17680000000001</v>
      </c>
      <c r="BU12" s="305">
        <v>278.839</v>
      </c>
      <c r="BV12" s="305">
        <v>276.0437</v>
      </c>
    </row>
    <row r="13" spans="1:74" ht="11.25" customHeight="1" x14ac:dyDescent="0.2">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283</v>
      </c>
      <c r="BA13" s="232">
        <v>358.2</v>
      </c>
      <c r="BB13" s="232">
        <v>395.77519999999998</v>
      </c>
      <c r="BC13" s="232">
        <v>421.15429999999998</v>
      </c>
      <c r="BD13" s="305">
        <v>385.19099999999997</v>
      </c>
      <c r="BE13" s="305">
        <v>380.51330000000002</v>
      </c>
      <c r="BF13" s="305">
        <v>375.94779999999997</v>
      </c>
      <c r="BG13" s="305">
        <v>357.77730000000003</v>
      </c>
      <c r="BH13" s="305">
        <v>342.72399999999999</v>
      </c>
      <c r="BI13" s="305">
        <v>327.30349999999999</v>
      </c>
      <c r="BJ13" s="305">
        <v>322.7747</v>
      </c>
      <c r="BK13" s="305">
        <v>300.59949999999998</v>
      </c>
      <c r="BL13" s="305">
        <v>298.60719999999998</v>
      </c>
      <c r="BM13" s="305">
        <v>297.7174</v>
      </c>
      <c r="BN13" s="305">
        <v>294.17329999999998</v>
      </c>
      <c r="BO13" s="305">
        <v>291.01870000000002</v>
      </c>
      <c r="BP13" s="305">
        <v>289.54840000000002</v>
      </c>
      <c r="BQ13" s="305">
        <v>288.20460000000003</v>
      </c>
      <c r="BR13" s="305">
        <v>292.90640000000002</v>
      </c>
      <c r="BS13" s="305">
        <v>290.42140000000001</v>
      </c>
      <c r="BT13" s="305">
        <v>296.61709999999999</v>
      </c>
      <c r="BU13" s="305">
        <v>297.26170000000002</v>
      </c>
      <c r="BV13" s="305">
        <v>295.65690000000001</v>
      </c>
    </row>
    <row r="14" spans="1:74" ht="11.25" customHeight="1" x14ac:dyDescent="0.2">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274.2</v>
      </c>
      <c r="BA14" s="232">
        <v>347.9</v>
      </c>
      <c r="BB14" s="232">
        <v>386.9658</v>
      </c>
      <c r="BC14" s="232">
        <v>447.80959999999999</v>
      </c>
      <c r="BD14" s="305">
        <v>392.79</v>
      </c>
      <c r="BE14" s="305">
        <v>380.798</v>
      </c>
      <c r="BF14" s="305">
        <v>364.37630000000001</v>
      </c>
      <c r="BG14" s="305">
        <v>345.29050000000001</v>
      </c>
      <c r="BH14" s="305">
        <v>330.78160000000003</v>
      </c>
      <c r="BI14" s="305">
        <v>315.80950000000001</v>
      </c>
      <c r="BJ14" s="305">
        <v>310.77030000000002</v>
      </c>
      <c r="BK14" s="305">
        <v>291.96800000000002</v>
      </c>
      <c r="BL14" s="305">
        <v>290.34350000000001</v>
      </c>
      <c r="BM14" s="305">
        <v>284.89440000000002</v>
      </c>
      <c r="BN14" s="305">
        <v>279.78019999999998</v>
      </c>
      <c r="BO14" s="305">
        <v>273.84679999999997</v>
      </c>
      <c r="BP14" s="305">
        <v>273.27760000000001</v>
      </c>
      <c r="BQ14" s="305">
        <v>272.87139999999999</v>
      </c>
      <c r="BR14" s="305">
        <v>278.77010000000001</v>
      </c>
      <c r="BS14" s="305">
        <v>275.96890000000002</v>
      </c>
      <c r="BT14" s="305">
        <v>286.05680000000001</v>
      </c>
      <c r="BU14" s="305">
        <v>285.6397</v>
      </c>
      <c r="BV14" s="305">
        <v>285.5059</v>
      </c>
    </row>
    <row r="15" spans="1:74" ht="11.25"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371"/>
      <c r="BE15" s="371"/>
      <c r="BF15" s="371"/>
      <c r="BG15" s="371"/>
      <c r="BH15" s="371"/>
      <c r="BI15" s="371"/>
      <c r="BJ15" s="371"/>
      <c r="BK15" s="371"/>
      <c r="BL15" s="371"/>
      <c r="BM15" s="371"/>
      <c r="BN15" s="371"/>
      <c r="BO15" s="371"/>
      <c r="BP15" s="371"/>
      <c r="BQ15" s="371"/>
      <c r="BR15" s="371"/>
      <c r="BS15" s="371"/>
      <c r="BT15" s="371"/>
      <c r="BU15" s="371"/>
      <c r="BV15" s="371"/>
    </row>
    <row r="16" spans="1:74" ht="11.25" customHeight="1" x14ac:dyDescent="0.2">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265.3</v>
      </c>
      <c r="BA16" s="232">
        <v>332.6</v>
      </c>
      <c r="BB16" s="232">
        <v>393.8236</v>
      </c>
      <c r="BC16" s="232">
        <v>382.79910000000001</v>
      </c>
      <c r="BD16" s="305">
        <v>363.09800000000001</v>
      </c>
      <c r="BE16" s="305">
        <v>359.49130000000002</v>
      </c>
      <c r="BF16" s="305">
        <v>360.49959999999999</v>
      </c>
      <c r="BG16" s="305">
        <v>348.35329999999999</v>
      </c>
      <c r="BH16" s="305">
        <v>337.98129999999998</v>
      </c>
      <c r="BI16" s="305">
        <v>321.87060000000002</v>
      </c>
      <c r="BJ16" s="305">
        <v>319.73309999999998</v>
      </c>
      <c r="BK16" s="305">
        <v>300.08800000000002</v>
      </c>
      <c r="BL16" s="305">
        <v>293.90899999999999</v>
      </c>
      <c r="BM16" s="305">
        <v>292.82659999999998</v>
      </c>
      <c r="BN16" s="305">
        <v>285.78719999999998</v>
      </c>
      <c r="BO16" s="305">
        <v>284.47469999999998</v>
      </c>
      <c r="BP16" s="305">
        <v>283.51580000000001</v>
      </c>
      <c r="BQ16" s="305">
        <v>283.20440000000002</v>
      </c>
      <c r="BR16" s="305">
        <v>286.63580000000002</v>
      </c>
      <c r="BS16" s="305">
        <v>286.42599999999999</v>
      </c>
      <c r="BT16" s="305">
        <v>290.57119999999998</v>
      </c>
      <c r="BU16" s="305">
        <v>292.00729999999999</v>
      </c>
      <c r="BV16" s="305">
        <v>294.04500000000002</v>
      </c>
    </row>
    <row r="17" spans="1:74" ht="11.25" customHeight="1" x14ac:dyDescent="0.2">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243.2</v>
      </c>
      <c r="BA17" s="232">
        <v>286.7</v>
      </c>
      <c r="BB17" s="232">
        <v>256.65339999999998</v>
      </c>
      <c r="BC17" s="232">
        <v>257.34050000000002</v>
      </c>
      <c r="BD17" s="305">
        <v>262.12959999999998</v>
      </c>
      <c r="BE17" s="305">
        <v>255.2346</v>
      </c>
      <c r="BF17" s="305">
        <v>253.21270000000001</v>
      </c>
      <c r="BG17" s="305">
        <v>246.6463</v>
      </c>
      <c r="BH17" s="305">
        <v>239.62909999999999</v>
      </c>
      <c r="BI17" s="305">
        <v>237.99010000000001</v>
      </c>
      <c r="BJ17" s="305">
        <v>233.90049999999999</v>
      </c>
      <c r="BK17" s="305">
        <v>240.90029999999999</v>
      </c>
      <c r="BL17" s="305">
        <v>241.14400000000001</v>
      </c>
      <c r="BM17" s="305">
        <v>236.10910000000001</v>
      </c>
      <c r="BN17" s="305">
        <v>230.96440000000001</v>
      </c>
      <c r="BO17" s="305">
        <v>231.56110000000001</v>
      </c>
      <c r="BP17" s="305">
        <v>230.89420000000001</v>
      </c>
      <c r="BQ17" s="305">
        <v>228.3777</v>
      </c>
      <c r="BR17" s="305">
        <v>231.76439999999999</v>
      </c>
      <c r="BS17" s="305">
        <v>230.321</v>
      </c>
      <c r="BT17" s="305">
        <v>229.636</v>
      </c>
      <c r="BU17" s="305">
        <v>233.035</v>
      </c>
      <c r="BV17" s="305">
        <v>233.6944</v>
      </c>
    </row>
    <row r="18" spans="1:74" ht="11.25" customHeight="1" x14ac:dyDescent="0.2">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300"/>
      <c r="BE18" s="300"/>
      <c r="BF18" s="300"/>
      <c r="BG18" s="300"/>
      <c r="BH18" s="300"/>
      <c r="BI18" s="300"/>
      <c r="BJ18" s="300"/>
      <c r="BK18" s="300"/>
      <c r="BL18" s="300"/>
      <c r="BM18" s="300"/>
      <c r="BN18" s="300"/>
      <c r="BO18" s="300"/>
      <c r="BP18" s="300"/>
      <c r="BQ18" s="300"/>
      <c r="BR18" s="300"/>
      <c r="BS18" s="300"/>
      <c r="BT18" s="300"/>
      <c r="BU18" s="300"/>
      <c r="BV18" s="300"/>
    </row>
    <row r="19" spans="1:74" ht="11.25" customHeight="1" x14ac:dyDescent="0.2">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232">
        <v>444.36</v>
      </c>
      <c r="BD19" s="305">
        <v>459.14479999999998</v>
      </c>
      <c r="BE19" s="305">
        <v>441.74979999999999</v>
      </c>
      <c r="BF19" s="305">
        <v>426.24829999999997</v>
      </c>
      <c r="BG19" s="305">
        <v>411.05399999999997</v>
      </c>
      <c r="BH19" s="305">
        <v>395.0976</v>
      </c>
      <c r="BI19" s="305">
        <v>385.44659999999999</v>
      </c>
      <c r="BJ19" s="305">
        <v>381.54989999999998</v>
      </c>
      <c r="BK19" s="305">
        <v>366.64260000000002</v>
      </c>
      <c r="BL19" s="305">
        <v>362.96660000000003</v>
      </c>
      <c r="BM19" s="305">
        <v>364.25400000000002</v>
      </c>
      <c r="BN19" s="305">
        <v>373.01510000000002</v>
      </c>
      <c r="BO19" s="305">
        <v>371.291</v>
      </c>
      <c r="BP19" s="305">
        <v>368.60860000000002</v>
      </c>
      <c r="BQ19" s="305">
        <v>366.79719999999998</v>
      </c>
      <c r="BR19" s="305">
        <v>369.1977</v>
      </c>
      <c r="BS19" s="305">
        <v>365.70429999999999</v>
      </c>
      <c r="BT19" s="305">
        <v>359.2312</v>
      </c>
      <c r="BU19" s="305">
        <v>359.95350000000002</v>
      </c>
      <c r="BV19" s="305">
        <v>358.24310000000003</v>
      </c>
    </row>
    <row r="20" spans="1:74" ht="11.25" customHeight="1" x14ac:dyDescent="0.2">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232">
        <v>454.5</v>
      </c>
      <c r="BD20" s="305">
        <v>469.82589999999999</v>
      </c>
      <c r="BE20" s="305">
        <v>453.0994</v>
      </c>
      <c r="BF20" s="305">
        <v>438.00760000000002</v>
      </c>
      <c r="BG20" s="305">
        <v>423.16800000000001</v>
      </c>
      <c r="BH20" s="305">
        <v>407.59969999999998</v>
      </c>
      <c r="BI20" s="305">
        <v>398.24810000000002</v>
      </c>
      <c r="BJ20" s="305">
        <v>394.61279999999999</v>
      </c>
      <c r="BK20" s="305">
        <v>379.68270000000001</v>
      </c>
      <c r="BL20" s="305">
        <v>376.09960000000001</v>
      </c>
      <c r="BM20" s="305">
        <v>377.24560000000002</v>
      </c>
      <c r="BN20" s="305">
        <v>386.09460000000001</v>
      </c>
      <c r="BO20" s="305">
        <v>384.46899999999999</v>
      </c>
      <c r="BP20" s="305">
        <v>381.7285</v>
      </c>
      <c r="BQ20" s="305">
        <v>380.15320000000003</v>
      </c>
      <c r="BR20" s="305">
        <v>382.63369999999998</v>
      </c>
      <c r="BS20" s="305">
        <v>379.24860000000001</v>
      </c>
      <c r="BT20" s="305">
        <v>372.97770000000003</v>
      </c>
      <c r="BU20" s="305">
        <v>373.85039999999998</v>
      </c>
      <c r="BV20" s="305">
        <v>372.29840000000002</v>
      </c>
    </row>
    <row r="21" spans="1:74" ht="11.25" customHeight="1" x14ac:dyDescent="0.2">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232">
        <v>557.1</v>
      </c>
      <c r="BD21" s="305">
        <v>520.44799999999998</v>
      </c>
      <c r="BE21" s="305">
        <v>490.30540000000002</v>
      </c>
      <c r="BF21" s="305">
        <v>480.47129999999999</v>
      </c>
      <c r="BG21" s="305">
        <v>462.45269999999999</v>
      </c>
      <c r="BH21" s="305">
        <v>446.2278</v>
      </c>
      <c r="BI21" s="305">
        <v>436.09280000000001</v>
      </c>
      <c r="BJ21" s="305">
        <v>425.964</v>
      </c>
      <c r="BK21" s="305">
        <v>420.9744</v>
      </c>
      <c r="BL21" s="305">
        <v>414.3417</v>
      </c>
      <c r="BM21" s="305">
        <v>418.34570000000002</v>
      </c>
      <c r="BN21" s="305">
        <v>416.28129999999999</v>
      </c>
      <c r="BO21" s="305">
        <v>415.50060000000002</v>
      </c>
      <c r="BP21" s="305">
        <v>406.92250000000001</v>
      </c>
      <c r="BQ21" s="305">
        <v>405.03750000000002</v>
      </c>
      <c r="BR21" s="305">
        <v>408.79660000000001</v>
      </c>
      <c r="BS21" s="305">
        <v>407.86200000000002</v>
      </c>
      <c r="BT21" s="305">
        <v>412.98149999999998</v>
      </c>
      <c r="BU21" s="305">
        <v>417.99009999999998</v>
      </c>
      <c r="BV21" s="305">
        <v>421.97669999999999</v>
      </c>
    </row>
    <row r="22" spans="1:74" ht="11.25" customHeight="1" x14ac:dyDescent="0.2">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514.29999999999995</v>
      </c>
      <c r="BC22" s="232">
        <v>552.63559999999995</v>
      </c>
      <c r="BD22" s="305">
        <v>507.88979999999998</v>
      </c>
      <c r="BE22" s="305">
        <v>492.05779999999999</v>
      </c>
      <c r="BF22" s="305">
        <v>474.46679999999998</v>
      </c>
      <c r="BG22" s="305">
        <v>456.536</v>
      </c>
      <c r="BH22" s="305">
        <v>444.64069999999998</v>
      </c>
      <c r="BI22" s="305">
        <v>430.7636</v>
      </c>
      <c r="BJ22" s="305">
        <v>424.28699999999998</v>
      </c>
      <c r="BK22" s="305">
        <v>409.1653</v>
      </c>
      <c r="BL22" s="305">
        <v>404.79750000000001</v>
      </c>
      <c r="BM22" s="305">
        <v>396.7011</v>
      </c>
      <c r="BN22" s="305">
        <v>386.74329999999998</v>
      </c>
      <c r="BO22" s="305">
        <v>378.02069999999998</v>
      </c>
      <c r="BP22" s="305">
        <v>374.25850000000003</v>
      </c>
      <c r="BQ22" s="305">
        <v>369.26240000000001</v>
      </c>
      <c r="BR22" s="305">
        <v>370.68099999999998</v>
      </c>
      <c r="BS22" s="305">
        <v>367.72879999999998</v>
      </c>
      <c r="BT22" s="305">
        <v>377.2509</v>
      </c>
      <c r="BU22" s="305">
        <v>377.73250000000002</v>
      </c>
      <c r="BV22" s="305">
        <v>378.39859999999999</v>
      </c>
    </row>
    <row r="23" spans="1:74" ht="11.25" customHeight="1" x14ac:dyDescent="0.2">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72"/>
      <c r="BE23" s="372"/>
      <c r="BF23" s="372"/>
      <c r="BG23" s="372"/>
      <c r="BH23" s="372"/>
      <c r="BI23" s="372"/>
      <c r="BJ23" s="372"/>
      <c r="BK23" s="701"/>
      <c r="BL23" s="372"/>
      <c r="BM23" s="372"/>
      <c r="BN23" s="372"/>
      <c r="BO23" s="372"/>
      <c r="BP23" s="372"/>
      <c r="BQ23" s="372"/>
      <c r="BR23" s="372"/>
      <c r="BS23" s="372"/>
      <c r="BT23" s="372"/>
      <c r="BU23" s="372"/>
      <c r="BV23" s="372"/>
    </row>
    <row r="24" spans="1:74" ht="11.25" customHeight="1" x14ac:dyDescent="0.2">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10">
        <v>8.4470700000000001</v>
      </c>
      <c r="BD24" s="299">
        <v>8.9472310000000004</v>
      </c>
      <c r="BE24" s="299">
        <v>9.1024790000000007</v>
      </c>
      <c r="BF24" s="299">
        <v>9.0906760000000002</v>
      </c>
      <c r="BG24" s="299">
        <v>8.8916920000000008</v>
      </c>
      <c r="BH24" s="299">
        <v>8.7862989999999996</v>
      </c>
      <c r="BI24" s="299">
        <v>8.8160989999999995</v>
      </c>
      <c r="BJ24" s="299">
        <v>8.8253380000000003</v>
      </c>
      <c r="BK24" s="299">
        <v>8.845186</v>
      </c>
      <c r="BL24" s="299">
        <v>8.2940699999999996</v>
      </c>
      <c r="BM24" s="299">
        <v>6.0295550000000002</v>
      </c>
      <c r="BN24" s="299">
        <v>4.4222630000000001</v>
      </c>
      <c r="BO24" s="299">
        <v>3.81793</v>
      </c>
      <c r="BP24" s="299">
        <v>3.8596629999999998</v>
      </c>
      <c r="BQ24" s="299">
        <v>3.9534690000000001</v>
      </c>
      <c r="BR24" s="299">
        <v>3.9331960000000001</v>
      </c>
      <c r="BS24" s="299">
        <v>3.8610190000000002</v>
      </c>
      <c r="BT24" s="299">
        <v>3.892595</v>
      </c>
      <c r="BU24" s="299">
        <v>4.0383319999999996</v>
      </c>
      <c r="BV24" s="299">
        <v>4.1009950000000002</v>
      </c>
    </row>
    <row r="25" spans="1:74" ht="11.25" customHeight="1" x14ac:dyDescent="0.2">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10">
        <v>8.1300000000000008</v>
      </c>
      <c r="BD25" s="299">
        <v>8.6113870000000006</v>
      </c>
      <c r="BE25" s="299">
        <v>8.7608080000000008</v>
      </c>
      <c r="BF25" s="299">
        <v>8.7494479999999992</v>
      </c>
      <c r="BG25" s="299">
        <v>8.5579319999999992</v>
      </c>
      <c r="BH25" s="299">
        <v>8.4564950000000003</v>
      </c>
      <c r="BI25" s="299">
        <v>8.4851770000000002</v>
      </c>
      <c r="BJ25" s="299">
        <v>8.4940700000000007</v>
      </c>
      <c r="BK25" s="299">
        <v>8.5131720000000008</v>
      </c>
      <c r="BL25" s="299">
        <v>7.9827430000000001</v>
      </c>
      <c r="BM25" s="299">
        <v>5.8032300000000001</v>
      </c>
      <c r="BN25" s="299">
        <v>4.2562689999999996</v>
      </c>
      <c r="BO25" s="299">
        <v>3.67462</v>
      </c>
      <c r="BP25" s="299">
        <v>3.7147860000000001</v>
      </c>
      <c r="BQ25" s="299">
        <v>3.805072</v>
      </c>
      <c r="BR25" s="299">
        <v>3.7855590000000001</v>
      </c>
      <c r="BS25" s="299">
        <v>3.716091</v>
      </c>
      <c r="BT25" s="299">
        <v>3.7464819999999999</v>
      </c>
      <c r="BU25" s="299">
        <v>3.886749</v>
      </c>
      <c r="BV25" s="299">
        <v>3.94706</v>
      </c>
    </row>
    <row r="26" spans="1:74" ht="11.25" customHeight="1" x14ac:dyDescent="0.2">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02"/>
      <c r="BE26" s="302"/>
      <c r="BF26" s="302"/>
      <c r="BG26" s="302"/>
      <c r="BH26" s="302"/>
      <c r="BI26" s="302"/>
      <c r="BJ26" s="302"/>
      <c r="BK26" s="302"/>
      <c r="BL26" s="302"/>
      <c r="BM26" s="302"/>
      <c r="BN26" s="302"/>
      <c r="BO26" s="302"/>
      <c r="BP26" s="302"/>
      <c r="BQ26" s="302"/>
      <c r="BR26" s="302"/>
      <c r="BS26" s="302"/>
      <c r="BT26" s="302"/>
      <c r="BU26" s="302"/>
      <c r="BV26" s="302"/>
    </row>
    <row r="27" spans="1:74" ht="11.25" customHeight="1" x14ac:dyDescent="0.2">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5.0199999999999996</v>
      </c>
      <c r="AU27" s="210">
        <v>5.57</v>
      </c>
      <c r="AV27" s="210">
        <v>6.84</v>
      </c>
      <c r="AW27" s="210">
        <v>7.03</v>
      </c>
      <c r="AX27" s="210">
        <v>6.74</v>
      </c>
      <c r="AY27" s="210">
        <v>6.65</v>
      </c>
      <c r="AZ27" s="210">
        <v>7.53</v>
      </c>
      <c r="BA27" s="210">
        <v>6.32</v>
      </c>
      <c r="BB27" s="210">
        <v>6.812506</v>
      </c>
      <c r="BC27" s="210">
        <v>8.1679960000000005</v>
      </c>
      <c r="BD27" s="299">
        <v>9.1518090000000001</v>
      </c>
      <c r="BE27" s="299">
        <v>9.5847490000000004</v>
      </c>
      <c r="BF27" s="299">
        <v>9.7506360000000001</v>
      </c>
      <c r="BG27" s="299">
        <v>9.7099440000000001</v>
      </c>
      <c r="BH27" s="299">
        <v>9.704796</v>
      </c>
      <c r="BI27" s="299">
        <v>9.8701270000000001</v>
      </c>
      <c r="BJ27" s="299">
        <v>10.27312</v>
      </c>
      <c r="BK27" s="299">
        <v>10.296569999999999</v>
      </c>
      <c r="BL27" s="299">
        <v>10.194129999999999</v>
      </c>
      <c r="BM27" s="299">
        <v>8.9562190000000008</v>
      </c>
      <c r="BN27" s="299">
        <v>6.9121290000000002</v>
      </c>
      <c r="BO27" s="299">
        <v>5.6465069999999997</v>
      </c>
      <c r="BP27" s="299">
        <v>5.0891330000000004</v>
      </c>
      <c r="BQ27" s="299">
        <v>5.0689950000000001</v>
      </c>
      <c r="BR27" s="299">
        <v>5.005795</v>
      </c>
      <c r="BS27" s="299">
        <v>4.864204</v>
      </c>
      <c r="BT27" s="299">
        <v>4.927473</v>
      </c>
      <c r="BU27" s="299">
        <v>5.1740110000000001</v>
      </c>
      <c r="BV27" s="299">
        <v>5.6539999999999999</v>
      </c>
    </row>
    <row r="28" spans="1:74" ht="11.25" customHeight="1" x14ac:dyDescent="0.2">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10.039999999999999</v>
      </c>
      <c r="BA28" s="210">
        <v>10.25</v>
      </c>
      <c r="BB28" s="210">
        <v>10.223140000000001</v>
      </c>
      <c r="BC28" s="210">
        <v>11.034689999999999</v>
      </c>
      <c r="BD28" s="299">
        <v>12.03209</v>
      </c>
      <c r="BE28" s="299">
        <v>12.637729999999999</v>
      </c>
      <c r="BF28" s="299">
        <v>13.05955</v>
      </c>
      <c r="BG28" s="299">
        <v>13.174200000000001</v>
      </c>
      <c r="BH28" s="299">
        <v>12.87923</v>
      </c>
      <c r="BI28" s="299">
        <v>12.75643</v>
      </c>
      <c r="BJ28" s="299">
        <v>12.798679999999999</v>
      </c>
      <c r="BK28" s="299">
        <v>12.801119999999999</v>
      </c>
      <c r="BL28" s="299">
        <v>12.85496</v>
      </c>
      <c r="BM28" s="299">
        <v>12.85149</v>
      </c>
      <c r="BN28" s="299">
        <v>12.361499999999999</v>
      </c>
      <c r="BO28" s="299">
        <v>11.9305</v>
      </c>
      <c r="BP28" s="299">
        <v>11.602370000000001</v>
      </c>
      <c r="BQ28" s="299">
        <v>11.17998</v>
      </c>
      <c r="BR28" s="299">
        <v>10.79421</v>
      </c>
      <c r="BS28" s="299">
        <v>10.30725</v>
      </c>
      <c r="BT28" s="299">
        <v>9.5401629999999997</v>
      </c>
      <c r="BU28" s="299">
        <v>9.1098389999999991</v>
      </c>
      <c r="BV28" s="299">
        <v>8.9385019999999997</v>
      </c>
    </row>
    <row r="29" spans="1:74" ht="11.25" customHeight="1" x14ac:dyDescent="0.2">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12.98</v>
      </c>
      <c r="BB29" s="210">
        <v>13.63973</v>
      </c>
      <c r="BC29" s="210">
        <v>16.33296</v>
      </c>
      <c r="BD29" s="299">
        <v>19.427980000000002</v>
      </c>
      <c r="BE29" s="299">
        <v>21.384319999999999</v>
      </c>
      <c r="BF29" s="299">
        <v>22.412559999999999</v>
      </c>
      <c r="BG29" s="299">
        <v>21.66807</v>
      </c>
      <c r="BH29" s="299">
        <v>18.35952</v>
      </c>
      <c r="BI29" s="299">
        <v>15.863329999999999</v>
      </c>
      <c r="BJ29" s="299">
        <v>15.16511</v>
      </c>
      <c r="BK29" s="299">
        <v>14.988390000000001</v>
      </c>
      <c r="BL29" s="299">
        <v>15.070270000000001</v>
      </c>
      <c r="BM29" s="299">
        <v>15.47808</v>
      </c>
      <c r="BN29" s="299">
        <v>15.691039999999999</v>
      </c>
      <c r="BO29" s="299">
        <v>16.999279999999999</v>
      </c>
      <c r="BP29" s="299">
        <v>18.91564</v>
      </c>
      <c r="BQ29" s="299">
        <v>19.8504</v>
      </c>
      <c r="BR29" s="299">
        <v>20.145050000000001</v>
      </c>
      <c r="BS29" s="299">
        <v>18.87472</v>
      </c>
      <c r="BT29" s="299">
        <v>15.16254</v>
      </c>
      <c r="BU29" s="299">
        <v>12.25601</v>
      </c>
      <c r="BV29" s="299">
        <v>11.20054</v>
      </c>
    </row>
    <row r="30" spans="1:74" ht="11.25" customHeight="1" x14ac:dyDescent="0.2">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72"/>
      <c r="BE30" s="372"/>
      <c r="BF30" s="372"/>
      <c r="BG30" s="372"/>
      <c r="BH30" s="372"/>
      <c r="BI30" s="372"/>
      <c r="BJ30" s="372"/>
      <c r="BK30" s="372"/>
      <c r="BL30" s="372"/>
      <c r="BM30" s="372"/>
      <c r="BN30" s="372"/>
      <c r="BO30" s="372"/>
      <c r="BP30" s="372"/>
      <c r="BQ30" s="372"/>
      <c r="BR30" s="372"/>
      <c r="BS30" s="372"/>
      <c r="BT30" s="372"/>
      <c r="BU30" s="372"/>
      <c r="BV30" s="372"/>
    </row>
    <row r="31" spans="1:74" ht="11.25" customHeight="1" x14ac:dyDescent="0.2">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372"/>
      <c r="BE31" s="372"/>
      <c r="BF31" s="372"/>
      <c r="BG31" s="372"/>
      <c r="BH31" s="372"/>
      <c r="BI31" s="372"/>
      <c r="BJ31" s="372"/>
      <c r="BK31" s="372"/>
      <c r="BL31" s="372"/>
      <c r="BM31" s="372"/>
      <c r="BN31" s="372"/>
      <c r="BO31" s="372"/>
      <c r="BP31" s="372"/>
      <c r="BQ31" s="372"/>
      <c r="BR31" s="372"/>
      <c r="BS31" s="372"/>
      <c r="BT31" s="372"/>
      <c r="BU31" s="372"/>
      <c r="BV31" s="372"/>
    </row>
    <row r="32" spans="1:74" ht="11.25" customHeight="1" x14ac:dyDescent="0.2">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2.21</v>
      </c>
      <c r="AZ32" s="210">
        <v>2.1797391165</v>
      </c>
      <c r="BA32" s="210">
        <v>2.1577266969000002</v>
      </c>
      <c r="BB32" s="210">
        <v>2.1574550000000001</v>
      </c>
      <c r="BC32" s="210">
        <v>2.1362999999999999</v>
      </c>
      <c r="BD32" s="299">
        <v>2.1294080000000002</v>
      </c>
      <c r="BE32" s="299">
        <v>1.9938819999999999</v>
      </c>
      <c r="BF32" s="299">
        <v>1.9909269999999999</v>
      </c>
      <c r="BG32" s="299">
        <v>2.02197</v>
      </c>
      <c r="BH32" s="299">
        <v>1.9675910000000001</v>
      </c>
      <c r="BI32" s="299">
        <v>1.9887729999999999</v>
      </c>
      <c r="BJ32" s="299">
        <v>1.9923409999999999</v>
      </c>
      <c r="BK32" s="299">
        <v>2.049706</v>
      </c>
      <c r="BL32" s="299">
        <v>2.0410870000000001</v>
      </c>
      <c r="BM32" s="299">
        <v>2.062033</v>
      </c>
      <c r="BN32" s="299">
        <v>2.0837300000000001</v>
      </c>
      <c r="BO32" s="299">
        <v>2.0802019999999999</v>
      </c>
      <c r="BP32" s="299">
        <v>2.0468139999999999</v>
      </c>
      <c r="BQ32" s="299">
        <v>2.0560230000000002</v>
      </c>
      <c r="BR32" s="299">
        <v>2.063415</v>
      </c>
      <c r="BS32" s="299">
        <v>2.050519</v>
      </c>
      <c r="BT32" s="299">
        <v>2.0236399999999999</v>
      </c>
      <c r="BU32" s="299">
        <v>2.0256210000000001</v>
      </c>
      <c r="BV32" s="299">
        <v>2.0293130000000001</v>
      </c>
    </row>
    <row r="33" spans="1:74" ht="11.25" customHeight="1" x14ac:dyDescent="0.2">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5.85</v>
      </c>
      <c r="AZ33" s="210">
        <v>6.0317310720000004</v>
      </c>
      <c r="BA33" s="210">
        <v>5.1146878293000002</v>
      </c>
      <c r="BB33" s="210">
        <v>6.8015949999999998</v>
      </c>
      <c r="BC33" s="210">
        <v>8.3043209999999998</v>
      </c>
      <c r="BD33" s="299">
        <v>8.6744599999999998</v>
      </c>
      <c r="BE33" s="299">
        <v>8.8679590000000008</v>
      </c>
      <c r="BF33" s="299">
        <v>8.8791460000000004</v>
      </c>
      <c r="BG33" s="299">
        <v>8.6796799999999994</v>
      </c>
      <c r="BH33" s="299">
        <v>8.6201840000000001</v>
      </c>
      <c r="BI33" s="299">
        <v>8.7586110000000001</v>
      </c>
      <c r="BJ33" s="299">
        <v>8.9374289999999998</v>
      </c>
      <c r="BK33" s="299">
        <v>9.0955220000000008</v>
      </c>
      <c r="BL33" s="299">
        <v>8.5421420000000001</v>
      </c>
      <c r="BM33" s="299">
        <v>6.160463</v>
      </c>
      <c r="BN33" s="299">
        <v>4.5350849999999996</v>
      </c>
      <c r="BO33" s="299">
        <v>3.8823750000000001</v>
      </c>
      <c r="BP33" s="299">
        <v>3.7942049999999998</v>
      </c>
      <c r="BQ33" s="299">
        <v>3.9209320000000001</v>
      </c>
      <c r="BR33" s="299">
        <v>3.924769</v>
      </c>
      <c r="BS33" s="299">
        <v>3.8526720000000001</v>
      </c>
      <c r="BT33" s="299">
        <v>3.9261170000000001</v>
      </c>
      <c r="BU33" s="299">
        <v>4.1666530000000002</v>
      </c>
      <c r="BV33" s="299">
        <v>4.382727</v>
      </c>
    </row>
    <row r="34" spans="1:74" ht="11.25" customHeight="1" x14ac:dyDescent="0.2">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v>
      </c>
      <c r="AZ34" s="210">
        <v>16.755928088000001</v>
      </c>
      <c r="BA34" s="210">
        <v>20.608710297999998</v>
      </c>
      <c r="BB34" s="210">
        <v>22.355740000000001</v>
      </c>
      <c r="BC34" s="210">
        <v>21.645720000000001</v>
      </c>
      <c r="BD34" s="299">
        <v>22.105889999999999</v>
      </c>
      <c r="BE34" s="299">
        <v>22.097110000000001</v>
      </c>
      <c r="BF34" s="299">
        <v>21.523009999999999</v>
      </c>
      <c r="BG34" s="299">
        <v>20.794239999999999</v>
      </c>
      <c r="BH34" s="299">
        <v>20.167770000000001</v>
      </c>
      <c r="BI34" s="299">
        <v>19.59853</v>
      </c>
      <c r="BJ34" s="299">
        <v>19.660689999999999</v>
      </c>
      <c r="BK34" s="299">
        <v>19.159109999999998</v>
      </c>
      <c r="BL34" s="299">
        <v>18.449539999999999</v>
      </c>
      <c r="BM34" s="299">
        <v>18.456499999999998</v>
      </c>
      <c r="BN34" s="299">
        <v>18.86608</v>
      </c>
      <c r="BO34" s="299">
        <v>18.225239999999999</v>
      </c>
      <c r="BP34" s="299">
        <v>18.498290000000001</v>
      </c>
      <c r="BQ34" s="299">
        <v>17.907699999999998</v>
      </c>
      <c r="BR34" s="299">
        <v>17.493749999999999</v>
      </c>
      <c r="BS34" s="299">
        <v>17.230969999999999</v>
      </c>
      <c r="BT34" s="299">
        <v>17.178879999999999</v>
      </c>
      <c r="BU34" s="299">
        <v>17.282299999999999</v>
      </c>
      <c r="BV34" s="299">
        <v>17.789069999999999</v>
      </c>
    </row>
    <row r="35" spans="1:74" ht="11.25" customHeight="1" x14ac:dyDescent="0.2">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19.940000000000001</v>
      </c>
      <c r="AZ35" s="210">
        <v>20.798992504000001</v>
      </c>
      <c r="BA35" s="210">
        <v>25.671222512</v>
      </c>
      <c r="BB35" s="210">
        <v>29.047219999999999</v>
      </c>
      <c r="BC35" s="210">
        <v>31.058399999999999</v>
      </c>
      <c r="BD35" s="299">
        <v>29.668310000000002</v>
      </c>
      <c r="BE35" s="299">
        <v>29.203980000000001</v>
      </c>
      <c r="BF35" s="299">
        <v>28.473590000000002</v>
      </c>
      <c r="BG35" s="299">
        <v>27.213509999999999</v>
      </c>
      <c r="BH35" s="299">
        <v>26.152259999999998</v>
      </c>
      <c r="BI35" s="299">
        <v>25.42887</v>
      </c>
      <c r="BJ35" s="299">
        <v>24.768260000000001</v>
      </c>
      <c r="BK35" s="299">
        <v>23.32751</v>
      </c>
      <c r="BL35" s="299">
        <v>22.958749999999998</v>
      </c>
      <c r="BM35" s="299">
        <v>23.012350000000001</v>
      </c>
      <c r="BN35" s="299">
        <v>22.56945</v>
      </c>
      <c r="BO35" s="299">
        <v>22.139790000000001</v>
      </c>
      <c r="BP35" s="299">
        <v>22.202490000000001</v>
      </c>
      <c r="BQ35" s="299">
        <v>22.220960000000002</v>
      </c>
      <c r="BR35" s="299">
        <v>22.12764</v>
      </c>
      <c r="BS35" s="299">
        <v>21.91432</v>
      </c>
      <c r="BT35" s="299">
        <v>22.305990000000001</v>
      </c>
      <c r="BU35" s="299">
        <v>22.83868</v>
      </c>
      <c r="BV35" s="299">
        <v>22.626629999999999</v>
      </c>
    </row>
    <row r="36" spans="1:74" ht="11.25" customHeight="1" x14ac:dyDescent="0.2">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02"/>
      <c r="BE36" s="302"/>
      <c r="BF36" s="302"/>
      <c r="BG36" s="302"/>
      <c r="BH36" s="302"/>
      <c r="BI36" s="302"/>
      <c r="BJ36" s="302"/>
      <c r="BK36" s="302"/>
      <c r="BL36" s="302"/>
      <c r="BM36" s="302"/>
      <c r="BN36" s="302"/>
      <c r="BO36" s="302"/>
      <c r="BP36" s="302"/>
      <c r="BQ36" s="302"/>
      <c r="BR36" s="302"/>
      <c r="BS36" s="302"/>
      <c r="BT36" s="302"/>
      <c r="BU36" s="302"/>
      <c r="BV36" s="302"/>
    </row>
    <row r="37" spans="1:74" ht="11.25" customHeight="1" x14ac:dyDescent="0.2">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7.5</v>
      </c>
      <c r="BB37" s="437">
        <v>7.1135979999999996</v>
      </c>
      <c r="BC37" s="437">
        <v>7.1328079999999998</v>
      </c>
      <c r="BD37" s="438">
        <v>7.5200839999999998</v>
      </c>
      <c r="BE37" s="438">
        <v>7.7605649999999997</v>
      </c>
      <c r="BF37" s="438">
        <v>7.8870680000000002</v>
      </c>
      <c r="BG37" s="438">
        <v>7.8297790000000003</v>
      </c>
      <c r="BH37" s="438">
        <v>7.5633710000000001</v>
      </c>
      <c r="BI37" s="438">
        <v>7.5152109999999999</v>
      </c>
      <c r="BJ37" s="438">
        <v>7.3820769999999998</v>
      </c>
      <c r="BK37" s="438">
        <v>7.4772220000000003</v>
      </c>
      <c r="BL37" s="438">
        <v>7.6067429999999998</v>
      </c>
      <c r="BM37" s="438">
        <v>7.5439730000000003</v>
      </c>
      <c r="BN37" s="438">
        <v>6.9209589999999999</v>
      </c>
      <c r="BO37" s="438">
        <v>6.8120789999999998</v>
      </c>
      <c r="BP37" s="438">
        <v>7.1832859999999998</v>
      </c>
      <c r="BQ37" s="438">
        <v>7.39384</v>
      </c>
      <c r="BR37" s="438">
        <v>7.4976029999999998</v>
      </c>
      <c r="BS37" s="438">
        <v>7.4443570000000001</v>
      </c>
      <c r="BT37" s="438">
        <v>7.208253</v>
      </c>
      <c r="BU37" s="438">
        <v>7.1785410000000001</v>
      </c>
      <c r="BV37" s="438">
        <v>7.0687369999999996</v>
      </c>
    </row>
    <row r="38" spans="1:74" ht="11.25" customHeight="1" x14ac:dyDescent="0.2">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11.77</v>
      </c>
      <c r="BB38" s="437">
        <v>11.64967</v>
      </c>
      <c r="BC38" s="437">
        <v>11.457319999999999</v>
      </c>
      <c r="BD38" s="438">
        <v>11.907970000000001</v>
      </c>
      <c r="BE38" s="438">
        <v>12.053710000000001</v>
      </c>
      <c r="BF38" s="438">
        <v>12.072419999999999</v>
      </c>
      <c r="BG38" s="438">
        <v>12.239089999999999</v>
      </c>
      <c r="BH38" s="438">
        <v>12.1152</v>
      </c>
      <c r="BI38" s="438">
        <v>11.922689999999999</v>
      </c>
      <c r="BJ38" s="438">
        <v>11.72139</v>
      </c>
      <c r="BK38" s="438">
        <v>11.921530000000001</v>
      </c>
      <c r="BL38" s="438">
        <v>12.33881</v>
      </c>
      <c r="BM38" s="438">
        <v>12.123189999999999</v>
      </c>
      <c r="BN38" s="438">
        <v>11.897880000000001</v>
      </c>
      <c r="BO38" s="438">
        <v>11.65118</v>
      </c>
      <c r="BP38" s="438">
        <v>12.043749999999999</v>
      </c>
      <c r="BQ38" s="438">
        <v>12.03938</v>
      </c>
      <c r="BR38" s="438">
        <v>11.95326</v>
      </c>
      <c r="BS38" s="438">
        <v>11.978020000000001</v>
      </c>
      <c r="BT38" s="438">
        <v>11.76319</v>
      </c>
      <c r="BU38" s="438">
        <v>11.46311</v>
      </c>
      <c r="BV38" s="438">
        <v>11.18852</v>
      </c>
    </row>
    <row r="39" spans="1:74" ht="11.25" customHeight="1" x14ac:dyDescent="0.2">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14.47</v>
      </c>
      <c r="BB39" s="439">
        <v>14.744630000000001</v>
      </c>
      <c r="BC39" s="439">
        <v>14.55053</v>
      </c>
      <c r="BD39" s="440">
        <v>14.517329999999999</v>
      </c>
      <c r="BE39" s="440">
        <v>14.523669999999999</v>
      </c>
      <c r="BF39" s="440">
        <v>14.62494</v>
      </c>
      <c r="BG39" s="440">
        <v>14.91459</v>
      </c>
      <c r="BH39" s="440">
        <v>14.760120000000001</v>
      </c>
      <c r="BI39" s="440">
        <v>14.863670000000001</v>
      </c>
      <c r="BJ39" s="440">
        <v>14.184760000000001</v>
      </c>
      <c r="BK39" s="440">
        <v>14.210520000000001</v>
      </c>
      <c r="BL39" s="440">
        <v>14.46288</v>
      </c>
      <c r="BM39" s="440">
        <v>15.074059999999999</v>
      </c>
      <c r="BN39" s="440">
        <v>15.4214</v>
      </c>
      <c r="BO39" s="440">
        <v>15.15253</v>
      </c>
      <c r="BP39" s="440">
        <v>14.95543</v>
      </c>
      <c r="BQ39" s="440">
        <v>14.80705</v>
      </c>
      <c r="BR39" s="440">
        <v>14.805820000000001</v>
      </c>
      <c r="BS39" s="440">
        <v>14.97148</v>
      </c>
      <c r="BT39" s="440">
        <v>14.653600000000001</v>
      </c>
      <c r="BU39" s="440">
        <v>14.761419999999999</v>
      </c>
      <c r="BV39" s="440">
        <v>14.01727</v>
      </c>
    </row>
    <row r="40" spans="1:74" s="392" customFormat="1" ht="11.95" customHeight="1" x14ac:dyDescent="0.2">
      <c r="A40" s="391"/>
      <c r="B40" s="771" t="s">
        <v>832</v>
      </c>
      <c r="C40" s="756"/>
      <c r="D40" s="756"/>
      <c r="E40" s="756"/>
      <c r="F40" s="756"/>
      <c r="G40" s="756"/>
      <c r="H40" s="756"/>
      <c r="I40" s="756"/>
      <c r="J40" s="756"/>
      <c r="K40" s="756"/>
      <c r="L40" s="756"/>
      <c r="M40" s="756"/>
      <c r="N40" s="756"/>
      <c r="O40" s="756"/>
      <c r="P40" s="756"/>
      <c r="Q40" s="753"/>
      <c r="AY40" s="451"/>
      <c r="AZ40" s="451"/>
      <c r="BA40" s="451"/>
      <c r="BB40" s="451"/>
      <c r="BC40" s="451"/>
      <c r="BD40" s="581"/>
      <c r="BE40" s="581"/>
      <c r="BF40" s="581"/>
      <c r="BG40" s="451"/>
      <c r="BH40" s="451"/>
      <c r="BI40" s="451"/>
      <c r="BJ40" s="451"/>
    </row>
    <row r="41" spans="1:74" s="392" customFormat="1" ht="11.95" customHeight="1" x14ac:dyDescent="0.2">
      <c r="A41" s="391"/>
      <c r="B41" s="771" t="s">
        <v>833</v>
      </c>
      <c r="C41" s="756"/>
      <c r="D41" s="756"/>
      <c r="E41" s="756"/>
      <c r="F41" s="756"/>
      <c r="G41" s="756"/>
      <c r="H41" s="756"/>
      <c r="I41" s="756"/>
      <c r="J41" s="756"/>
      <c r="K41" s="756"/>
      <c r="L41" s="756"/>
      <c r="M41" s="756"/>
      <c r="N41" s="756"/>
      <c r="O41" s="756"/>
      <c r="P41" s="756"/>
      <c r="Q41" s="753"/>
      <c r="AY41" s="451"/>
      <c r="AZ41" s="451"/>
      <c r="BA41" s="451"/>
      <c r="BB41" s="451"/>
      <c r="BC41" s="451"/>
      <c r="BD41" s="581"/>
      <c r="BE41" s="581"/>
      <c r="BF41" s="581"/>
      <c r="BG41" s="451"/>
      <c r="BH41" s="451"/>
      <c r="BI41" s="451"/>
      <c r="BJ41" s="451"/>
    </row>
    <row r="42" spans="1:74" s="392" customFormat="1" ht="11.95" customHeight="1" x14ac:dyDescent="0.2">
      <c r="A42" s="391"/>
      <c r="B42" s="769" t="s">
        <v>987</v>
      </c>
      <c r="C42" s="756"/>
      <c r="D42" s="756"/>
      <c r="E42" s="756"/>
      <c r="F42" s="756"/>
      <c r="G42" s="756"/>
      <c r="H42" s="756"/>
      <c r="I42" s="756"/>
      <c r="J42" s="756"/>
      <c r="K42" s="756"/>
      <c r="L42" s="756"/>
      <c r="M42" s="756"/>
      <c r="N42" s="756"/>
      <c r="O42" s="756"/>
      <c r="P42" s="756"/>
      <c r="Q42" s="753"/>
      <c r="AY42" s="451"/>
      <c r="AZ42" s="451"/>
      <c r="BA42" s="451"/>
      <c r="BB42" s="451"/>
      <c r="BC42" s="451"/>
      <c r="BD42" s="581"/>
      <c r="BE42" s="581"/>
      <c r="BF42" s="581"/>
      <c r="BG42" s="451"/>
      <c r="BH42" s="451"/>
      <c r="BI42" s="451"/>
      <c r="BJ42" s="451"/>
    </row>
    <row r="43" spans="1:74" s="392" customFormat="1" ht="11.95" customHeight="1" x14ac:dyDescent="0.2">
      <c r="A43" s="391"/>
      <c r="B43" s="746" t="s">
        <v>808</v>
      </c>
      <c r="C43" s="738"/>
      <c r="D43" s="738"/>
      <c r="E43" s="738"/>
      <c r="F43" s="738"/>
      <c r="G43" s="738"/>
      <c r="H43" s="738"/>
      <c r="I43" s="738"/>
      <c r="J43" s="738"/>
      <c r="K43" s="738"/>
      <c r="L43" s="738"/>
      <c r="M43" s="738"/>
      <c r="N43" s="738"/>
      <c r="O43" s="738"/>
      <c r="P43" s="738"/>
      <c r="Q43" s="738"/>
      <c r="AY43" s="451"/>
      <c r="AZ43" s="451"/>
      <c r="BA43" s="451"/>
      <c r="BB43" s="451"/>
      <c r="BC43" s="451"/>
      <c r="BD43" s="581"/>
      <c r="BE43" s="581"/>
      <c r="BF43" s="581"/>
      <c r="BG43" s="451"/>
      <c r="BH43" s="451"/>
      <c r="BI43" s="451"/>
      <c r="BJ43" s="451"/>
    </row>
    <row r="44" spans="1:74" s="392" customFormat="1" ht="11.95" customHeight="1" x14ac:dyDescent="0.2">
      <c r="A44" s="391"/>
      <c r="B44" s="772" t="str">
        <f>"Notes: "&amp;"EIA completed modeling and analysis for this report on " &amp;Dates!D2&amp;"."</f>
        <v>Notes: EIA completed modeling and analysis for this report on Thursday June 2, 2022.</v>
      </c>
      <c r="C44" s="763"/>
      <c r="D44" s="763"/>
      <c r="E44" s="763"/>
      <c r="F44" s="763"/>
      <c r="G44" s="763"/>
      <c r="H44" s="763"/>
      <c r="I44" s="763"/>
      <c r="J44" s="763"/>
      <c r="K44" s="763"/>
      <c r="L44" s="763"/>
      <c r="M44" s="763"/>
      <c r="N44" s="763"/>
      <c r="O44" s="763"/>
      <c r="P44" s="763"/>
      <c r="Q44" s="763"/>
      <c r="AY44" s="451"/>
      <c r="AZ44" s="451"/>
      <c r="BA44" s="451"/>
      <c r="BB44" s="451"/>
      <c r="BC44" s="451"/>
      <c r="BD44" s="581"/>
      <c r="BE44" s="581"/>
      <c r="BF44" s="581"/>
      <c r="BG44" s="451"/>
      <c r="BH44" s="451"/>
      <c r="BI44" s="451"/>
      <c r="BJ44" s="451"/>
    </row>
    <row r="45" spans="1:74" s="392" customFormat="1" ht="11.95" customHeight="1" x14ac:dyDescent="0.2">
      <c r="A45" s="391"/>
      <c r="B45" s="764" t="s">
        <v>351</v>
      </c>
      <c r="C45" s="763"/>
      <c r="D45" s="763"/>
      <c r="E45" s="763"/>
      <c r="F45" s="763"/>
      <c r="G45" s="763"/>
      <c r="H45" s="763"/>
      <c r="I45" s="763"/>
      <c r="J45" s="763"/>
      <c r="K45" s="763"/>
      <c r="L45" s="763"/>
      <c r="M45" s="763"/>
      <c r="N45" s="763"/>
      <c r="O45" s="763"/>
      <c r="P45" s="763"/>
      <c r="Q45" s="763"/>
      <c r="AY45" s="451"/>
      <c r="AZ45" s="451"/>
      <c r="BA45" s="451"/>
      <c r="BB45" s="451"/>
      <c r="BC45" s="451"/>
      <c r="BD45" s="581"/>
      <c r="BE45" s="581"/>
      <c r="BF45" s="581"/>
      <c r="BG45" s="451"/>
      <c r="BH45" s="451"/>
      <c r="BI45" s="451"/>
      <c r="BJ45" s="451"/>
    </row>
    <row r="46" spans="1:74" s="392" customFormat="1" ht="11.95" customHeight="1" x14ac:dyDescent="0.2">
      <c r="A46" s="391"/>
      <c r="B46" s="770" t="s">
        <v>1364</v>
      </c>
      <c r="C46" s="738"/>
      <c r="D46" s="738"/>
      <c r="E46" s="738"/>
      <c r="F46" s="738"/>
      <c r="G46" s="738"/>
      <c r="H46" s="738"/>
      <c r="I46" s="738"/>
      <c r="J46" s="738"/>
      <c r="K46" s="738"/>
      <c r="L46" s="738"/>
      <c r="M46" s="738"/>
      <c r="N46" s="738"/>
      <c r="O46" s="738"/>
      <c r="P46" s="738"/>
      <c r="Q46" s="738"/>
      <c r="AY46" s="451"/>
      <c r="AZ46" s="451"/>
      <c r="BA46" s="451"/>
      <c r="BB46" s="451"/>
      <c r="BC46" s="451"/>
      <c r="BD46" s="581"/>
      <c r="BE46" s="581"/>
      <c r="BF46" s="581"/>
      <c r="BG46" s="451"/>
      <c r="BH46" s="451"/>
      <c r="BI46" s="451"/>
      <c r="BJ46" s="451"/>
    </row>
    <row r="47" spans="1:74" s="392" customFormat="1" ht="11.95" customHeight="1" x14ac:dyDescent="0.2">
      <c r="A47" s="391"/>
      <c r="B47" s="757" t="s">
        <v>834</v>
      </c>
      <c r="C47" s="756"/>
      <c r="D47" s="756"/>
      <c r="E47" s="756"/>
      <c r="F47" s="756"/>
      <c r="G47" s="756"/>
      <c r="H47" s="756"/>
      <c r="I47" s="756"/>
      <c r="J47" s="756"/>
      <c r="K47" s="756"/>
      <c r="L47" s="756"/>
      <c r="M47" s="756"/>
      <c r="N47" s="756"/>
      <c r="O47" s="756"/>
      <c r="P47" s="756"/>
      <c r="Q47" s="753"/>
      <c r="AY47" s="451"/>
      <c r="AZ47" s="451"/>
      <c r="BA47" s="451"/>
      <c r="BB47" s="451"/>
      <c r="BC47" s="451"/>
      <c r="BD47" s="581"/>
      <c r="BE47" s="581"/>
      <c r="BF47" s="581"/>
      <c r="BG47" s="451"/>
      <c r="BH47" s="451"/>
      <c r="BI47" s="451"/>
      <c r="BJ47" s="451"/>
    </row>
    <row r="48" spans="1:74" s="392" customFormat="1" ht="11.95" customHeight="1" x14ac:dyDescent="0.2">
      <c r="A48" s="391"/>
      <c r="B48" s="766" t="s">
        <v>835</v>
      </c>
      <c r="C48" s="753"/>
      <c r="D48" s="753"/>
      <c r="E48" s="753"/>
      <c r="F48" s="753"/>
      <c r="G48" s="753"/>
      <c r="H48" s="753"/>
      <c r="I48" s="753"/>
      <c r="J48" s="753"/>
      <c r="K48" s="753"/>
      <c r="L48" s="753"/>
      <c r="M48" s="753"/>
      <c r="N48" s="753"/>
      <c r="O48" s="753"/>
      <c r="P48" s="753"/>
      <c r="Q48" s="753"/>
      <c r="AY48" s="451"/>
      <c r="AZ48" s="451"/>
      <c r="BA48" s="451"/>
      <c r="BB48" s="451"/>
      <c r="BC48" s="451"/>
      <c r="BD48" s="581"/>
      <c r="BE48" s="581"/>
      <c r="BF48" s="581"/>
      <c r="BG48" s="451"/>
      <c r="BH48" s="451"/>
      <c r="BI48" s="451"/>
      <c r="BJ48" s="451"/>
    </row>
    <row r="49" spans="1:74" s="392" customFormat="1" ht="11.95" customHeight="1" x14ac:dyDescent="0.2">
      <c r="A49" s="391"/>
      <c r="B49" s="768" t="s">
        <v>675</v>
      </c>
      <c r="C49" s="753"/>
      <c r="D49" s="753"/>
      <c r="E49" s="753"/>
      <c r="F49" s="753"/>
      <c r="G49" s="753"/>
      <c r="H49" s="753"/>
      <c r="I49" s="753"/>
      <c r="J49" s="753"/>
      <c r="K49" s="753"/>
      <c r="L49" s="753"/>
      <c r="M49" s="753"/>
      <c r="N49" s="753"/>
      <c r="O49" s="753"/>
      <c r="P49" s="753"/>
      <c r="Q49" s="753"/>
      <c r="AY49" s="451"/>
      <c r="AZ49" s="451"/>
      <c r="BA49" s="451"/>
      <c r="BB49" s="451"/>
      <c r="BC49" s="451"/>
      <c r="BD49" s="581"/>
      <c r="BE49" s="581"/>
      <c r="BF49" s="581"/>
      <c r="BG49" s="451"/>
      <c r="BH49" s="451"/>
      <c r="BI49" s="451"/>
      <c r="BJ49" s="451"/>
    </row>
    <row r="50" spans="1:74" s="392" customFormat="1" ht="11.95" customHeight="1" x14ac:dyDescent="0.2">
      <c r="A50" s="391"/>
      <c r="B50" s="759" t="s">
        <v>831</v>
      </c>
      <c r="C50" s="760"/>
      <c r="D50" s="760"/>
      <c r="E50" s="760"/>
      <c r="F50" s="760"/>
      <c r="G50" s="760"/>
      <c r="H50" s="760"/>
      <c r="I50" s="760"/>
      <c r="J50" s="760"/>
      <c r="K50" s="760"/>
      <c r="L50" s="760"/>
      <c r="M50" s="760"/>
      <c r="N50" s="760"/>
      <c r="O50" s="760"/>
      <c r="P50" s="760"/>
      <c r="Q50" s="753"/>
      <c r="AY50" s="451"/>
      <c r="AZ50" s="451"/>
      <c r="BA50" s="451"/>
      <c r="BB50" s="451"/>
      <c r="BC50" s="451"/>
      <c r="BD50" s="581"/>
      <c r="BE50" s="581"/>
      <c r="BF50" s="581"/>
      <c r="BG50" s="451"/>
      <c r="BH50" s="451"/>
      <c r="BI50" s="451"/>
      <c r="BJ50" s="451"/>
    </row>
    <row r="51" spans="1:74" s="394" customFormat="1" ht="11.95" customHeight="1" x14ac:dyDescent="0.2">
      <c r="A51" s="393"/>
      <c r="B51" s="765" t="s">
        <v>1362</v>
      </c>
      <c r="C51" s="753"/>
      <c r="D51" s="753"/>
      <c r="E51" s="753"/>
      <c r="F51" s="753"/>
      <c r="G51" s="753"/>
      <c r="H51" s="753"/>
      <c r="I51" s="753"/>
      <c r="J51" s="753"/>
      <c r="K51" s="753"/>
      <c r="L51" s="753"/>
      <c r="M51" s="753"/>
      <c r="N51" s="753"/>
      <c r="O51" s="753"/>
      <c r="P51" s="753"/>
      <c r="Q51" s="753"/>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5" activePane="bottomRight" state="frozen"/>
      <selection activeCell="BF63" sqref="BF63"/>
      <selection pane="topRight" activeCell="BF63" sqref="BF63"/>
      <selection pane="bottomLeft" activeCell="BF63" sqref="BF63"/>
      <selection pane="bottomRight" activeCell="B1" sqref="B1:AL1"/>
    </sheetView>
  </sheetViews>
  <sheetFormatPr defaultColWidth="8.5" defaultRowHeight="10.7" x14ac:dyDescent="0.2"/>
  <cols>
    <col min="1" max="1" width="17.5" style="159" customWidth="1"/>
    <col min="2" max="2" width="30.125" style="152" customWidth="1"/>
    <col min="3" max="50" width="6.5" style="152" customWidth="1"/>
    <col min="51" max="55" width="6.5" style="445" customWidth="1"/>
    <col min="56" max="58" width="6.5" style="572" customWidth="1"/>
    <col min="59" max="62" width="6.5" style="445" customWidth="1"/>
    <col min="63" max="74" width="6.5" style="152" customWidth="1"/>
    <col min="75" max="16384" width="8.5" style="152"/>
  </cols>
  <sheetData>
    <row r="1" spans="1:74" ht="12.85" x14ac:dyDescent="0.2">
      <c r="A1" s="735" t="s">
        <v>792</v>
      </c>
      <c r="B1" s="780" t="s">
        <v>1339</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row>
    <row r="2" spans="1:74" ht="12.85" x14ac:dyDescent="0.2">
      <c r="A2" s="736"/>
      <c r="B2" s="486" t="str">
        <f>"U.S. Energy Information Administration  |  Short-Term Energy Outlook  - "&amp;Dates!D1</f>
        <v>U.S. Energy Information Administration  |  Short-Term Energy Outlook  - June 2022</v>
      </c>
      <c r="C2" s="489"/>
      <c r="D2" s="489"/>
      <c r="E2" s="489"/>
      <c r="F2" s="489"/>
      <c r="G2" s="489"/>
      <c r="H2" s="489"/>
      <c r="I2" s="489"/>
      <c r="J2" s="706"/>
    </row>
    <row r="3" spans="1:74" s="12" customFormat="1" ht="12.85" x14ac:dyDescent="0.2">
      <c r="A3" s="14"/>
      <c r="B3" s="70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B5" s="246" t="s">
        <v>1384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25" customHeight="1" x14ac:dyDescent="0.2">
      <c r="A6" s="159" t="s">
        <v>294</v>
      </c>
      <c r="B6" s="170" t="s">
        <v>243</v>
      </c>
      <c r="C6" s="244">
        <v>28.580061289</v>
      </c>
      <c r="D6" s="244">
        <v>29.04074052</v>
      </c>
      <c r="E6" s="244">
        <v>29.320576466999999</v>
      </c>
      <c r="F6" s="244">
        <v>29.190119362000001</v>
      </c>
      <c r="G6" s="244">
        <v>29.003006979999999</v>
      </c>
      <c r="H6" s="244">
        <v>29.307360582000001</v>
      </c>
      <c r="I6" s="244">
        <v>30.066924787000001</v>
      </c>
      <c r="J6" s="244">
        <v>30.812023658000001</v>
      </c>
      <c r="K6" s="244">
        <v>30.146777488000001</v>
      </c>
      <c r="L6" s="244">
        <v>30.795321818000001</v>
      </c>
      <c r="M6" s="244">
        <v>31.286136334999998</v>
      </c>
      <c r="N6" s="244">
        <v>31.381954409999999</v>
      </c>
      <c r="O6" s="244">
        <v>30.716501771000001</v>
      </c>
      <c r="P6" s="244">
        <v>30.706802940999999</v>
      </c>
      <c r="Q6" s="244">
        <v>31.006991972000002</v>
      </c>
      <c r="R6" s="244">
        <v>31.359119660000001</v>
      </c>
      <c r="S6" s="244">
        <v>31.061750322999998</v>
      </c>
      <c r="T6" s="244">
        <v>31.020239363000002</v>
      </c>
      <c r="U6" s="244">
        <v>30.975905444999999</v>
      </c>
      <c r="V6" s="244">
        <v>31.509527843000001</v>
      </c>
      <c r="W6" s="244">
        <v>31.608321291999999</v>
      </c>
      <c r="X6" s="244">
        <v>32.062544557000002</v>
      </c>
      <c r="Y6" s="244">
        <v>32.893269889999999</v>
      </c>
      <c r="Z6" s="244">
        <v>33.073220831999997</v>
      </c>
      <c r="AA6" s="244">
        <v>32.975368707999998</v>
      </c>
      <c r="AB6" s="244">
        <v>32.846249313999998</v>
      </c>
      <c r="AC6" s="244">
        <v>32.801981679999997</v>
      </c>
      <c r="AD6" s="244">
        <v>30.472858479999999</v>
      </c>
      <c r="AE6" s="244">
        <v>27.675450906999998</v>
      </c>
      <c r="AF6" s="244">
        <v>29.212710785999999</v>
      </c>
      <c r="AG6" s="244">
        <v>30.169554158</v>
      </c>
      <c r="AH6" s="244">
        <v>29.508515685999999</v>
      </c>
      <c r="AI6" s="244">
        <v>29.651744252</v>
      </c>
      <c r="AJ6" s="244">
        <v>29.677421982999999</v>
      </c>
      <c r="AK6" s="244">
        <v>30.880171413999999</v>
      </c>
      <c r="AL6" s="244">
        <v>30.941853003999999</v>
      </c>
      <c r="AM6" s="244">
        <v>30.965913149999999</v>
      </c>
      <c r="AN6" s="244">
        <v>28.124339338999999</v>
      </c>
      <c r="AO6" s="244">
        <v>30.971875576999999</v>
      </c>
      <c r="AP6" s="244">
        <v>30.66913173</v>
      </c>
      <c r="AQ6" s="244">
        <v>30.825425381999999</v>
      </c>
      <c r="AR6" s="244">
        <v>30.717151975</v>
      </c>
      <c r="AS6" s="244">
        <v>31.383538488999999</v>
      </c>
      <c r="AT6" s="244">
        <v>31.216644730999999</v>
      </c>
      <c r="AU6" s="244">
        <v>30.563519921000001</v>
      </c>
      <c r="AV6" s="244">
        <v>32.018475330000001</v>
      </c>
      <c r="AW6" s="244">
        <v>32.366156695999997</v>
      </c>
      <c r="AX6" s="244">
        <v>32.183384691999997</v>
      </c>
      <c r="AY6" s="244">
        <v>31.297387967999999</v>
      </c>
      <c r="AZ6" s="244">
        <v>31.473178763</v>
      </c>
      <c r="BA6" s="244">
        <v>32.180287499999999</v>
      </c>
      <c r="BB6" s="244">
        <v>31.896167433999999</v>
      </c>
      <c r="BC6" s="244">
        <v>32.009242135000001</v>
      </c>
      <c r="BD6" s="368">
        <v>32.510102652999997</v>
      </c>
      <c r="BE6" s="368">
        <v>32.585185215000003</v>
      </c>
      <c r="BF6" s="368">
        <v>32.800908163999999</v>
      </c>
      <c r="BG6" s="368">
        <v>32.717067407999998</v>
      </c>
      <c r="BH6" s="368">
        <v>33.044182970000001</v>
      </c>
      <c r="BI6" s="368">
        <v>33.759619376000003</v>
      </c>
      <c r="BJ6" s="368">
        <v>33.82051173</v>
      </c>
      <c r="BK6" s="368">
        <v>33.857197026000001</v>
      </c>
      <c r="BL6" s="368">
        <v>33.915038635999998</v>
      </c>
      <c r="BM6" s="368">
        <v>33.996676164999997</v>
      </c>
      <c r="BN6" s="368">
        <v>34.144254418999999</v>
      </c>
      <c r="BO6" s="368">
        <v>34.148736644000003</v>
      </c>
      <c r="BP6" s="368">
        <v>34.187731544000002</v>
      </c>
      <c r="BQ6" s="368">
        <v>34.287387021999997</v>
      </c>
      <c r="BR6" s="368">
        <v>34.406089153000003</v>
      </c>
      <c r="BS6" s="368">
        <v>34.312575383999999</v>
      </c>
      <c r="BT6" s="368">
        <v>34.629644507000002</v>
      </c>
      <c r="BU6" s="368">
        <v>35.070931942000001</v>
      </c>
      <c r="BV6" s="368">
        <v>35.019853386999998</v>
      </c>
    </row>
    <row r="7" spans="1:74" ht="11.25" customHeight="1" x14ac:dyDescent="0.2">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20.501289418999999</v>
      </c>
      <c r="AB7" s="244">
        <v>20.165833896999999</v>
      </c>
      <c r="AC7" s="244">
        <v>20.307889257999999</v>
      </c>
      <c r="AD7" s="244">
        <v>18.476442333000001</v>
      </c>
      <c r="AE7" s="244">
        <v>16.244516516000001</v>
      </c>
      <c r="AF7" s="244">
        <v>17.629515667</v>
      </c>
      <c r="AG7" s="244">
        <v>18.490616934999998</v>
      </c>
      <c r="AH7" s="244">
        <v>18.050618418999999</v>
      </c>
      <c r="AI7" s="244">
        <v>18.341903667</v>
      </c>
      <c r="AJ7" s="244">
        <v>17.883731064999999</v>
      </c>
      <c r="AK7" s="244">
        <v>18.672962299999998</v>
      </c>
      <c r="AL7" s="244">
        <v>18.316606613000001</v>
      </c>
      <c r="AM7" s="244">
        <v>18.39910171</v>
      </c>
      <c r="AN7" s="244">
        <v>15.864341714</v>
      </c>
      <c r="AO7" s="244">
        <v>18.415301031999999</v>
      </c>
      <c r="AP7" s="244">
        <v>18.900265467000001</v>
      </c>
      <c r="AQ7" s="244">
        <v>19.188214290000001</v>
      </c>
      <c r="AR7" s="244">
        <v>19.065178166999999</v>
      </c>
      <c r="AS7" s="244">
        <v>19.125226741999999</v>
      </c>
      <c r="AT7" s="244">
        <v>19.085596161000002</v>
      </c>
      <c r="AU7" s="244">
        <v>18.609448232999998</v>
      </c>
      <c r="AV7" s="244">
        <v>19.671669999999999</v>
      </c>
      <c r="AW7" s="244">
        <v>20.028156833000001</v>
      </c>
      <c r="AX7" s="244">
        <v>19.922275257999999</v>
      </c>
      <c r="AY7" s="244">
        <v>19.230350129000001</v>
      </c>
      <c r="AZ7" s="244">
        <v>19.068846679</v>
      </c>
      <c r="BA7" s="244">
        <v>19.942539289999999</v>
      </c>
      <c r="BB7" s="244">
        <v>19.737780110999999</v>
      </c>
      <c r="BC7" s="244">
        <v>19.910790323000001</v>
      </c>
      <c r="BD7" s="368">
        <v>20.174623</v>
      </c>
      <c r="BE7" s="368">
        <v>20.287278400000002</v>
      </c>
      <c r="BF7" s="368">
        <v>20.521398600000001</v>
      </c>
      <c r="BG7" s="368">
        <v>20.609720599999999</v>
      </c>
      <c r="BH7" s="368">
        <v>20.630430100000002</v>
      </c>
      <c r="BI7" s="368">
        <v>21.177528200000001</v>
      </c>
      <c r="BJ7" s="368">
        <v>21.197507999999999</v>
      </c>
      <c r="BK7" s="368">
        <v>21.103659199999999</v>
      </c>
      <c r="BL7" s="368">
        <v>21.1624701</v>
      </c>
      <c r="BM7" s="368">
        <v>21.278770999999999</v>
      </c>
      <c r="BN7" s="368">
        <v>21.401122699999998</v>
      </c>
      <c r="BO7" s="368">
        <v>21.511787300000002</v>
      </c>
      <c r="BP7" s="368">
        <v>21.532992700000001</v>
      </c>
      <c r="BQ7" s="368">
        <v>21.627009000000001</v>
      </c>
      <c r="BR7" s="368">
        <v>21.823197799999999</v>
      </c>
      <c r="BS7" s="368">
        <v>21.825202699999998</v>
      </c>
      <c r="BT7" s="368">
        <v>21.864973800000001</v>
      </c>
      <c r="BU7" s="368">
        <v>22.2978831</v>
      </c>
      <c r="BV7" s="368">
        <v>22.299432400000001</v>
      </c>
    </row>
    <row r="8" spans="1:74" ht="11.25" customHeight="1" x14ac:dyDescent="0.2">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5.5104584741</v>
      </c>
      <c r="AZ8" s="244">
        <v>5.7854584741000004</v>
      </c>
      <c r="BA8" s="244">
        <v>5.7630451947000001</v>
      </c>
      <c r="BB8" s="244">
        <v>5.7358087756999998</v>
      </c>
      <c r="BC8" s="244">
        <v>5.5519072649999996</v>
      </c>
      <c r="BD8" s="368">
        <v>5.683370708</v>
      </c>
      <c r="BE8" s="368">
        <v>5.7284691842999997</v>
      </c>
      <c r="BF8" s="368">
        <v>5.7592339728999997</v>
      </c>
      <c r="BG8" s="368">
        <v>5.7299590691000004</v>
      </c>
      <c r="BH8" s="368">
        <v>5.7633778982999999</v>
      </c>
      <c r="BI8" s="368">
        <v>5.8881725221999996</v>
      </c>
      <c r="BJ8" s="368">
        <v>5.8987912931000004</v>
      </c>
      <c r="BK8" s="368">
        <v>5.9506859644999999</v>
      </c>
      <c r="BL8" s="368">
        <v>5.9244745310000004</v>
      </c>
      <c r="BM8" s="368">
        <v>5.8801067921000003</v>
      </c>
      <c r="BN8" s="368">
        <v>5.8954565911000003</v>
      </c>
      <c r="BO8" s="368">
        <v>5.8653456755000004</v>
      </c>
      <c r="BP8" s="368">
        <v>5.8828556387999997</v>
      </c>
      <c r="BQ8" s="368">
        <v>5.8656801903</v>
      </c>
      <c r="BR8" s="368">
        <v>5.8959942904</v>
      </c>
      <c r="BS8" s="368">
        <v>5.9283347878999999</v>
      </c>
      <c r="BT8" s="368">
        <v>5.9198768038000003</v>
      </c>
      <c r="BU8" s="368">
        <v>5.9305870252000004</v>
      </c>
      <c r="BV8" s="368">
        <v>5.8871203603</v>
      </c>
    </row>
    <row r="9" spans="1:74" ht="11.25" customHeight="1" x14ac:dyDescent="0.2">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1.9293205094999999</v>
      </c>
      <c r="AZ9" s="244">
        <v>1.9101271657000001</v>
      </c>
      <c r="BA9" s="244">
        <v>1.9018274088</v>
      </c>
      <c r="BB9" s="244">
        <v>1.8836577102000001</v>
      </c>
      <c r="BC9" s="244">
        <v>1.9094002222999999</v>
      </c>
      <c r="BD9" s="368">
        <v>1.9253949811</v>
      </c>
      <c r="BE9" s="368">
        <v>1.9126452561</v>
      </c>
      <c r="BF9" s="368">
        <v>1.8999443807</v>
      </c>
      <c r="BG9" s="368">
        <v>1.8886107331999999</v>
      </c>
      <c r="BH9" s="368">
        <v>1.8748333491</v>
      </c>
      <c r="BI9" s="368">
        <v>1.8626952886999999</v>
      </c>
      <c r="BJ9" s="368">
        <v>1.8506036880000001</v>
      </c>
      <c r="BK9" s="368">
        <v>1.9186325801999999</v>
      </c>
      <c r="BL9" s="368">
        <v>1.906261853</v>
      </c>
      <c r="BM9" s="368">
        <v>1.8933851486</v>
      </c>
      <c r="BN9" s="368">
        <v>1.8806518588000001</v>
      </c>
      <c r="BO9" s="368">
        <v>1.8681818671999999</v>
      </c>
      <c r="BP9" s="368">
        <v>1.8560646803</v>
      </c>
      <c r="BQ9" s="368">
        <v>1.8436789412000001</v>
      </c>
      <c r="BR9" s="368">
        <v>1.8314614866000001</v>
      </c>
      <c r="BS9" s="368">
        <v>1.8194405216</v>
      </c>
      <c r="BT9" s="368">
        <v>1.8072090721</v>
      </c>
      <c r="BU9" s="368">
        <v>1.7955091096</v>
      </c>
      <c r="BV9" s="368">
        <v>1.7839742695</v>
      </c>
    </row>
    <row r="10" spans="1:74" ht="11.25" customHeight="1" x14ac:dyDescent="0.2">
      <c r="A10" s="159" t="s">
        <v>293</v>
      </c>
      <c r="B10" s="170" t="s">
        <v>268</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4.9455410400000002</v>
      </c>
      <c r="AN10" s="244">
        <v>4.8187272245999999</v>
      </c>
      <c r="AO10" s="244">
        <v>4.9866041447000002</v>
      </c>
      <c r="AP10" s="244">
        <v>4.5778958633000002</v>
      </c>
      <c r="AQ10" s="244">
        <v>4.3556406919999997</v>
      </c>
      <c r="AR10" s="244">
        <v>4.1872034079000002</v>
      </c>
      <c r="AS10" s="244">
        <v>4.6761413467999997</v>
      </c>
      <c r="AT10" s="244">
        <v>4.8011214245999998</v>
      </c>
      <c r="AU10" s="244">
        <v>4.7157445428000004</v>
      </c>
      <c r="AV10" s="244">
        <v>4.7313781846999996</v>
      </c>
      <c r="AW10" s="244">
        <v>4.6276727177000003</v>
      </c>
      <c r="AX10" s="244">
        <v>4.7706670519000003</v>
      </c>
      <c r="AY10" s="244">
        <v>4.6272588557000001</v>
      </c>
      <c r="AZ10" s="244">
        <v>4.7087464444</v>
      </c>
      <c r="BA10" s="244">
        <v>4.5728756061000002</v>
      </c>
      <c r="BB10" s="244">
        <v>4.5389208373000001</v>
      </c>
      <c r="BC10" s="244">
        <v>4.6371443252000004</v>
      </c>
      <c r="BD10" s="368">
        <v>4.7267139639</v>
      </c>
      <c r="BE10" s="368">
        <v>4.6567923746000002</v>
      </c>
      <c r="BF10" s="368">
        <v>4.6203312107999999</v>
      </c>
      <c r="BG10" s="368">
        <v>4.4887770060000003</v>
      </c>
      <c r="BH10" s="368">
        <v>4.7755416222999996</v>
      </c>
      <c r="BI10" s="368">
        <v>4.8312233651999996</v>
      </c>
      <c r="BJ10" s="368">
        <v>4.8736087487999997</v>
      </c>
      <c r="BK10" s="368">
        <v>4.8842192813</v>
      </c>
      <c r="BL10" s="368">
        <v>4.9218321523000004</v>
      </c>
      <c r="BM10" s="368">
        <v>4.9444132246999999</v>
      </c>
      <c r="BN10" s="368">
        <v>4.9670232692000003</v>
      </c>
      <c r="BO10" s="368">
        <v>4.9034218012000004</v>
      </c>
      <c r="BP10" s="368">
        <v>4.9158185247999997</v>
      </c>
      <c r="BQ10" s="368">
        <v>4.9510188903000003</v>
      </c>
      <c r="BR10" s="368">
        <v>4.8554355762999997</v>
      </c>
      <c r="BS10" s="368">
        <v>4.7395973744999997</v>
      </c>
      <c r="BT10" s="368">
        <v>5.0375848316000003</v>
      </c>
      <c r="BU10" s="368">
        <v>5.0469527067</v>
      </c>
      <c r="BV10" s="368">
        <v>5.0493263576</v>
      </c>
    </row>
    <row r="11" spans="1:74" ht="11.25" customHeight="1" x14ac:dyDescent="0.2">
      <c r="A11" s="159" t="s">
        <v>300</v>
      </c>
      <c r="B11" s="170" t="s">
        <v>269</v>
      </c>
      <c r="C11" s="244">
        <v>70.117647715000004</v>
      </c>
      <c r="D11" s="244">
        <v>69.905472888999995</v>
      </c>
      <c r="E11" s="244">
        <v>69.950938027000007</v>
      </c>
      <c r="F11" s="244">
        <v>70.244632545000002</v>
      </c>
      <c r="G11" s="244">
        <v>70.421117914999996</v>
      </c>
      <c r="H11" s="244">
        <v>70.830151150000006</v>
      </c>
      <c r="I11" s="244">
        <v>70.870627913999996</v>
      </c>
      <c r="J11" s="244">
        <v>70.658195547000005</v>
      </c>
      <c r="K11" s="244">
        <v>71.037893916000002</v>
      </c>
      <c r="L11" s="244">
        <v>71.298017755000004</v>
      </c>
      <c r="M11" s="244">
        <v>70.904616885999999</v>
      </c>
      <c r="N11" s="244">
        <v>70.169381309000002</v>
      </c>
      <c r="O11" s="244">
        <v>69.141443864999999</v>
      </c>
      <c r="P11" s="244">
        <v>68.967597187999999</v>
      </c>
      <c r="Q11" s="244">
        <v>68.726629485000004</v>
      </c>
      <c r="R11" s="244">
        <v>68.643975646000001</v>
      </c>
      <c r="S11" s="244">
        <v>68.731013062000002</v>
      </c>
      <c r="T11" s="244">
        <v>69.214456373999994</v>
      </c>
      <c r="U11" s="244">
        <v>68.745651486</v>
      </c>
      <c r="V11" s="244">
        <v>69.333563514000005</v>
      </c>
      <c r="W11" s="244">
        <v>67.554803211999996</v>
      </c>
      <c r="X11" s="244">
        <v>68.931401691999994</v>
      </c>
      <c r="Y11" s="244">
        <v>68.788011596999993</v>
      </c>
      <c r="Z11" s="244">
        <v>68.258512323000005</v>
      </c>
      <c r="AA11" s="244">
        <v>67.945417066000005</v>
      </c>
      <c r="AB11" s="244">
        <v>66.940977548999996</v>
      </c>
      <c r="AC11" s="244">
        <v>67.272483842</v>
      </c>
      <c r="AD11" s="244">
        <v>68.960218850000004</v>
      </c>
      <c r="AE11" s="244">
        <v>60.452370354999999</v>
      </c>
      <c r="AF11" s="244">
        <v>59.033351658000001</v>
      </c>
      <c r="AG11" s="244">
        <v>59.907554822999998</v>
      </c>
      <c r="AH11" s="244">
        <v>61.54082571</v>
      </c>
      <c r="AI11" s="244">
        <v>61.451354195999997</v>
      </c>
      <c r="AJ11" s="244">
        <v>61.720610182999998</v>
      </c>
      <c r="AK11" s="244">
        <v>62.149583925000002</v>
      </c>
      <c r="AL11" s="244">
        <v>62.021750001000001</v>
      </c>
      <c r="AM11" s="244">
        <v>62.775637758000002</v>
      </c>
      <c r="AN11" s="244">
        <v>62.168016569999999</v>
      </c>
      <c r="AO11" s="244">
        <v>62.625220143</v>
      </c>
      <c r="AP11" s="244">
        <v>63.195456741999998</v>
      </c>
      <c r="AQ11" s="244">
        <v>64.023204355000004</v>
      </c>
      <c r="AR11" s="244">
        <v>64.622749614</v>
      </c>
      <c r="AS11" s="244">
        <v>65.563127823000002</v>
      </c>
      <c r="AT11" s="244">
        <v>65.183875541999996</v>
      </c>
      <c r="AU11" s="244">
        <v>65.995764430999998</v>
      </c>
      <c r="AV11" s="244">
        <v>65.964583073</v>
      </c>
      <c r="AW11" s="244">
        <v>66.256936167999996</v>
      </c>
      <c r="AX11" s="244">
        <v>66.027613125000002</v>
      </c>
      <c r="AY11" s="244">
        <v>66.785092743999996</v>
      </c>
      <c r="AZ11" s="244">
        <v>67.529973953999999</v>
      </c>
      <c r="BA11" s="244">
        <v>67.231350355999993</v>
      </c>
      <c r="BB11" s="244">
        <v>66.712005239000007</v>
      </c>
      <c r="BC11" s="244">
        <v>67.107490424999995</v>
      </c>
      <c r="BD11" s="368">
        <v>67.383127078000001</v>
      </c>
      <c r="BE11" s="368">
        <v>67.934677789000006</v>
      </c>
      <c r="BF11" s="368">
        <v>68.235029972999996</v>
      </c>
      <c r="BG11" s="368">
        <v>68.244132569000001</v>
      </c>
      <c r="BH11" s="368">
        <v>68.005338414999997</v>
      </c>
      <c r="BI11" s="368">
        <v>67.918659144000003</v>
      </c>
      <c r="BJ11" s="368">
        <v>67.699262524999995</v>
      </c>
      <c r="BK11" s="368">
        <v>67.706369198000004</v>
      </c>
      <c r="BL11" s="368">
        <v>67.530771076999997</v>
      </c>
      <c r="BM11" s="368">
        <v>67.415982561999996</v>
      </c>
      <c r="BN11" s="368">
        <v>67.650038680999998</v>
      </c>
      <c r="BO11" s="368">
        <v>67.912334749999999</v>
      </c>
      <c r="BP11" s="368">
        <v>68.121558093999994</v>
      </c>
      <c r="BQ11" s="368">
        <v>68.102271970999993</v>
      </c>
      <c r="BR11" s="368">
        <v>67.999900065999995</v>
      </c>
      <c r="BS11" s="368">
        <v>68.106684028999993</v>
      </c>
      <c r="BT11" s="368">
        <v>67.766167483000004</v>
      </c>
      <c r="BU11" s="368">
        <v>67.546109326000007</v>
      </c>
      <c r="BV11" s="368">
        <v>67.331561092000001</v>
      </c>
    </row>
    <row r="12" spans="1:74" ht="11.25" customHeight="1" x14ac:dyDescent="0.2">
      <c r="A12" s="159" t="s">
        <v>295</v>
      </c>
      <c r="B12" s="170" t="s">
        <v>876</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33.441799594999999</v>
      </c>
      <c r="AZ12" s="244">
        <v>34.109917799999998</v>
      </c>
      <c r="BA12" s="244">
        <v>33.725349493000003</v>
      </c>
      <c r="BB12" s="244">
        <v>34.019371513999999</v>
      </c>
      <c r="BC12" s="244">
        <v>33.720277539999998</v>
      </c>
      <c r="BD12" s="368">
        <v>34.232822859999999</v>
      </c>
      <c r="BE12" s="368">
        <v>34.510856910999998</v>
      </c>
      <c r="BF12" s="368">
        <v>34.605207337000003</v>
      </c>
      <c r="BG12" s="368">
        <v>34.598744271999998</v>
      </c>
      <c r="BH12" s="368">
        <v>34.760418913000002</v>
      </c>
      <c r="BI12" s="368">
        <v>34.860022360000002</v>
      </c>
      <c r="BJ12" s="368">
        <v>34.952869833999998</v>
      </c>
      <c r="BK12" s="368">
        <v>35.133105006999997</v>
      </c>
      <c r="BL12" s="368">
        <v>35.045799778000003</v>
      </c>
      <c r="BM12" s="368">
        <v>35.028075289999997</v>
      </c>
      <c r="BN12" s="368">
        <v>34.940796747</v>
      </c>
      <c r="BO12" s="368">
        <v>34.915375763</v>
      </c>
      <c r="BP12" s="368">
        <v>34.914316337999999</v>
      </c>
      <c r="BQ12" s="368">
        <v>34.929782906</v>
      </c>
      <c r="BR12" s="368">
        <v>34.929429741</v>
      </c>
      <c r="BS12" s="368">
        <v>34.883320194</v>
      </c>
      <c r="BT12" s="368">
        <v>34.853523318999997</v>
      </c>
      <c r="BU12" s="368">
        <v>34.89649498</v>
      </c>
      <c r="BV12" s="368">
        <v>34.962914683999998</v>
      </c>
    </row>
    <row r="13" spans="1:74" ht="11.25" customHeight="1" x14ac:dyDescent="0.2">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28.59</v>
      </c>
      <c r="BC13" s="244">
        <v>28.294654000000001</v>
      </c>
      <c r="BD13" s="368">
        <v>28.786940999999999</v>
      </c>
      <c r="BE13" s="368">
        <v>29.032890999999999</v>
      </c>
      <c r="BF13" s="368">
        <v>29.106238000000001</v>
      </c>
      <c r="BG13" s="368">
        <v>29.134509999999999</v>
      </c>
      <c r="BH13" s="368">
        <v>29.309422999999999</v>
      </c>
      <c r="BI13" s="368">
        <v>29.344612000000001</v>
      </c>
      <c r="BJ13" s="368">
        <v>29.359856000000001</v>
      </c>
      <c r="BK13" s="368">
        <v>29.5091</v>
      </c>
      <c r="BL13" s="368">
        <v>29.507760000000001</v>
      </c>
      <c r="BM13" s="368">
        <v>29.51642</v>
      </c>
      <c r="BN13" s="368">
        <v>29.510079000000001</v>
      </c>
      <c r="BO13" s="368">
        <v>29.488738999999999</v>
      </c>
      <c r="BP13" s="368">
        <v>29.467399</v>
      </c>
      <c r="BQ13" s="368">
        <v>29.451058</v>
      </c>
      <c r="BR13" s="368">
        <v>29.429718000000001</v>
      </c>
      <c r="BS13" s="368">
        <v>29.418378000000001</v>
      </c>
      <c r="BT13" s="368">
        <v>29.402038000000001</v>
      </c>
      <c r="BU13" s="368">
        <v>29.380697000000001</v>
      </c>
      <c r="BV13" s="368">
        <v>29.369357000000001</v>
      </c>
    </row>
    <row r="14" spans="1:74" ht="11.25" customHeight="1" x14ac:dyDescent="0.2">
      <c r="A14" s="159" t="s">
        <v>374</v>
      </c>
      <c r="B14" s="170" t="s">
        <v>1018</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5.6217995945999997</v>
      </c>
      <c r="AZ14" s="244">
        <v>5.5349177997999996</v>
      </c>
      <c r="BA14" s="244">
        <v>5.5103494929999997</v>
      </c>
      <c r="BB14" s="244">
        <v>5.4293715143999997</v>
      </c>
      <c r="BC14" s="244">
        <v>5.4256235395000001</v>
      </c>
      <c r="BD14" s="368">
        <v>5.4458818601000001</v>
      </c>
      <c r="BE14" s="368">
        <v>5.4779659109000001</v>
      </c>
      <c r="BF14" s="368">
        <v>5.4989693371000001</v>
      </c>
      <c r="BG14" s="368">
        <v>5.4642342721999997</v>
      </c>
      <c r="BH14" s="368">
        <v>5.4509959129999999</v>
      </c>
      <c r="BI14" s="368">
        <v>5.5154103600999997</v>
      </c>
      <c r="BJ14" s="368">
        <v>5.5930138342999998</v>
      </c>
      <c r="BK14" s="368">
        <v>5.6240050067</v>
      </c>
      <c r="BL14" s="368">
        <v>5.5380397777999999</v>
      </c>
      <c r="BM14" s="368">
        <v>5.5116552897000002</v>
      </c>
      <c r="BN14" s="368">
        <v>5.4307177473000001</v>
      </c>
      <c r="BO14" s="368">
        <v>5.4266367625000003</v>
      </c>
      <c r="BP14" s="368">
        <v>5.4469173380000004</v>
      </c>
      <c r="BQ14" s="368">
        <v>5.4787249060000001</v>
      </c>
      <c r="BR14" s="368">
        <v>5.4997117405999996</v>
      </c>
      <c r="BS14" s="368">
        <v>5.4649421942999998</v>
      </c>
      <c r="BT14" s="368">
        <v>5.4514853193999997</v>
      </c>
      <c r="BU14" s="368">
        <v>5.5157979800000003</v>
      </c>
      <c r="BV14" s="368">
        <v>5.5935576840000003</v>
      </c>
    </row>
    <row r="15" spans="1:74" ht="11.25" customHeight="1" x14ac:dyDescent="0.2">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14.718661044999999</v>
      </c>
      <c r="AB15" s="244">
        <v>14.713664335000001</v>
      </c>
      <c r="AC15" s="244">
        <v>14.687506845</v>
      </c>
      <c r="AD15" s="244">
        <v>14.738010635</v>
      </c>
      <c r="AE15" s="244">
        <v>12.475267521999999</v>
      </c>
      <c r="AF15" s="244">
        <v>12.269654242</v>
      </c>
      <c r="AG15" s="244">
        <v>12.320071134999999</v>
      </c>
      <c r="AH15" s="244">
        <v>12.868600708000001</v>
      </c>
      <c r="AI15" s="244">
        <v>12.892236688000001</v>
      </c>
      <c r="AJ15" s="244">
        <v>13.032627213</v>
      </c>
      <c r="AK15" s="244">
        <v>13.129052522</v>
      </c>
      <c r="AL15" s="244">
        <v>13.164611495999999</v>
      </c>
      <c r="AM15" s="244">
        <v>13.302184284999999</v>
      </c>
      <c r="AN15" s="244">
        <v>13.357579763</v>
      </c>
      <c r="AO15" s="244">
        <v>13.474124583</v>
      </c>
      <c r="AP15" s="244">
        <v>13.622057369</v>
      </c>
      <c r="AQ15" s="244">
        <v>13.62590853</v>
      </c>
      <c r="AR15" s="244">
        <v>13.594163505999999</v>
      </c>
      <c r="AS15" s="244">
        <v>13.658863632999999</v>
      </c>
      <c r="AT15" s="244">
        <v>13.367866595000001</v>
      </c>
      <c r="AU15" s="244">
        <v>13.727637538</v>
      </c>
      <c r="AV15" s="244">
        <v>14.124629888999999</v>
      </c>
      <c r="AW15" s="244">
        <v>14.272844093</v>
      </c>
      <c r="AX15" s="244">
        <v>14.284769133999999</v>
      </c>
      <c r="AY15" s="244">
        <v>14.337268143999999</v>
      </c>
      <c r="AZ15" s="244">
        <v>14.382276582999999</v>
      </c>
      <c r="BA15" s="244">
        <v>14.311057471</v>
      </c>
      <c r="BB15" s="244">
        <v>13.176331076</v>
      </c>
      <c r="BC15" s="244">
        <v>13.410026653999999</v>
      </c>
      <c r="BD15" s="368">
        <v>12.928538909</v>
      </c>
      <c r="BE15" s="368">
        <v>13.076362830000001</v>
      </c>
      <c r="BF15" s="368">
        <v>13.170461664999999</v>
      </c>
      <c r="BG15" s="368">
        <v>13.081873712</v>
      </c>
      <c r="BH15" s="368">
        <v>13.056254808</v>
      </c>
      <c r="BI15" s="368">
        <v>13.061398695999999</v>
      </c>
      <c r="BJ15" s="368">
        <v>12.954164039</v>
      </c>
      <c r="BK15" s="368">
        <v>12.90983116</v>
      </c>
      <c r="BL15" s="368">
        <v>12.805496166999999</v>
      </c>
      <c r="BM15" s="368">
        <v>12.705322164</v>
      </c>
      <c r="BN15" s="368">
        <v>12.641753145999999</v>
      </c>
      <c r="BO15" s="368">
        <v>12.425703244999999</v>
      </c>
      <c r="BP15" s="368">
        <v>12.58792102</v>
      </c>
      <c r="BQ15" s="368">
        <v>12.546154168999999</v>
      </c>
      <c r="BR15" s="368">
        <v>12.37539288</v>
      </c>
      <c r="BS15" s="368">
        <v>12.386391024</v>
      </c>
      <c r="BT15" s="368">
        <v>12.390076972999999</v>
      </c>
      <c r="BU15" s="368">
        <v>12.427891513000001</v>
      </c>
      <c r="BV15" s="368">
        <v>12.395535411999999</v>
      </c>
    </row>
    <row r="16" spans="1:74" ht="11.25" customHeight="1" x14ac:dyDescent="0.2">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5.2078464715999999</v>
      </c>
      <c r="AZ16" s="244">
        <v>5.1168464715999997</v>
      </c>
      <c r="BA16" s="244">
        <v>5.2093307732999996</v>
      </c>
      <c r="BB16" s="244">
        <v>5.1767065319999999</v>
      </c>
      <c r="BC16" s="244">
        <v>5.1381532196000004</v>
      </c>
      <c r="BD16" s="368">
        <v>5.1726259738999998</v>
      </c>
      <c r="BE16" s="368">
        <v>5.1076409896000001</v>
      </c>
      <c r="BF16" s="368">
        <v>5.1435232214999997</v>
      </c>
      <c r="BG16" s="368">
        <v>5.1653076149999997</v>
      </c>
      <c r="BH16" s="368">
        <v>5.1847840689</v>
      </c>
      <c r="BI16" s="368">
        <v>5.2050691453000004</v>
      </c>
      <c r="BJ16" s="368">
        <v>5.1603283598000003</v>
      </c>
      <c r="BK16" s="368">
        <v>5.2285222787999999</v>
      </c>
      <c r="BL16" s="368">
        <v>5.2185543524</v>
      </c>
      <c r="BM16" s="368">
        <v>5.2134261808</v>
      </c>
      <c r="BN16" s="368">
        <v>5.2202986726000002</v>
      </c>
      <c r="BO16" s="368">
        <v>5.2427775618999997</v>
      </c>
      <c r="BP16" s="368">
        <v>5.2777937690999996</v>
      </c>
      <c r="BQ16" s="368">
        <v>5.2100295917999997</v>
      </c>
      <c r="BR16" s="368">
        <v>5.2462440779000001</v>
      </c>
      <c r="BS16" s="368">
        <v>5.2680398829000001</v>
      </c>
      <c r="BT16" s="368">
        <v>5.2862123695000003</v>
      </c>
      <c r="BU16" s="368">
        <v>5.304962078</v>
      </c>
      <c r="BV16" s="368">
        <v>5.2607800183000002</v>
      </c>
    </row>
    <row r="17" spans="1:74" ht="11.25" customHeight="1" x14ac:dyDescent="0.2">
      <c r="A17" s="159" t="s">
        <v>299</v>
      </c>
      <c r="B17" s="170" t="s">
        <v>273</v>
      </c>
      <c r="C17" s="244">
        <v>14.003839667999999</v>
      </c>
      <c r="D17" s="244">
        <v>13.947136977</v>
      </c>
      <c r="E17" s="244">
        <v>14.116989963</v>
      </c>
      <c r="F17" s="244">
        <v>14.526932161</v>
      </c>
      <c r="G17" s="244">
        <v>14.775262324</v>
      </c>
      <c r="H17" s="244">
        <v>14.987421335000001</v>
      </c>
      <c r="I17" s="244">
        <v>14.978095637999999</v>
      </c>
      <c r="J17" s="244">
        <v>14.701800901</v>
      </c>
      <c r="K17" s="244">
        <v>14.702770506</v>
      </c>
      <c r="L17" s="244">
        <v>14.646336862</v>
      </c>
      <c r="M17" s="244">
        <v>14.45646271</v>
      </c>
      <c r="N17" s="244">
        <v>14.309121687999999</v>
      </c>
      <c r="O17" s="244">
        <v>14.014737590999999</v>
      </c>
      <c r="P17" s="244">
        <v>13.895021647</v>
      </c>
      <c r="Q17" s="244">
        <v>14.086922885</v>
      </c>
      <c r="R17" s="244">
        <v>14.414594446000001</v>
      </c>
      <c r="S17" s="244">
        <v>14.933496935999999</v>
      </c>
      <c r="T17" s="244">
        <v>14.870719197</v>
      </c>
      <c r="U17" s="244">
        <v>14.941846387</v>
      </c>
      <c r="V17" s="244">
        <v>15.315784263999999</v>
      </c>
      <c r="W17" s="244">
        <v>15.204976196</v>
      </c>
      <c r="X17" s="244">
        <v>15.154992093000001</v>
      </c>
      <c r="Y17" s="244">
        <v>14.974310451999999</v>
      </c>
      <c r="Z17" s="244">
        <v>14.530438158999999</v>
      </c>
      <c r="AA17" s="244">
        <v>14.500606524</v>
      </c>
      <c r="AB17" s="244">
        <v>14.315741526</v>
      </c>
      <c r="AC17" s="244">
        <v>14.450887415</v>
      </c>
      <c r="AD17" s="244">
        <v>14.144145413</v>
      </c>
      <c r="AE17" s="244">
        <v>13.821776262</v>
      </c>
      <c r="AF17" s="244">
        <v>14.472592715999999</v>
      </c>
      <c r="AG17" s="244">
        <v>14.728483427</v>
      </c>
      <c r="AH17" s="244">
        <v>14.763439266000001</v>
      </c>
      <c r="AI17" s="244">
        <v>14.533124713999999</v>
      </c>
      <c r="AJ17" s="244">
        <v>14.392840554999999</v>
      </c>
      <c r="AK17" s="244">
        <v>13.931147338000001</v>
      </c>
      <c r="AL17" s="244">
        <v>13.626660705999999</v>
      </c>
      <c r="AM17" s="244">
        <v>13.868749713</v>
      </c>
      <c r="AN17" s="244">
        <v>13.746344218000001</v>
      </c>
      <c r="AO17" s="244">
        <v>13.834731177</v>
      </c>
      <c r="AP17" s="244">
        <v>14.207382138</v>
      </c>
      <c r="AQ17" s="244">
        <v>14.512983297</v>
      </c>
      <c r="AR17" s="244">
        <v>14.544232542</v>
      </c>
      <c r="AS17" s="244">
        <v>14.755847621999999</v>
      </c>
      <c r="AT17" s="244">
        <v>14.663935493</v>
      </c>
      <c r="AU17" s="244">
        <v>14.676289402</v>
      </c>
      <c r="AV17" s="244">
        <v>14.047851655000001</v>
      </c>
      <c r="AW17" s="244">
        <v>13.889451189000001</v>
      </c>
      <c r="AX17" s="244">
        <v>13.517675036</v>
      </c>
      <c r="AY17" s="244">
        <v>13.798178534</v>
      </c>
      <c r="AZ17" s="244">
        <v>13.920933099999999</v>
      </c>
      <c r="BA17" s="244">
        <v>13.985612618999999</v>
      </c>
      <c r="BB17" s="244">
        <v>14.339596115999999</v>
      </c>
      <c r="BC17" s="244">
        <v>14.839033012</v>
      </c>
      <c r="BD17" s="368">
        <v>15.049139335</v>
      </c>
      <c r="BE17" s="368">
        <v>15.239817059</v>
      </c>
      <c r="BF17" s="368">
        <v>15.315837749</v>
      </c>
      <c r="BG17" s="368">
        <v>15.398206969</v>
      </c>
      <c r="BH17" s="368">
        <v>15.003880625000001</v>
      </c>
      <c r="BI17" s="368">
        <v>14.792168942</v>
      </c>
      <c r="BJ17" s="368">
        <v>14.631900291999999</v>
      </c>
      <c r="BK17" s="368">
        <v>14.434910752</v>
      </c>
      <c r="BL17" s="368">
        <v>14.46092078</v>
      </c>
      <c r="BM17" s="368">
        <v>14.469158928000001</v>
      </c>
      <c r="BN17" s="368">
        <v>14.847190116</v>
      </c>
      <c r="BO17" s="368">
        <v>15.328478180999999</v>
      </c>
      <c r="BP17" s="368">
        <v>15.341526967</v>
      </c>
      <c r="BQ17" s="368">
        <v>15.416305305</v>
      </c>
      <c r="BR17" s="368">
        <v>15.448833368000001</v>
      </c>
      <c r="BS17" s="368">
        <v>15.568932928000001</v>
      </c>
      <c r="BT17" s="368">
        <v>15.236354821999999</v>
      </c>
      <c r="BU17" s="368">
        <v>14.916760754</v>
      </c>
      <c r="BV17" s="368">
        <v>14.712330978000001</v>
      </c>
    </row>
    <row r="18" spans="1:74" ht="11.25" customHeight="1" x14ac:dyDescent="0.2">
      <c r="A18" s="159" t="s">
        <v>301</v>
      </c>
      <c r="B18" s="170" t="s">
        <v>1386</v>
      </c>
      <c r="C18" s="244">
        <v>98.697709004999993</v>
      </c>
      <c r="D18" s="244">
        <v>98.946213408999995</v>
      </c>
      <c r="E18" s="244">
        <v>99.271514495000005</v>
      </c>
      <c r="F18" s="244">
        <v>99.434751906000002</v>
      </c>
      <c r="G18" s="244">
        <v>99.424124895000006</v>
      </c>
      <c r="H18" s="244">
        <v>100.13751173</v>
      </c>
      <c r="I18" s="244">
        <v>100.9375527</v>
      </c>
      <c r="J18" s="244">
        <v>101.4702192</v>
      </c>
      <c r="K18" s="244">
        <v>101.1846714</v>
      </c>
      <c r="L18" s="244">
        <v>102.09333957</v>
      </c>
      <c r="M18" s="244">
        <v>102.19075322</v>
      </c>
      <c r="N18" s="244">
        <v>101.55133572</v>
      </c>
      <c r="O18" s="244">
        <v>99.857945637</v>
      </c>
      <c r="P18" s="244">
        <v>99.674400129000006</v>
      </c>
      <c r="Q18" s="244">
        <v>99.733621456999998</v>
      </c>
      <c r="R18" s="244">
        <v>100.00309531000001</v>
      </c>
      <c r="S18" s="244">
        <v>99.792763385000001</v>
      </c>
      <c r="T18" s="244">
        <v>100.23469574000001</v>
      </c>
      <c r="U18" s="244">
        <v>99.721556930999995</v>
      </c>
      <c r="V18" s="244">
        <v>100.84309136</v>
      </c>
      <c r="W18" s="244">
        <v>99.163124503999995</v>
      </c>
      <c r="X18" s="244">
        <v>100.99394624999999</v>
      </c>
      <c r="Y18" s="244">
        <v>101.68128149</v>
      </c>
      <c r="Z18" s="244">
        <v>101.33173316</v>
      </c>
      <c r="AA18" s="244">
        <v>100.92078576999999</v>
      </c>
      <c r="AB18" s="244">
        <v>99.787226863000001</v>
      </c>
      <c r="AC18" s="244">
        <v>100.07446552</v>
      </c>
      <c r="AD18" s="244">
        <v>99.433077330000003</v>
      </c>
      <c r="AE18" s="244">
        <v>88.127821261999998</v>
      </c>
      <c r="AF18" s="244">
        <v>88.246062444000003</v>
      </c>
      <c r="AG18" s="244">
        <v>90.077108980999995</v>
      </c>
      <c r="AH18" s="244">
        <v>91.049341396000003</v>
      </c>
      <c r="AI18" s="244">
        <v>91.103098449000001</v>
      </c>
      <c r="AJ18" s="244">
        <v>91.398032165999993</v>
      </c>
      <c r="AK18" s="244">
        <v>93.029755339000005</v>
      </c>
      <c r="AL18" s="244">
        <v>92.963603004999996</v>
      </c>
      <c r="AM18" s="244">
        <v>93.741550907000004</v>
      </c>
      <c r="AN18" s="244">
        <v>90.292355908000005</v>
      </c>
      <c r="AO18" s="244">
        <v>93.597095719999999</v>
      </c>
      <c r="AP18" s="244">
        <v>93.864588471999994</v>
      </c>
      <c r="AQ18" s="244">
        <v>94.848629738</v>
      </c>
      <c r="AR18" s="244">
        <v>95.339901588999993</v>
      </c>
      <c r="AS18" s="244">
        <v>96.946666311000001</v>
      </c>
      <c r="AT18" s="244">
        <v>96.400520272999998</v>
      </c>
      <c r="AU18" s="244">
        <v>96.559284352999995</v>
      </c>
      <c r="AV18" s="244">
        <v>97.983058403000001</v>
      </c>
      <c r="AW18" s="244">
        <v>98.623092865000004</v>
      </c>
      <c r="AX18" s="244">
        <v>98.210997817000006</v>
      </c>
      <c r="AY18" s="244">
        <v>98.082480712999995</v>
      </c>
      <c r="AZ18" s="244">
        <v>99.003152717000006</v>
      </c>
      <c r="BA18" s="244">
        <v>99.411637854999995</v>
      </c>
      <c r="BB18" s="244">
        <v>98.608172672999999</v>
      </c>
      <c r="BC18" s="244">
        <v>99.116732561000006</v>
      </c>
      <c r="BD18" s="368">
        <v>99.893229731000005</v>
      </c>
      <c r="BE18" s="368">
        <v>100.519863</v>
      </c>
      <c r="BF18" s="368">
        <v>101.03593814</v>
      </c>
      <c r="BG18" s="368">
        <v>100.96119998</v>
      </c>
      <c r="BH18" s="368">
        <v>101.04952138</v>
      </c>
      <c r="BI18" s="368">
        <v>101.67827852000001</v>
      </c>
      <c r="BJ18" s="368">
        <v>101.51977425</v>
      </c>
      <c r="BK18" s="368">
        <v>101.56356622</v>
      </c>
      <c r="BL18" s="368">
        <v>101.44580971000001</v>
      </c>
      <c r="BM18" s="368">
        <v>101.41265873</v>
      </c>
      <c r="BN18" s="368">
        <v>101.7942931</v>
      </c>
      <c r="BO18" s="368">
        <v>102.06107139</v>
      </c>
      <c r="BP18" s="368">
        <v>102.30928964</v>
      </c>
      <c r="BQ18" s="368">
        <v>102.38965899</v>
      </c>
      <c r="BR18" s="368">
        <v>102.40598922</v>
      </c>
      <c r="BS18" s="368">
        <v>102.41925941</v>
      </c>
      <c r="BT18" s="368">
        <v>102.39581199</v>
      </c>
      <c r="BU18" s="368">
        <v>102.61704127</v>
      </c>
      <c r="BV18" s="368">
        <v>102.35141448</v>
      </c>
    </row>
    <row r="19" spans="1:74" ht="11.25"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368"/>
      <c r="BE19" s="368"/>
      <c r="BF19" s="368"/>
      <c r="BG19" s="368"/>
      <c r="BH19" s="368"/>
      <c r="BI19" s="368"/>
      <c r="BJ19" s="368"/>
      <c r="BK19" s="368"/>
      <c r="BL19" s="368"/>
      <c r="BM19" s="368"/>
      <c r="BN19" s="368"/>
      <c r="BO19" s="368"/>
      <c r="BP19" s="368"/>
      <c r="BQ19" s="368"/>
      <c r="BR19" s="368"/>
      <c r="BS19" s="368"/>
      <c r="BT19" s="368"/>
      <c r="BU19" s="368"/>
      <c r="BV19" s="368"/>
    </row>
    <row r="20" spans="1:74" ht="11.25" customHeight="1" x14ac:dyDescent="0.2">
      <c r="A20" s="159" t="s">
        <v>375</v>
      </c>
      <c r="B20" s="170" t="s">
        <v>1387</v>
      </c>
      <c r="C20" s="244">
        <v>61.680583652000003</v>
      </c>
      <c r="D20" s="244">
        <v>62.087048072999998</v>
      </c>
      <c r="E20" s="244">
        <v>62.581229252</v>
      </c>
      <c r="F20" s="244">
        <v>62.780060906999999</v>
      </c>
      <c r="G20" s="244">
        <v>62.887996547999997</v>
      </c>
      <c r="H20" s="244">
        <v>63.600630381999999</v>
      </c>
      <c r="I20" s="244">
        <v>64.354329723999996</v>
      </c>
      <c r="J20" s="244">
        <v>64.644102270000005</v>
      </c>
      <c r="K20" s="244">
        <v>64.225406051999997</v>
      </c>
      <c r="L20" s="244">
        <v>64.964357681999999</v>
      </c>
      <c r="M20" s="244">
        <v>65.306116863</v>
      </c>
      <c r="N20" s="244">
        <v>65.440371366999997</v>
      </c>
      <c r="O20" s="244">
        <v>64.413559249000002</v>
      </c>
      <c r="P20" s="244">
        <v>64.238494403999994</v>
      </c>
      <c r="Q20" s="244">
        <v>64.747717558000005</v>
      </c>
      <c r="R20" s="244">
        <v>64.957888109999999</v>
      </c>
      <c r="S20" s="244">
        <v>65.083769157000006</v>
      </c>
      <c r="T20" s="244">
        <v>65.437060242000001</v>
      </c>
      <c r="U20" s="244">
        <v>65.350721843000002</v>
      </c>
      <c r="V20" s="244">
        <v>66.246660953000003</v>
      </c>
      <c r="W20" s="244">
        <v>66.165704574000003</v>
      </c>
      <c r="X20" s="244">
        <v>66.577560382000001</v>
      </c>
      <c r="Y20" s="244">
        <v>67.397034825999995</v>
      </c>
      <c r="Z20" s="244">
        <v>67.121655817999994</v>
      </c>
      <c r="AA20" s="244">
        <v>67.122574477000001</v>
      </c>
      <c r="AB20" s="244">
        <v>66.738593374999994</v>
      </c>
      <c r="AC20" s="244">
        <v>66.817279339999999</v>
      </c>
      <c r="AD20" s="244">
        <v>64.162044628999993</v>
      </c>
      <c r="AE20" s="244">
        <v>58.800402491</v>
      </c>
      <c r="AF20" s="244">
        <v>60.873341443999998</v>
      </c>
      <c r="AG20" s="244">
        <v>62.068129919999997</v>
      </c>
      <c r="AH20" s="244">
        <v>62.036376060000002</v>
      </c>
      <c r="AI20" s="244">
        <v>61.972244754999998</v>
      </c>
      <c r="AJ20" s="244">
        <v>61.938749350999998</v>
      </c>
      <c r="AK20" s="244">
        <v>62.795510374000003</v>
      </c>
      <c r="AL20" s="244">
        <v>62.531915806999997</v>
      </c>
      <c r="AM20" s="244">
        <v>63.133150248</v>
      </c>
      <c r="AN20" s="244">
        <v>60.177197720000002</v>
      </c>
      <c r="AO20" s="244">
        <v>63.315170637999998</v>
      </c>
      <c r="AP20" s="244">
        <v>63.502629237000001</v>
      </c>
      <c r="AQ20" s="244">
        <v>63.988594708999997</v>
      </c>
      <c r="AR20" s="244">
        <v>63.926825522000001</v>
      </c>
      <c r="AS20" s="244">
        <v>64.792590243999996</v>
      </c>
      <c r="AT20" s="244">
        <v>64.251827879000004</v>
      </c>
      <c r="AU20" s="244">
        <v>64.003827921999999</v>
      </c>
      <c r="AV20" s="244">
        <v>65.148337935000001</v>
      </c>
      <c r="AW20" s="244">
        <v>65.493833038999995</v>
      </c>
      <c r="AX20" s="244">
        <v>64.861209923000004</v>
      </c>
      <c r="AY20" s="244">
        <v>64.640681118000003</v>
      </c>
      <c r="AZ20" s="244">
        <v>64.893234917000001</v>
      </c>
      <c r="BA20" s="244">
        <v>65.686288361999999</v>
      </c>
      <c r="BB20" s="244">
        <v>64.588801158999999</v>
      </c>
      <c r="BC20" s="244">
        <v>65.396455020999994</v>
      </c>
      <c r="BD20" s="368">
        <v>65.660406871000006</v>
      </c>
      <c r="BE20" s="368">
        <v>66.009006092999996</v>
      </c>
      <c r="BF20" s="368">
        <v>66.430730800000006</v>
      </c>
      <c r="BG20" s="368">
        <v>66.362455705000002</v>
      </c>
      <c r="BH20" s="368">
        <v>66.289102471000007</v>
      </c>
      <c r="BI20" s="368">
        <v>66.818256160000004</v>
      </c>
      <c r="BJ20" s="368">
        <v>66.56690442</v>
      </c>
      <c r="BK20" s="368">
        <v>66.430461217000001</v>
      </c>
      <c r="BL20" s="368">
        <v>66.400009936000004</v>
      </c>
      <c r="BM20" s="368">
        <v>66.384583438000007</v>
      </c>
      <c r="BN20" s="368">
        <v>66.853496352999997</v>
      </c>
      <c r="BO20" s="368">
        <v>67.145695630999995</v>
      </c>
      <c r="BP20" s="368">
        <v>67.394973300000004</v>
      </c>
      <c r="BQ20" s="368">
        <v>67.459876086999998</v>
      </c>
      <c r="BR20" s="368">
        <v>67.476559479000002</v>
      </c>
      <c r="BS20" s="368">
        <v>67.535939218999999</v>
      </c>
      <c r="BT20" s="368">
        <v>67.542288670999994</v>
      </c>
      <c r="BU20" s="368">
        <v>67.720546287000005</v>
      </c>
      <c r="BV20" s="368">
        <v>67.388499796000005</v>
      </c>
    </row>
    <row r="21" spans="1:74" ht="11.2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443"/>
      <c r="BE21" s="443"/>
      <c r="BF21" s="443"/>
      <c r="BG21" s="443"/>
      <c r="BH21" s="443"/>
      <c r="BI21" s="443"/>
      <c r="BJ21" s="369"/>
      <c r="BK21" s="369"/>
      <c r="BL21" s="369"/>
      <c r="BM21" s="369"/>
      <c r="BN21" s="369"/>
      <c r="BO21" s="369"/>
      <c r="BP21" s="369"/>
      <c r="BQ21" s="369"/>
      <c r="BR21" s="369"/>
      <c r="BS21" s="369"/>
      <c r="BT21" s="369"/>
      <c r="BU21" s="369"/>
      <c r="BV21" s="369"/>
    </row>
    <row r="22" spans="1:74" ht="11.25" customHeight="1" x14ac:dyDescent="0.2">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368"/>
      <c r="BE22" s="368"/>
      <c r="BF22" s="368"/>
      <c r="BG22" s="368"/>
      <c r="BH22" s="368"/>
      <c r="BI22" s="368"/>
      <c r="BJ22" s="368"/>
      <c r="BK22" s="368"/>
      <c r="BL22" s="368"/>
      <c r="BM22" s="368"/>
      <c r="BN22" s="368"/>
      <c r="BO22" s="368"/>
      <c r="BP22" s="368"/>
      <c r="BQ22" s="368"/>
      <c r="BR22" s="368"/>
      <c r="BS22" s="368"/>
      <c r="BT22" s="368"/>
      <c r="BU22" s="368"/>
      <c r="BV22" s="368"/>
    </row>
    <row r="23" spans="1:74" ht="11.25" customHeight="1" x14ac:dyDescent="0.2">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46.175938387999999</v>
      </c>
      <c r="AB23" s="244">
        <v>47.322343863999997</v>
      </c>
      <c r="AC23" s="244">
        <v>43.377461052999998</v>
      </c>
      <c r="AD23" s="244">
        <v>35.100024445000003</v>
      </c>
      <c r="AE23" s="244">
        <v>37.261765975000003</v>
      </c>
      <c r="AF23" s="244">
        <v>40.475577270000002</v>
      </c>
      <c r="AG23" s="244">
        <v>42.293423019999999</v>
      </c>
      <c r="AH23" s="244">
        <v>41.955247219</v>
      </c>
      <c r="AI23" s="244">
        <v>42.774582066000001</v>
      </c>
      <c r="AJ23" s="244">
        <v>42.881282788999997</v>
      </c>
      <c r="AK23" s="244">
        <v>42.905213916999998</v>
      </c>
      <c r="AL23" s="244">
        <v>43.217754077999999</v>
      </c>
      <c r="AM23" s="244">
        <v>41.643958787999999</v>
      </c>
      <c r="AN23" s="244">
        <v>41.755512799000002</v>
      </c>
      <c r="AO23" s="244">
        <v>43.890730816000001</v>
      </c>
      <c r="AP23" s="244">
        <v>43.118581423999998</v>
      </c>
      <c r="AQ23" s="244">
        <v>43.472356541000003</v>
      </c>
      <c r="AR23" s="244">
        <v>45.671110597999999</v>
      </c>
      <c r="AS23" s="244">
        <v>45.416041272999998</v>
      </c>
      <c r="AT23" s="244">
        <v>45.793328604000003</v>
      </c>
      <c r="AU23" s="244">
        <v>46.266815698000002</v>
      </c>
      <c r="AV23" s="244">
        <v>45.781020943999998</v>
      </c>
      <c r="AW23" s="244">
        <v>46.817746647</v>
      </c>
      <c r="AX23" s="244">
        <v>47.809019436</v>
      </c>
      <c r="AY23" s="244">
        <v>44.676470877</v>
      </c>
      <c r="AZ23" s="244">
        <v>46.718237690000002</v>
      </c>
      <c r="BA23" s="244">
        <v>46.181724420000002</v>
      </c>
      <c r="BB23" s="244">
        <v>45.056860438999998</v>
      </c>
      <c r="BC23" s="244">
        <v>45.089379198000003</v>
      </c>
      <c r="BD23" s="368">
        <v>45.854802030999998</v>
      </c>
      <c r="BE23" s="368">
        <v>46.103305583999997</v>
      </c>
      <c r="BF23" s="368">
        <v>46.368512566</v>
      </c>
      <c r="BG23" s="368">
        <v>45.941615536999997</v>
      </c>
      <c r="BH23" s="368">
        <v>46.267327022000003</v>
      </c>
      <c r="BI23" s="368">
        <v>46.659688809000002</v>
      </c>
      <c r="BJ23" s="368">
        <v>46.852613361000003</v>
      </c>
      <c r="BK23" s="368">
        <v>45.674360938</v>
      </c>
      <c r="BL23" s="368">
        <v>46.711427100000002</v>
      </c>
      <c r="BM23" s="368">
        <v>46.269837889000001</v>
      </c>
      <c r="BN23" s="368">
        <v>45.483087425999997</v>
      </c>
      <c r="BO23" s="368">
        <v>45.231172837000003</v>
      </c>
      <c r="BP23" s="368">
        <v>46.097160279000001</v>
      </c>
      <c r="BQ23" s="368">
        <v>46.260904940000003</v>
      </c>
      <c r="BR23" s="368">
        <v>46.555366685999999</v>
      </c>
      <c r="BS23" s="368">
        <v>46.227135083999997</v>
      </c>
      <c r="BT23" s="368">
        <v>46.446563783000002</v>
      </c>
      <c r="BU23" s="368">
        <v>46.519060787000001</v>
      </c>
      <c r="BV23" s="368">
        <v>47.072572252999997</v>
      </c>
    </row>
    <row r="24" spans="1:74" ht="11.25" customHeight="1" x14ac:dyDescent="0.2">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18.595396000000001</v>
      </c>
      <c r="AN24" s="244">
        <v>17.444196999999999</v>
      </c>
      <c r="AO24" s="244">
        <v>19.203827</v>
      </c>
      <c r="AP24" s="244">
        <v>19.45936</v>
      </c>
      <c r="AQ24" s="244">
        <v>20.093637999999999</v>
      </c>
      <c r="AR24" s="244">
        <v>20.537154000000001</v>
      </c>
      <c r="AS24" s="244">
        <v>19.894007999999999</v>
      </c>
      <c r="AT24" s="244">
        <v>20.510579</v>
      </c>
      <c r="AU24" s="244">
        <v>20.223534999999998</v>
      </c>
      <c r="AV24" s="244">
        <v>19.891587999999999</v>
      </c>
      <c r="AW24" s="244">
        <v>20.594615999999998</v>
      </c>
      <c r="AX24" s="244">
        <v>20.764402</v>
      </c>
      <c r="AY24" s="244">
        <v>19.731010000000001</v>
      </c>
      <c r="AZ24" s="244">
        <v>20.435638000000001</v>
      </c>
      <c r="BA24" s="244">
        <v>20.511873999999999</v>
      </c>
      <c r="BB24" s="244">
        <v>20.066302251</v>
      </c>
      <c r="BC24" s="244">
        <v>20.434036187</v>
      </c>
      <c r="BD24" s="368">
        <v>20.624420000000001</v>
      </c>
      <c r="BE24" s="368">
        <v>20.662299999999998</v>
      </c>
      <c r="BF24" s="368">
        <v>20.844139999999999</v>
      </c>
      <c r="BG24" s="368">
        <v>20.329899999999999</v>
      </c>
      <c r="BH24" s="368">
        <v>20.740459999999999</v>
      </c>
      <c r="BI24" s="368">
        <v>21.055959999999999</v>
      </c>
      <c r="BJ24" s="368">
        <v>20.882960000000001</v>
      </c>
      <c r="BK24" s="368">
        <v>20.205359999999999</v>
      </c>
      <c r="BL24" s="368">
        <v>20.283470000000001</v>
      </c>
      <c r="BM24" s="368">
        <v>20.674150000000001</v>
      </c>
      <c r="BN24" s="368">
        <v>20.468820000000001</v>
      </c>
      <c r="BO24" s="368">
        <v>20.648129999999998</v>
      </c>
      <c r="BP24" s="368">
        <v>20.88448</v>
      </c>
      <c r="BQ24" s="368">
        <v>20.867760000000001</v>
      </c>
      <c r="BR24" s="368">
        <v>21.06606</v>
      </c>
      <c r="BS24" s="368">
        <v>20.617540000000002</v>
      </c>
      <c r="BT24" s="368">
        <v>20.912179999999999</v>
      </c>
      <c r="BU24" s="368">
        <v>21.00159</v>
      </c>
      <c r="BV24" s="368">
        <v>21.034310000000001</v>
      </c>
    </row>
    <row r="25" spans="1:74" ht="11.25" customHeight="1" x14ac:dyDescent="0.2">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0.202195135</v>
      </c>
      <c r="AZ25" s="244">
        <v>0.20054611899999999</v>
      </c>
      <c r="BA25" s="244">
        <v>0.26376780500000002</v>
      </c>
      <c r="BB25" s="244">
        <v>0.16468134500000001</v>
      </c>
      <c r="BC25" s="244">
        <v>0.221894918</v>
      </c>
      <c r="BD25" s="368">
        <v>0.209112556</v>
      </c>
      <c r="BE25" s="368">
        <v>0.202035986</v>
      </c>
      <c r="BF25" s="368">
        <v>0.22237711299999999</v>
      </c>
      <c r="BG25" s="368">
        <v>0.189786554</v>
      </c>
      <c r="BH25" s="368">
        <v>0.25218384799999999</v>
      </c>
      <c r="BI25" s="368">
        <v>0.220711413</v>
      </c>
      <c r="BJ25" s="368">
        <v>0.177669838</v>
      </c>
      <c r="BK25" s="368">
        <v>0.20167379199999999</v>
      </c>
      <c r="BL25" s="368">
        <v>0.19813852000000001</v>
      </c>
      <c r="BM25" s="368">
        <v>0.25360234500000001</v>
      </c>
      <c r="BN25" s="368">
        <v>0.171326477</v>
      </c>
      <c r="BO25" s="368">
        <v>0.219940728</v>
      </c>
      <c r="BP25" s="368">
        <v>0.209335621</v>
      </c>
      <c r="BQ25" s="368">
        <v>0.202971876</v>
      </c>
      <c r="BR25" s="368">
        <v>0.220122557</v>
      </c>
      <c r="BS25" s="368">
        <v>0.192759027</v>
      </c>
      <c r="BT25" s="368">
        <v>0.24520197799999999</v>
      </c>
      <c r="BU25" s="368">
        <v>0.21834358500000001</v>
      </c>
      <c r="BV25" s="368">
        <v>0.18186983600000001</v>
      </c>
    </row>
    <row r="26" spans="1:74" ht="11.25" customHeight="1" x14ac:dyDescent="0.2">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2.4055420000000001</v>
      </c>
      <c r="AY26" s="244">
        <v>2.3613360000000001</v>
      </c>
      <c r="AZ26" s="244">
        <v>2.348608</v>
      </c>
      <c r="BA26" s="244">
        <v>2.3619181849999999</v>
      </c>
      <c r="BB26" s="244">
        <v>2.3186120649999999</v>
      </c>
      <c r="BC26" s="244">
        <v>2.3889724530000001</v>
      </c>
      <c r="BD26" s="368">
        <v>2.4468405820000001</v>
      </c>
      <c r="BE26" s="368">
        <v>2.489200275</v>
      </c>
      <c r="BF26" s="368">
        <v>2.5487733490000002</v>
      </c>
      <c r="BG26" s="368">
        <v>2.4979567839999999</v>
      </c>
      <c r="BH26" s="368">
        <v>2.471996979</v>
      </c>
      <c r="BI26" s="368">
        <v>2.4966402749999999</v>
      </c>
      <c r="BJ26" s="368">
        <v>2.4991776890000001</v>
      </c>
      <c r="BK26" s="368">
        <v>2.4783064619999999</v>
      </c>
      <c r="BL26" s="368">
        <v>2.525545251</v>
      </c>
      <c r="BM26" s="368">
        <v>2.4161646449999998</v>
      </c>
      <c r="BN26" s="368">
        <v>2.35717373</v>
      </c>
      <c r="BO26" s="368">
        <v>2.4179416420000002</v>
      </c>
      <c r="BP26" s="368">
        <v>2.4789855589999998</v>
      </c>
      <c r="BQ26" s="368">
        <v>2.500117371</v>
      </c>
      <c r="BR26" s="368">
        <v>2.5583203769999998</v>
      </c>
      <c r="BS26" s="368">
        <v>2.5090816299999998</v>
      </c>
      <c r="BT26" s="368">
        <v>2.4825042110000002</v>
      </c>
      <c r="BU26" s="368">
        <v>2.5047472860000002</v>
      </c>
      <c r="BV26" s="368">
        <v>2.51019535</v>
      </c>
    </row>
    <row r="27" spans="1:74" ht="11.25" customHeight="1" x14ac:dyDescent="0.2">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11.218161289999999</v>
      </c>
      <c r="AN27" s="244">
        <v>12.016964286</v>
      </c>
      <c r="AO27" s="244">
        <v>12.510354839</v>
      </c>
      <c r="AP27" s="244">
        <v>12.308333333</v>
      </c>
      <c r="AQ27" s="244">
        <v>12.152806452</v>
      </c>
      <c r="AR27" s="244">
        <v>13.402900000000001</v>
      </c>
      <c r="AS27" s="244">
        <v>13.715064516</v>
      </c>
      <c r="AT27" s="244">
        <v>13.604806452</v>
      </c>
      <c r="AU27" s="244">
        <v>14.178800000000001</v>
      </c>
      <c r="AV27" s="244">
        <v>14.109774194</v>
      </c>
      <c r="AW27" s="244">
        <v>13.813866666999999</v>
      </c>
      <c r="AX27" s="244">
        <v>13.722903226</v>
      </c>
      <c r="AY27" s="244">
        <v>12.371193548000001</v>
      </c>
      <c r="AZ27" s="244">
        <v>13.546357143</v>
      </c>
      <c r="BA27" s="244">
        <v>13.276631803000001</v>
      </c>
      <c r="BB27" s="244">
        <v>13.300420244</v>
      </c>
      <c r="BC27" s="244">
        <v>12.996573285</v>
      </c>
      <c r="BD27" s="368">
        <v>13.488481858</v>
      </c>
      <c r="BE27" s="368">
        <v>13.572584966000001</v>
      </c>
      <c r="BF27" s="368">
        <v>13.411791085999999</v>
      </c>
      <c r="BG27" s="368">
        <v>13.791553408</v>
      </c>
      <c r="BH27" s="368">
        <v>13.576442951000001</v>
      </c>
      <c r="BI27" s="368">
        <v>13.247431648999999</v>
      </c>
      <c r="BJ27" s="368">
        <v>13.030074891</v>
      </c>
      <c r="BK27" s="368">
        <v>12.946267209</v>
      </c>
      <c r="BL27" s="368">
        <v>13.431196276</v>
      </c>
      <c r="BM27" s="368">
        <v>13.137065304</v>
      </c>
      <c r="BN27" s="368">
        <v>13.215306752</v>
      </c>
      <c r="BO27" s="368">
        <v>12.900035502</v>
      </c>
      <c r="BP27" s="368">
        <v>13.430454671</v>
      </c>
      <c r="BQ27" s="368">
        <v>13.547683042999999</v>
      </c>
      <c r="BR27" s="368">
        <v>13.414477207999999</v>
      </c>
      <c r="BS27" s="368">
        <v>13.791079757</v>
      </c>
      <c r="BT27" s="368">
        <v>13.654647154999999</v>
      </c>
      <c r="BU27" s="368">
        <v>13.227317746000001</v>
      </c>
      <c r="BV27" s="368">
        <v>13.156011680000001</v>
      </c>
    </row>
    <row r="28" spans="1:74" ht="11.25" customHeight="1" x14ac:dyDescent="0.2">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3.5219999999999998</v>
      </c>
      <c r="AX28" s="244">
        <v>4.1403548387000004</v>
      </c>
      <c r="AY28" s="244">
        <v>3.8035161290000001</v>
      </c>
      <c r="AZ28" s="244">
        <v>3.8721071429</v>
      </c>
      <c r="BA28" s="244">
        <v>3.6374971390000002</v>
      </c>
      <c r="BB28" s="244">
        <v>3.281686117</v>
      </c>
      <c r="BC28" s="244">
        <v>3.0236494540000001</v>
      </c>
      <c r="BD28" s="368">
        <v>3.0450905599999998</v>
      </c>
      <c r="BE28" s="368">
        <v>3.1620313260000001</v>
      </c>
      <c r="BF28" s="368">
        <v>3.246150563</v>
      </c>
      <c r="BG28" s="368">
        <v>3.150913955</v>
      </c>
      <c r="BH28" s="368">
        <v>3.1869090710000001</v>
      </c>
      <c r="BI28" s="368">
        <v>3.425509296</v>
      </c>
      <c r="BJ28" s="368">
        <v>3.930423148</v>
      </c>
      <c r="BK28" s="368">
        <v>3.735982591</v>
      </c>
      <c r="BL28" s="368">
        <v>3.9756701329999999</v>
      </c>
      <c r="BM28" s="368">
        <v>3.6542552640000001</v>
      </c>
      <c r="BN28" s="368">
        <v>3.3014995300000001</v>
      </c>
      <c r="BO28" s="368">
        <v>3.0254615459999998</v>
      </c>
      <c r="BP28" s="368">
        <v>3.0453602540000002</v>
      </c>
      <c r="BQ28" s="368">
        <v>3.1169941049999998</v>
      </c>
      <c r="BR28" s="368">
        <v>3.2074329979999998</v>
      </c>
      <c r="BS28" s="368">
        <v>3.1191760710000001</v>
      </c>
      <c r="BT28" s="368">
        <v>3.1392932130000002</v>
      </c>
      <c r="BU28" s="368">
        <v>3.3720990369999999</v>
      </c>
      <c r="BV28" s="368">
        <v>3.8516135039999999</v>
      </c>
    </row>
    <row r="29" spans="1:74" ht="11.25" customHeight="1" x14ac:dyDescent="0.2">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6.0418713332999996</v>
      </c>
      <c r="AS29" s="244">
        <v>5.9539006452000001</v>
      </c>
      <c r="AT29" s="244">
        <v>5.8434376773999999</v>
      </c>
      <c r="AU29" s="244">
        <v>5.9140786667</v>
      </c>
      <c r="AV29" s="244">
        <v>5.8551127097000002</v>
      </c>
      <c r="AW29" s="244">
        <v>6.2254983333</v>
      </c>
      <c r="AX29" s="244">
        <v>6.614071129</v>
      </c>
      <c r="AY29" s="244">
        <v>6.2072200645000004</v>
      </c>
      <c r="AZ29" s="244">
        <v>6.3149812857000001</v>
      </c>
      <c r="BA29" s="244">
        <v>6.1300354879999999</v>
      </c>
      <c r="BB29" s="244">
        <v>5.9251584169999996</v>
      </c>
      <c r="BC29" s="244">
        <v>6.0242529009999997</v>
      </c>
      <c r="BD29" s="368">
        <v>6.040856475</v>
      </c>
      <c r="BE29" s="368">
        <v>6.0151530309999997</v>
      </c>
      <c r="BF29" s="368">
        <v>6.0952804550000002</v>
      </c>
      <c r="BG29" s="368">
        <v>5.981504836</v>
      </c>
      <c r="BH29" s="368">
        <v>6.0393341730000003</v>
      </c>
      <c r="BI29" s="368">
        <v>6.2134361760000001</v>
      </c>
      <c r="BJ29" s="368">
        <v>6.3323077950000002</v>
      </c>
      <c r="BK29" s="368">
        <v>6.1067708840000003</v>
      </c>
      <c r="BL29" s="368">
        <v>6.2974069200000002</v>
      </c>
      <c r="BM29" s="368">
        <v>6.1346003309999997</v>
      </c>
      <c r="BN29" s="368">
        <v>5.9689609370000003</v>
      </c>
      <c r="BO29" s="368">
        <v>6.0196634189999996</v>
      </c>
      <c r="BP29" s="368">
        <v>6.0485441739999999</v>
      </c>
      <c r="BQ29" s="368">
        <v>6.0253785449999997</v>
      </c>
      <c r="BR29" s="368">
        <v>6.0889535459999999</v>
      </c>
      <c r="BS29" s="368">
        <v>5.997498599</v>
      </c>
      <c r="BT29" s="368">
        <v>6.0127372259999996</v>
      </c>
      <c r="BU29" s="368">
        <v>6.1949631329999999</v>
      </c>
      <c r="BV29" s="368">
        <v>6.3385718830000002</v>
      </c>
    </row>
    <row r="30" spans="1:74" ht="11.25" customHeight="1" x14ac:dyDescent="0.2">
      <c r="A30" s="159" t="s">
        <v>288</v>
      </c>
      <c r="B30" s="170" t="s">
        <v>269</v>
      </c>
      <c r="C30" s="244">
        <v>50.813960010000002</v>
      </c>
      <c r="D30" s="244">
        <v>51.589478290999999</v>
      </c>
      <c r="E30" s="244">
        <v>51.885602179000003</v>
      </c>
      <c r="F30" s="244">
        <v>52.053362817999997</v>
      </c>
      <c r="G30" s="244">
        <v>52.679012270999998</v>
      </c>
      <c r="H30" s="244">
        <v>53.065268025000002</v>
      </c>
      <c r="I30" s="244">
        <v>52.821066627</v>
      </c>
      <c r="J30" s="244">
        <v>52.529880704999997</v>
      </c>
      <c r="K30" s="244">
        <v>52.908108218000002</v>
      </c>
      <c r="L30" s="244">
        <v>52.040859634999997</v>
      </c>
      <c r="M30" s="244">
        <v>52.481345128000001</v>
      </c>
      <c r="N30" s="244">
        <v>53.166768115000004</v>
      </c>
      <c r="O30" s="244">
        <v>51.491208712000002</v>
      </c>
      <c r="P30" s="244">
        <v>52.167881043000001</v>
      </c>
      <c r="Q30" s="244">
        <v>52.514294739</v>
      </c>
      <c r="R30" s="244">
        <v>52.753903479000002</v>
      </c>
      <c r="S30" s="244">
        <v>53.378690255999999</v>
      </c>
      <c r="T30" s="244">
        <v>53.664464528000003</v>
      </c>
      <c r="U30" s="244">
        <v>53.619608063999998</v>
      </c>
      <c r="V30" s="244">
        <v>53.308575378999997</v>
      </c>
      <c r="W30" s="244">
        <v>53.456645496</v>
      </c>
      <c r="X30" s="244">
        <v>52.626536977000001</v>
      </c>
      <c r="Y30" s="244">
        <v>53.328719096</v>
      </c>
      <c r="Z30" s="244">
        <v>53.871040008000001</v>
      </c>
      <c r="AA30" s="244">
        <v>49.315110027999999</v>
      </c>
      <c r="AB30" s="244">
        <v>50.370714104000001</v>
      </c>
      <c r="AC30" s="244">
        <v>48.863230604000002</v>
      </c>
      <c r="AD30" s="244">
        <v>46.816674525000003</v>
      </c>
      <c r="AE30" s="244">
        <v>48.677232783999997</v>
      </c>
      <c r="AF30" s="244">
        <v>50.130194049000004</v>
      </c>
      <c r="AG30" s="244">
        <v>49.861948554000001</v>
      </c>
      <c r="AH30" s="244">
        <v>49.379334393999997</v>
      </c>
      <c r="AI30" s="244">
        <v>50.431009457999998</v>
      </c>
      <c r="AJ30" s="244">
        <v>49.688553448</v>
      </c>
      <c r="AK30" s="244">
        <v>51.265988790000002</v>
      </c>
      <c r="AL30" s="244">
        <v>51.567518628000002</v>
      </c>
      <c r="AM30" s="244">
        <v>51.060105941000003</v>
      </c>
      <c r="AN30" s="244">
        <v>52.316701446000003</v>
      </c>
      <c r="AO30" s="244">
        <v>52.011427668000003</v>
      </c>
      <c r="AP30" s="244">
        <v>52.092611568999999</v>
      </c>
      <c r="AQ30" s="244">
        <v>51.807055444</v>
      </c>
      <c r="AR30" s="244">
        <v>52.727987777000003</v>
      </c>
      <c r="AS30" s="244">
        <v>52.525573295999997</v>
      </c>
      <c r="AT30" s="244">
        <v>52.004507732999997</v>
      </c>
      <c r="AU30" s="244">
        <v>53.084102131000002</v>
      </c>
      <c r="AV30" s="244">
        <v>52.703815900000002</v>
      </c>
      <c r="AW30" s="244">
        <v>53.584338322000001</v>
      </c>
      <c r="AX30" s="244">
        <v>54.624442594000001</v>
      </c>
      <c r="AY30" s="244">
        <v>52.848026036</v>
      </c>
      <c r="AZ30" s="244">
        <v>53.890315682000001</v>
      </c>
      <c r="BA30" s="244">
        <v>52.456269339000002</v>
      </c>
      <c r="BB30" s="244">
        <v>52.670750308999999</v>
      </c>
      <c r="BC30" s="244">
        <v>53.528358146999999</v>
      </c>
      <c r="BD30" s="368">
        <v>54.113578951000001</v>
      </c>
      <c r="BE30" s="368">
        <v>53.985819227</v>
      </c>
      <c r="BF30" s="368">
        <v>53.560681058999997</v>
      </c>
      <c r="BG30" s="368">
        <v>54.398865362999999</v>
      </c>
      <c r="BH30" s="368">
        <v>53.293284649999997</v>
      </c>
      <c r="BI30" s="368">
        <v>54.161794434999997</v>
      </c>
      <c r="BJ30" s="368">
        <v>54.955861650000003</v>
      </c>
      <c r="BK30" s="368">
        <v>54.465756585999998</v>
      </c>
      <c r="BL30" s="368">
        <v>55.683191026999999</v>
      </c>
      <c r="BM30" s="368">
        <v>55.107222876999998</v>
      </c>
      <c r="BN30" s="368">
        <v>55.093250519999998</v>
      </c>
      <c r="BO30" s="368">
        <v>55.409462101000003</v>
      </c>
      <c r="BP30" s="368">
        <v>55.957962148</v>
      </c>
      <c r="BQ30" s="368">
        <v>55.230438904000003</v>
      </c>
      <c r="BR30" s="368">
        <v>54.742326003999999</v>
      </c>
      <c r="BS30" s="368">
        <v>55.403188184000001</v>
      </c>
      <c r="BT30" s="368">
        <v>53.864166845</v>
      </c>
      <c r="BU30" s="368">
        <v>54.805058684999999</v>
      </c>
      <c r="BV30" s="368">
        <v>55.637173341</v>
      </c>
    </row>
    <row r="31" spans="1:74" ht="11.25" customHeight="1" x14ac:dyDescent="0.2">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4.4501040109999996</v>
      </c>
      <c r="AZ31" s="244">
        <v>4.6614044750000003</v>
      </c>
      <c r="BA31" s="244">
        <v>4.2917696589999998</v>
      </c>
      <c r="BB31" s="244">
        <v>4.1873347110000001</v>
      </c>
      <c r="BC31" s="244">
        <v>4.2892195920000002</v>
      </c>
      <c r="BD31" s="368">
        <v>4.469846005</v>
      </c>
      <c r="BE31" s="368">
        <v>4.6233411670000004</v>
      </c>
      <c r="BF31" s="368">
        <v>4.7227001499999997</v>
      </c>
      <c r="BG31" s="368">
        <v>4.6587989639999998</v>
      </c>
      <c r="BH31" s="368">
        <v>4.5042718600000002</v>
      </c>
      <c r="BI31" s="368">
        <v>4.6219018670000001</v>
      </c>
      <c r="BJ31" s="368">
        <v>4.6788959590000001</v>
      </c>
      <c r="BK31" s="368">
        <v>4.1500014150000002</v>
      </c>
      <c r="BL31" s="368">
        <v>4.3981520700000001</v>
      </c>
      <c r="BM31" s="368">
        <v>4.2885508860000003</v>
      </c>
      <c r="BN31" s="368">
        <v>4.2715875429999999</v>
      </c>
      <c r="BO31" s="368">
        <v>4.4031002770000001</v>
      </c>
      <c r="BP31" s="368">
        <v>4.6110519999999999</v>
      </c>
      <c r="BQ31" s="368">
        <v>4.6858916959999997</v>
      </c>
      <c r="BR31" s="368">
        <v>4.8069954990000001</v>
      </c>
      <c r="BS31" s="368">
        <v>4.7257061299999998</v>
      </c>
      <c r="BT31" s="368">
        <v>4.6228956500000002</v>
      </c>
      <c r="BU31" s="368">
        <v>4.672627544</v>
      </c>
      <c r="BV31" s="368">
        <v>4.6765820140000001</v>
      </c>
    </row>
    <row r="32" spans="1:74" ht="11.25" customHeight="1" x14ac:dyDescent="0.2">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0.74535429200000003</v>
      </c>
      <c r="AZ32" s="244">
        <v>0.74122044499999995</v>
      </c>
      <c r="BA32" s="244">
        <v>0.755691263</v>
      </c>
      <c r="BB32" s="244">
        <v>0.73855130000000002</v>
      </c>
      <c r="BC32" s="244">
        <v>0.747386942</v>
      </c>
      <c r="BD32" s="368">
        <v>0.76109220499999997</v>
      </c>
      <c r="BE32" s="368">
        <v>0.75327577999999995</v>
      </c>
      <c r="BF32" s="368">
        <v>0.75265024000000003</v>
      </c>
      <c r="BG32" s="368">
        <v>0.75701105700000004</v>
      </c>
      <c r="BH32" s="368">
        <v>0.77719324000000001</v>
      </c>
      <c r="BI32" s="368">
        <v>0.76382482699999998</v>
      </c>
      <c r="BJ32" s="368">
        <v>0.74899950699999995</v>
      </c>
      <c r="BK32" s="368">
        <v>0.73254288099999998</v>
      </c>
      <c r="BL32" s="368">
        <v>0.75102382199999995</v>
      </c>
      <c r="BM32" s="368">
        <v>0.76317108899999997</v>
      </c>
      <c r="BN32" s="368">
        <v>0.75543388199999995</v>
      </c>
      <c r="BO32" s="368">
        <v>0.77033102099999995</v>
      </c>
      <c r="BP32" s="368">
        <v>0.77715313200000002</v>
      </c>
      <c r="BQ32" s="368">
        <v>0.76695183700000003</v>
      </c>
      <c r="BR32" s="368">
        <v>0.77001124200000004</v>
      </c>
      <c r="BS32" s="368">
        <v>0.77762027</v>
      </c>
      <c r="BT32" s="368">
        <v>0.78959425800000005</v>
      </c>
      <c r="BU32" s="368">
        <v>0.78064840599999996</v>
      </c>
      <c r="BV32" s="368">
        <v>0.75565178200000005</v>
      </c>
    </row>
    <row r="33" spans="1:74" ht="11.25" customHeight="1" x14ac:dyDescent="0.2">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15.349558010000001</v>
      </c>
      <c r="AZ33" s="244">
        <v>15.541726430000001</v>
      </c>
      <c r="BA33" s="244">
        <v>14.88221575</v>
      </c>
      <c r="BB33" s="244">
        <v>15.18158661</v>
      </c>
      <c r="BC33" s="244">
        <v>15.35670245</v>
      </c>
      <c r="BD33" s="368">
        <v>15.33405194</v>
      </c>
      <c r="BE33" s="368">
        <v>15.480639630000001</v>
      </c>
      <c r="BF33" s="368">
        <v>15.026006369999999</v>
      </c>
      <c r="BG33" s="368">
        <v>15.891535859999999</v>
      </c>
      <c r="BH33" s="368">
        <v>14.976059080000001</v>
      </c>
      <c r="BI33" s="368">
        <v>15.96086798</v>
      </c>
      <c r="BJ33" s="368">
        <v>16.441028230000001</v>
      </c>
      <c r="BK33" s="368">
        <v>16.18608768</v>
      </c>
      <c r="BL33" s="368">
        <v>16.552558529999999</v>
      </c>
      <c r="BM33" s="368">
        <v>16.348443240000002</v>
      </c>
      <c r="BN33" s="368">
        <v>16.574824329999998</v>
      </c>
      <c r="BO33" s="368">
        <v>16.23297839</v>
      </c>
      <c r="BP33" s="368">
        <v>15.94478339</v>
      </c>
      <c r="BQ33" s="368">
        <v>15.77547629</v>
      </c>
      <c r="BR33" s="368">
        <v>15.182685709999999</v>
      </c>
      <c r="BS33" s="368">
        <v>15.910799949999999</v>
      </c>
      <c r="BT33" s="368">
        <v>14.854792509999999</v>
      </c>
      <c r="BU33" s="368">
        <v>15.70624559</v>
      </c>
      <c r="BV33" s="368">
        <v>16.053413849999998</v>
      </c>
    </row>
    <row r="34" spans="1:74" ht="11.25" customHeight="1" x14ac:dyDescent="0.2">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13.543078945</v>
      </c>
      <c r="AZ34" s="244">
        <v>13.994580577000001</v>
      </c>
      <c r="BA34" s="244">
        <v>13.880912267999999</v>
      </c>
      <c r="BB34" s="244">
        <v>13.925093752</v>
      </c>
      <c r="BC34" s="244">
        <v>13.943625191000001</v>
      </c>
      <c r="BD34" s="368">
        <v>13.832041404</v>
      </c>
      <c r="BE34" s="368">
        <v>13.551071948000001</v>
      </c>
      <c r="BF34" s="368">
        <v>13.432446428</v>
      </c>
      <c r="BG34" s="368">
        <v>13.486134912000001</v>
      </c>
      <c r="BH34" s="368">
        <v>13.696578815000001</v>
      </c>
      <c r="BI34" s="368">
        <v>13.951000824999999</v>
      </c>
      <c r="BJ34" s="368">
        <v>14.058676255</v>
      </c>
      <c r="BK34" s="368">
        <v>14.241973607</v>
      </c>
      <c r="BL34" s="368">
        <v>14.647781930000001</v>
      </c>
      <c r="BM34" s="368">
        <v>14.669845119</v>
      </c>
      <c r="BN34" s="368">
        <v>14.457199019999999</v>
      </c>
      <c r="BO34" s="368">
        <v>14.577243403000001</v>
      </c>
      <c r="BP34" s="368">
        <v>14.424655139</v>
      </c>
      <c r="BQ34" s="368">
        <v>13.987300849</v>
      </c>
      <c r="BR34" s="368">
        <v>13.839079355999999</v>
      </c>
      <c r="BS34" s="368">
        <v>13.890587590999999</v>
      </c>
      <c r="BT34" s="368">
        <v>13.958574062</v>
      </c>
      <c r="BU34" s="368">
        <v>14.261966884</v>
      </c>
      <c r="BV34" s="368">
        <v>14.387054804</v>
      </c>
    </row>
    <row r="35" spans="1:74" ht="11.25" customHeight="1" x14ac:dyDescent="0.2">
      <c r="A35" s="159" t="s">
        <v>287</v>
      </c>
      <c r="B35" s="170" t="s">
        <v>273</v>
      </c>
      <c r="C35" s="244">
        <v>18.936560996000001</v>
      </c>
      <c r="D35" s="244">
        <v>19.177221293999999</v>
      </c>
      <c r="E35" s="244">
        <v>19.204780707000001</v>
      </c>
      <c r="F35" s="244">
        <v>19.361086997000001</v>
      </c>
      <c r="G35" s="244">
        <v>19.808005125000001</v>
      </c>
      <c r="H35" s="244">
        <v>20.394198846999998</v>
      </c>
      <c r="I35" s="244">
        <v>20.235468024999999</v>
      </c>
      <c r="J35" s="244">
        <v>20.346127026000001</v>
      </c>
      <c r="K35" s="244">
        <v>20.171775038</v>
      </c>
      <c r="L35" s="244">
        <v>19.963187784999999</v>
      </c>
      <c r="M35" s="244">
        <v>19.484710790000001</v>
      </c>
      <c r="N35" s="244">
        <v>19.554623814999999</v>
      </c>
      <c r="O35" s="244">
        <v>18.837842310999999</v>
      </c>
      <c r="P35" s="244">
        <v>19.085921862999999</v>
      </c>
      <c r="Q35" s="244">
        <v>19.136072529</v>
      </c>
      <c r="R35" s="244">
        <v>19.294829847999999</v>
      </c>
      <c r="S35" s="244">
        <v>19.741396153</v>
      </c>
      <c r="T35" s="244">
        <v>20.324865499000001</v>
      </c>
      <c r="U35" s="244">
        <v>20.165993915000001</v>
      </c>
      <c r="V35" s="244">
        <v>20.281984839</v>
      </c>
      <c r="W35" s="244">
        <v>20.117393258</v>
      </c>
      <c r="X35" s="244">
        <v>19.916511194999998</v>
      </c>
      <c r="Y35" s="244">
        <v>19.440576188000001</v>
      </c>
      <c r="Z35" s="244">
        <v>19.505927055000001</v>
      </c>
      <c r="AA35" s="244">
        <v>17.087626276000002</v>
      </c>
      <c r="AB35" s="244">
        <v>17.371260388</v>
      </c>
      <c r="AC35" s="244">
        <v>17.082001233</v>
      </c>
      <c r="AD35" s="244">
        <v>16.585897457000002</v>
      </c>
      <c r="AE35" s="244">
        <v>17.114264843000001</v>
      </c>
      <c r="AF35" s="244">
        <v>17.951827464000001</v>
      </c>
      <c r="AG35" s="244">
        <v>17.862601811000001</v>
      </c>
      <c r="AH35" s="244">
        <v>17.999197590000001</v>
      </c>
      <c r="AI35" s="244">
        <v>17.983040957</v>
      </c>
      <c r="AJ35" s="244">
        <v>17.682768166999999</v>
      </c>
      <c r="AK35" s="244">
        <v>17.649109503999998</v>
      </c>
      <c r="AL35" s="244">
        <v>17.908040747000001</v>
      </c>
      <c r="AM35" s="244">
        <v>17.566646298999999</v>
      </c>
      <c r="AN35" s="244">
        <v>17.787120977000001</v>
      </c>
      <c r="AO35" s="244">
        <v>17.695896974</v>
      </c>
      <c r="AP35" s="244">
        <v>17.786151137000001</v>
      </c>
      <c r="AQ35" s="244">
        <v>18.179230733000001</v>
      </c>
      <c r="AR35" s="244">
        <v>18.849177105999999</v>
      </c>
      <c r="AS35" s="244">
        <v>18.723478056000001</v>
      </c>
      <c r="AT35" s="244">
        <v>18.911462321999998</v>
      </c>
      <c r="AU35" s="244">
        <v>18.983941711</v>
      </c>
      <c r="AV35" s="244">
        <v>18.982072958</v>
      </c>
      <c r="AW35" s="244">
        <v>18.850128346000002</v>
      </c>
      <c r="AX35" s="244">
        <v>18.908275825</v>
      </c>
      <c r="AY35" s="244">
        <v>18.759930778000001</v>
      </c>
      <c r="AZ35" s="244">
        <v>18.951383754999998</v>
      </c>
      <c r="BA35" s="244">
        <v>18.645680399</v>
      </c>
      <c r="BB35" s="244">
        <v>18.638183936000001</v>
      </c>
      <c r="BC35" s="244">
        <v>19.191423971999999</v>
      </c>
      <c r="BD35" s="368">
        <v>19.716547396999999</v>
      </c>
      <c r="BE35" s="368">
        <v>19.577490701999999</v>
      </c>
      <c r="BF35" s="368">
        <v>19.626877871000001</v>
      </c>
      <c r="BG35" s="368">
        <v>19.605384569999998</v>
      </c>
      <c r="BH35" s="368">
        <v>19.339181655000001</v>
      </c>
      <c r="BI35" s="368">
        <v>18.864198936000001</v>
      </c>
      <c r="BJ35" s="368">
        <v>19.028261699000002</v>
      </c>
      <c r="BK35" s="368">
        <v>19.155151003</v>
      </c>
      <c r="BL35" s="368">
        <v>19.333674675000001</v>
      </c>
      <c r="BM35" s="368">
        <v>19.037212542999999</v>
      </c>
      <c r="BN35" s="368">
        <v>19.034205745000001</v>
      </c>
      <c r="BO35" s="368">
        <v>19.425809009999998</v>
      </c>
      <c r="BP35" s="368">
        <v>20.200318487000001</v>
      </c>
      <c r="BQ35" s="368">
        <v>20.014818232</v>
      </c>
      <c r="BR35" s="368">
        <v>20.143554197</v>
      </c>
      <c r="BS35" s="368">
        <v>20.098474242999998</v>
      </c>
      <c r="BT35" s="368">
        <v>19.638310364999999</v>
      </c>
      <c r="BU35" s="368">
        <v>19.383570260999999</v>
      </c>
      <c r="BV35" s="368">
        <v>19.764470890999998</v>
      </c>
    </row>
    <row r="36" spans="1:74" ht="11.25" customHeight="1" x14ac:dyDescent="0.2">
      <c r="A36" s="159" t="s">
        <v>289</v>
      </c>
      <c r="B36" s="170" t="s">
        <v>220</v>
      </c>
      <c r="C36" s="244">
        <v>98.205342477000002</v>
      </c>
      <c r="D36" s="244">
        <v>99.823647507999993</v>
      </c>
      <c r="E36" s="244">
        <v>100.01292254000001</v>
      </c>
      <c r="F36" s="244">
        <v>99.025426656999997</v>
      </c>
      <c r="G36" s="244">
        <v>99.737431806000004</v>
      </c>
      <c r="H36" s="244">
        <v>100.74696213999999</v>
      </c>
      <c r="I36" s="244">
        <v>101.16401308</v>
      </c>
      <c r="J36" s="244">
        <v>101.52321157</v>
      </c>
      <c r="K36" s="244">
        <v>100.23668133</v>
      </c>
      <c r="L36" s="244">
        <v>100.18612202</v>
      </c>
      <c r="M36" s="244">
        <v>100.54509329</v>
      </c>
      <c r="N36" s="244">
        <v>100.27236572</v>
      </c>
      <c r="O36" s="244">
        <v>99.567358006999996</v>
      </c>
      <c r="P36" s="244">
        <v>100.61163999</v>
      </c>
      <c r="Q36" s="244">
        <v>99.453011806999996</v>
      </c>
      <c r="R36" s="244">
        <v>100.37650791</v>
      </c>
      <c r="S36" s="244">
        <v>100.17685711</v>
      </c>
      <c r="T36" s="244">
        <v>101.15912299</v>
      </c>
      <c r="U36" s="244">
        <v>102.26475483999999</v>
      </c>
      <c r="V36" s="244">
        <v>102.20844929</v>
      </c>
      <c r="W36" s="244">
        <v>100.97965804</v>
      </c>
      <c r="X36" s="244">
        <v>100.5150702</v>
      </c>
      <c r="Y36" s="244">
        <v>101.31030413000001</v>
      </c>
      <c r="Z36" s="244">
        <v>101.72690231999999</v>
      </c>
      <c r="AA36" s="244">
        <v>95.491048415999998</v>
      </c>
      <c r="AB36" s="244">
        <v>97.693057967000001</v>
      </c>
      <c r="AC36" s="244">
        <v>92.240691658000003</v>
      </c>
      <c r="AD36" s="244">
        <v>81.916698969999999</v>
      </c>
      <c r="AE36" s="244">
        <v>85.938998759</v>
      </c>
      <c r="AF36" s="244">
        <v>90.605771318999999</v>
      </c>
      <c r="AG36" s="244">
        <v>92.155371574</v>
      </c>
      <c r="AH36" s="244">
        <v>91.334581612999997</v>
      </c>
      <c r="AI36" s="244">
        <v>93.205591523999999</v>
      </c>
      <c r="AJ36" s="244">
        <v>92.569836237000004</v>
      </c>
      <c r="AK36" s="244">
        <v>94.171202706000003</v>
      </c>
      <c r="AL36" s="244">
        <v>94.785272706000001</v>
      </c>
      <c r="AM36" s="244">
        <v>92.704064728999995</v>
      </c>
      <c r="AN36" s="244">
        <v>94.072214244999998</v>
      </c>
      <c r="AO36" s="244">
        <v>95.902158483999997</v>
      </c>
      <c r="AP36" s="244">
        <v>95.211192992999997</v>
      </c>
      <c r="AQ36" s="244">
        <v>95.279411984999996</v>
      </c>
      <c r="AR36" s="244">
        <v>98.399098374999994</v>
      </c>
      <c r="AS36" s="244">
        <v>97.941614568999995</v>
      </c>
      <c r="AT36" s="244">
        <v>97.797836337000007</v>
      </c>
      <c r="AU36" s="244">
        <v>99.350917828999997</v>
      </c>
      <c r="AV36" s="244">
        <v>98.484836844</v>
      </c>
      <c r="AW36" s="244">
        <v>100.40208497</v>
      </c>
      <c r="AX36" s="244">
        <v>102.43346203</v>
      </c>
      <c r="AY36" s="244">
        <v>97.524496912999993</v>
      </c>
      <c r="AZ36" s="244">
        <v>100.60855337</v>
      </c>
      <c r="BA36" s="244">
        <v>98.637993758999997</v>
      </c>
      <c r="BB36" s="244">
        <v>97.727610748000004</v>
      </c>
      <c r="BC36" s="244">
        <v>98.617737344999995</v>
      </c>
      <c r="BD36" s="368">
        <v>99.968380981999999</v>
      </c>
      <c r="BE36" s="368">
        <v>100.08912481</v>
      </c>
      <c r="BF36" s="368">
        <v>99.929193624999996</v>
      </c>
      <c r="BG36" s="368">
        <v>100.3404809</v>
      </c>
      <c r="BH36" s="368">
        <v>99.560611671999993</v>
      </c>
      <c r="BI36" s="368">
        <v>100.82148324000001</v>
      </c>
      <c r="BJ36" s="368">
        <v>101.80847501</v>
      </c>
      <c r="BK36" s="368">
        <v>100.14011752</v>
      </c>
      <c r="BL36" s="368">
        <v>102.39461813</v>
      </c>
      <c r="BM36" s="368">
        <v>101.37706077</v>
      </c>
      <c r="BN36" s="368">
        <v>100.57633795</v>
      </c>
      <c r="BO36" s="368">
        <v>100.64063494</v>
      </c>
      <c r="BP36" s="368">
        <v>102.05512243</v>
      </c>
      <c r="BQ36" s="368">
        <v>101.49134384</v>
      </c>
      <c r="BR36" s="368">
        <v>101.29769269000001</v>
      </c>
      <c r="BS36" s="368">
        <v>101.63032327000001</v>
      </c>
      <c r="BT36" s="368">
        <v>100.31073062999999</v>
      </c>
      <c r="BU36" s="368">
        <v>101.32411947</v>
      </c>
      <c r="BV36" s="368">
        <v>102.70974559</v>
      </c>
    </row>
    <row r="37" spans="1:74" ht="11.25"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368"/>
      <c r="BE37" s="368"/>
      <c r="BF37" s="368"/>
      <c r="BG37" s="368"/>
      <c r="BH37" s="368"/>
      <c r="BI37" s="368"/>
      <c r="BJ37" s="368"/>
      <c r="BK37" s="368"/>
      <c r="BL37" s="368"/>
      <c r="BM37" s="368"/>
      <c r="BN37" s="368"/>
      <c r="BO37" s="368"/>
      <c r="BP37" s="368"/>
      <c r="BQ37" s="368"/>
      <c r="BR37" s="368"/>
      <c r="BS37" s="368"/>
      <c r="BT37" s="368"/>
      <c r="BU37" s="368"/>
      <c r="BV37" s="368"/>
    </row>
    <row r="38" spans="1:74" ht="11.25" customHeight="1" x14ac:dyDescent="0.2">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368"/>
      <c r="BE38" s="368"/>
      <c r="BF38" s="368"/>
      <c r="BG38" s="368"/>
      <c r="BH38" s="368"/>
      <c r="BI38" s="368"/>
      <c r="BJ38" s="368"/>
      <c r="BK38" s="368"/>
      <c r="BL38" s="368"/>
      <c r="BM38" s="368"/>
      <c r="BN38" s="368"/>
      <c r="BO38" s="368"/>
      <c r="BP38" s="368"/>
      <c r="BQ38" s="368"/>
      <c r="BR38" s="368"/>
      <c r="BS38" s="368"/>
      <c r="BT38" s="368"/>
      <c r="BU38" s="368"/>
      <c r="BV38" s="368"/>
    </row>
    <row r="39" spans="1:74" ht="11.25" customHeight="1" x14ac:dyDescent="0.2">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0.42857132258000002</v>
      </c>
      <c r="AN39" s="244">
        <v>1.2722857142999999</v>
      </c>
      <c r="AO39" s="244">
        <v>-0.22509025805999999</v>
      </c>
      <c r="AP39" s="244">
        <v>0.55736949999999996</v>
      </c>
      <c r="AQ39" s="244">
        <v>4.8531838709999997E-2</v>
      </c>
      <c r="AR39" s="244">
        <v>0.94912426667000005</v>
      </c>
      <c r="AS39" s="244">
        <v>8.4307290322999995E-2</v>
      </c>
      <c r="AT39" s="244">
        <v>0.89133761290000002</v>
      </c>
      <c r="AU39" s="244">
        <v>0.13608033333</v>
      </c>
      <c r="AV39" s="244">
        <v>1.5127645161E-2</v>
      </c>
      <c r="AW39" s="244">
        <v>0.92844423333000003</v>
      </c>
      <c r="AX39" s="244">
        <v>1.3755562581</v>
      </c>
      <c r="AY39" s="244">
        <v>0.29698587097000001</v>
      </c>
      <c r="AZ39" s="244">
        <v>1.2136417500000001</v>
      </c>
      <c r="BA39" s="244">
        <v>0.79459358064999996</v>
      </c>
      <c r="BB39" s="244">
        <v>0.78571288381000004</v>
      </c>
      <c r="BC39" s="244">
        <v>0.60521950475999997</v>
      </c>
      <c r="BD39" s="368">
        <v>1.1818914946000001</v>
      </c>
      <c r="BE39" s="368">
        <v>0.42835483871000002</v>
      </c>
      <c r="BF39" s="368">
        <v>0.95316129031999997</v>
      </c>
      <c r="BG39" s="368">
        <v>0.54349999999999998</v>
      </c>
      <c r="BH39" s="368">
        <v>1.1212903225999999</v>
      </c>
      <c r="BI39" s="368">
        <v>3.1966666667000002E-2</v>
      </c>
      <c r="BJ39" s="368">
        <v>0.89474193548000003</v>
      </c>
      <c r="BK39" s="368">
        <v>-0.33116129032000002</v>
      </c>
      <c r="BL39" s="368">
        <v>8.6428571428999998E-2</v>
      </c>
      <c r="BM39" s="368">
        <v>0.13225806452</v>
      </c>
      <c r="BN39" s="368">
        <v>-0.69623333333000004</v>
      </c>
      <c r="BO39" s="368">
        <v>-0.58158064515999996</v>
      </c>
      <c r="BP39" s="368">
        <v>0.1229</v>
      </c>
      <c r="BQ39" s="368">
        <v>-0.15480645161000001</v>
      </c>
      <c r="BR39" s="368">
        <v>6.5000000000000002E-2</v>
      </c>
      <c r="BS39" s="368">
        <v>-0.18379999999999999</v>
      </c>
      <c r="BT39" s="368">
        <v>8.4419354838999996E-2</v>
      </c>
      <c r="BU39" s="368">
        <v>0.19616666666999999</v>
      </c>
      <c r="BV39" s="368">
        <v>0.73219354838999995</v>
      </c>
    </row>
    <row r="40" spans="1:74" ht="11.25" customHeight="1" x14ac:dyDescent="0.2">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-0.44641935484</v>
      </c>
      <c r="AN40" s="244">
        <v>1.1171785714</v>
      </c>
      <c r="AO40" s="244">
        <v>1.9545161289999999</v>
      </c>
      <c r="AP40" s="244">
        <v>-0.2727</v>
      </c>
      <c r="AQ40" s="244">
        <v>-0.46616129031999998</v>
      </c>
      <c r="AR40" s="244">
        <v>1.1992</v>
      </c>
      <c r="AS40" s="244">
        <v>0.81764516128999998</v>
      </c>
      <c r="AT40" s="244">
        <v>0.11841935484</v>
      </c>
      <c r="AU40" s="244">
        <v>1.9926333332999999</v>
      </c>
      <c r="AV40" s="244">
        <v>9.7516129032000007E-2</v>
      </c>
      <c r="AW40" s="244">
        <v>5.3366666666999997E-2</v>
      </c>
      <c r="AX40" s="244">
        <v>1.8417741935</v>
      </c>
      <c r="AY40" s="244">
        <v>-0.33006451612999999</v>
      </c>
      <c r="AZ40" s="244">
        <v>0.20364285713999999</v>
      </c>
      <c r="BA40" s="244">
        <v>-0.51527487501000002</v>
      </c>
      <c r="BB40" s="244">
        <v>-0.53618897711000002</v>
      </c>
      <c r="BC40" s="244">
        <v>-0.34821570576999999</v>
      </c>
      <c r="BD40" s="368">
        <v>-0.35192948298999999</v>
      </c>
      <c r="BE40" s="368">
        <v>-0.27517391860000001</v>
      </c>
      <c r="BF40" s="368">
        <v>-0.66482604165000003</v>
      </c>
      <c r="BG40" s="368">
        <v>-0.37267130790000003</v>
      </c>
      <c r="BH40" s="368">
        <v>-0.84534510243000005</v>
      </c>
      <c r="BI40" s="368">
        <v>-0.28528139518000001</v>
      </c>
      <c r="BJ40" s="368">
        <v>-0.19448352399999999</v>
      </c>
      <c r="BK40" s="368">
        <v>-0.34802719021</v>
      </c>
      <c r="BL40" s="368">
        <v>0.27756203618000003</v>
      </c>
      <c r="BM40" s="368">
        <v>-5.3237118953999997E-2</v>
      </c>
      <c r="BN40" s="368">
        <v>-0.16291216468</v>
      </c>
      <c r="BO40" s="368">
        <v>-0.25779450644000002</v>
      </c>
      <c r="BP40" s="368">
        <v>-0.11712208691999999</v>
      </c>
      <c r="BQ40" s="368">
        <v>-0.23417495496999999</v>
      </c>
      <c r="BR40" s="368">
        <v>-0.37275216861999999</v>
      </c>
      <c r="BS40" s="368">
        <v>-0.19129439865</v>
      </c>
      <c r="BT40" s="368">
        <v>-0.69770623651999997</v>
      </c>
      <c r="BU40" s="368">
        <v>-0.47306492432000002</v>
      </c>
      <c r="BV40" s="368">
        <v>-0.11918795459000001</v>
      </c>
    </row>
    <row r="41" spans="1:74" ht="11.25" customHeight="1" x14ac:dyDescent="0.2">
      <c r="A41" s="159" t="s">
        <v>307</v>
      </c>
      <c r="B41" s="170" t="s">
        <v>565</v>
      </c>
      <c r="C41" s="244">
        <v>0.11283250521</v>
      </c>
      <c r="D41" s="244">
        <v>0.29224506319999999</v>
      </c>
      <c r="E41" s="244">
        <v>-0.66621069287000001</v>
      </c>
      <c r="F41" s="244">
        <v>-0.35605328236</v>
      </c>
      <c r="G41" s="244">
        <v>0.35972423317000002</v>
      </c>
      <c r="H41" s="244">
        <v>0.22292263780999999</v>
      </c>
      <c r="I41" s="244">
        <v>0.98544692634999997</v>
      </c>
      <c r="J41" s="244">
        <v>0.93097284958000004</v>
      </c>
      <c r="K41" s="244">
        <v>-0.85727447222999997</v>
      </c>
      <c r="L41" s="244">
        <v>-2.2979375184999999</v>
      </c>
      <c r="M41" s="244">
        <v>-1.8672169333999999</v>
      </c>
      <c r="N41" s="244">
        <v>-0.88113477299999998</v>
      </c>
      <c r="O41" s="244">
        <v>-7.0389694362000002E-2</v>
      </c>
      <c r="P41" s="244">
        <v>0.80731578529000003</v>
      </c>
      <c r="Q41" s="244">
        <v>-0.39175348883</v>
      </c>
      <c r="R41" s="244">
        <v>0.51152187385000003</v>
      </c>
      <c r="S41" s="244">
        <v>1.7590833744000001</v>
      </c>
      <c r="T41" s="244">
        <v>1.1641779845</v>
      </c>
      <c r="U41" s="244">
        <v>3.2086531967999998</v>
      </c>
      <c r="V41" s="244">
        <v>2.1975193171999998</v>
      </c>
      <c r="W41" s="244">
        <v>0.59113893691999997</v>
      </c>
      <c r="X41" s="244">
        <v>-2.2248771824000002</v>
      </c>
      <c r="Y41" s="244">
        <v>-0.30987765958000002</v>
      </c>
      <c r="Z41" s="244">
        <v>0.11374616507</v>
      </c>
      <c r="AA41" s="244">
        <v>-4.6275578738999998</v>
      </c>
      <c r="AB41" s="244">
        <v>-2.9843587575999999</v>
      </c>
      <c r="AC41" s="244">
        <v>-4.7285374130999998</v>
      </c>
      <c r="AD41" s="244">
        <v>-12.490767292999999</v>
      </c>
      <c r="AE41" s="244">
        <v>0.95253649743000002</v>
      </c>
      <c r="AF41" s="244">
        <v>2.6419311080000001</v>
      </c>
      <c r="AG41" s="244">
        <v>2.2359354317000002</v>
      </c>
      <c r="AH41" s="244">
        <v>-9.0275137734000005E-2</v>
      </c>
      <c r="AI41" s="244">
        <v>0.68313410893000004</v>
      </c>
      <c r="AJ41" s="244">
        <v>-0.62932483180999998</v>
      </c>
      <c r="AK41" s="244">
        <v>0.50533923413000004</v>
      </c>
      <c r="AL41" s="244">
        <v>-0.53163026714999995</v>
      </c>
      <c r="AM41" s="244">
        <v>-1.0196381457999999</v>
      </c>
      <c r="AN41" s="244">
        <v>1.3903940507999999</v>
      </c>
      <c r="AO41" s="244">
        <v>0.57563689279999997</v>
      </c>
      <c r="AP41" s="244">
        <v>1.0619350213000001</v>
      </c>
      <c r="AQ41" s="244">
        <v>0.84841169892000001</v>
      </c>
      <c r="AR41" s="244">
        <v>0.91087251942000003</v>
      </c>
      <c r="AS41" s="244">
        <v>9.2995806117999999E-2</v>
      </c>
      <c r="AT41" s="244">
        <v>0.38755909615</v>
      </c>
      <c r="AU41" s="244">
        <v>0.66291980941999995</v>
      </c>
      <c r="AV41" s="244">
        <v>0.38913466647</v>
      </c>
      <c r="AW41" s="244">
        <v>0.79718120437999995</v>
      </c>
      <c r="AX41" s="244">
        <v>1.0051337611</v>
      </c>
      <c r="AY41" s="244">
        <v>-0.52490515462999998</v>
      </c>
      <c r="AZ41" s="244">
        <v>0.18811604816999999</v>
      </c>
      <c r="BA41" s="244">
        <v>-1.0529628020999999</v>
      </c>
      <c r="BB41" s="244">
        <v>-1.1300858316</v>
      </c>
      <c r="BC41" s="244">
        <v>-0.75599901420000004</v>
      </c>
      <c r="BD41" s="368">
        <v>-0.75481076107</v>
      </c>
      <c r="BE41" s="368">
        <v>-0.58391911343000003</v>
      </c>
      <c r="BF41" s="368">
        <v>-1.3950797609000001</v>
      </c>
      <c r="BG41" s="368">
        <v>-0.79154776938000004</v>
      </c>
      <c r="BH41" s="368">
        <v>-1.7648549324</v>
      </c>
      <c r="BI41" s="368">
        <v>-0.60348054758000003</v>
      </c>
      <c r="BJ41" s="368">
        <v>-0.41155765499000002</v>
      </c>
      <c r="BK41" s="368">
        <v>-0.74426021945999998</v>
      </c>
      <c r="BL41" s="368">
        <v>0.58481780577999998</v>
      </c>
      <c r="BM41" s="368">
        <v>-0.11461890738</v>
      </c>
      <c r="BN41" s="368">
        <v>-0.35880965645000001</v>
      </c>
      <c r="BO41" s="368">
        <v>-0.58106130430000003</v>
      </c>
      <c r="BP41" s="368">
        <v>-0.25994512419999999</v>
      </c>
      <c r="BQ41" s="368">
        <v>-0.50933374237999995</v>
      </c>
      <c r="BR41" s="368">
        <v>-0.80054436101000004</v>
      </c>
      <c r="BS41" s="368">
        <v>-0.41384174689999997</v>
      </c>
      <c r="BT41" s="368">
        <v>-1.4717944811999999</v>
      </c>
      <c r="BU41" s="368">
        <v>-1.0160235376</v>
      </c>
      <c r="BV41" s="368">
        <v>-0.25467447963000001</v>
      </c>
    </row>
    <row r="42" spans="1:74" ht="11.25" customHeight="1" x14ac:dyDescent="0.2">
      <c r="A42" s="159" t="s">
        <v>308</v>
      </c>
      <c r="B42" s="170" t="s">
        <v>566</v>
      </c>
      <c r="C42" s="244">
        <v>-0.49236652705</v>
      </c>
      <c r="D42" s="244">
        <v>0.87743409891000002</v>
      </c>
      <c r="E42" s="244">
        <v>0.74140804907000002</v>
      </c>
      <c r="F42" s="244">
        <v>-0.40932524903</v>
      </c>
      <c r="G42" s="244">
        <v>0.31330691058999999</v>
      </c>
      <c r="H42" s="244">
        <v>0.60945040447999999</v>
      </c>
      <c r="I42" s="244">
        <v>0.22646037796999999</v>
      </c>
      <c r="J42" s="244">
        <v>5.2992365706000001E-2</v>
      </c>
      <c r="K42" s="244">
        <v>-0.94799007222999998</v>
      </c>
      <c r="L42" s="244">
        <v>-1.9072175508</v>
      </c>
      <c r="M42" s="244">
        <v>-1.6456599333999999</v>
      </c>
      <c r="N42" s="244">
        <v>-1.2789699988000001</v>
      </c>
      <c r="O42" s="244">
        <v>-0.29058762984999997</v>
      </c>
      <c r="P42" s="244">
        <v>0.93723985671999999</v>
      </c>
      <c r="Q42" s="244">
        <v>-0.28060965012</v>
      </c>
      <c r="R42" s="244">
        <v>0.37341260718000002</v>
      </c>
      <c r="S42" s="244">
        <v>0.38409372927000002</v>
      </c>
      <c r="T42" s="244">
        <v>0.92442725113000002</v>
      </c>
      <c r="U42" s="244">
        <v>2.5431979065000001</v>
      </c>
      <c r="V42" s="244">
        <v>1.3653579301000001</v>
      </c>
      <c r="W42" s="244">
        <v>1.8165335369</v>
      </c>
      <c r="X42" s="244">
        <v>-0.47887605337</v>
      </c>
      <c r="Y42" s="244">
        <v>-0.37097735958</v>
      </c>
      <c r="Z42" s="244">
        <v>0.39516916506999999</v>
      </c>
      <c r="AA42" s="244">
        <v>-5.4297373577999997</v>
      </c>
      <c r="AB42" s="244">
        <v>-2.0941688955000002</v>
      </c>
      <c r="AC42" s="244">
        <v>-7.8337738647000004</v>
      </c>
      <c r="AD42" s="244">
        <v>-17.516378360000001</v>
      </c>
      <c r="AE42" s="244">
        <v>-2.1888225025999999</v>
      </c>
      <c r="AF42" s="244">
        <v>2.3597088745999999</v>
      </c>
      <c r="AG42" s="244">
        <v>2.0782625929999998</v>
      </c>
      <c r="AH42" s="244">
        <v>0.28524021711000003</v>
      </c>
      <c r="AI42" s="244">
        <v>2.1024930756</v>
      </c>
      <c r="AJ42" s="244">
        <v>1.1718040714</v>
      </c>
      <c r="AK42" s="244">
        <v>1.1414473675000001</v>
      </c>
      <c r="AL42" s="244">
        <v>1.8216697006</v>
      </c>
      <c r="AM42" s="244">
        <v>-1.0374861781</v>
      </c>
      <c r="AN42" s="244">
        <v>3.7798583364999998</v>
      </c>
      <c r="AO42" s="244">
        <v>2.3050627638000001</v>
      </c>
      <c r="AP42" s="244">
        <v>1.3466045213</v>
      </c>
      <c r="AQ42" s="244">
        <v>0.43078224730999998</v>
      </c>
      <c r="AR42" s="244">
        <v>3.0591967860999998</v>
      </c>
      <c r="AS42" s="244">
        <v>0.99494825772999995</v>
      </c>
      <c r="AT42" s="244">
        <v>1.3973160639</v>
      </c>
      <c r="AU42" s="244">
        <v>2.7916334760999999</v>
      </c>
      <c r="AV42" s="244">
        <v>0.50177844065999999</v>
      </c>
      <c r="AW42" s="244">
        <v>1.7789921044000001</v>
      </c>
      <c r="AX42" s="244">
        <v>4.2224642127000003</v>
      </c>
      <c r="AY42" s="244">
        <v>-0.55798379979000001</v>
      </c>
      <c r="AZ42" s="244">
        <v>1.6054006553</v>
      </c>
      <c r="BA42" s="244">
        <v>-0.77364409644999999</v>
      </c>
      <c r="BB42" s="244">
        <v>-0.88056192488999996</v>
      </c>
      <c r="BC42" s="244">
        <v>-0.49899521522000001</v>
      </c>
      <c r="BD42" s="368">
        <v>7.5151250554999993E-2</v>
      </c>
      <c r="BE42" s="368">
        <v>-0.43073819332000002</v>
      </c>
      <c r="BF42" s="368">
        <v>-1.1067445121999999</v>
      </c>
      <c r="BG42" s="368">
        <v>-0.62071907728999998</v>
      </c>
      <c r="BH42" s="368">
        <v>-1.4889097121999999</v>
      </c>
      <c r="BI42" s="368">
        <v>-0.85679527608999995</v>
      </c>
      <c r="BJ42" s="368">
        <v>0.28870075648999999</v>
      </c>
      <c r="BK42" s="368">
        <v>-1.4234487</v>
      </c>
      <c r="BL42" s="368">
        <v>0.94880841338999999</v>
      </c>
      <c r="BM42" s="368">
        <v>-3.5597961818999997E-2</v>
      </c>
      <c r="BN42" s="368">
        <v>-1.2179551545</v>
      </c>
      <c r="BO42" s="368">
        <v>-1.4204364559</v>
      </c>
      <c r="BP42" s="368">
        <v>-0.25416721112000001</v>
      </c>
      <c r="BQ42" s="368">
        <v>-0.89831514896999998</v>
      </c>
      <c r="BR42" s="368">
        <v>-1.1082965296</v>
      </c>
      <c r="BS42" s="368">
        <v>-0.78893614555000002</v>
      </c>
      <c r="BT42" s="368">
        <v>-2.0850813629</v>
      </c>
      <c r="BU42" s="368">
        <v>-1.2929217952000001</v>
      </c>
      <c r="BV42" s="368">
        <v>0.35833111416000002</v>
      </c>
    </row>
    <row r="43" spans="1:74" ht="11.25"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368"/>
      <c r="BE43" s="368"/>
      <c r="BF43" s="368"/>
      <c r="BG43" s="368"/>
      <c r="BH43" s="368"/>
      <c r="BI43" s="368"/>
      <c r="BJ43" s="368"/>
      <c r="BK43" s="368"/>
      <c r="BL43" s="368"/>
      <c r="BM43" s="368"/>
      <c r="BN43" s="368"/>
      <c r="BO43" s="368"/>
      <c r="BP43" s="368"/>
      <c r="BQ43" s="368"/>
      <c r="BR43" s="368"/>
      <c r="BS43" s="368"/>
      <c r="BT43" s="368"/>
      <c r="BU43" s="368"/>
      <c r="BV43" s="368"/>
    </row>
    <row r="44" spans="1:74" ht="11.25" customHeight="1" x14ac:dyDescent="0.2">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68"/>
      <c r="BE44" s="368"/>
      <c r="BF44" s="368"/>
      <c r="BG44" s="368"/>
      <c r="BH44" s="368"/>
      <c r="BI44" s="368"/>
      <c r="BJ44" s="368"/>
      <c r="BK44" s="368"/>
      <c r="BL44" s="368"/>
      <c r="BM44" s="368"/>
      <c r="BN44" s="368"/>
      <c r="BO44" s="368"/>
      <c r="BP44" s="368"/>
      <c r="BQ44" s="368"/>
      <c r="BR44" s="368"/>
      <c r="BS44" s="368"/>
      <c r="BT44" s="368"/>
      <c r="BU44" s="368"/>
      <c r="BV44" s="368"/>
    </row>
    <row r="45" spans="1:74" ht="11.25" customHeight="1" x14ac:dyDescent="0.2">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1330.0630000000001</v>
      </c>
      <c r="AN45" s="249">
        <v>1294.751</v>
      </c>
      <c r="AO45" s="249">
        <v>1301.7277979999999</v>
      </c>
      <c r="AP45" s="249">
        <v>1289.352713</v>
      </c>
      <c r="AQ45" s="249">
        <v>1293.6912259999999</v>
      </c>
      <c r="AR45" s="249">
        <v>1271.4984979999999</v>
      </c>
      <c r="AS45" s="249">
        <v>1268.886972</v>
      </c>
      <c r="AT45" s="249">
        <v>1241.255506</v>
      </c>
      <c r="AU45" s="249">
        <v>1240.7070960000001</v>
      </c>
      <c r="AV45" s="249">
        <v>1247.3601389999999</v>
      </c>
      <c r="AW45" s="249">
        <v>1228.6858119999999</v>
      </c>
      <c r="AX45" s="249">
        <v>1193.8285679999999</v>
      </c>
      <c r="AY45" s="249">
        <v>1189.9870060000001</v>
      </c>
      <c r="AZ45" s="249">
        <v>1165.4500370000001</v>
      </c>
      <c r="BA45" s="249">
        <v>1153.6286359999999</v>
      </c>
      <c r="BB45" s="249">
        <v>1148.1306781000001</v>
      </c>
      <c r="BC45" s="249">
        <v>1157.7407275999999</v>
      </c>
      <c r="BD45" s="312">
        <v>1159.8589999999999</v>
      </c>
      <c r="BE45" s="312">
        <v>1176.58</v>
      </c>
      <c r="BF45" s="312">
        <v>1177.0319999999999</v>
      </c>
      <c r="BG45" s="312">
        <v>1190.7270000000001</v>
      </c>
      <c r="BH45" s="312">
        <v>1188.567</v>
      </c>
      <c r="BI45" s="312">
        <v>1190.2080000000001</v>
      </c>
      <c r="BJ45" s="312">
        <v>1165.0709999999999</v>
      </c>
      <c r="BK45" s="312">
        <v>1176.837</v>
      </c>
      <c r="BL45" s="312">
        <v>1175.9169999999999</v>
      </c>
      <c r="BM45" s="312">
        <v>1172.617</v>
      </c>
      <c r="BN45" s="312">
        <v>1196.104</v>
      </c>
      <c r="BO45" s="312">
        <v>1216.7329999999999</v>
      </c>
      <c r="BP45" s="312">
        <v>1215.646</v>
      </c>
      <c r="BQ45" s="312">
        <v>1223.0450000000001</v>
      </c>
      <c r="BR45" s="312">
        <v>1221.03</v>
      </c>
      <c r="BS45" s="312">
        <v>1226.5440000000001</v>
      </c>
      <c r="BT45" s="312">
        <v>1227.4269999999999</v>
      </c>
      <c r="BU45" s="312">
        <v>1225.0419999999999</v>
      </c>
      <c r="BV45" s="312">
        <v>1205.8440000000001</v>
      </c>
    </row>
    <row r="46" spans="1:74" ht="11.25" customHeight="1" x14ac:dyDescent="0.2">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3028.145</v>
      </c>
      <c r="AN46" s="247">
        <v>2961.5520000000001</v>
      </c>
      <c r="AO46" s="247">
        <v>2907.9387980000001</v>
      </c>
      <c r="AP46" s="247">
        <v>2903.744713</v>
      </c>
      <c r="AQ46" s="247">
        <v>2922.5342260000002</v>
      </c>
      <c r="AR46" s="247">
        <v>2864.3654980000001</v>
      </c>
      <c r="AS46" s="247">
        <v>2836.4069720000002</v>
      </c>
      <c r="AT46" s="247">
        <v>2805.1045060000001</v>
      </c>
      <c r="AU46" s="247">
        <v>2744.7770959999998</v>
      </c>
      <c r="AV46" s="247">
        <v>2748.4071389999999</v>
      </c>
      <c r="AW46" s="247">
        <v>2728.1318120000001</v>
      </c>
      <c r="AX46" s="247">
        <v>2636.179568</v>
      </c>
      <c r="AY46" s="247">
        <v>2642.5700059999999</v>
      </c>
      <c r="AZ46" s="247">
        <v>2612.3310369999999</v>
      </c>
      <c r="BA46" s="247">
        <v>2616.4831571</v>
      </c>
      <c r="BB46" s="247">
        <v>2627.0708685</v>
      </c>
      <c r="BC46" s="247">
        <v>2647.4756050000001</v>
      </c>
      <c r="BD46" s="313">
        <v>2660.1517617999998</v>
      </c>
      <c r="BE46" s="313">
        <v>2685.4031533000002</v>
      </c>
      <c r="BF46" s="313">
        <v>2706.4647605999999</v>
      </c>
      <c r="BG46" s="313">
        <v>2731.3398997999998</v>
      </c>
      <c r="BH46" s="313">
        <v>2755.3855979999998</v>
      </c>
      <c r="BI46" s="313">
        <v>2765.5850397999998</v>
      </c>
      <c r="BJ46" s="313">
        <v>2746.4770291</v>
      </c>
      <c r="BK46" s="313">
        <v>2769.031872</v>
      </c>
      <c r="BL46" s="313">
        <v>2760.3401349999999</v>
      </c>
      <c r="BM46" s="313">
        <v>2758.6904857</v>
      </c>
      <c r="BN46" s="313">
        <v>2787.0648506000002</v>
      </c>
      <c r="BO46" s="313">
        <v>2815.6854803000001</v>
      </c>
      <c r="BP46" s="313">
        <v>2818.1121429</v>
      </c>
      <c r="BQ46" s="313">
        <v>2832.7705664999999</v>
      </c>
      <c r="BR46" s="313">
        <v>2842.3108837</v>
      </c>
      <c r="BS46" s="313">
        <v>2853.5637157000001</v>
      </c>
      <c r="BT46" s="313">
        <v>2876.075609</v>
      </c>
      <c r="BU46" s="313">
        <v>2887.8825568000002</v>
      </c>
      <c r="BV46" s="313">
        <v>2872.3793833999998</v>
      </c>
    </row>
    <row r="47" spans="1:74" s="636" customFormat="1" ht="11.95" customHeight="1" x14ac:dyDescent="0.2">
      <c r="A47" s="395"/>
      <c r="B47" s="777" t="s">
        <v>797</v>
      </c>
      <c r="C47" s="777"/>
      <c r="D47" s="777"/>
      <c r="E47" s="777"/>
      <c r="F47" s="777"/>
      <c r="G47" s="777"/>
      <c r="H47" s="777"/>
      <c r="I47" s="777"/>
      <c r="J47" s="777"/>
      <c r="K47" s="777"/>
      <c r="L47" s="777"/>
      <c r="M47" s="777"/>
      <c r="N47" s="777"/>
      <c r="O47" s="777"/>
      <c r="P47" s="777"/>
      <c r="Q47" s="753"/>
      <c r="R47" s="676"/>
      <c r="AY47" s="484"/>
      <c r="AZ47" s="484"/>
      <c r="BA47" s="484"/>
      <c r="BB47" s="484"/>
      <c r="BC47" s="484"/>
      <c r="BD47" s="578"/>
      <c r="BE47" s="578"/>
      <c r="BF47" s="578"/>
      <c r="BG47" s="484"/>
      <c r="BH47" s="484"/>
      <c r="BI47" s="484"/>
      <c r="BJ47" s="484"/>
    </row>
    <row r="48" spans="1:74" s="396" customFormat="1" ht="11.95" customHeight="1" x14ac:dyDescent="0.2">
      <c r="A48" s="395"/>
      <c r="B48" s="776" t="s">
        <v>1105</v>
      </c>
      <c r="C48" s="753"/>
      <c r="D48" s="753"/>
      <c r="E48" s="753"/>
      <c r="F48" s="753"/>
      <c r="G48" s="753"/>
      <c r="H48" s="753"/>
      <c r="I48" s="753"/>
      <c r="J48" s="753"/>
      <c r="K48" s="753"/>
      <c r="L48" s="753"/>
      <c r="M48" s="753"/>
      <c r="N48" s="753"/>
      <c r="O48" s="753"/>
      <c r="P48" s="753"/>
      <c r="Q48" s="753"/>
      <c r="R48" s="676"/>
      <c r="AY48" s="484"/>
      <c r="AZ48" s="484"/>
      <c r="BA48" s="484"/>
      <c r="BB48" s="484"/>
      <c r="BC48" s="484"/>
      <c r="BD48" s="578"/>
      <c r="BE48" s="578"/>
      <c r="BF48" s="578"/>
      <c r="BG48" s="484"/>
      <c r="BH48" s="484"/>
      <c r="BI48" s="484"/>
      <c r="BJ48" s="484"/>
    </row>
    <row r="49" spans="1:74" s="396" customFormat="1" ht="11.95" customHeight="1" x14ac:dyDescent="0.2">
      <c r="A49" s="395"/>
      <c r="B49" s="777" t="s">
        <v>1106</v>
      </c>
      <c r="C49" s="756"/>
      <c r="D49" s="756"/>
      <c r="E49" s="756"/>
      <c r="F49" s="756"/>
      <c r="G49" s="756"/>
      <c r="H49" s="756"/>
      <c r="I49" s="756"/>
      <c r="J49" s="756"/>
      <c r="K49" s="756"/>
      <c r="L49" s="756"/>
      <c r="M49" s="756"/>
      <c r="N49" s="756"/>
      <c r="O49" s="756"/>
      <c r="P49" s="756"/>
      <c r="Q49" s="753"/>
      <c r="R49" s="676"/>
      <c r="AY49" s="484"/>
      <c r="AZ49" s="484"/>
      <c r="BA49" s="484"/>
      <c r="BB49" s="484"/>
      <c r="BC49" s="484"/>
      <c r="BD49" s="578"/>
      <c r="BE49" s="578"/>
      <c r="BF49" s="578"/>
      <c r="BG49" s="484"/>
      <c r="BH49" s="484"/>
      <c r="BI49" s="484"/>
      <c r="BJ49" s="484"/>
    </row>
    <row r="50" spans="1:74" s="396" customFormat="1" ht="11.95" customHeight="1" x14ac:dyDescent="0.2">
      <c r="A50" s="395"/>
      <c r="B50" s="778" t="s">
        <v>1107</v>
      </c>
      <c r="C50" s="778"/>
      <c r="D50" s="778"/>
      <c r="E50" s="778"/>
      <c r="F50" s="778"/>
      <c r="G50" s="778"/>
      <c r="H50" s="778"/>
      <c r="I50" s="778"/>
      <c r="J50" s="778"/>
      <c r="K50" s="778"/>
      <c r="L50" s="778"/>
      <c r="M50" s="778"/>
      <c r="N50" s="778"/>
      <c r="O50" s="778"/>
      <c r="P50" s="778"/>
      <c r="Q50" s="778"/>
      <c r="R50" s="676"/>
      <c r="AY50" s="484"/>
      <c r="AZ50" s="484"/>
      <c r="BA50" s="484"/>
      <c r="BB50" s="484"/>
      <c r="BC50" s="484"/>
      <c r="BD50" s="578"/>
      <c r="BE50" s="578"/>
      <c r="BF50" s="578"/>
      <c r="BG50" s="484"/>
      <c r="BH50" s="484"/>
      <c r="BI50" s="484"/>
      <c r="BJ50" s="484"/>
    </row>
    <row r="51" spans="1:74" s="718" customFormat="1" ht="11.95" customHeight="1" x14ac:dyDescent="0.2">
      <c r="A51" s="395"/>
      <c r="B51" s="781" t="s">
        <v>808</v>
      </c>
      <c r="C51" s="738"/>
      <c r="D51" s="738"/>
      <c r="E51" s="738"/>
      <c r="F51" s="738"/>
      <c r="G51" s="738"/>
      <c r="H51" s="738"/>
      <c r="I51" s="738"/>
      <c r="J51" s="738"/>
      <c r="K51" s="738"/>
      <c r="L51" s="738"/>
      <c r="M51" s="738"/>
      <c r="N51" s="738"/>
      <c r="O51" s="738"/>
      <c r="P51" s="738"/>
      <c r="Q51" s="738"/>
      <c r="R51" s="152"/>
      <c r="AY51" s="484"/>
      <c r="AZ51" s="484"/>
      <c r="BA51" s="484"/>
      <c r="BB51" s="484"/>
      <c r="BC51" s="484"/>
      <c r="BD51" s="578"/>
      <c r="BE51" s="578"/>
      <c r="BF51" s="578"/>
      <c r="BG51" s="484"/>
      <c r="BH51" s="484"/>
      <c r="BI51" s="484"/>
      <c r="BJ51" s="484"/>
    </row>
    <row r="52" spans="1:74" s="718" customFormat="1" ht="11.95" customHeight="1" x14ac:dyDescent="0.2">
      <c r="A52" s="395"/>
      <c r="B52" s="777" t="s">
        <v>645</v>
      </c>
      <c r="C52" s="756"/>
      <c r="D52" s="756"/>
      <c r="E52" s="756"/>
      <c r="F52" s="756"/>
      <c r="G52" s="756"/>
      <c r="H52" s="756"/>
      <c r="I52" s="756"/>
      <c r="J52" s="756"/>
      <c r="K52" s="756"/>
      <c r="L52" s="756"/>
      <c r="M52" s="756"/>
      <c r="N52" s="756"/>
      <c r="O52" s="756"/>
      <c r="P52" s="756"/>
      <c r="Q52" s="753"/>
      <c r="R52" s="152"/>
      <c r="AY52" s="484"/>
      <c r="AZ52" s="484"/>
      <c r="BA52" s="484"/>
      <c r="BB52" s="484"/>
      <c r="BC52" s="484"/>
      <c r="BD52" s="578"/>
      <c r="BE52" s="578"/>
      <c r="BF52" s="578"/>
      <c r="BG52" s="484"/>
      <c r="BH52" s="484"/>
      <c r="BI52" s="484"/>
      <c r="BJ52" s="484"/>
    </row>
    <row r="53" spans="1:74" s="718" customFormat="1" ht="11.95" customHeight="1" x14ac:dyDescent="0.2">
      <c r="A53" s="395"/>
      <c r="B53" s="777" t="s">
        <v>1329</v>
      </c>
      <c r="C53" s="753"/>
      <c r="D53" s="753"/>
      <c r="E53" s="753"/>
      <c r="F53" s="753"/>
      <c r="G53" s="753"/>
      <c r="H53" s="753"/>
      <c r="I53" s="753"/>
      <c r="J53" s="753"/>
      <c r="K53" s="753"/>
      <c r="L53" s="753"/>
      <c r="M53" s="753"/>
      <c r="N53" s="753"/>
      <c r="O53" s="753"/>
      <c r="P53" s="753"/>
      <c r="Q53" s="753"/>
      <c r="R53" s="152"/>
      <c r="AY53" s="484"/>
      <c r="AZ53" s="484"/>
      <c r="BA53" s="484"/>
      <c r="BB53" s="484"/>
      <c r="BC53" s="484"/>
      <c r="BD53" s="578"/>
      <c r="BE53" s="578"/>
      <c r="BF53" s="578"/>
      <c r="BG53" s="484"/>
      <c r="BH53" s="484"/>
      <c r="BI53" s="484"/>
      <c r="BJ53" s="484"/>
    </row>
    <row r="54" spans="1:74" s="718" customFormat="1" ht="11.95" customHeight="1" x14ac:dyDescent="0.2">
      <c r="A54" s="395"/>
      <c r="B54" s="777" t="s">
        <v>1328</v>
      </c>
      <c r="C54" s="753"/>
      <c r="D54" s="753"/>
      <c r="E54" s="753"/>
      <c r="F54" s="753"/>
      <c r="G54" s="753"/>
      <c r="H54" s="753"/>
      <c r="I54" s="753"/>
      <c r="J54" s="753"/>
      <c r="K54" s="753"/>
      <c r="L54" s="753"/>
      <c r="M54" s="753"/>
      <c r="N54" s="753"/>
      <c r="O54" s="753"/>
      <c r="P54" s="753"/>
      <c r="Q54" s="753"/>
      <c r="R54" s="152"/>
      <c r="AY54" s="484"/>
      <c r="AZ54" s="484"/>
      <c r="BA54" s="484"/>
      <c r="BB54" s="484"/>
      <c r="BC54" s="484"/>
      <c r="BD54" s="578"/>
      <c r="BE54" s="578"/>
      <c r="BF54" s="578"/>
      <c r="BG54" s="484"/>
      <c r="BH54" s="484"/>
      <c r="BI54" s="484"/>
      <c r="BJ54" s="484"/>
    </row>
    <row r="55" spans="1:74" s="718" customFormat="1" ht="11.95" customHeight="1" x14ac:dyDescent="0.2">
      <c r="A55" s="395"/>
      <c r="B55" s="778" t="s">
        <v>1330</v>
      </c>
      <c r="C55" s="778"/>
      <c r="D55" s="778"/>
      <c r="E55" s="778"/>
      <c r="F55" s="778"/>
      <c r="G55" s="778"/>
      <c r="H55" s="778"/>
      <c r="I55" s="778"/>
      <c r="J55" s="778"/>
      <c r="K55" s="778"/>
      <c r="L55" s="778"/>
      <c r="M55" s="778"/>
      <c r="N55" s="778"/>
      <c r="O55" s="778"/>
      <c r="P55" s="778"/>
      <c r="Q55" s="778"/>
      <c r="R55" s="778"/>
      <c r="AY55" s="484"/>
      <c r="AZ55" s="484"/>
      <c r="BA55" s="484"/>
      <c r="BB55" s="484"/>
      <c r="BC55" s="484"/>
      <c r="BD55" s="578"/>
      <c r="BE55" s="578"/>
      <c r="BF55" s="578"/>
      <c r="BG55" s="484"/>
      <c r="BH55" s="484"/>
      <c r="BI55" s="484"/>
      <c r="BJ55" s="484"/>
    </row>
    <row r="56" spans="1:74" s="718" customFormat="1" ht="11.95" customHeight="1" x14ac:dyDescent="0.2">
      <c r="A56" s="395"/>
      <c r="B56" s="778" t="s">
        <v>1335</v>
      </c>
      <c r="C56" s="778"/>
      <c r="D56" s="778"/>
      <c r="E56" s="778"/>
      <c r="F56" s="778"/>
      <c r="G56" s="778"/>
      <c r="H56" s="778"/>
      <c r="I56" s="778"/>
      <c r="J56" s="778"/>
      <c r="K56" s="778"/>
      <c r="L56" s="778"/>
      <c r="M56" s="778"/>
      <c r="N56" s="778"/>
      <c r="O56" s="778"/>
      <c r="P56" s="778"/>
      <c r="Q56" s="778"/>
      <c r="R56" s="677"/>
      <c r="AY56" s="484"/>
      <c r="AZ56" s="484"/>
      <c r="BA56" s="484"/>
      <c r="BB56" s="484"/>
      <c r="BC56" s="484"/>
      <c r="BD56" s="578"/>
      <c r="BE56" s="578"/>
      <c r="BF56" s="578"/>
      <c r="BG56" s="484"/>
      <c r="BH56" s="484"/>
      <c r="BI56" s="484"/>
      <c r="BJ56" s="484"/>
    </row>
    <row r="57" spans="1:74" s="396" customFormat="1" ht="11.95" customHeight="1" x14ac:dyDescent="0.2">
      <c r="A57" s="395"/>
      <c r="B57" s="779" t="str">
        <f>"Notes: "&amp;"EIA completed modeling and analysis for this report on " &amp;Dates!D2&amp;"."</f>
        <v>Notes: EIA completed modeling and analysis for this report on Thursday June 2, 2022.</v>
      </c>
      <c r="C57" s="763"/>
      <c r="D57" s="763"/>
      <c r="E57" s="763"/>
      <c r="F57" s="763"/>
      <c r="G57" s="763"/>
      <c r="H57" s="763"/>
      <c r="I57" s="763"/>
      <c r="J57" s="763"/>
      <c r="K57" s="763"/>
      <c r="L57" s="763"/>
      <c r="M57" s="763"/>
      <c r="N57" s="763"/>
      <c r="O57" s="763"/>
      <c r="P57" s="763"/>
      <c r="Q57" s="763"/>
      <c r="R57" s="676"/>
      <c r="AY57" s="484"/>
      <c r="AZ57" s="484"/>
      <c r="BA57" s="484"/>
      <c r="BB57" s="484"/>
      <c r="BC57" s="484"/>
      <c r="BD57" s="578"/>
      <c r="BE57" s="578"/>
      <c r="BF57" s="578"/>
      <c r="BG57" s="484"/>
      <c r="BH57" s="484"/>
      <c r="BI57" s="484"/>
      <c r="BJ57" s="484"/>
    </row>
    <row r="58" spans="1:74" s="714" customFormat="1" ht="11.95" customHeight="1" x14ac:dyDescent="0.2">
      <c r="A58" s="395"/>
      <c r="B58" s="774" t="s">
        <v>351</v>
      </c>
      <c r="C58" s="756"/>
      <c r="D58" s="756"/>
      <c r="E58" s="756"/>
      <c r="F58" s="756"/>
      <c r="G58" s="756"/>
      <c r="H58" s="756"/>
      <c r="I58" s="756"/>
      <c r="J58" s="756"/>
      <c r="K58" s="756"/>
      <c r="L58" s="756"/>
      <c r="M58" s="756"/>
      <c r="N58" s="756"/>
      <c r="O58" s="756"/>
      <c r="P58" s="756"/>
      <c r="Q58" s="753"/>
      <c r="AY58" s="484"/>
      <c r="AZ58" s="484"/>
      <c r="BA58" s="484"/>
      <c r="BB58" s="484"/>
      <c r="BC58" s="484"/>
      <c r="BD58" s="578"/>
      <c r="BE58" s="578"/>
      <c r="BF58" s="578"/>
      <c r="BG58" s="484"/>
      <c r="BH58" s="484"/>
      <c r="BI58" s="484"/>
      <c r="BJ58" s="484"/>
    </row>
    <row r="59" spans="1:74" s="396" customFormat="1" ht="11.95" customHeight="1" x14ac:dyDescent="0.2">
      <c r="A59" s="395"/>
      <c r="B59" s="773" t="s">
        <v>847</v>
      </c>
      <c r="C59" s="753"/>
      <c r="D59" s="753"/>
      <c r="E59" s="753"/>
      <c r="F59" s="753"/>
      <c r="G59" s="753"/>
      <c r="H59" s="753"/>
      <c r="I59" s="753"/>
      <c r="J59" s="753"/>
      <c r="K59" s="753"/>
      <c r="L59" s="753"/>
      <c r="M59" s="753"/>
      <c r="N59" s="753"/>
      <c r="O59" s="753"/>
      <c r="P59" s="753"/>
      <c r="Q59" s="753"/>
      <c r="R59" s="676"/>
      <c r="AY59" s="484"/>
      <c r="AZ59" s="484"/>
      <c r="BA59" s="484"/>
      <c r="BB59" s="484"/>
      <c r="BC59" s="484"/>
      <c r="BD59" s="578"/>
      <c r="BE59" s="578"/>
      <c r="BF59" s="578"/>
      <c r="BG59" s="484"/>
      <c r="BH59" s="484"/>
      <c r="BI59" s="484"/>
      <c r="BJ59" s="484"/>
    </row>
    <row r="60" spans="1:74" s="397" customFormat="1" ht="11.95" customHeight="1" x14ac:dyDescent="0.2">
      <c r="A60" s="393"/>
      <c r="B60" s="774" t="s">
        <v>831</v>
      </c>
      <c r="C60" s="775"/>
      <c r="D60" s="775"/>
      <c r="E60" s="775"/>
      <c r="F60" s="775"/>
      <c r="G60" s="775"/>
      <c r="H60" s="775"/>
      <c r="I60" s="775"/>
      <c r="J60" s="775"/>
      <c r="K60" s="775"/>
      <c r="L60" s="775"/>
      <c r="M60" s="775"/>
      <c r="N60" s="775"/>
      <c r="O60" s="775"/>
      <c r="P60" s="775"/>
      <c r="Q60" s="753"/>
      <c r="R60" s="676"/>
      <c r="AY60" s="483"/>
      <c r="AZ60" s="483"/>
      <c r="BA60" s="483"/>
      <c r="BB60" s="483"/>
      <c r="BC60" s="483"/>
      <c r="BD60" s="577"/>
      <c r="BE60" s="577"/>
      <c r="BF60" s="577"/>
      <c r="BG60" s="483"/>
      <c r="BH60" s="483"/>
      <c r="BI60" s="483"/>
      <c r="BJ60" s="483"/>
    </row>
    <row r="61" spans="1:74" ht="11.95" customHeight="1" x14ac:dyDescent="0.2">
      <c r="B61" s="765" t="s">
        <v>1362</v>
      </c>
      <c r="C61" s="753"/>
      <c r="D61" s="753"/>
      <c r="E61" s="753"/>
      <c r="F61" s="753"/>
      <c r="G61" s="753"/>
      <c r="H61" s="753"/>
      <c r="I61" s="753"/>
      <c r="J61" s="753"/>
      <c r="K61" s="753"/>
      <c r="L61" s="753"/>
      <c r="M61" s="753"/>
      <c r="N61" s="753"/>
      <c r="O61" s="753"/>
      <c r="P61" s="753"/>
      <c r="Q61" s="753"/>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8.5" defaultRowHeight="10.7" x14ac:dyDescent="0.2"/>
  <cols>
    <col min="1" max="1" width="11.5" style="159" customWidth="1"/>
    <col min="2" max="2" width="31.875" style="152" customWidth="1"/>
    <col min="3" max="50" width="6.5" style="152" customWidth="1"/>
    <col min="51" max="55" width="6.5" style="445" customWidth="1"/>
    <col min="56" max="58" width="6.5" style="572" customWidth="1"/>
    <col min="59" max="62" width="6.5" style="445" customWidth="1"/>
    <col min="63" max="74" width="6.5" style="152" customWidth="1"/>
    <col min="75" max="16384" width="8.5" style="152"/>
  </cols>
  <sheetData>
    <row r="1" spans="1:74" ht="13.4" customHeight="1" x14ac:dyDescent="0.2">
      <c r="A1" s="735" t="s">
        <v>792</v>
      </c>
      <c r="B1" s="780" t="s">
        <v>1340</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row>
    <row r="2" spans="1:74" ht="12.85" x14ac:dyDescent="0.2">
      <c r="A2" s="736"/>
      <c r="B2" s="486" t="str">
        <f>"U.S. Energy Information Administration  |  Short-Term Energy Outlook  - "&amp;Dates!D1</f>
        <v>U.S. Energy Information Administration  |  Short-Term Energy Outlook  - June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2.85" x14ac:dyDescent="0.2">
      <c r="A3" s="14"/>
      <c r="B3" s="70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BG5" s="572"/>
      <c r="BK5" s="370"/>
      <c r="BL5" s="370"/>
      <c r="BM5" s="370"/>
      <c r="BN5" s="370"/>
      <c r="BO5" s="370"/>
      <c r="BP5" s="370"/>
      <c r="BQ5" s="370"/>
      <c r="BR5" s="370"/>
      <c r="BS5" s="370"/>
      <c r="BT5" s="370"/>
      <c r="BU5" s="370"/>
      <c r="BV5" s="370"/>
    </row>
    <row r="6" spans="1:74" ht="11.25" customHeight="1" x14ac:dyDescent="0.2">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28.063978319</v>
      </c>
      <c r="AB6" s="244">
        <v>27.847622797</v>
      </c>
      <c r="AC6" s="244">
        <v>27.916178158000001</v>
      </c>
      <c r="AD6" s="244">
        <v>25.438531232999999</v>
      </c>
      <c r="AE6" s="244">
        <v>22.867005416000001</v>
      </c>
      <c r="AF6" s="244">
        <v>24.505104567</v>
      </c>
      <c r="AG6" s="244">
        <v>25.314105834999999</v>
      </c>
      <c r="AH6" s="244">
        <v>24.807807318999998</v>
      </c>
      <c r="AI6" s="244">
        <v>25.232492567000001</v>
      </c>
      <c r="AJ6" s="244">
        <v>25.026319964999999</v>
      </c>
      <c r="AK6" s="244">
        <v>26.1441512</v>
      </c>
      <c r="AL6" s="244">
        <v>25.955995513000001</v>
      </c>
      <c r="AM6" s="244">
        <v>26.02037211</v>
      </c>
      <c r="AN6" s="244">
        <v>23.305612113999999</v>
      </c>
      <c r="AO6" s="244">
        <v>25.985271432000001</v>
      </c>
      <c r="AP6" s="244">
        <v>26.091235867000002</v>
      </c>
      <c r="AQ6" s="244">
        <v>26.469784690000001</v>
      </c>
      <c r="AR6" s="244">
        <v>26.529948567000002</v>
      </c>
      <c r="AS6" s="244">
        <v>26.707397142000001</v>
      </c>
      <c r="AT6" s="244">
        <v>26.415523307000001</v>
      </c>
      <c r="AU6" s="244">
        <v>25.847775379000002</v>
      </c>
      <c r="AV6" s="244">
        <v>27.287097145000001</v>
      </c>
      <c r="AW6" s="244">
        <v>27.738483979000002</v>
      </c>
      <c r="AX6" s="244">
        <v>27.41271764</v>
      </c>
      <c r="AY6" s="244">
        <v>26.670129113000002</v>
      </c>
      <c r="AZ6" s="244">
        <v>26.764432318000001</v>
      </c>
      <c r="BA6" s="244">
        <v>27.607411893999998</v>
      </c>
      <c r="BB6" s="244">
        <v>27.357246597</v>
      </c>
      <c r="BC6" s="244">
        <v>27.37209781</v>
      </c>
      <c r="BD6" s="368">
        <v>27.783388688999999</v>
      </c>
      <c r="BE6" s="368">
        <v>27.928392840000001</v>
      </c>
      <c r="BF6" s="368">
        <v>28.180576953999999</v>
      </c>
      <c r="BG6" s="368">
        <v>28.228290401999999</v>
      </c>
      <c r="BH6" s="368">
        <v>28.268641346999999</v>
      </c>
      <c r="BI6" s="368">
        <v>28.928396011</v>
      </c>
      <c r="BJ6" s="368">
        <v>28.946902981000001</v>
      </c>
      <c r="BK6" s="368">
        <v>28.972977745000001</v>
      </c>
      <c r="BL6" s="368">
        <v>28.993206484000002</v>
      </c>
      <c r="BM6" s="368">
        <v>29.052262940999999</v>
      </c>
      <c r="BN6" s="368">
        <v>29.177231150000001</v>
      </c>
      <c r="BO6" s="368">
        <v>29.245314842999999</v>
      </c>
      <c r="BP6" s="368">
        <v>29.271913018999999</v>
      </c>
      <c r="BQ6" s="368">
        <v>29.336368132</v>
      </c>
      <c r="BR6" s="368">
        <v>29.550653576999999</v>
      </c>
      <c r="BS6" s="368">
        <v>29.57297801</v>
      </c>
      <c r="BT6" s="368">
        <v>29.592059676000002</v>
      </c>
      <c r="BU6" s="368">
        <v>30.023979234999999</v>
      </c>
      <c r="BV6" s="368">
        <v>29.97052703</v>
      </c>
    </row>
    <row r="7" spans="1:74" ht="11.25" customHeight="1" x14ac:dyDescent="0.2">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5.5104584741</v>
      </c>
      <c r="AZ7" s="244">
        <v>5.7854584741000004</v>
      </c>
      <c r="BA7" s="244">
        <v>5.7630451947000001</v>
      </c>
      <c r="BB7" s="244">
        <v>5.7358087756999998</v>
      </c>
      <c r="BC7" s="244">
        <v>5.5519072649999996</v>
      </c>
      <c r="BD7" s="368">
        <v>5.683370708</v>
      </c>
      <c r="BE7" s="368">
        <v>5.7284691842999997</v>
      </c>
      <c r="BF7" s="368">
        <v>5.7592339728999997</v>
      </c>
      <c r="BG7" s="368">
        <v>5.7299590691000004</v>
      </c>
      <c r="BH7" s="368">
        <v>5.7633778982999999</v>
      </c>
      <c r="BI7" s="368">
        <v>5.8881725221999996</v>
      </c>
      <c r="BJ7" s="368">
        <v>5.8987912931000004</v>
      </c>
      <c r="BK7" s="368">
        <v>5.9506859644999999</v>
      </c>
      <c r="BL7" s="368">
        <v>5.9244745310000004</v>
      </c>
      <c r="BM7" s="368">
        <v>5.8801067921000003</v>
      </c>
      <c r="BN7" s="368">
        <v>5.8954565911000003</v>
      </c>
      <c r="BO7" s="368">
        <v>5.8653456755000004</v>
      </c>
      <c r="BP7" s="368">
        <v>5.8828556387999997</v>
      </c>
      <c r="BQ7" s="368">
        <v>5.8656801903</v>
      </c>
      <c r="BR7" s="368">
        <v>5.8959942904</v>
      </c>
      <c r="BS7" s="368">
        <v>5.9283347878999999</v>
      </c>
      <c r="BT7" s="368">
        <v>5.9198768038000003</v>
      </c>
      <c r="BU7" s="368">
        <v>5.9305870252000004</v>
      </c>
      <c r="BV7" s="368">
        <v>5.8871203603</v>
      </c>
    </row>
    <row r="8" spans="1:74" ht="11.25" customHeight="1" x14ac:dyDescent="0.2">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1.9293205094999999</v>
      </c>
      <c r="AZ8" s="244">
        <v>1.9101271657000001</v>
      </c>
      <c r="BA8" s="244">
        <v>1.9018274088</v>
      </c>
      <c r="BB8" s="244">
        <v>1.8836577102000001</v>
      </c>
      <c r="BC8" s="244">
        <v>1.9094002222999999</v>
      </c>
      <c r="BD8" s="368">
        <v>1.9253949811</v>
      </c>
      <c r="BE8" s="368">
        <v>1.9126452561</v>
      </c>
      <c r="BF8" s="368">
        <v>1.8999443807</v>
      </c>
      <c r="BG8" s="368">
        <v>1.8886107331999999</v>
      </c>
      <c r="BH8" s="368">
        <v>1.8748333491</v>
      </c>
      <c r="BI8" s="368">
        <v>1.8626952886999999</v>
      </c>
      <c r="BJ8" s="368">
        <v>1.8506036880000001</v>
      </c>
      <c r="BK8" s="368">
        <v>1.9186325801999999</v>
      </c>
      <c r="BL8" s="368">
        <v>1.906261853</v>
      </c>
      <c r="BM8" s="368">
        <v>1.8933851486</v>
      </c>
      <c r="BN8" s="368">
        <v>1.8806518588000001</v>
      </c>
      <c r="BO8" s="368">
        <v>1.8681818671999999</v>
      </c>
      <c r="BP8" s="368">
        <v>1.8560646803</v>
      </c>
      <c r="BQ8" s="368">
        <v>1.8436789412000001</v>
      </c>
      <c r="BR8" s="368">
        <v>1.8314614866000001</v>
      </c>
      <c r="BS8" s="368">
        <v>1.8194405216</v>
      </c>
      <c r="BT8" s="368">
        <v>1.8072090721</v>
      </c>
      <c r="BU8" s="368">
        <v>1.7955091096</v>
      </c>
      <c r="BV8" s="368">
        <v>1.7839742695</v>
      </c>
    </row>
    <row r="9" spans="1:74" ht="11.25" customHeight="1" x14ac:dyDescent="0.2">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20.501289418999999</v>
      </c>
      <c r="AB9" s="244">
        <v>20.165833896999999</v>
      </c>
      <c r="AC9" s="244">
        <v>20.307889257999999</v>
      </c>
      <c r="AD9" s="244">
        <v>18.476442333000001</v>
      </c>
      <c r="AE9" s="244">
        <v>16.244516516000001</v>
      </c>
      <c r="AF9" s="244">
        <v>17.629515667</v>
      </c>
      <c r="AG9" s="244">
        <v>18.490616934999998</v>
      </c>
      <c r="AH9" s="244">
        <v>18.050618418999999</v>
      </c>
      <c r="AI9" s="244">
        <v>18.341903667</v>
      </c>
      <c r="AJ9" s="244">
        <v>17.883731064999999</v>
      </c>
      <c r="AK9" s="244">
        <v>18.672962299999998</v>
      </c>
      <c r="AL9" s="244">
        <v>18.316606613000001</v>
      </c>
      <c r="AM9" s="244">
        <v>18.39910171</v>
      </c>
      <c r="AN9" s="244">
        <v>15.864341714</v>
      </c>
      <c r="AO9" s="244">
        <v>18.415301031999999</v>
      </c>
      <c r="AP9" s="244">
        <v>18.900265467000001</v>
      </c>
      <c r="AQ9" s="244">
        <v>19.188214290000001</v>
      </c>
      <c r="AR9" s="244">
        <v>19.065178166999999</v>
      </c>
      <c r="AS9" s="244">
        <v>19.125226741999999</v>
      </c>
      <c r="AT9" s="244">
        <v>19.085596161000002</v>
      </c>
      <c r="AU9" s="244">
        <v>18.609448232999998</v>
      </c>
      <c r="AV9" s="244">
        <v>19.671669999999999</v>
      </c>
      <c r="AW9" s="244">
        <v>20.028156833000001</v>
      </c>
      <c r="AX9" s="244">
        <v>19.922275257999999</v>
      </c>
      <c r="AY9" s="244">
        <v>19.230350129000001</v>
      </c>
      <c r="AZ9" s="244">
        <v>19.068846679</v>
      </c>
      <c r="BA9" s="244">
        <v>19.942539289999999</v>
      </c>
      <c r="BB9" s="244">
        <v>19.737780110999999</v>
      </c>
      <c r="BC9" s="244">
        <v>19.910790323000001</v>
      </c>
      <c r="BD9" s="368">
        <v>20.174623</v>
      </c>
      <c r="BE9" s="368">
        <v>20.287278400000002</v>
      </c>
      <c r="BF9" s="368">
        <v>20.521398600000001</v>
      </c>
      <c r="BG9" s="368">
        <v>20.609720599999999</v>
      </c>
      <c r="BH9" s="368">
        <v>20.630430100000002</v>
      </c>
      <c r="BI9" s="368">
        <v>21.177528200000001</v>
      </c>
      <c r="BJ9" s="368">
        <v>21.197507999999999</v>
      </c>
      <c r="BK9" s="368">
        <v>21.103659199999999</v>
      </c>
      <c r="BL9" s="368">
        <v>21.1624701</v>
      </c>
      <c r="BM9" s="368">
        <v>21.278770999999999</v>
      </c>
      <c r="BN9" s="368">
        <v>21.401122699999998</v>
      </c>
      <c r="BO9" s="368">
        <v>21.511787300000002</v>
      </c>
      <c r="BP9" s="368">
        <v>21.532992700000001</v>
      </c>
      <c r="BQ9" s="368">
        <v>21.627009000000001</v>
      </c>
      <c r="BR9" s="368">
        <v>21.823197799999999</v>
      </c>
      <c r="BS9" s="368">
        <v>21.825202699999998</v>
      </c>
      <c r="BT9" s="368">
        <v>21.864973800000001</v>
      </c>
      <c r="BU9" s="368">
        <v>22.2978831</v>
      </c>
      <c r="BV9" s="368">
        <v>22.299432400000001</v>
      </c>
    </row>
    <row r="10" spans="1:74" ht="11.2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443"/>
      <c r="BE10" s="443"/>
      <c r="BF10" s="443"/>
      <c r="BG10" s="443"/>
      <c r="BH10" s="443"/>
      <c r="BI10" s="443"/>
      <c r="BJ10" s="369"/>
      <c r="BK10" s="369"/>
      <c r="BL10" s="369"/>
      <c r="BM10" s="369"/>
      <c r="BN10" s="369"/>
      <c r="BO10" s="369"/>
      <c r="BP10" s="369"/>
      <c r="BQ10" s="369"/>
      <c r="BR10" s="369"/>
      <c r="BS10" s="369"/>
      <c r="BT10" s="369"/>
      <c r="BU10" s="369"/>
      <c r="BV10" s="369"/>
    </row>
    <row r="11" spans="1:74" ht="11.25" customHeight="1" x14ac:dyDescent="0.2">
      <c r="A11" s="159" t="s">
        <v>362</v>
      </c>
      <c r="B11" s="169" t="s">
        <v>378</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5.8517062654999998</v>
      </c>
      <c r="AZ11" s="244">
        <v>5.7639928143999999</v>
      </c>
      <c r="BA11" s="244">
        <v>5.8540886084999997</v>
      </c>
      <c r="BB11" s="244">
        <v>6.1587067694000002</v>
      </c>
      <c r="BC11" s="244">
        <v>6.7494687750000004</v>
      </c>
      <c r="BD11" s="368">
        <v>6.8923091470999998</v>
      </c>
      <c r="BE11" s="368">
        <v>7.0491671335000001</v>
      </c>
      <c r="BF11" s="368">
        <v>7.1408838444000002</v>
      </c>
      <c r="BG11" s="368">
        <v>7.2308145814999998</v>
      </c>
      <c r="BH11" s="368">
        <v>6.8451368310999996</v>
      </c>
      <c r="BI11" s="368">
        <v>6.6003022997</v>
      </c>
      <c r="BJ11" s="368">
        <v>6.4429593447000002</v>
      </c>
      <c r="BK11" s="368">
        <v>6.2512571498999998</v>
      </c>
      <c r="BL11" s="368">
        <v>6.2812643574000004</v>
      </c>
      <c r="BM11" s="368">
        <v>6.3012956694</v>
      </c>
      <c r="BN11" s="368">
        <v>6.6684494415</v>
      </c>
      <c r="BO11" s="368">
        <v>7.2097863028000004</v>
      </c>
      <c r="BP11" s="368">
        <v>7.2047275777999999</v>
      </c>
      <c r="BQ11" s="368">
        <v>7.2980996065000001</v>
      </c>
      <c r="BR11" s="368">
        <v>7.3451199178</v>
      </c>
      <c r="BS11" s="368">
        <v>7.4722903216000001</v>
      </c>
      <c r="BT11" s="368">
        <v>7.1425339403999999</v>
      </c>
      <c r="BU11" s="368">
        <v>6.8270221392000003</v>
      </c>
      <c r="BV11" s="368">
        <v>6.6220236316000003</v>
      </c>
    </row>
    <row r="12" spans="1:74" ht="11.25" customHeight="1" x14ac:dyDescent="0.2">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0.76571137584000004</v>
      </c>
      <c r="AZ12" s="244">
        <v>0.76807104837999995</v>
      </c>
      <c r="BA12" s="244">
        <v>0.76217098535000005</v>
      </c>
      <c r="BB12" s="244">
        <v>0.74930020148999998</v>
      </c>
      <c r="BC12" s="244">
        <v>0.74865291520999999</v>
      </c>
      <c r="BD12" s="368">
        <v>0.74801010824000003</v>
      </c>
      <c r="BE12" s="368">
        <v>0.77332048511999996</v>
      </c>
      <c r="BF12" s="368">
        <v>0.76262594148999996</v>
      </c>
      <c r="BG12" s="368">
        <v>0.77914822748000001</v>
      </c>
      <c r="BH12" s="368">
        <v>0.78065654396999995</v>
      </c>
      <c r="BI12" s="368">
        <v>0.78730945013999998</v>
      </c>
      <c r="BJ12" s="368">
        <v>0.79415841671999998</v>
      </c>
      <c r="BK12" s="368">
        <v>0.80969607757999995</v>
      </c>
      <c r="BL12" s="368">
        <v>0.8123995584</v>
      </c>
      <c r="BM12" s="368">
        <v>0.80631200971999994</v>
      </c>
      <c r="BN12" s="368">
        <v>0.79366579961999995</v>
      </c>
      <c r="BO12" s="368">
        <v>0.79126467443000004</v>
      </c>
      <c r="BP12" s="368">
        <v>0.79024478490000005</v>
      </c>
      <c r="BQ12" s="368">
        <v>0.81629276723999999</v>
      </c>
      <c r="BR12" s="368">
        <v>0.80518550815000001</v>
      </c>
      <c r="BS12" s="368">
        <v>0.82305324695000004</v>
      </c>
      <c r="BT12" s="368">
        <v>0.82533333978000001</v>
      </c>
      <c r="BU12" s="368">
        <v>0.83312959682999999</v>
      </c>
      <c r="BV12" s="368">
        <v>0.84037450761999999</v>
      </c>
    </row>
    <row r="13" spans="1:74" ht="11.25" customHeight="1" x14ac:dyDescent="0.2">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3.3840714711</v>
      </c>
      <c r="AZ13" s="244">
        <v>3.2685345932000001</v>
      </c>
      <c r="BA13" s="244">
        <v>3.3383611524000001</v>
      </c>
      <c r="BB13" s="244">
        <v>3.5779339286999998</v>
      </c>
      <c r="BC13" s="244">
        <v>4.1343443622000002</v>
      </c>
      <c r="BD13" s="368">
        <v>4.2908201209000003</v>
      </c>
      <c r="BE13" s="368">
        <v>4.4067939742000002</v>
      </c>
      <c r="BF13" s="368">
        <v>4.4847285306</v>
      </c>
      <c r="BG13" s="368">
        <v>4.5207063336999997</v>
      </c>
      <c r="BH13" s="368">
        <v>4.1244936844</v>
      </c>
      <c r="BI13" s="368">
        <v>3.8842053309</v>
      </c>
      <c r="BJ13" s="368">
        <v>3.6958909456</v>
      </c>
      <c r="BK13" s="368">
        <v>3.4775725992000002</v>
      </c>
      <c r="BL13" s="368">
        <v>3.4974762948999998</v>
      </c>
      <c r="BM13" s="368">
        <v>3.5367781839000001</v>
      </c>
      <c r="BN13" s="368">
        <v>3.9063112660999999</v>
      </c>
      <c r="BO13" s="368">
        <v>4.4476191745999998</v>
      </c>
      <c r="BP13" s="368">
        <v>4.4583385267000004</v>
      </c>
      <c r="BQ13" s="368">
        <v>4.5246138644</v>
      </c>
      <c r="BR13" s="368">
        <v>4.5784401311999998</v>
      </c>
      <c r="BS13" s="368">
        <v>4.6688612113000003</v>
      </c>
      <c r="BT13" s="368">
        <v>4.3351464110000002</v>
      </c>
      <c r="BU13" s="368">
        <v>4.0148594208999997</v>
      </c>
      <c r="BV13" s="368">
        <v>3.7962016233</v>
      </c>
    </row>
    <row r="14" spans="1:74" ht="11.25" customHeight="1" x14ac:dyDescent="0.2">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0.77072664347999997</v>
      </c>
      <c r="AZ14" s="244">
        <v>0.76972664347999997</v>
      </c>
      <c r="BA14" s="244">
        <v>0.77094272075000003</v>
      </c>
      <c r="BB14" s="244">
        <v>0.76386941311000001</v>
      </c>
      <c r="BC14" s="244">
        <v>0.74794108962000005</v>
      </c>
      <c r="BD14" s="368">
        <v>0.74404984878000002</v>
      </c>
      <c r="BE14" s="368">
        <v>0.74005957155000002</v>
      </c>
      <c r="BF14" s="368">
        <v>0.73604669326000005</v>
      </c>
      <c r="BG14" s="368">
        <v>0.73307981173000003</v>
      </c>
      <c r="BH14" s="368">
        <v>0.73001701358000004</v>
      </c>
      <c r="BI14" s="368">
        <v>0.72711854393999997</v>
      </c>
      <c r="BJ14" s="368">
        <v>0.72419802042000003</v>
      </c>
      <c r="BK14" s="368">
        <v>0.68933367767999998</v>
      </c>
      <c r="BL14" s="368">
        <v>0.68862521896999995</v>
      </c>
      <c r="BM14" s="368">
        <v>0.68943328124000003</v>
      </c>
      <c r="BN14" s="368">
        <v>0.68313880387000003</v>
      </c>
      <c r="BO14" s="368">
        <v>0.66890398131999995</v>
      </c>
      <c r="BP14" s="368">
        <v>0.66545788143999995</v>
      </c>
      <c r="BQ14" s="368">
        <v>0.66185248376000005</v>
      </c>
      <c r="BR14" s="368">
        <v>0.65827689021000002</v>
      </c>
      <c r="BS14" s="368">
        <v>0.65563367493000002</v>
      </c>
      <c r="BT14" s="368">
        <v>0.65285741612000003</v>
      </c>
      <c r="BU14" s="368">
        <v>0.65026901820000005</v>
      </c>
      <c r="BV14" s="368">
        <v>0.64771059428</v>
      </c>
    </row>
    <row r="15" spans="1:74" ht="11.25" customHeight="1" x14ac:dyDescent="0.2">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0.45880068617999997</v>
      </c>
      <c r="AZ15" s="244">
        <v>0.48080068617999999</v>
      </c>
      <c r="BA15" s="244">
        <v>0.49773657097000001</v>
      </c>
      <c r="BB15" s="244">
        <v>0.52275838431999999</v>
      </c>
      <c r="BC15" s="244">
        <v>0.53773705633000002</v>
      </c>
      <c r="BD15" s="368">
        <v>0.52270469403999997</v>
      </c>
      <c r="BE15" s="368">
        <v>0.52270180094999996</v>
      </c>
      <c r="BF15" s="368">
        <v>0.52770563299999995</v>
      </c>
      <c r="BG15" s="368">
        <v>0.53269577829000003</v>
      </c>
      <c r="BH15" s="368">
        <v>0.53771446446000004</v>
      </c>
      <c r="BI15" s="368">
        <v>0.52268425317</v>
      </c>
      <c r="BJ15" s="368">
        <v>0.52766060422000005</v>
      </c>
      <c r="BK15" s="368">
        <v>0.53400057912999999</v>
      </c>
      <c r="BL15" s="368">
        <v>0.54032215985999998</v>
      </c>
      <c r="BM15" s="368">
        <v>0.54679864838000003</v>
      </c>
      <c r="BN15" s="368">
        <v>0.55334736669999995</v>
      </c>
      <c r="BO15" s="368">
        <v>0.55995371297999996</v>
      </c>
      <c r="BP15" s="368">
        <v>0.56660700246999995</v>
      </c>
      <c r="BQ15" s="368">
        <v>0.57338793867000004</v>
      </c>
      <c r="BR15" s="368">
        <v>0.58024121549999996</v>
      </c>
      <c r="BS15" s="368">
        <v>0.58716406593000003</v>
      </c>
      <c r="BT15" s="368">
        <v>0.59420967452999995</v>
      </c>
      <c r="BU15" s="368">
        <v>0.60128355129</v>
      </c>
      <c r="BV15" s="368">
        <v>0.60843368689999999</v>
      </c>
    </row>
    <row r="16" spans="1:74" ht="11.25" customHeight="1" x14ac:dyDescent="0.2">
      <c r="A16" s="159" t="s">
        <v>251</v>
      </c>
      <c r="B16" s="170" t="s">
        <v>342</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0.47239608893000001</v>
      </c>
      <c r="AZ16" s="244">
        <v>0.47685984317000002</v>
      </c>
      <c r="BA16" s="244">
        <v>0.4848771791</v>
      </c>
      <c r="BB16" s="244">
        <v>0.54484484169000003</v>
      </c>
      <c r="BC16" s="244">
        <v>0.58079335165000001</v>
      </c>
      <c r="BD16" s="368">
        <v>0.58672437517999998</v>
      </c>
      <c r="BE16" s="368">
        <v>0.60629130159</v>
      </c>
      <c r="BF16" s="368">
        <v>0.62977704601999995</v>
      </c>
      <c r="BG16" s="368">
        <v>0.66518443024999996</v>
      </c>
      <c r="BH16" s="368">
        <v>0.67225512473000004</v>
      </c>
      <c r="BI16" s="368">
        <v>0.67898472158000001</v>
      </c>
      <c r="BJ16" s="368">
        <v>0.70105135771000004</v>
      </c>
      <c r="BK16" s="368">
        <v>0.74065421632999995</v>
      </c>
      <c r="BL16" s="368">
        <v>0.74244112522000005</v>
      </c>
      <c r="BM16" s="368">
        <v>0.72197354613999998</v>
      </c>
      <c r="BN16" s="368">
        <v>0.73198620514000001</v>
      </c>
      <c r="BO16" s="368">
        <v>0.74204475951000004</v>
      </c>
      <c r="BP16" s="368">
        <v>0.72407938226000002</v>
      </c>
      <c r="BQ16" s="368">
        <v>0.72195255245000001</v>
      </c>
      <c r="BR16" s="368">
        <v>0.72297617274000003</v>
      </c>
      <c r="BS16" s="368">
        <v>0.73757812249999999</v>
      </c>
      <c r="BT16" s="368">
        <v>0.73498709894000003</v>
      </c>
      <c r="BU16" s="368">
        <v>0.72748055203999995</v>
      </c>
      <c r="BV16" s="368">
        <v>0.72930321941999998</v>
      </c>
    </row>
    <row r="17" spans="1:74" ht="11.2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443"/>
      <c r="BE17" s="443"/>
      <c r="BF17" s="443"/>
      <c r="BG17" s="443"/>
      <c r="BH17" s="443"/>
      <c r="BI17" s="443"/>
      <c r="BJ17" s="369"/>
      <c r="BK17" s="369"/>
      <c r="BL17" s="369"/>
      <c r="BM17" s="369"/>
      <c r="BN17" s="369"/>
      <c r="BO17" s="369"/>
      <c r="BP17" s="369"/>
      <c r="BQ17" s="369"/>
      <c r="BR17" s="369"/>
      <c r="BS17" s="369"/>
      <c r="BT17" s="369"/>
      <c r="BU17" s="369"/>
      <c r="BV17" s="369"/>
    </row>
    <row r="18" spans="1:74" ht="11.25" customHeight="1" x14ac:dyDescent="0.2">
      <c r="A18" s="159" t="s">
        <v>344</v>
      </c>
      <c r="B18" s="169" t="s">
        <v>379</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4.3646140227999997</v>
      </c>
      <c r="AN18" s="244">
        <v>4.2849589382</v>
      </c>
      <c r="AO18" s="244">
        <v>4.3637709735000003</v>
      </c>
      <c r="AP18" s="244">
        <v>3.9848437054999999</v>
      </c>
      <c r="AQ18" s="244">
        <v>3.8157986545</v>
      </c>
      <c r="AR18" s="244">
        <v>3.7070246479</v>
      </c>
      <c r="AS18" s="244">
        <v>4.0774580868000001</v>
      </c>
      <c r="AT18" s="244">
        <v>4.1770020558000001</v>
      </c>
      <c r="AU18" s="244">
        <v>4.1160061739999998</v>
      </c>
      <c r="AV18" s="244">
        <v>4.1489168158999998</v>
      </c>
      <c r="AW18" s="244">
        <v>4.0180413488999998</v>
      </c>
      <c r="AX18" s="244">
        <v>4.1886706830999998</v>
      </c>
      <c r="AY18" s="244">
        <v>4.0588846318999998</v>
      </c>
      <c r="AZ18" s="244">
        <v>4.1431772206000002</v>
      </c>
      <c r="BA18" s="244">
        <v>4.0321416619999999</v>
      </c>
      <c r="BB18" s="244">
        <v>3.9713370273000002</v>
      </c>
      <c r="BC18" s="244">
        <v>4.0663952458999999</v>
      </c>
      <c r="BD18" s="368">
        <v>4.1536781387000001</v>
      </c>
      <c r="BE18" s="368">
        <v>4.0827698546000004</v>
      </c>
      <c r="BF18" s="368">
        <v>4.0438125761999997</v>
      </c>
      <c r="BG18" s="368">
        <v>3.9148511042999998</v>
      </c>
      <c r="BH18" s="368">
        <v>4.2061758532000004</v>
      </c>
      <c r="BI18" s="368">
        <v>4.2627742509999997</v>
      </c>
      <c r="BJ18" s="368">
        <v>4.3025372040000001</v>
      </c>
      <c r="BK18" s="368">
        <v>4.3146613910999996</v>
      </c>
      <c r="BL18" s="368">
        <v>4.3493926590000003</v>
      </c>
      <c r="BM18" s="368">
        <v>4.3769895624000004</v>
      </c>
      <c r="BN18" s="368">
        <v>4.4018287635000002</v>
      </c>
      <c r="BO18" s="368">
        <v>4.3389023376000004</v>
      </c>
      <c r="BP18" s="368">
        <v>4.3511264798999996</v>
      </c>
      <c r="BQ18" s="368">
        <v>4.3898226208000004</v>
      </c>
      <c r="BR18" s="368">
        <v>4.2939999439000003</v>
      </c>
      <c r="BS18" s="368">
        <v>4.1810758459999997</v>
      </c>
      <c r="BT18" s="368">
        <v>4.4848056857999996</v>
      </c>
      <c r="BU18" s="368">
        <v>4.4956950412000003</v>
      </c>
      <c r="BV18" s="368">
        <v>4.4947985216999999</v>
      </c>
    </row>
    <row r="19" spans="1:74" ht="11.25" customHeight="1" x14ac:dyDescent="0.2">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1.9714143077999999</v>
      </c>
      <c r="AZ19" s="244">
        <v>2.0022483515</v>
      </c>
      <c r="BA19" s="244">
        <v>1.9448753353999999</v>
      </c>
      <c r="BB19" s="244">
        <v>1.8773489029999999</v>
      </c>
      <c r="BC19" s="244">
        <v>1.984585834</v>
      </c>
      <c r="BD19" s="368">
        <v>2.0718469733</v>
      </c>
      <c r="BE19" s="368">
        <v>2.0755217500000001</v>
      </c>
      <c r="BF19" s="368">
        <v>2.1264278135999999</v>
      </c>
      <c r="BG19" s="368">
        <v>1.8787866536</v>
      </c>
      <c r="BH19" s="368">
        <v>2.1402841003000002</v>
      </c>
      <c r="BI19" s="368">
        <v>2.1931658644000001</v>
      </c>
      <c r="BJ19" s="368">
        <v>2.2331078069000001</v>
      </c>
      <c r="BK19" s="368">
        <v>2.263488663</v>
      </c>
      <c r="BL19" s="368">
        <v>2.2989779000000001</v>
      </c>
      <c r="BM19" s="368">
        <v>2.3343393478999999</v>
      </c>
      <c r="BN19" s="368">
        <v>2.3722457531000001</v>
      </c>
      <c r="BO19" s="368">
        <v>2.2838004168000001</v>
      </c>
      <c r="BP19" s="368">
        <v>2.2879557029000002</v>
      </c>
      <c r="BQ19" s="368">
        <v>2.3938259222</v>
      </c>
      <c r="BR19" s="368">
        <v>2.3967485820999999</v>
      </c>
      <c r="BS19" s="368">
        <v>2.1363076138000001</v>
      </c>
      <c r="BT19" s="368">
        <v>2.4057120945000001</v>
      </c>
      <c r="BU19" s="368">
        <v>2.4102680446</v>
      </c>
      <c r="BV19" s="368">
        <v>2.4084838057</v>
      </c>
    </row>
    <row r="20" spans="1:74" ht="11.25" customHeight="1" x14ac:dyDescent="0.2">
      <c r="A20" s="159" t="s">
        <v>1020</v>
      </c>
      <c r="B20" s="170" t="s">
        <v>1021</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1.090964467</v>
      </c>
      <c r="AN20" s="244">
        <v>1.0343277253000001</v>
      </c>
      <c r="AO20" s="244">
        <v>1.1025893213</v>
      </c>
      <c r="AP20" s="244">
        <v>0.83477143534999998</v>
      </c>
      <c r="AQ20" s="244">
        <v>0.86495117705000002</v>
      </c>
      <c r="AR20" s="244">
        <v>0.73471309880000002</v>
      </c>
      <c r="AS20" s="244">
        <v>0.88554492927999995</v>
      </c>
      <c r="AT20" s="244">
        <v>0.94300445557000001</v>
      </c>
      <c r="AU20" s="244">
        <v>0.95032750496999996</v>
      </c>
      <c r="AV20" s="244">
        <v>0.96088962185000004</v>
      </c>
      <c r="AW20" s="244">
        <v>0.89309550099000001</v>
      </c>
      <c r="AX20" s="244">
        <v>0.92489552689999999</v>
      </c>
      <c r="AY20" s="244">
        <v>0.95287143152999998</v>
      </c>
      <c r="AZ20" s="244">
        <v>0.98534085167999996</v>
      </c>
      <c r="BA20" s="244">
        <v>0.94984806394999999</v>
      </c>
      <c r="BB20" s="244">
        <v>0.96861932789000005</v>
      </c>
      <c r="BC20" s="244">
        <v>0.96328247760999997</v>
      </c>
      <c r="BD20" s="368">
        <v>0.95822160223999997</v>
      </c>
      <c r="BE20" s="368">
        <v>0.88265996897999999</v>
      </c>
      <c r="BF20" s="368">
        <v>0.78800126225</v>
      </c>
      <c r="BG20" s="368">
        <v>0.90635672028000003</v>
      </c>
      <c r="BH20" s="368">
        <v>0.93547953435999998</v>
      </c>
      <c r="BI20" s="368">
        <v>0.93523537435000004</v>
      </c>
      <c r="BJ20" s="368">
        <v>0.93493323868</v>
      </c>
      <c r="BK20" s="368">
        <v>0.92979168071999996</v>
      </c>
      <c r="BL20" s="368">
        <v>0.92568949091999997</v>
      </c>
      <c r="BM20" s="368">
        <v>0.92014763514999998</v>
      </c>
      <c r="BN20" s="368">
        <v>0.91676644946999997</v>
      </c>
      <c r="BO20" s="368">
        <v>0.91584247032999999</v>
      </c>
      <c r="BP20" s="368">
        <v>0.91759743165999996</v>
      </c>
      <c r="BQ20" s="368">
        <v>0.85050271988000004</v>
      </c>
      <c r="BR20" s="368">
        <v>0.76699436139999999</v>
      </c>
      <c r="BS20" s="368">
        <v>0.89338702132000003</v>
      </c>
      <c r="BT20" s="368">
        <v>0.92840629242999995</v>
      </c>
      <c r="BU20" s="368">
        <v>0.93157500664000004</v>
      </c>
      <c r="BV20" s="368">
        <v>0.93097441927000002</v>
      </c>
    </row>
    <row r="21" spans="1:74" ht="11.2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443"/>
      <c r="BE21" s="443"/>
      <c r="BF21" s="443"/>
      <c r="BG21" s="443"/>
      <c r="BH21" s="443"/>
      <c r="BI21" s="443"/>
      <c r="BJ21" s="369"/>
      <c r="BK21" s="369"/>
      <c r="BL21" s="369"/>
      <c r="BM21" s="369"/>
      <c r="BN21" s="369"/>
      <c r="BO21" s="369"/>
      <c r="BP21" s="369"/>
      <c r="BQ21" s="369"/>
      <c r="BR21" s="369"/>
      <c r="BS21" s="369"/>
      <c r="BT21" s="369"/>
      <c r="BU21" s="369"/>
      <c r="BV21" s="369"/>
    </row>
    <row r="22" spans="1:74" ht="11.25" customHeight="1" x14ac:dyDescent="0.2">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14.718661044999999</v>
      </c>
      <c r="AB22" s="244">
        <v>14.713664335000001</v>
      </c>
      <c r="AC22" s="244">
        <v>14.687506845</v>
      </c>
      <c r="AD22" s="244">
        <v>14.738010635</v>
      </c>
      <c r="AE22" s="244">
        <v>12.475267521999999</v>
      </c>
      <c r="AF22" s="244">
        <v>12.269654242</v>
      </c>
      <c r="AG22" s="244">
        <v>12.320071134999999</v>
      </c>
      <c r="AH22" s="244">
        <v>12.868600708000001</v>
      </c>
      <c r="AI22" s="244">
        <v>12.892236688000001</v>
      </c>
      <c r="AJ22" s="244">
        <v>13.032627213</v>
      </c>
      <c r="AK22" s="244">
        <v>13.129052522</v>
      </c>
      <c r="AL22" s="244">
        <v>13.164611495999999</v>
      </c>
      <c r="AM22" s="244">
        <v>13.302184284999999</v>
      </c>
      <c r="AN22" s="244">
        <v>13.357579763</v>
      </c>
      <c r="AO22" s="244">
        <v>13.474124583</v>
      </c>
      <c r="AP22" s="244">
        <v>13.622057369</v>
      </c>
      <c r="AQ22" s="244">
        <v>13.62590853</v>
      </c>
      <c r="AR22" s="244">
        <v>13.594163505999999</v>
      </c>
      <c r="AS22" s="244">
        <v>13.658863632999999</v>
      </c>
      <c r="AT22" s="244">
        <v>13.367866595000001</v>
      </c>
      <c r="AU22" s="244">
        <v>13.727637538</v>
      </c>
      <c r="AV22" s="244">
        <v>14.124629888999999</v>
      </c>
      <c r="AW22" s="244">
        <v>14.272844093</v>
      </c>
      <c r="AX22" s="244">
        <v>14.284769133999999</v>
      </c>
      <c r="AY22" s="244">
        <v>14.337268143999999</v>
      </c>
      <c r="AZ22" s="244">
        <v>14.382276582999999</v>
      </c>
      <c r="BA22" s="244">
        <v>14.311057471</v>
      </c>
      <c r="BB22" s="244">
        <v>13.176331076</v>
      </c>
      <c r="BC22" s="244">
        <v>13.410026653999999</v>
      </c>
      <c r="BD22" s="368">
        <v>12.928538909</v>
      </c>
      <c r="BE22" s="368">
        <v>13.076362830000001</v>
      </c>
      <c r="BF22" s="368">
        <v>13.170461664999999</v>
      </c>
      <c r="BG22" s="368">
        <v>13.081873712</v>
      </c>
      <c r="BH22" s="368">
        <v>13.056254808</v>
      </c>
      <c r="BI22" s="368">
        <v>13.061398695999999</v>
      </c>
      <c r="BJ22" s="368">
        <v>12.954164039</v>
      </c>
      <c r="BK22" s="368">
        <v>12.90983116</v>
      </c>
      <c r="BL22" s="368">
        <v>12.805496166999999</v>
      </c>
      <c r="BM22" s="368">
        <v>12.705322164</v>
      </c>
      <c r="BN22" s="368">
        <v>12.641753145999999</v>
      </c>
      <c r="BO22" s="368">
        <v>12.425703244999999</v>
      </c>
      <c r="BP22" s="368">
        <v>12.58792102</v>
      </c>
      <c r="BQ22" s="368">
        <v>12.546154168999999</v>
      </c>
      <c r="BR22" s="368">
        <v>12.37539288</v>
      </c>
      <c r="BS22" s="368">
        <v>12.386391024</v>
      </c>
      <c r="BT22" s="368">
        <v>12.390076972999999</v>
      </c>
      <c r="BU22" s="368">
        <v>12.427891513000001</v>
      </c>
      <c r="BV22" s="368">
        <v>12.395535411999999</v>
      </c>
    </row>
    <row r="23" spans="1:74" ht="11.25" customHeight="1" x14ac:dyDescent="0.2">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0.70365909526000003</v>
      </c>
      <c r="AZ23" s="244">
        <v>0.68695909525999999</v>
      </c>
      <c r="BA23" s="244">
        <v>0.69939682012000004</v>
      </c>
      <c r="BB23" s="244">
        <v>0.69605010967000003</v>
      </c>
      <c r="BC23" s="244">
        <v>0.69457613153999997</v>
      </c>
      <c r="BD23" s="368">
        <v>0.69694884950000002</v>
      </c>
      <c r="BE23" s="368">
        <v>0.69615614923000002</v>
      </c>
      <c r="BF23" s="368">
        <v>0.69236989349</v>
      </c>
      <c r="BG23" s="368">
        <v>0.68892982448999995</v>
      </c>
      <c r="BH23" s="368">
        <v>0.69257715289999999</v>
      </c>
      <c r="BI23" s="368">
        <v>0.68903131517000005</v>
      </c>
      <c r="BJ23" s="368">
        <v>0.68594422830000001</v>
      </c>
      <c r="BK23" s="368">
        <v>0.68463092597999997</v>
      </c>
      <c r="BL23" s="368">
        <v>0.68141305419999998</v>
      </c>
      <c r="BM23" s="368">
        <v>0.67810065295999999</v>
      </c>
      <c r="BN23" s="368">
        <v>0.65463215139999997</v>
      </c>
      <c r="BO23" s="368">
        <v>0.66642152323000003</v>
      </c>
      <c r="BP23" s="368">
        <v>0.66334556199000005</v>
      </c>
      <c r="BQ23" s="368">
        <v>0.66016559336000002</v>
      </c>
      <c r="BR23" s="368">
        <v>0.64601669403999995</v>
      </c>
      <c r="BS23" s="368">
        <v>0.64692653612999995</v>
      </c>
      <c r="BT23" s="368">
        <v>0.66997641351000004</v>
      </c>
      <c r="BU23" s="368">
        <v>0.67096947959999997</v>
      </c>
      <c r="BV23" s="368">
        <v>0.67200680327999995</v>
      </c>
    </row>
    <row r="24" spans="1:74" ht="11.25" customHeight="1" x14ac:dyDescent="0.2">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2.0215209217000001</v>
      </c>
      <c r="AZ24" s="244">
        <v>2.0243518616</v>
      </c>
      <c r="BA24" s="244">
        <v>1.9734371261999999</v>
      </c>
      <c r="BB24" s="244">
        <v>1.8007100662</v>
      </c>
      <c r="BC24" s="244">
        <v>1.9163161377</v>
      </c>
      <c r="BD24" s="368">
        <v>1.6321926188</v>
      </c>
      <c r="BE24" s="368">
        <v>1.8800152556</v>
      </c>
      <c r="BF24" s="368">
        <v>2.0290092429</v>
      </c>
      <c r="BG24" s="368">
        <v>1.9687413388999999</v>
      </c>
      <c r="BH24" s="368">
        <v>1.9672589913</v>
      </c>
      <c r="BI24" s="368">
        <v>2.0245493831000001</v>
      </c>
      <c r="BJ24" s="368">
        <v>2.0214121082999998</v>
      </c>
      <c r="BK24" s="368">
        <v>2.0470536259999998</v>
      </c>
      <c r="BL24" s="368">
        <v>2.0439994959000001</v>
      </c>
      <c r="BM24" s="368">
        <v>2.0248212606</v>
      </c>
      <c r="BN24" s="368">
        <v>2.0217521278000001</v>
      </c>
      <c r="BO24" s="368">
        <v>1.8294437911000001</v>
      </c>
      <c r="BP24" s="368">
        <v>2.0307280638999998</v>
      </c>
      <c r="BQ24" s="368">
        <v>2.0276908798000002</v>
      </c>
      <c r="BR24" s="368">
        <v>1.9081168951</v>
      </c>
      <c r="BS24" s="368">
        <v>1.9538558219</v>
      </c>
      <c r="BT24" s="368">
        <v>1.9730412378</v>
      </c>
      <c r="BU24" s="368">
        <v>2.0439529806999999</v>
      </c>
      <c r="BV24" s="368">
        <v>2.0466576215000001</v>
      </c>
    </row>
    <row r="25" spans="1:74" ht="11.25" customHeight="1" x14ac:dyDescent="0.2">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11.277783275999999</v>
      </c>
      <c r="AZ25" s="244">
        <v>11.330900442000001</v>
      </c>
      <c r="BA25" s="244">
        <v>11.287992244</v>
      </c>
      <c r="BB25" s="244">
        <v>10.32317259</v>
      </c>
      <c r="BC25" s="244">
        <v>10.43542163</v>
      </c>
      <c r="BD25" s="368">
        <v>10.235799515</v>
      </c>
      <c r="BE25" s="368">
        <v>10.135833295999999</v>
      </c>
      <c r="BF25" s="368">
        <v>10.085788551</v>
      </c>
      <c r="BG25" s="368">
        <v>10.060903621</v>
      </c>
      <c r="BH25" s="368">
        <v>10.035685429000001</v>
      </c>
      <c r="BI25" s="368">
        <v>9.9860381961000009</v>
      </c>
      <c r="BJ25" s="368">
        <v>9.8863143374</v>
      </c>
      <c r="BK25" s="368">
        <v>9.8108475630999994</v>
      </c>
      <c r="BL25" s="368">
        <v>9.7114783289000002</v>
      </c>
      <c r="BM25" s="368">
        <v>9.6361936359999998</v>
      </c>
      <c r="BN25" s="368">
        <v>9.5996305758999991</v>
      </c>
      <c r="BO25" s="368">
        <v>9.5634657896000004</v>
      </c>
      <c r="BP25" s="368">
        <v>9.5278343465000006</v>
      </c>
      <c r="BQ25" s="368">
        <v>9.4918043394999998</v>
      </c>
      <c r="BR25" s="368">
        <v>9.4560321378999994</v>
      </c>
      <c r="BS25" s="368">
        <v>9.4205607671999996</v>
      </c>
      <c r="BT25" s="368">
        <v>9.3847800633999992</v>
      </c>
      <c r="BU25" s="368">
        <v>9.3498043522999996</v>
      </c>
      <c r="BV25" s="368">
        <v>9.3150844008</v>
      </c>
    </row>
    <row r="26" spans="1:74" ht="11.25" customHeight="1" x14ac:dyDescent="0.2">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0.23829052562</v>
      </c>
      <c r="AX26" s="244">
        <v>0.23829052562</v>
      </c>
      <c r="AY26" s="244">
        <v>0.22679989177000001</v>
      </c>
      <c r="AZ26" s="244">
        <v>0.22679989177000001</v>
      </c>
      <c r="BA26" s="244">
        <v>0.22688352848000001</v>
      </c>
      <c r="BB26" s="244">
        <v>0.22685516647000001</v>
      </c>
      <c r="BC26" s="244">
        <v>0.22688289741000001</v>
      </c>
      <c r="BD26" s="368">
        <v>0.22692497525999999</v>
      </c>
      <c r="BE26" s="368">
        <v>0.22692873690000001</v>
      </c>
      <c r="BF26" s="368">
        <v>0.22692375442000001</v>
      </c>
      <c r="BG26" s="368">
        <v>0.22693656763</v>
      </c>
      <c r="BH26" s="368">
        <v>0.22691227164</v>
      </c>
      <c r="BI26" s="368">
        <v>0.22695155274000001</v>
      </c>
      <c r="BJ26" s="368">
        <v>0.2269823014</v>
      </c>
      <c r="BK26" s="368">
        <v>0.23654932828</v>
      </c>
      <c r="BL26" s="368">
        <v>0.23661956481999999</v>
      </c>
      <c r="BM26" s="368">
        <v>0.23658786391</v>
      </c>
      <c r="BN26" s="368">
        <v>0.23656291826</v>
      </c>
      <c r="BO26" s="368">
        <v>0.23656492136000001</v>
      </c>
      <c r="BP26" s="368">
        <v>0.23660898820000001</v>
      </c>
      <c r="BQ26" s="368">
        <v>0.23659142427999999</v>
      </c>
      <c r="BR26" s="368">
        <v>0.23658539129</v>
      </c>
      <c r="BS26" s="368">
        <v>0.23659575403999999</v>
      </c>
      <c r="BT26" s="368">
        <v>0.23655464355</v>
      </c>
      <c r="BU26" s="368">
        <v>0.23658621459000001</v>
      </c>
      <c r="BV26" s="368">
        <v>0.23662938226999999</v>
      </c>
    </row>
    <row r="27" spans="1:74" ht="11.25" customHeight="1" x14ac:dyDescent="0.2">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0.10463122</v>
      </c>
      <c r="AI27" s="244">
        <v>0.10416922000000001</v>
      </c>
      <c r="AJ27" s="244">
        <v>0.10397122</v>
      </c>
      <c r="AK27" s="244">
        <v>0.10360022000000001</v>
      </c>
      <c r="AL27" s="244">
        <v>0.10331522</v>
      </c>
      <c r="AM27" s="244">
        <v>0.10320909</v>
      </c>
      <c r="AN27" s="244">
        <v>0.10349909</v>
      </c>
      <c r="AO27" s="244">
        <v>0.10317309</v>
      </c>
      <c r="AP27" s="244">
        <v>0.10254409</v>
      </c>
      <c r="AQ27" s="244">
        <v>0.10407709</v>
      </c>
      <c r="AR27" s="244">
        <v>0.10603509</v>
      </c>
      <c r="AS27" s="244">
        <v>0.10432408999999999</v>
      </c>
      <c r="AT27" s="244">
        <v>0.10418107899</v>
      </c>
      <c r="AU27" s="244">
        <v>0.10376407898999999</v>
      </c>
      <c r="AV27" s="244">
        <v>0.10283807899</v>
      </c>
      <c r="AW27" s="244">
        <v>0.10139407899</v>
      </c>
      <c r="AX27" s="244">
        <v>0.10276907899</v>
      </c>
      <c r="AY27" s="244">
        <v>0.10750495902</v>
      </c>
      <c r="AZ27" s="244">
        <v>0.11326529236000001</v>
      </c>
      <c r="BA27" s="244">
        <v>0.12334775167000001</v>
      </c>
      <c r="BB27" s="244">
        <v>0.12954314343000001</v>
      </c>
      <c r="BC27" s="244">
        <v>0.13682985702</v>
      </c>
      <c r="BD27" s="368">
        <v>0.13667295117</v>
      </c>
      <c r="BE27" s="368">
        <v>0.13742939160000001</v>
      </c>
      <c r="BF27" s="368">
        <v>0.13637022348</v>
      </c>
      <c r="BG27" s="368">
        <v>0.13636236047</v>
      </c>
      <c r="BH27" s="368">
        <v>0.13382096338999999</v>
      </c>
      <c r="BI27" s="368">
        <v>0.13482824928000001</v>
      </c>
      <c r="BJ27" s="368">
        <v>0.13351106365000001</v>
      </c>
      <c r="BK27" s="368">
        <v>0.13074971683</v>
      </c>
      <c r="BL27" s="368">
        <v>0.13198572287999999</v>
      </c>
      <c r="BM27" s="368">
        <v>0.12961875058</v>
      </c>
      <c r="BN27" s="368">
        <v>0.12917537236000001</v>
      </c>
      <c r="BO27" s="368">
        <v>0.12980721976000001</v>
      </c>
      <c r="BP27" s="368">
        <v>0.12940405963000001</v>
      </c>
      <c r="BQ27" s="368">
        <v>0.12990193185000001</v>
      </c>
      <c r="BR27" s="368">
        <v>0.12864176124999999</v>
      </c>
      <c r="BS27" s="368">
        <v>0.12845214476</v>
      </c>
      <c r="BT27" s="368">
        <v>0.12572461473999999</v>
      </c>
      <c r="BU27" s="368">
        <v>0.12657848613</v>
      </c>
      <c r="BV27" s="368">
        <v>0.12515720418000001</v>
      </c>
    </row>
    <row r="28" spans="1:74" ht="11.2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443"/>
      <c r="BE28" s="443"/>
      <c r="BF28" s="443"/>
      <c r="BG28" s="443"/>
      <c r="BH28" s="443"/>
      <c r="BI28" s="443"/>
      <c r="BJ28" s="369"/>
      <c r="BK28" s="369"/>
      <c r="BL28" s="369"/>
      <c r="BM28" s="369"/>
      <c r="BN28" s="369"/>
      <c r="BO28" s="369"/>
      <c r="BP28" s="369"/>
      <c r="BQ28" s="369"/>
      <c r="BR28" s="369"/>
      <c r="BS28" s="369"/>
      <c r="BT28" s="369"/>
      <c r="BU28" s="369"/>
      <c r="BV28" s="369"/>
    </row>
    <row r="29" spans="1:74" ht="11.25" customHeight="1" x14ac:dyDescent="0.2">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3.0429371999999999</v>
      </c>
      <c r="Y29" s="244">
        <v>3.0425762000000001</v>
      </c>
      <c r="Z29" s="244">
        <v>3.0339651999999999</v>
      </c>
      <c r="AA29" s="244">
        <v>2.9836613000000001</v>
      </c>
      <c r="AB29" s="244">
        <v>3.0295722999999999</v>
      </c>
      <c r="AC29" s="244">
        <v>3.1678105902999998</v>
      </c>
      <c r="AD29" s="244">
        <v>3.2323837000000002</v>
      </c>
      <c r="AE29" s="244">
        <v>2.8919703000000001</v>
      </c>
      <c r="AF29" s="244">
        <v>2.9749433000000001</v>
      </c>
      <c r="AG29" s="244">
        <v>2.9729163000000001</v>
      </c>
      <c r="AH29" s="244">
        <v>3.0028893000000001</v>
      </c>
      <c r="AI29" s="244">
        <v>3.0118632999999999</v>
      </c>
      <c r="AJ29" s="244">
        <v>3.0458362999999999</v>
      </c>
      <c r="AK29" s="244">
        <v>3.0428093000000001</v>
      </c>
      <c r="AL29" s="244">
        <v>3.0597832999999999</v>
      </c>
      <c r="AM29" s="244">
        <v>3.0977934999999999</v>
      </c>
      <c r="AN29" s="244">
        <v>3.0954674999999998</v>
      </c>
      <c r="AO29" s="244">
        <v>3.1034405</v>
      </c>
      <c r="AP29" s="244">
        <v>3.1194145</v>
      </c>
      <c r="AQ29" s="244">
        <v>3.1293885000000001</v>
      </c>
      <c r="AR29" s="244">
        <v>3.1463625</v>
      </c>
      <c r="AS29" s="244">
        <v>3.1593365000000002</v>
      </c>
      <c r="AT29" s="244">
        <v>3.1701987816999999</v>
      </c>
      <c r="AU29" s="244">
        <v>3.1852977817000001</v>
      </c>
      <c r="AV29" s="244">
        <v>3.1870077817000002</v>
      </c>
      <c r="AW29" s="244">
        <v>3.2031947817000002</v>
      </c>
      <c r="AX29" s="244">
        <v>3.1612527817</v>
      </c>
      <c r="AY29" s="244">
        <v>3.1697079624</v>
      </c>
      <c r="AZ29" s="244">
        <v>3.2713559623999999</v>
      </c>
      <c r="BA29" s="244">
        <v>3.2552386920999998</v>
      </c>
      <c r="BB29" s="244">
        <v>3.2578423813000001</v>
      </c>
      <c r="BC29" s="244">
        <v>3.246322213</v>
      </c>
      <c r="BD29" s="368">
        <v>3.2449816386000001</v>
      </c>
      <c r="BE29" s="368">
        <v>3.2433338543999999</v>
      </c>
      <c r="BF29" s="368">
        <v>3.2419969091</v>
      </c>
      <c r="BG29" s="368">
        <v>3.2405374805</v>
      </c>
      <c r="BH29" s="368">
        <v>3.2385886854999999</v>
      </c>
      <c r="BI29" s="368">
        <v>3.2373675223</v>
      </c>
      <c r="BJ29" s="368">
        <v>3.2362265581999998</v>
      </c>
      <c r="BK29" s="368">
        <v>3.2351367937000002</v>
      </c>
      <c r="BL29" s="368">
        <v>3.2334860933999998</v>
      </c>
      <c r="BM29" s="368">
        <v>3.2318320788000001</v>
      </c>
      <c r="BN29" s="368">
        <v>3.2300270218999998</v>
      </c>
      <c r="BO29" s="368">
        <v>3.2286824587999998</v>
      </c>
      <c r="BP29" s="368">
        <v>3.2279113768999999</v>
      </c>
      <c r="BQ29" s="368">
        <v>3.2268925068000001</v>
      </c>
      <c r="BR29" s="368">
        <v>3.2259158223000002</v>
      </c>
      <c r="BS29" s="368">
        <v>3.2251058725999999</v>
      </c>
      <c r="BT29" s="368">
        <v>3.2239696242</v>
      </c>
      <c r="BU29" s="368">
        <v>3.2232424893</v>
      </c>
      <c r="BV29" s="368">
        <v>3.2226989656999998</v>
      </c>
    </row>
    <row r="30" spans="1:74" ht="11.25" customHeight="1" x14ac:dyDescent="0.2">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1.0373693427999999</v>
      </c>
      <c r="AZ30" s="244">
        <v>1.0463693428</v>
      </c>
      <c r="BA30" s="244">
        <v>1.0522855226000001</v>
      </c>
      <c r="BB30" s="244">
        <v>1.0571758464000001</v>
      </c>
      <c r="BC30" s="244">
        <v>1.0473824785000001</v>
      </c>
      <c r="BD30" s="368">
        <v>1.0473312083999999</v>
      </c>
      <c r="BE30" s="368">
        <v>1.0472775026000001</v>
      </c>
      <c r="BF30" s="368">
        <v>1.0472130873000001</v>
      </c>
      <c r="BG30" s="368">
        <v>1.0472239551</v>
      </c>
      <c r="BH30" s="368">
        <v>1.0471631418</v>
      </c>
      <c r="BI30" s="368">
        <v>1.047133219</v>
      </c>
      <c r="BJ30" s="368">
        <v>1.0472097820999999</v>
      </c>
      <c r="BK30" s="368">
        <v>1.0397485505999999</v>
      </c>
      <c r="BL30" s="368">
        <v>1.0396690225</v>
      </c>
      <c r="BM30" s="368">
        <v>1.0396053121</v>
      </c>
      <c r="BN30" s="368">
        <v>1.0395158402</v>
      </c>
      <c r="BO30" s="368">
        <v>1.0394793604999999</v>
      </c>
      <c r="BP30" s="368">
        <v>1.0394462157</v>
      </c>
      <c r="BQ30" s="368">
        <v>1.0393992844</v>
      </c>
      <c r="BR30" s="368">
        <v>1.0393502859999999</v>
      </c>
      <c r="BS30" s="368">
        <v>1.0393753095</v>
      </c>
      <c r="BT30" s="368">
        <v>1.0393214766000001</v>
      </c>
      <c r="BU30" s="368">
        <v>1.0393021321</v>
      </c>
      <c r="BV30" s="368">
        <v>1.0393979440000001</v>
      </c>
    </row>
    <row r="31" spans="1:74" ht="11.25" customHeight="1" x14ac:dyDescent="0.2">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1.8532152294999999</v>
      </c>
      <c r="AZ31" s="244">
        <v>1.8532152294999999</v>
      </c>
      <c r="BA31" s="244">
        <v>1.8584170877999999</v>
      </c>
      <c r="BB31" s="244">
        <v>1.8583486315</v>
      </c>
      <c r="BC31" s="244">
        <v>1.8584155646</v>
      </c>
      <c r="BD31" s="368">
        <v>1.8585171263</v>
      </c>
      <c r="BE31" s="368">
        <v>1.8585262056</v>
      </c>
      <c r="BF31" s="368">
        <v>1.8585141796</v>
      </c>
      <c r="BG31" s="368">
        <v>1.8585451064</v>
      </c>
      <c r="BH31" s="368">
        <v>1.8584864641000001</v>
      </c>
      <c r="BI31" s="368">
        <v>1.8585812754</v>
      </c>
      <c r="BJ31" s="368">
        <v>1.8586554922</v>
      </c>
      <c r="BK31" s="368">
        <v>1.85853004</v>
      </c>
      <c r="BL31" s="368">
        <v>1.8586995673</v>
      </c>
      <c r="BM31" s="368">
        <v>1.858623052</v>
      </c>
      <c r="BN31" s="368">
        <v>1.8585628416</v>
      </c>
      <c r="BO31" s="368">
        <v>1.8585676765000001</v>
      </c>
      <c r="BP31" s="368">
        <v>1.8586740389</v>
      </c>
      <c r="BQ31" s="368">
        <v>1.8586316455</v>
      </c>
      <c r="BR31" s="368">
        <v>1.8586170839</v>
      </c>
      <c r="BS31" s="368">
        <v>1.8586420961000001</v>
      </c>
      <c r="BT31" s="368">
        <v>1.8585428692999999</v>
      </c>
      <c r="BU31" s="368">
        <v>1.8586190710999999</v>
      </c>
      <c r="BV31" s="368">
        <v>1.8587232632999999</v>
      </c>
    </row>
    <row r="32" spans="1:74" ht="11.2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443"/>
      <c r="BE32" s="443"/>
      <c r="BF32" s="443"/>
      <c r="BG32" s="443"/>
      <c r="BH32" s="443"/>
      <c r="BI32" s="443"/>
      <c r="BJ32" s="369"/>
      <c r="BK32" s="369"/>
      <c r="BL32" s="369"/>
      <c r="BM32" s="369"/>
      <c r="BN32" s="369"/>
      <c r="BO32" s="369"/>
      <c r="BP32" s="369"/>
      <c r="BQ32" s="369"/>
      <c r="BR32" s="369"/>
      <c r="BS32" s="369"/>
      <c r="BT32" s="369"/>
      <c r="BU32" s="369"/>
      <c r="BV32" s="369"/>
    </row>
    <row r="33" spans="1:74" ht="11.25" customHeight="1" x14ac:dyDescent="0.2">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9.2083241729999994</v>
      </c>
      <c r="AN33" s="244">
        <v>9.0791831794999993</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9.1608044185999997</v>
      </c>
      <c r="AZ33" s="244">
        <v>9.1679991734000001</v>
      </c>
      <c r="BA33" s="244">
        <v>9.2434752106999998</v>
      </c>
      <c r="BB33" s="244">
        <v>9.2812857170999994</v>
      </c>
      <c r="BC33" s="244">
        <v>9.1659192964000002</v>
      </c>
      <c r="BD33" s="368">
        <v>9.2251383399000009</v>
      </c>
      <c r="BE33" s="368">
        <v>9.1986175869999993</v>
      </c>
      <c r="BF33" s="368">
        <v>9.2234178223000001</v>
      </c>
      <c r="BG33" s="368">
        <v>9.2367587247999996</v>
      </c>
      <c r="BH33" s="368">
        <v>9.2429756234999996</v>
      </c>
      <c r="BI33" s="368">
        <v>9.2979636067999998</v>
      </c>
      <c r="BJ33" s="368">
        <v>9.2515223549000005</v>
      </c>
      <c r="BK33" s="368">
        <v>9.3129417657999998</v>
      </c>
      <c r="BL33" s="368">
        <v>9.3046483032000005</v>
      </c>
      <c r="BM33" s="368">
        <v>9.2822025684000007</v>
      </c>
      <c r="BN33" s="368">
        <v>9.3022888528000003</v>
      </c>
      <c r="BO33" s="368">
        <v>9.2659765952999997</v>
      </c>
      <c r="BP33" s="368">
        <v>9.3242671340999994</v>
      </c>
      <c r="BQ33" s="368">
        <v>9.2421453717999995</v>
      </c>
      <c r="BR33" s="368">
        <v>9.2685474993000003</v>
      </c>
      <c r="BS33" s="368">
        <v>9.2840725507999995</v>
      </c>
      <c r="BT33" s="368">
        <v>9.2905188504999998</v>
      </c>
      <c r="BU33" s="368">
        <v>9.3084385294</v>
      </c>
      <c r="BV33" s="368">
        <v>9.2696747796000007</v>
      </c>
    </row>
    <row r="34" spans="1:74" ht="11.25" customHeight="1" x14ac:dyDescent="0.2">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0.44606282490999999</v>
      </c>
      <c r="AZ34" s="244">
        <v>0.44106282490999998</v>
      </c>
      <c r="BA34" s="244">
        <v>0.44411524568999999</v>
      </c>
      <c r="BB34" s="244">
        <v>0.47073798922999999</v>
      </c>
      <c r="BC34" s="244">
        <v>0.47070453609000001</v>
      </c>
      <c r="BD34" s="368">
        <v>0.47075783659999998</v>
      </c>
      <c r="BE34" s="368">
        <v>0.47057360736999998</v>
      </c>
      <c r="BF34" s="368">
        <v>0.47033400731000002</v>
      </c>
      <c r="BG34" s="368">
        <v>0.46820252023999998</v>
      </c>
      <c r="BH34" s="368">
        <v>0.46584105378000001</v>
      </c>
      <c r="BI34" s="368">
        <v>0.46386971882</v>
      </c>
      <c r="BJ34" s="368">
        <v>0.46184446685000002</v>
      </c>
      <c r="BK34" s="368">
        <v>0.45668010111000001</v>
      </c>
      <c r="BL34" s="368">
        <v>0.45510028136000003</v>
      </c>
      <c r="BM34" s="368">
        <v>0.45289128971999998</v>
      </c>
      <c r="BN34" s="368">
        <v>0.45072254306999998</v>
      </c>
      <c r="BO34" s="368">
        <v>0.44871843747000001</v>
      </c>
      <c r="BP34" s="368">
        <v>0.44697209196999999</v>
      </c>
      <c r="BQ34" s="368">
        <v>0.44384493983000001</v>
      </c>
      <c r="BR34" s="368">
        <v>0.44178757751999997</v>
      </c>
      <c r="BS34" s="368">
        <v>0.43982999628000002</v>
      </c>
      <c r="BT34" s="368">
        <v>0.43755425731999997</v>
      </c>
      <c r="BU34" s="368">
        <v>0.43572499434</v>
      </c>
      <c r="BV34" s="368">
        <v>0.43396604674</v>
      </c>
    </row>
    <row r="35" spans="1:74" ht="11.25" customHeight="1" x14ac:dyDescent="0.2">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5.2078464715999999</v>
      </c>
      <c r="AZ35" s="244">
        <v>5.1168464715999997</v>
      </c>
      <c r="BA35" s="244">
        <v>5.2093307732999996</v>
      </c>
      <c r="BB35" s="244">
        <v>5.1767065319999999</v>
      </c>
      <c r="BC35" s="244">
        <v>5.1381532196000004</v>
      </c>
      <c r="BD35" s="368">
        <v>5.1726259738999998</v>
      </c>
      <c r="BE35" s="368">
        <v>5.1076409896000001</v>
      </c>
      <c r="BF35" s="368">
        <v>5.1435232214999997</v>
      </c>
      <c r="BG35" s="368">
        <v>5.1653076149999997</v>
      </c>
      <c r="BH35" s="368">
        <v>5.1847840689</v>
      </c>
      <c r="BI35" s="368">
        <v>5.2050691453000004</v>
      </c>
      <c r="BJ35" s="368">
        <v>5.1603283598000003</v>
      </c>
      <c r="BK35" s="368">
        <v>5.2285222787999999</v>
      </c>
      <c r="BL35" s="368">
        <v>5.2185543524</v>
      </c>
      <c r="BM35" s="368">
        <v>5.2134261808</v>
      </c>
      <c r="BN35" s="368">
        <v>5.2202986726000002</v>
      </c>
      <c r="BO35" s="368">
        <v>5.2427775618999997</v>
      </c>
      <c r="BP35" s="368">
        <v>5.2777937690999996</v>
      </c>
      <c r="BQ35" s="368">
        <v>5.2100295917999997</v>
      </c>
      <c r="BR35" s="368">
        <v>5.2462440779000001</v>
      </c>
      <c r="BS35" s="368">
        <v>5.2680398829000001</v>
      </c>
      <c r="BT35" s="368">
        <v>5.2862123695000003</v>
      </c>
      <c r="BU35" s="368">
        <v>5.304962078</v>
      </c>
      <c r="BV35" s="368">
        <v>5.2607800183000002</v>
      </c>
    </row>
    <row r="36" spans="1:74" ht="11.25" customHeight="1" x14ac:dyDescent="0.2">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0.88138230871000001</v>
      </c>
      <c r="AZ36" s="244">
        <v>0.87909738612999999</v>
      </c>
      <c r="BA36" s="244">
        <v>0.91117733018000002</v>
      </c>
      <c r="BB36" s="244">
        <v>0.91273876383999997</v>
      </c>
      <c r="BC36" s="244">
        <v>0.88349566635999999</v>
      </c>
      <c r="BD36" s="368">
        <v>0.9053895461</v>
      </c>
      <c r="BE36" s="368">
        <v>0.90214260694000004</v>
      </c>
      <c r="BF36" s="368">
        <v>0.89847303553000002</v>
      </c>
      <c r="BG36" s="368">
        <v>0.89950254349000003</v>
      </c>
      <c r="BH36" s="368">
        <v>0.89599411095000003</v>
      </c>
      <c r="BI36" s="368">
        <v>0.89814683496000003</v>
      </c>
      <c r="BJ36" s="368">
        <v>0.90235948994000004</v>
      </c>
      <c r="BK36" s="368">
        <v>0.90170945194999996</v>
      </c>
      <c r="BL36" s="368">
        <v>0.90641868003000003</v>
      </c>
      <c r="BM36" s="368">
        <v>0.90042337145999995</v>
      </c>
      <c r="BN36" s="368">
        <v>0.91927672986999998</v>
      </c>
      <c r="BO36" s="368">
        <v>0.87087749847999996</v>
      </c>
      <c r="BP36" s="368">
        <v>0.89183444048000005</v>
      </c>
      <c r="BQ36" s="368">
        <v>0.88793506766999997</v>
      </c>
      <c r="BR36" s="368">
        <v>0.88442988327000005</v>
      </c>
      <c r="BS36" s="368">
        <v>0.88528551076999995</v>
      </c>
      <c r="BT36" s="368">
        <v>0.88125386569999997</v>
      </c>
      <c r="BU36" s="368">
        <v>0.88307372096000003</v>
      </c>
      <c r="BV36" s="368">
        <v>0.88764075558</v>
      </c>
    </row>
    <row r="37" spans="1:74" ht="11.25" customHeight="1" x14ac:dyDescent="0.2">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0.82256954683000005</v>
      </c>
      <c r="AZ37" s="244">
        <v>0.87656954682999999</v>
      </c>
      <c r="BA37" s="244">
        <v>0.80900503897999998</v>
      </c>
      <c r="BB37" s="244">
        <v>0.85740981987999998</v>
      </c>
      <c r="BC37" s="244">
        <v>0.85636675216000002</v>
      </c>
      <c r="BD37" s="368">
        <v>0.85539840812000001</v>
      </c>
      <c r="BE37" s="368">
        <v>0.85423050006000001</v>
      </c>
      <c r="BF37" s="368">
        <v>0.85301704957000002</v>
      </c>
      <c r="BG37" s="368">
        <v>0.85189628520000005</v>
      </c>
      <c r="BH37" s="368">
        <v>0.85058224331999999</v>
      </c>
      <c r="BI37" s="368">
        <v>0.84759933282</v>
      </c>
      <c r="BJ37" s="368">
        <v>0.84457198248999998</v>
      </c>
      <c r="BK37" s="368">
        <v>0.84874710749000004</v>
      </c>
      <c r="BL37" s="368">
        <v>0.84625875696999997</v>
      </c>
      <c r="BM37" s="368">
        <v>0.84323948105000002</v>
      </c>
      <c r="BN37" s="368">
        <v>0.84025538878999995</v>
      </c>
      <c r="BO37" s="368">
        <v>0.83741165498000003</v>
      </c>
      <c r="BP37" s="368">
        <v>0.83478700359000002</v>
      </c>
      <c r="BQ37" s="368">
        <v>0.83184135800000003</v>
      </c>
      <c r="BR37" s="368">
        <v>0.82895576942000004</v>
      </c>
      <c r="BS37" s="368">
        <v>0.82615557551999996</v>
      </c>
      <c r="BT37" s="368">
        <v>0.82308729124000002</v>
      </c>
      <c r="BU37" s="368">
        <v>0.82039755743999998</v>
      </c>
      <c r="BV37" s="368">
        <v>0.81776822299999996</v>
      </c>
    </row>
    <row r="38" spans="1:74" ht="11.25" customHeight="1" x14ac:dyDescent="0.2">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0.58517555958</v>
      </c>
      <c r="AZ38" s="244">
        <v>0.63817555958000005</v>
      </c>
      <c r="BA38" s="244">
        <v>0.61023628646999994</v>
      </c>
      <c r="BB38" s="244">
        <v>0.60950649834000004</v>
      </c>
      <c r="BC38" s="244">
        <v>0.55714961475000002</v>
      </c>
      <c r="BD38" s="368">
        <v>0.55487501878000001</v>
      </c>
      <c r="BE38" s="368">
        <v>0.60238557999999998</v>
      </c>
      <c r="BF38" s="368">
        <v>0.59984808694000002</v>
      </c>
      <c r="BG38" s="368">
        <v>0.59741222321999998</v>
      </c>
      <c r="BH38" s="368">
        <v>0.59476821502999999</v>
      </c>
      <c r="BI38" s="368">
        <v>0.63248403455000002</v>
      </c>
      <c r="BJ38" s="368">
        <v>0.63015285265999998</v>
      </c>
      <c r="BK38" s="368">
        <v>0.62915203040000001</v>
      </c>
      <c r="BL38" s="368">
        <v>0.62681207930000005</v>
      </c>
      <c r="BM38" s="368">
        <v>0.62424551734</v>
      </c>
      <c r="BN38" s="368">
        <v>0.62119593506000004</v>
      </c>
      <c r="BO38" s="368">
        <v>0.61882071180999998</v>
      </c>
      <c r="BP38" s="368">
        <v>0.61668336021000003</v>
      </c>
      <c r="BQ38" s="368">
        <v>0.61519888628999997</v>
      </c>
      <c r="BR38" s="368">
        <v>0.61378000477000005</v>
      </c>
      <c r="BS38" s="368">
        <v>0.61245414411999999</v>
      </c>
      <c r="BT38" s="368">
        <v>0.61083841612000001</v>
      </c>
      <c r="BU38" s="368">
        <v>0.60963320697000001</v>
      </c>
      <c r="BV38" s="368">
        <v>0.60849390085999999</v>
      </c>
    </row>
    <row r="39" spans="1:74" ht="11.25" customHeight="1" x14ac:dyDescent="0.2">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0.20467480956</v>
      </c>
      <c r="AZ39" s="244">
        <v>0.20477948698000001</v>
      </c>
      <c r="BA39" s="244">
        <v>0.21288298767</v>
      </c>
      <c r="BB39" s="244">
        <v>0.20779380176000001</v>
      </c>
      <c r="BC39" s="244">
        <v>0.20545854546</v>
      </c>
      <c r="BD39" s="368">
        <v>0.20316278082</v>
      </c>
      <c r="BE39" s="368">
        <v>0.20076214358</v>
      </c>
      <c r="BF39" s="368">
        <v>0.19833769538000001</v>
      </c>
      <c r="BG39" s="368">
        <v>0.19596218572999999</v>
      </c>
      <c r="BH39" s="368">
        <v>0.19348510528999999</v>
      </c>
      <c r="BI39" s="368">
        <v>0.19118245634</v>
      </c>
      <c r="BJ39" s="368">
        <v>0.18885656772000001</v>
      </c>
      <c r="BK39" s="368">
        <v>0.18788296719</v>
      </c>
      <c r="BL39" s="368">
        <v>0.18719946914999999</v>
      </c>
      <c r="BM39" s="368">
        <v>0.18623667261999999</v>
      </c>
      <c r="BN39" s="368">
        <v>0.18529252760000001</v>
      </c>
      <c r="BO39" s="368">
        <v>0.18442238726999999</v>
      </c>
      <c r="BP39" s="368">
        <v>0.18366768337</v>
      </c>
      <c r="BQ39" s="368">
        <v>0.18274416331000001</v>
      </c>
      <c r="BR39" s="368">
        <v>0.18185237839999999</v>
      </c>
      <c r="BS39" s="368">
        <v>0.18100566241999999</v>
      </c>
      <c r="BT39" s="368">
        <v>0.18101796889999999</v>
      </c>
      <c r="BU39" s="368">
        <v>0.18122963316999999</v>
      </c>
      <c r="BV39" s="368">
        <v>0.18147320560999999</v>
      </c>
    </row>
    <row r="40" spans="1:74" ht="11.2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443"/>
      <c r="BE40" s="443"/>
      <c r="BF40" s="443"/>
      <c r="BG40" s="443"/>
      <c r="BH40" s="443"/>
      <c r="BI40" s="443"/>
      <c r="BJ40" s="369"/>
      <c r="BK40" s="369"/>
      <c r="BL40" s="369"/>
      <c r="BM40" s="369"/>
      <c r="BN40" s="369"/>
      <c r="BO40" s="369"/>
      <c r="BP40" s="369"/>
      <c r="BQ40" s="369"/>
      <c r="BR40" s="369"/>
      <c r="BS40" s="369"/>
      <c r="BT40" s="369"/>
      <c r="BU40" s="369"/>
      <c r="BV40" s="369"/>
    </row>
    <row r="41" spans="1:74" ht="11.25" customHeight="1" x14ac:dyDescent="0.2">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1.3921805829</v>
      </c>
      <c r="AZ41" s="244">
        <v>1.4000008448000001</v>
      </c>
      <c r="BA41" s="244">
        <v>1.3828748247</v>
      </c>
      <c r="BB41" s="244">
        <v>1.3860515905999999</v>
      </c>
      <c r="BC41" s="244">
        <v>1.3862250264</v>
      </c>
      <c r="BD41" s="368">
        <v>1.4323720087</v>
      </c>
      <c r="BE41" s="368">
        <v>1.4303619938000001</v>
      </c>
      <c r="BF41" s="368">
        <v>1.4295810296</v>
      </c>
      <c r="BG41" s="368">
        <v>1.4293296994</v>
      </c>
      <c r="BH41" s="368">
        <v>1.4313293226999999</v>
      </c>
      <c r="BI41" s="368">
        <v>1.4300537728</v>
      </c>
      <c r="BJ41" s="368">
        <v>1.4325919384000001</v>
      </c>
      <c r="BK41" s="368">
        <v>1.4336552118999999</v>
      </c>
      <c r="BL41" s="368">
        <v>1.4325158722</v>
      </c>
      <c r="BM41" s="368">
        <v>1.4346784544</v>
      </c>
      <c r="BN41" s="368">
        <v>1.4319179777</v>
      </c>
      <c r="BO41" s="368">
        <v>1.4313298491999999</v>
      </c>
      <c r="BP41" s="368">
        <v>1.4271066921</v>
      </c>
      <c r="BQ41" s="368">
        <v>1.4203936806999999</v>
      </c>
      <c r="BR41" s="368">
        <v>1.4169298392</v>
      </c>
      <c r="BS41" s="368">
        <v>1.4140255948</v>
      </c>
      <c r="BT41" s="368">
        <v>1.4183239216000001</v>
      </c>
      <c r="BU41" s="368">
        <v>1.4142773398999999</v>
      </c>
      <c r="BV41" s="368">
        <v>1.4132414554999999</v>
      </c>
    </row>
    <row r="42" spans="1:74" ht="11.25" customHeight="1" x14ac:dyDescent="0.2">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0.65275904120999995</v>
      </c>
      <c r="AZ42" s="244">
        <v>0.65368284120999998</v>
      </c>
      <c r="BA42" s="244">
        <v>0.65791245293</v>
      </c>
      <c r="BB42" s="244">
        <v>0.65761846027000004</v>
      </c>
      <c r="BC42" s="244">
        <v>0.65887221327000001</v>
      </c>
      <c r="BD42" s="368">
        <v>0.65733133745000005</v>
      </c>
      <c r="BE42" s="368">
        <v>0.65856252381000002</v>
      </c>
      <c r="BF42" s="368">
        <v>0.65708633134000005</v>
      </c>
      <c r="BG42" s="368">
        <v>0.65704629733999997</v>
      </c>
      <c r="BH42" s="368">
        <v>0.65848743609000004</v>
      </c>
      <c r="BI42" s="368">
        <v>0.65728896261000003</v>
      </c>
      <c r="BJ42" s="368">
        <v>0.65896504198000005</v>
      </c>
      <c r="BK42" s="368">
        <v>0.65397579899000002</v>
      </c>
      <c r="BL42" s="368">
        <v>0.65538593816000001</v>
      </c>
      <c r="BM42" s="368">
        <v>0.65966546600999998</v>
      </c>
      <c r="BN42" s="368">
        <v>0.65499101436999996</v>
      </c>
      <c r="BO42" s="368">
        <v>0.65631346810000002</v>
      </c>
      <c r="BP42" s="368">
        <v>0.65475985055999997</v>
      </c>
      <c r="BQ42" s="368">
        <v>0.65608921731000003</v>
      </c>
      <c r="BR42" s="368">
        <v>0.65460846377000004</v>
      </c>
      <c r="BS42" s="368">
        <v>0.65459902036999995</v>
      </c>
      <c r="BT42" s="368">
        <v>0.65610418409000004</v>
      </c>
      <c r="BU42" s="368">
        <v>0.65484339814000003</v>
      </c>
      <c r="BV42" s="368">
        <v>0.65653257070000004</v>
      </c>
    </row>
    <row r="43" spans="1:74" ht="11.25" customHeight="1" x14ac:dyDescent="0.2">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244">
        <v>0.15084302399999999</v>
      </c>
      <c r="BB43" s="244">
        <v>0.15502636567</v>
      </c>
      <c r="BC43" s="244">
        <v>0.15337201735</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2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443"/>
      <c r="BE44" s="443"/>
      <c r="BF44" s="443"/>
      <c r="BG44" s="443"/>
      <c r="BH44" s="443"/>
      <c r="BI44" s="443"/>
      <c r="BJ44" s="369"/>
      <c r="BK44" s="369"/>
      <c r="BL44" s="369"/>
      <c r="BM44" s="369"/>
      <c r="BN44" s="369"/>
      <c r="BO44" s="369"/>
      <c r="BP44" s="369"/>
      <c r="BQ44" s="369"/>
      <c r="BR44" s="369"/>
      <c r="BS44" s="369"/>
      <c r="BT44" s="369"/>
      <c r="BU44" s="369"/>
      <c r="BV44" s="369"/>
    </row>
    <row r="45" spans="1:74" ht="11.25" customHeight="1" x14ac:dyDescent="0.2">
      <c r="A45" s="159" t="s">
        <v>375</v>
      </c>
      <c r="B45" s="169" t="s">
        <v>79</v>
      </c>
      <c r="C45" s="244">
        <v>61.680583652000003</v>
      </c>
      <c r="D45" s="244">
        <v>62.087048072999998</v>
      </c>
      <c r="E45" s="244">
        <v>62.581229252</v>
      </c>
      <c r="F45" s="244">
        <v>62.780060906999999</v>
      </c>
      <c r="G45" s="244">
        <v>62.887996547999997</v>
      </c>
      <c r="H45" s="244">
        <v>63.600630381999999</v>
      </c>
      <c r="I45" s="244">
        <v>64.354329723999996</v>
      </c>
      <c r="J45" s="244">
        <v>64.644102270000005</v>
      </c>
      <c r="K45" s="244">
        <v>64.225406051999997</v>
      </c>
      <c r="L45" s="244">
        <v>64.964357681999999</v>
      </c>
      <c r="M45" s="244">
        <v>65.306116863</v>
      </c>
      <c r="N45" s="244">
        <v>65.440371366999997</v>
      </c>
      <c r="O45" s="244">
        <v>64.413559249000002</v>
      </c>
      <c r="P45" s="244">
        <v>64.238494403999994</v>
      </c>
      <c r="Q45" s="244">
        <v>64.747717558000005</v>
      </c>
      <c r="R45" s="244">
        <v>64.957888109999999</v>
      </c>
      <c r="S45" s="244">
        <v>65.083769157000006</v>
      </c>
      <c r="T45" s="244">
        <v>65.437060242000001</v>
      </c>
      <c r="U45" s="244">
        <v>65.350721843000002</v>
      </c>
      <c r="V45" s="244">
        <v>66.246660953000003</v>
      </c>
      <c r="W45" s="244">
        <v>66.165704574000003</v>
      </c>
      <c r="X45" s="244">
        <v>66.577560382000001</v>
      </c>
      <c r="Y45" s="244">
        <v>67.397034825999995</v>
      </c>
      <c r="Z45" s="244">
        <v>67.121655817999994</v>
      </c>
      <c r="AA45" s="244">
        <v>67.122574477000001</v>
      </c>
      <c r="AB45" s="244">
        <v>66.738593374999994</v>
      </c>
      <c r="AC45" s="244">
        <v>66.817279339999999</v>
      </c>
      <c r="AD45" s="244">
        <v>64.162044628999993</v>
      </c>
      <c r="AE45" s="244">
        <v>58.800402491</v>
      </c>
      <c r="AF45" s="244">
        <v>60.873341443999998</v>
      </c>
      <c r="AG45" s="244">
        <v>62.068129919999997</v>
      </c>
      <c r="AH45" s="244">
        <v>62.036376060000002</v>
      </c>
      <c r="AI45" s="244">
        <v>61.972244754999998</v>
      </c>
      <c r="AJ45" s="244">
        <v>61.938749350999998</v>
      </c>
      <c r="AK45" s="244">
        <v>62.795510374000003</v>
      </c>
      <c r="AL45" s="244">
        <v>62.531915806999997</v>
      </c>
      <c r="AM45" s="244">
        <v>63.133150248</v>
      </c>
      <c r="AN45" s="244">
        <v>60.177197720000002</v>
      </c>
      <c r="AO45" s="244">
        <v>63.315170637999998</v>
      </c>
      <c r="AP45" s="244">
        <v>63.502629237000001</v>
      </c>
      <c r="AQ45" s="244">
        <v>63.988594708999997</v>
      </c>
      <c r="AR45" s="244">
        <v>63.926825522000001</v>
      </c>
      <c r="AS45" s="244">
        <v>64.792590243999996</v>
      </c>
      <c r="AT45" s="244">
        <v>64.251827879000004</v>
      </c>
      <c r="AU45" s="244">
        <v>64.003827921999999</v>
      </c>
      <c r="AV45" s="244">
        <v>65.148337935000001</v>
      </c>
      <c r="AW45" s="244">
        <v>65.493833038999995</v>
      </c>
      <c r="AX45" s="244">
        <v>64.861209923000004</v>
      </c>
      <c r="AY45" s="244">
        <v>64.640681118000003</v>
      </c>
      <c r="AZ45" s="244">
        <v>64.893234917000001</v>
      </c>
      <c r="BA45" s="244">
        <v>65.686288361999999</v>
      </c>
      <c r="BB45" s="244">
        <v>64.588801158999999</v>
      </c>
      <c r="BC45" s="244">
        <v>65.396455020999994</v>
      </c>
      <c r="BD45" s="368">
        <v>65.660406871000006</v>
      </c>
      <c r="BE45" s="368">
        <v>66.009006092999996</v>
      </c>
      <c r="BF45" s="368">
        <v>66.430730800000006</v>
      </c>
      <c r="BG45" s="368">
        <v>66.362455705000002</v>
      </c>
      <c r="BH45" s="368">
        <v>66.289102471000007</v>
      </c>
      <c r="BI45" s="368">
        <v>66.818256160000004</v>
      </c>
      <c r="BJ45" s="368">
        <v>66.56690442</v>
      </c>
      <c r="BK45" s="368">
        <v>66.430461217000001</v>
      </c>
      <c r="BL45" s="368">
        <v>66.400009936000004</v>
      </c>
      <c r="BM45" s="368">
        <v>66.384583438000007</v>
      </c>
      <c r="BN45" s="368">
        <v>66.853496352999997</v>
      </c>
      <c r="BO45" s="368">
        <v>67.145695630999995</v>
      </c>
      <c r="BP45" s="368">
        <v>67.394973300000004</v>
      </c>
      <c r="BQ45" s="368">
        <v>67.459876086999998</v>
      </c>
      <c r="BR45" s="368">
        <v>67.476559479000002</v>
      </c>
      <c r="BS45" s="368">
        <v>67.535939218999999</v>
      </c>
      <c r="BT45" s="368">
        <v>67.542288670999994</v>
      </c>
      <c r="BU45" s="368">
        <v>67.720546287000005</v>
      </c>
      <c r="BV45" s="368">
        <v>67.388499796000005</v>
      </c>
    </row>
    <row r="46" spans="1:74" ht="11.25"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368"/>
      <c r="BE46" s="368"/>
      <c r="BF46" s="368"/>
      <c r="BG46" s="368"/>
      <c r="BH46" s="368"/>
      <c r="BI46" s="368"/>
      <c r="BJ46" s="368"/>
      <c r="BK46" s="368"/>
      <c r="BL46" s="368"/>
      <c r="BM46" s="368"/>
      <c r="BN46" s="368"/>
      <c r="BO46" s="368"/>
      <c r="BP46" s="368"/>
      <c r="BQ46" s="368"/>
      <c r="BR46" s="368"/>
      <c r="BS46" s="368"/>
      <c r="BT46" s="368"/>
      <c r="BU46" s="368"/>
      <c r="BV46" s="368"/>
    </row>
    <row r="47" spans="1:74" ht="11.25" customHeight="1" x14ac:dyDescent="0.2">
      <c r="A47" s="159" t="s">
        <v>374</v>
      </c>
      <c r="B47" s="169" t="s">
        <v>383</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5.6217995945999997</v>
      </c>
      <c r="AZ47" s="244">
        <v>5.5349177997999996</v>
      </c>
      <c r="BA47" s="244">
        <v>5.5103494929999997</v>
      </c>
      <c r="BB47" s="244">
        <v>5.4293715143999997</v>
      </c>
      <c r="BC47" s="244">
        <v>5.4256235395000001</v>
      </c>
      <c r="BD47" s="368">
        <v>5.4458818601000001</v>
      </c>
      <c r="BE47" s="368">
        <v>5.4779659109000001</v>
      </c>
      <c r="BF47" s="368">
        <v>5.4989693371000001</v>
      </c>
      <c r="BG47" s="368">
        <v>5.4642342721999997</v>
      </c>
      <c r="BH47" s="368">
        <v>5.4509959129999999</v>
      </c>
      <c r="BI47" s="368">
        <v>5.5154103600999997</v>
      </c>
      <c r="BJ47" s="368">
        <v>5.5930138342999998</v>
      </c>
      <c r="BK47" s="368">
        <v>5.6240050067</v>
      </c>
      <c r="BL47" s="368">
        <v>5.5380397777999999</v>
      </c>
      <c r="BM47" s="368">
        <v>5.5116552897000002</v>
      </c>
      <c r="BN47" s="368">
        <v>5.4307177473000001</v>
      </c>
      <c r="BO47" s="368">
        <v>5.4266367625000003</v>
      </c>
      <c r="BP47" s="368">
        <v>5.4469173380000004</v>
      </c>
      <c r="BQ47" s="368">
        <v>5.4787249060000001</v>
      </c>
      <c r="BR47" s="368">
        <v>5.4997117405999996</v>
      </c>
      <c r="BS47" s="368">
        <v>5.4649421942999998</v>
      </c>
      <c r="BT47" s="368">
        <v>5.4514853193999997</v>
      </c>
      <c r="BU47" s="368">
        <v>5.5157979800000003</v>
      </c>
      <c r="BV47" s="368">
        <v>5.5935576840000003</v>
      </c>
    </row>
    <row r="48" spans="1:74" ht="11.25" customHeight="1" x14ac:dyDescent="0.2">
      <c r="A48" s="159" t="s">
        <v>376</v>
      </c>
      <c r="B48" s="169" t="s">
        <v>384</v>
      </c>
      <c r="C48" s="244">
        <v>66.941709005000007</v>
      </c>
      <c r="D48" s="244">
        <v>67.360213408999996</v>
      </c>
      <c r="E48" s="244">
        <v>67.862514494999999</v>
      </c>
      <c r="F48" s="244">
        <v>68.091751905999999</v>
      </c>
      <c r="G48" s="244">
        <v>68.196124894999997</v>
      </c>
      <c r="H48" s="244">
        <v>68.908511731999994</v>
      </c>
      <c r="I48" s="244">
        <v>69.651552699999996</v>
      </c>
      <c r="J48" s="244">
        <v>69.940219204000002</v>
      </c>
      <c r="K48" s="244">
        <v>69.518671402999999</v>
      </c>
      <c r="L48" s="244">
        <v>70.252339571999997</v>
      </c>
      <c r="M48" s="244">
        <v>70.594753221000005</v>
      </c>
      <c r="N48" s="244">
        <v>70.735335719000005</v>
      </c>
      <c r="O48" s="244">
        <v>69.751945637000006</v>
      </c>
      <c r="P48" s="244">
        <v>69.583400128999997</v>
      </c>
      <c r="Q48" s="244">
        <v>70.128621456999994</v>
      </c>
      <c r="R48" s="244">
        <v>70.348095306000005</v>
      </c>
      <c r="S48" s="244">
        <v>70.457763385000007</v>
      </c>
      <c r="T48" s="244">
        <v>70.809695736999998</v>
      </c>
      <c r="U48" s="244">
        <v>70.716556931</v>
      </c>
      <c r="V48" s="244">
        <v>71.598091357000001</v>
      </c>
      <c r="W48" s="244">
        <v>71.478124503999993</v>
      </c>
      <c r="X48" s="244">
        <v>71.848946248999994</v>
      </c>
      <c r="Y48" s="244">
        <v>72.676695487000003</v>
      </c>
      <c r="Z48" s="244">
        <v>72.426733154999994</v>
      </c>
      <c r="AA48" s="244">
        <v>72.250785773999993</v>
      </c>
      <c r="AB48" s="244">
        <v>71.837226862999998</v>
      </c>
      <c r="AC48" s="244">
        <v>71.884465521999999</v>
      </c>
      <c r="AD48" s="244">
        <v>69.258077330000006</v>
      </c>
      <c r="AE48" s="244">
        <v>63.817821262000002</v>
      </c>
      <c r="AF48" s="244">
        <v>65.896062443999995</v>
      </c>
      <c r="AG48" s="244">
        <v>67.102108981000001</v>
      </c>
      <c r="AH48" s="244">
        <v>67.109341396000005</v>
      </c>
      <c r="AI48" s="244">
        <v>67.128098449000007</v>
      </c>
      <c r="AJ48" s="244">
        <v>67.078032166</v>
      </c>
      <c r="AK48" s="244">
        <v>67.959755338999997</v>
      </c>
      <c r="AL48" s="244">
        <v>67.708603005000001</v>
      </c>
      <c r="AM48" s="244">
        <v>68.426550907000006</v>
      </c>
      <c r="AN48" s="244">
        <v>65.417355908000005</v>
      </c>
      <c r="AO48" s="244">
        <v>68.572095719999993</v>
      </c>
      <c r="AP48" s="244">
        <v>68.869588472000004</v>
      </c>
      <c r="AQ48" s="244">
        <v>69.386629737999996</v>
      </c>
      <c r="AR48" s="244">
        <v>69.324901589000007</v>
      </c>
      <c r="AS48" s="244">
        <v>70.226666311000002</v>
      </c>
      <c r="AT48" s="244">
        <v>69.695520273</v>
      </c>
      <c r="AU48" s="244">
        <v>69.454284353000006</v>
      </c>
      <c r="AV48" s="244">
        <v>70.608058403000001</v>
      </c>
      <c r="AW48" s="244">
        <v>70.868092864999994</v>
      </c>
      <c r="AX48" s="244">
        <v>70.340997817000002</v>
      </c>
      <c r="AY48" s="244">
        <v>70.262480713000002</v>
      </c>
      <c r="AZ48" s="244">
        <v>70.428152717000003</v>
      </c>
      <c r="BA48" s="244">
        <v>71.196637855000006</v>
      </c>
      <c r="BB48" s="244">
        <v>70.018172672999995</v>
      </c>
      <c r="BC48" s="244">
        <v>70.822078560999998</v>
      </c>
      <c r="BD48" s="368">
        <v>71.106288731000006</v>
      </c>
      <c r="BE48" s="368">
        <v>71.486972003999995</v>
      </c>
      <c r="BF48" s="368">
        <v>71.929700136999998</v>
      </c>
      <c r="BG48" s="368">
        <v>71.826689977000001</v>
      </c>
      <c r="BH48" s="368">
        <v>71.740098384000007</v>
      </c>
      <c r="BI48" s="368">
        <v>72.333666519999994</v>
      </c>
      <c r="BJ48" s="368">
        <v>72.159918254999994</v>
      </c>
      <c r="BK48" s="368">
        <v>72.054466223999995</v>
      </c>
      <c r="BL48" s="368">
        <v>71.938049714000002</v>
      </c>
      <c r="BM48" s="368">
        <v>71.896238728</v>
      </c>
      <c r="BN48" s="368">
        <v>72.2842141</v>
      </c>
      <c r="BO48" s="368">
        <v>72.572332394</v>
      </c>
      <c r="BP48" s="368">
        <v>72.841890637999995</v>
      </c>
      <c r="BQ48" s="368">
        <v>72.938600992999994</v>
      </c>
      <c r="BR48" s="368">
        <v>72.976271220000001</v>
      </c>
      <c r="BS48" s="368">
        <v>73.000881414000006</v>
      </c>
      <c r="BT48" s="368">
        <v>72.993773990999998</v>
      </c>
      <c r="BU48" s="368">
        <v>73.236344267000007</v>
      </c>
      <c r="BV48" s="368">
        <v>72.982057479999995</v>
      </c>
    </row>
    <row r="49" spans="1:74" ht="11.25"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368"/>
      <c r="BE49" s="368"/>
      <c r="BF49" s="368"/>
      <c r="BG49" s="368"/>
      <c r="BH49" s="368"/>
      <c r="BI49" s="368"/>
      <c r="BJ49" s="368"/>
      <c r="BK49" s="368"/>
      <c r="BL49" s="368"/>
      <c r="BM49" s="368"/>
      <c r="BN49" s="368"/>
      <c r="BO49" s="368"/>
      <c r="BP49" s="368"/>
      <c r="BQ49" s="368"/>
      <c r="BR49" s="368"/>
      <c r="BS49" s="368"/>
      <c r="BT49" s="368"/>
      <c r="BU49" s="368"/>
      <c r="BV49" s="368"/>
    </row>
    <row r="50" spans="1:74" ht="11.25" customHeight="1" x14ac:dyDescent="0.2">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1.0569999999999999</v>
      </c>
      <c r="AZ50" s="245">
        <v>0.41599999999999998</v>
      </c>
      <c r="BA50" s="245">
        <v>0.76200000000000001</v>
      </c>
      <c r="BB50" s="245">
        <v>1.831</v>
      </c>
      <c r="BC50" s="245">
        <v>1.615</v>
      </c>
      <c r="BD50" s="559" t="s">
        <v>1406</v>
      </c>
      <c r="BE50" s="559" t="s">
        <v>1406</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1.95" customHeight="1" x14ac:dyDescent="0.2">
      <c r="B51" s="781" t="s">
        <v>808</v>
      </c>
      <c r="C51" s="738"/>
      <c r="D51" s="738"/>
      <c r="E51" s="738"/>
      <c r="F51" s="738"/>
      <c r="G51" s="738"/>
      <c r="H51" s="738"/>
      <c r="I51" s="738"/>
      <c r="J51" s="738"/>
      <c r="K51" s="738"/>
      <c r="L51" s="738"/>
      <c r="M51" s="738"/>
      <c r="N51" s="738"/>
      <c r="O51" s="738"/>
      <c r="P51" s="738"/>
      <c r="Q51" s="738"/>
      <c r="BD51" s="445"/>
      <c r="BE51" s="445"/>
      <c r="BF51" s="445"/>
    </row>
    <row r="52" spans="1:74" ht="11.95" customHeight="1" x14ac:dyDescent="0.2">
      <c r="B52" s="778" t="s">
        <v>1333</v>
      </c>
      <c r="C52" s="778"/>
      <c r="D52" s="778"/>
      <c r="E52" s="778"/>
      <c r="F52" s="778"/>
      <c r="G52" s="778"/>
      <c r="H52" s="778"/>
      <c r="I52" s="778"/>
      <c r="J52" s="778"/>
      <c r="K52" s="778"/>
      <c r="L52" s="778"/>
      <c r="M52" s="778"/>
      <c r="N52" s="778"/>
      <c r="O52" s="778"/>
      <c r="P52" s="778"/>
      <c r="Q52" s="778"/>
      <c r="R52" s="778"/>
      <c r="BD52" s="445"/>
      <c r="BE52" s="445"/>
      <c r="BF52" s="445"/>
    </row>
    <row r="53" spans="1:74" s="397" customFormat="1" ht="11.95" customHeight="1" x14ac:dyDescent="0.2">
      <c r="A53" s="398"/>
      <c r="B53" s="778" t="s">
        <v>1104</v>
      </c>
      <c r="C53" s="778"/>
      <c r="D53" s="778"/>
      <c r="E53" s="778"/>
      <c r="F53" s="778"/>
      <c r="G53" s="778"/>
      <c r="H53" s="778"/>
      <c r="I53" s="778"/>
      <c r="J53" s="778"/>
      <c r="K53" s="778"/>
      <c r="L53" s="778"/>
      <c r="M53" s="778"/>
      <c r="N53" s="778"/>
      <c r="O53" s="778"/>
      <c r="P53" s="778"/>
      <c r="Q53" s="778"/>
      <c r="R53" s="677"/>
      <c r="AY53" s="483"/>
      <c r="AZ53" s="483"/>
      <c r="BA53" s="483"/>
      <c r="BB53" s="483"/>
      <c r="BC53" s="483"/>
      <c r="BD53" s="483"/>
      <c r="BE53" s="483"/>
      <c r="BF53" s="483"/>
      <c r="BG53" s="483"/>
      <c r="BH53" s="483"/>
      <c r="BI53" s="483"/>
      <c r="BJ53" s="483"/>
    </row>
    <row r="54" spans="1:74" s="397" customFormat="1" ht="11.95" customHeight="1" x14ac:dyDescent="0.2">
      <c r="A54" s="398"/>
      <c r="B54" s="764" t="str">
        <f>"Notes: "&amp;"EIA completed modeling and analysis for this report on " &amp;Dates!D2&amp;"."</f>
        <v>Notes: EIA completed modeling and analysis for this report on Thursday June 2, 2022.</v>
      </c>
      <c r="C54" s="763"/>
      <c r="D54" s="763"/>
      <c r="E54" s="763"/>
      <c r="F54" s="763"/>
      <c r="G54" s="763"/>
      <c r="H54" s="763"/>
      <c r="I54" s="763"/>
      <c r="J54" s="763"/>
      <c r="K54" s="763"/>
      <c r="L54" s="763"/>
      <c r="M54" s="763"/>
      <c r="N54" s="763"/>
      <c r="O54" s="763"/>
      <c r="P54" s="763"/>
      <c r="Q54" s="763"/>
      <c r="AY54" s="483"/>
      <c r="AZ54" s="483"/>
      <c r="BA54" s="483"/>
      <c r="BB54" s="483"/>
      <c r="BC54" s="483"/>
      <c r="BD54" s="483"/>
      <c r="BE54" s="483"/>
      <c r="BF54" s="483"/>
      <c r="BG54" s="483"/>
      <c r="BH54" s="483"/>
      <c r="BI54" s="483"/>
      <c r="BJ54" s="483"/>
    </row>
    <row r="55" spans="1:74" s="397" customFormat="1" ht="11.95" customHeight="1" x14ac:dyDescent="0.2">
      <c r="A55" s="398"/>
      <c r="B55" s="764" t="s">
        <v>351</v>
      </c>
      <c r="C55" s="763"/>
      <c r="D55" s="763"/>
      <c r="E55" s="763"/>
      <c r="F55" s="763"/>
      <c r="G55" s="763"/>
      <c r="H55" s="763"/>
      <c r="I55" s="763"/>
      <c r="J55" s="763"/>
      <c r="K55" s="763"/>
      <c r="L55" s="763"/>
      <c r="M55" s="763"/>
      <c r="N55" s="763"/>
      <c r="O55" s="763"/>
      <c r="P55" s="763"/>
      <c r="Q55" s="763"/>
      <c r="AY55" s="483"/>
      <c r="AZ55" s="483"/>
      <c r="BA55" s="483"/>
      <c r="BB55" s="483"/>
      <c r="BC55" s="483"/>
      <c r="BD55" s="483"/>
      <c r="BE55" s="483"/>
      <c r="BF55" s="483"/>
      <c r="BG55" s="483"/>
      <c r="BH55" s="483"/>
      <c r="BI55" s="483"/>
      <c r="BJ55" s="483"/>
    </row>
    <row r="56" spans="1:74" s="397" customFormat="1" ht="11.95" customHeight="1" x14ac:dyDescent="0.2">
      <c r="A56" s="398"/>
      <c r="B56" s="777" t="s">
        <v>796</v>
      </c>
      <c r="C56" s="777"/>
      <c r="D56" s="777"/>
      <c r="E56" s="777"/>
      <c r="F56" s="777"/>
      <c r="G56" s="777"/>
      <c r="H56" s="777"/>
      <c r="I56" s="777"/>
      <c r="J56" s="777"/>
      <c r="K56" s="777"/>
      <c r="L56" s="777"/>
      <c r="M56" s="777"/>
      <c r="N56" s="777"/>
      <c r="O56" s="777"/>
      <c r="P56" s="777"/>
      <c r="Q56" s="753"/>
      <c r="AY56" s="483"/>
      <c r="AZ56" s="483"/>
      <c r="BA56" s="483"/>
      <c r="BB56" s="483"/>
      <c r="BC56" s="483"/>
      <c r="BD56" s="483"/>
      <c r="BE56" s="483"/>
      <c r="BF56" s="483"/>
      <c r="BG56" s="483"/>
      <c r="BH56" s="483"/>
      <c r="BI56" s="483"/>
      <c r="BJ56" s="483"/>
    </row>
    <row r="57" spans="1:74" s="397" customFormat="1" ht="12.85" customHeight="1" x14ac:dyDescent="0.2">
      <c r="A57" s="398"/>
      <c r="B57" s="777" t="s">
        <v>855</v>
      </c>
      <c r="C57" s="753"/>
      <c r="D57" s="753"/>
      <c r="E57" s="753"/>
      <c r="F57" s="753"/>
      <c r="G57" s="753"/>
      <c r="H57" s="753"/>
      <c r="I57" s="753"/>
      <c r="J57" s="753"/>
      <c r="K57" s="753"/>
      <c r="L57" s="753"/>
      <c r="M57" s="753"/>
      <c r="N57" s="753"/>
      <c r="O57" s="753"/>
      <c r="P57" s="753"/>
      <c r="Q57" s="753"/>
      <c r="AY57" s="483"/>
      <c r="AZ57" s="483"/>
      <c r="BA57" s="483"/>
      <c r="BB57" s="483"/>
      <c r="BC57" s="483"/>
      <c r="BD57" s="483"/>
      <c r="BE57" s="483"/>
      <c r="BF57" s="483"/>
      <c r="BG57" s="483"/>
      <c r="BH57" s="483"/>
      <c r="BI57" s="483"/>
      <c r="BJ57" s="483"/>
    </row>
    <row r="58" spans="1:74" s="397" customFormat="1" ht="11.95" customHeight="1" x14ac:dyDescent="0.2">
      <c r="A58" s="398"/>
      <c r="B58" s="773" t="s">
        <v>847</v>
      </c>
      <c r="C58" s="753"/>
      <c r="D58" s="753"/>
      <c r="E58" s="753"/>
      <c r="F58" s="753"/>
      <c r="G58" s="753"/>
      <c r="H58" s="753"/>
      <c r="I58" s="753"/>
      <c r="J58" s="753"/>
      <c r="K58" s="753"/>
      <c r="L58" s="753"/>
      <c r="M58" s="753"/>
      <c r="N58" s="753"/>
      <c r="O58" s="753"/>
      <c r="P58" s="753"/>
      <c r="Q58" s="753"/>
      <c r="AY58" s="483"/>
      <c r="AZ58" s="483"/>
      <c r="BA58" s="483"/>
      <c r="BB58" s="483"/>
      <c r="BC58" s="483"/>
      <c r="BD58" s="483"/>
      <c r="BE58" s="483"/>
      <c r="BF58" s="483"/>
      <c r="BG58" s="483"/>
      <c r="BH58" s="483"/>
      <c r="BI58" s="483"/>
      <c r="BJ58" s="483"/>
    </row>
    <row r="59" spans="1:74" s="397" customFormat="1" ht="11.95" customHeight="1" x14ac:dyDescent="0.2">
      <c r="A59" s="393"/>
      <c r="B59" s="774" t="s">
        <v>831</v>
      </c>
      <c r="C59" s="775"/>
      <c r="D59" s="775"/>
      <c r="E59" s="775"/>
      <c r="F59" s="775"/>
      <c r="G59" s="775"/>
      <c r="H59" s="775"/>
      <c r="I59" s="775"/>
      <c r="J59" s="775"/>
      <c r="K59" s="775"/>
      <c r="L59" s="775"/>
      <c r="M59" s="775"/>
      <c r="N59" s="775"/>
      <c r="O59" s="775"/>
      <c r="P59" s="775"/>
      <c r="Q59" s="753"/>
      <c r="AY59" s="483"/>
      <c r="AZ59" s="483"/>
      <c r="BA59" s="483"/>
      <c r="BB59" s="483"/>
      <c r="BC59" s="483"/>
      <c r="BD59" s="483"/>
      <c r="BE59" s="483"/>
      <c r="BF59" s="483"/>
      <c r="BG59" s="483"/>
      <c r="BH59" s="483"/>
      <c r="BI59" s="483"/>
      <c r="BJ59" s="483"/>
    </row>
    <row r="60" spans="1:74" ht="12.65" customHeight="1" x14ac:dyDescent="0.2">
      <c r="B60" s="765" t="s">
        <v>1362</v>
      </c>
      <c r="C60" s="753"/>
      <c r="D60" s="753"/>
      <c r="E60" s="753"/>
      <c r="F60" s="753"/>
      <c r="G60" s="753"/>
      <c r="H60" s="753"/>
      <c r="I60" s="753"/>
      <c r="J60" s="753"/>
      <c r="K60" s="753"/>
      <c r="L60" s="753"/>
      <c r="M60" s="753"/>
      <c r="N60" s="753"/>
      <c r="O60" s="753"/>
      <c r="P60" s="753"/>
      <c r="Q60" s="753"/>
      <c r="R60" s="397"/>
      <c r="BD60" s="445"/>
      <c r="BE60" s="445"/>
      <c r="BF60" s="445"/>
      <c r="BK60" s="370"/>
      <c r="BL60" s="370"/>
      <c r="BM60" s="370"/>
      <c r="BN60" s="370"/>
      <c r="BO60" s="370"/>
      <c r="BP60" s="370"/>
      <c r="BQ60" s="370"/>
      <c r="BR60" s="370"/>
      <c r="BS60" s="370"/>
      <c r="BT60" s="370"/>
      <c r="BU60" s="370"/>
      <c r="BV60" s="370"/>
    </row>
    <row r="61" spans="1:74" x14ac:dyDescent="0.2">
      <c r="BD61" s="445"/>
      <c r="BE61" s="445"/>
      <c r="BF61" s="445"/>
      <c r="BK61" s="370"/>
      <c r="BL61" s="370"/>
      <c r="BM61" s="370"/>
      <c r="BN61" s="370"/>
      <c r="BO61" s="370"/>
      <c r="BP61" s="370"/>
      <c r="BQ61" s="370"/>
      <c r="BR61" s="370"/>
      <c r="BS61" s="370"/>
      <c r="BT61" s="370"/>
      <c r="BU61" s="370"/>
      <c r="BV61" s="370"/>
    </row>
    <row r="62" spans="1:74" x14ac:dyDescent="0.2">
      <c r="BD62" s="445"/>
      <c r="BE62" s="445"/>
      <c r="BF62" s="445"/>
      <c r="BK62" s="370"/>
      <c r="BL62" s="370"/>
      <c r="BM62" s="370"/>
      <c r="BN62" s="370"/>
      <c r="BO62" s="370"/>
      <c r="BP62" s="370"/>
      <c r="BQ62" s="370"/>
      <c r="BR62" s="370"/>
      <c r="BS62" s="370"/>
      <c r="BT62" s="370"/>
      <c r="BU62" s="370"/>
      <c r="BV62" s="370"/>
    </row>
    <row r="63" spans="1:74" x14ac:dyDescent="0.2">
      <c r="BD63" s="445"/>
      <c r="BE63" s="445"/>
      <c r="BF63" s="445"/>
      <c r="BK63" s="370"/>
      <c r="BL63" s="370"/>
      <c r="BM63" s="370"/>
      <c r="BN63" s="370"/>
      <c r="BO63" s="370"/>
      <c r="BP63" s="370"/>
      <c r="BQ63" s="370"/>
      <c r="BR63" s="370"/>
      <c r="BS63" s="370"/>
      <c r="BT63" s="370"/>
      <c r="BU63" s="370"/>
      <c r="BV63" s="370"/>
    </row>
    <row r="64" spans="1:74" x14ac:dyDescent="0.2">
      <c r="BD64" s="445"/>
      <c r="BE64" s="445"/>
      <c r="BF64" s="445"/>
      <c r="BK64" s="370"/>
      <c r="BL64" s="370"/>
      <c r="BM64" s="370"/>
      <c r="BN64" s="370"/>
      <c r="BO64" s="370"/>
      <c r="BP64" s="370"/>
      <c r="BQ64" s="370"/>
      <c r="BR64" s="370"/>
      <c r="BS64" s="370"/>
      <c r="BT64" s="370"/>
      <c r="BU64" s="370"/>
      <c r="BV64" s="370"/>
    </row>
    <row r="65" spans="56:74" x14ac:dyDescent="0.2">
      <c r="BD65" s="445"/>
      <c r="BE65" s="445"/>
      <c r="BF65" s="445"/>
      <c r="BK65" s="370"/>
      <c r="BL65" s="370"/>
      <c r="BM65" s="370"/>
      <c r="BN65" s="370"/>
      <c r="BO65" s="370"/>
      <c r="BP65" s="370"/>
      <c r="BQ65" s="370"/>
      <c r="BR65" s="370"/>
      <c r="BS65" s="370"/>
      <c r="BT65" s="370"/>
      <c r="BU65" s="370"/>
      <c r="BV65" s="370"/>
    </row>
    <row r="66" spans="56:74" x14ac:dyDescent="0.2">
      <c r="BD66" s="445"/>
      <c r="BE66" s="445"/>
      <c r="BF66" s="445"/>
      <c r="BK66" s="370"/>
      <c r="BL66" s="370"/>
      <c r="BM66" s="370"/>
      <c r="BN66" s="370"/>
      <c r="BO66" s="370"/>
      <c r="BP66" s="370"/>
      <c r="BQ66" s="370"/>
      <c r="BR66" s="370"/>
      <c r="BS66" s="370"/>
      <c r="BT66" s="370"/>
      <c r="BU66" s="370"/>
      <c r="BV66" s="370"/>
    </row>
    <row r="67" spans="56:74" x14ac:dyDescent="0.2">
      <c r="BD67" s="445"/>
      <c r="BE67" s="445"/>
      <c r="BF67" s="445"/>
      <c r="BK67" s="370"/>
      <c r="BL67" s="370"/>
      <c r="BM67" s="370"/>
      <c r="BN67" s="370"/>
      <c r="BO67" s="370"/>
      <c r="BP67" s="370"/>
      <c r="BQ67" s="370"/>
      <c r="BR67" s="370"/>
      <c r="BS67" s="370"/>
      <c r="BT67" s="370"/>
      <c r="BU67" s="370"/>
      <c r="BV67" s="370"/>
    </row>
    <row r="68" spans="56:74" x14ac:dyDescent="0.2">
      <c r="BD68" s="445"/>
      <c r="BE68" s="445"/>
      <c r="BF68" s="445"/>
      <c r="BK68" s="370"/>
      <c r="BL68" s="370"/>
      <c r="BM68" s="370"/>
      <c r="BN68" s="370"/>
      <c r="BO68" s="370"/>
      <c r="BP68" s="370"/>
      <c r="BQ68" s="370"/>
      <c r="BR68" s="370"/>
      <c r="BS68" s="370"/>
      <c r="BT68" s="370"/>
      <c r="BU68" s="370"/>
      <c r="BV68" s="370"/>
    </row>
    <row r="69" spans="56:74" x14ac:dyDescent="0.2">
      <c r="BD69" s="445"/>
      <c r="BE69" s="445"/>
      <c r="BF69" s="445"/>
      <c r="BK69" s="370"/>
      <c r="BL69" s="370"/>
      <c r="BM69" s="370"/>
      <c r="BN69" s="370"/>
      <c r="BO69" s="370"/>
      <c r="BP69" s="370"/>
      <c r="BQ69" s="370"/>
      <c r="BR69" s="370"/>
      <c r="BS69" s="370"/>
      <c r="BT69" s="370"/>
      <c r="BU69" s="370"/>
      <c r="BV69" s="370"/>
    </row>
    <row r="70" spans="56:74" x14ac:dyDescent="0.2">
      <c r="BD70" s="445"/>
      <c r="BE70" s="445"/>
      <c r="BF70" s="445"/>
      <c r="BK70" s="370"/>
      <c r="BL70" s="370"/>
      <c r="BM70" s="370"/>
      <c r="BN70" s="370"/>
      <c r="BO70" s="370"/>
      <c r="BP70" s="370"/>
      <c r="BQ70" s="370"/>
      <c r="BR70" s="370"/>
      <c r="BS70" s="370"/>
      <c r="BT70" s="370"/>
      <c r="BU70" s="370"/>
      <c r="BV70" s="370"/>
    </row>
    <row r="71" spans="56:74" x14ac:dyDescent="0.2">
      <c r="BK71" s="370"/>
      <c r="BL71" s="370"/>
      <c r="BM71" s="370"/>
      <c r="BN71" s="370"/>
      <c r="BO71" s="370"/>
      <c r="BP71" s="370"/>
      <c r="BQ71" s="370"/>
      <c r="BR71" s="370"/>
      <c r="BS71" s="370"/>
      <c r="BT71" s="370"/>
      <c r="BU71" s="370"/>
      <c r="BV71" s="370"/>
    </row>
    <row r="72" spans="56:74" x14ac:dyDescent="0.2">
      <c r="BK72" s="370"/>
      <c r="BL72" s="370"/>
      <c r="BM72" s="370"/>
      <c r="BN72" s="370"/>
      <c r="BO72" s="370"/>
      <c r="BP72" s="370"/>
      <c r="BQ72" s="370"/>
      <c r="BR72" s="370"/>
      <c r="BS72" s="370"/>
      <c r="BT72" s="370"/>
      <c r="BU72" s="370"/>
      <c r="BV72" s="370"/>
    </row>
    <row r="73" spans="56:74" x14ac:dyDescent="0.2">
      <c r="BK73" s="370"/>
      <c r="BL73" s="370"/>
      <c r="BM73" s="370"/>
      <c r="BN73" s="370"/>
      <c r="BO73" s="370"/>
      <c r="BP73" s="370"/>
      <c r="BQ73" s="370"/>
      <c r="BR73" s="370"/>
      <c r="BS73" s="370"/>
      <c r="BT73" s="370"/>
      <c r="BU73" s="370"/>
      <c r="BV73" s="370"/>
    </row>
    <row r="74" spans="56:74" x14ac:dyDescent="0.2">
      <c r="BK74" s="370"/>
      <c r="BL74" s="370"/>
      <c r="BM74" s="370"/>
      <c r="BN74" s="370"/>
      <c r="BO74" s="370"/>
      <c r="BP74" s="370"/>
      <c r="BQ74" s="370"/>
      <c r="BR74" s="370"/>
      <c r="BS74" s="370"/>
      <c r="BT74" s="370"/>
      <c r="BU74" s="370"/>
      <c r="BV74" s="370"/>
    </row>
    <row r="75" spans="56:74" x14ac:dyDescent="0.2">
      <c r="BK75" s="370"/>
      <c r="BL75" s="370"/>
      <c r="BM75" s="370"/>
      <c r="BN75" s="370"/>
      <c r="BO75" s="370"/>
      <c r="BP75" s="370"/>
      <c r="BQ75" s="370"/>
      <c r="BR75" s="370"/>
      <c r="BS75" s="370"/>
      <c r="BT75" s="370"/>
      <c r="BU75" s="370"/>
      <c r="BV75" s="370"/>
    </row>
    <row r="76" spans="56:74" x14ac:dyDescent="0.2">
      <c r="BK76" s="370"/>
      <c r="BL76" s="370"/>
      <c r="BM76" s="370"/>
      <c r="BN76" s="370"/>
      <c r="BO76" s="370"/>
      <c r="BP76" s="370"/>
      <c r="BQ76" s="370"/>
      <c r="BR76" s="370"/>
      <c r="BS76" s="370"/>
      <c r="BT76" s="370"/>
      <c r="BU76" s="370"/>
      <c r="BV76" s="370"/>
    </row>
    <row r="77" spans="56:74" x14ac:dyDescent="0.2">
      <c r="BK77" s="370"/>
      <c r="BL77" s="370"/>
      <c r="BM77" s="370"/>
      <c r="BN77" s="370"/>
      <c r="BO77" s="370"/>
      <c r="BP77" s="370"/>
      <c r="BQ77" s="370"/>
      <c r="BR77" s="370"/>
      <c r="BS77" s="370"/>
      <c r="BT77" s="370"/>
      <c r="BU77" s="370"/>
      <c r="BV77" s="370"/>
    </row>
    <row r="78" spans="56:74" x14ac:dyDescent="0.2">
      <c r="BK78" s="370"/>
      <c r="BL78" s="370"/>
      <c r="BM78" s="370"/>
      <c r="BN78" s="370"/>
      <c r="BO78" s="370"/>
      <c r="BP78" s="370"/>
      <c r="BQ78" s="370"/>
      <c r="BR78" s="370"/>
      <c r="BS78" s="370"/>
      <c r="BT78" s="370"/>
      <c r="BU78" s="370"/>
      <c r="BV78" s="370"/>
    </row>
    <row r="79" spans="56:74" x14ac:dyDescent="0.2">
      <c r="BK79" s="370"/>
      <c r="BL79" s="370"/>
      <c r="BM79" s="370"/>
      <c r="BN79" s="370"/>
      <c r="BO79" s="370"/>
      <c r="BP79" s="370"/>
      <c r="BQ79" s="370"/>
      <c r="BR79" s="370"/>
      <c r="BS79" s="370"/>
      <c r="BT79" s="370"/>
      <c r="BU79" s="370"/>
      <c r="BV79" s="370"/>
    </row>
    <row r="80" spans="56: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T8" activePane="bottomRight" state="frozen"/>
      <selection activeCell="BF63" sqref="BF63"/>
      <selection pane="topRight" activeCell="BF63" sqref="BF63"/>
      <selection pane="bottomLeft" activeCell="BF63" sqref="BF63"/>
      <selection pane="bottomRight" activeCell="B1" sqref="B1:AL1"/>
    </sheetView>
  </sheetViews>
  <sheetFormatPr defaultColWidth="8.5" defaultRowHeight="10.7" x14ac:dyDescent="0.2"/>
  <cols>
    <col min="1" max="1" width="12.5" style="159" customWidth="1"/>
    <col min="2" max="2" width="32" style="152" customWidth="1"/>
    <col min="3" max="50" width="6.5" style="152" customWidth="1"/>
    <col min="51" max="55" width="6.5" style="445" customWidth="1"/>
    <col min="56" max="58" width="6.5" style="572" customWidth="1"/>
    <col min="59" max="62" width="6.5" style="445" customWidth="1"/>
    <col min="63" max="74" width="6.5" style="152" customWidth="1"/>
    <col min="75" max="16384" width="8.5" style="152"/>
  </cols>
  <sheetData>
    <row r="1" spans="1:75" ht="13.4" customHeight="1" x14ac:dyDescent="0.2">
      <c r="A1" s="735" t="s">
        <v>792</v>
      </c>
      <c r="B1" s="782" t="s">
        <v>1341</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5" ht="12.85" x14ac:dyDescent="0.2">
      <c r="A2" s="736"/>
      <c r="B2" s="671" t="str">
        <f>"U.S. Energy Information Administration  |  Short-Term Energy Outlook  - "&amp;Dates!D1</f>
        <v>U.S. Energy Information Administration  |  Short-Term Energy Outlook  - June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5"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25" customHeight="1" x14ac:dyDescent="0.2">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25" customHeight="1" x14ac:dyDescent="0.2">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244">
        <v>1</v>
      </c>
      <c r="BD6" s="368" t="s">
        <v>1407</v>
      </c>
      <c r="BE6" s="368" t="s">
        <v>1407</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25" customHeight="1" x14ac:dyDescent="0.2">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244">
        <v>1.1599999999999999</v>
      </c>
      <c r="BD7" s="368" t="s">
        <v>1407</v>
      </c>
      <c r="BE7" s="368" t="s">
        <v>1407</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25" customHeight="1" x14ac:dyDescent="0.2">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244">
        <v>0.28999999999999998</v>
      </c>
      <c r="BD8" s="368" t="s">
        <v>1407</v>
      </c>
      <c r="BE8" s="368" t="s">
        <v>1407</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25" customHeight="1" x14ac:dyDescent="0.2">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244">
        <v>0.09</v>
      </c>
      <c r="BD9" s="368" t="s">
        <v>1407</v>
      </c>
      <c r="BE9" s="368" t="s">
        <v>1407</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25" customHeight="1" x14ac:dyDescent="0.2">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244">
        <v>0.18</v>
      </c>
      <c r="BD10" s="368" t="s">
        <v>1407</v>
      </c>
      <c r="BE10" s="368" t="s">
        <v>1407</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25" customHeight="1" x14ac:dyDescent="0.2">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244">
        <v>2.5</v>
      </c>
      <c r="BD11" s="368" t="s">
        <v>1407</v>
      </c>
      <c r="BE11" s="368" t="s">
        <v>1407</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25" customHeight="1" x14ac:dyDescent="0.2">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244">
        <v>4.4000000000000004</v>
      </c>
      <c r="BD12" s="368" t="s">
        <v>1407</v>
      </c>
      <c r="BE12" s="368" t="s">
        <v>1407</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25" customHeight="1" x14ac:dyDescent="0.2">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244">
        <v>2.6946539999999999</v>
      </c>
      <c r="BD13" s="368" t="s">
        <v>1407</v>
      </c>
      <c r="BE13" s="368" t="s">
        <v>1407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25" customHeight="1" x14ac:dyDescent="0.2">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244">
        <v>0.7</v>
      </c>
      <c r="BD14" s="368" t="s">
        <v>1407</v>
      </c>
      <c r="BE14" s="368" t="s">
        <v>1407</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25" customHeight="1" x14ac:dyDescent="0.2">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244">
        <v>1.27</v>
      </c>
      <c r="BD15" s="368" t="s">
        <v>1407</v>
      </c>
      <c r="BE15" s="368" t="s">
        <v>1407</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25" customHeight="1" x14ac:dyDescent="0.2">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10.3</v>
      </c>
      <c r="BC16" s="244">
        <v>10.199999999999999</v>
      </c>
      <c r="BD16" s="368" t="s">
        <v>1407</v>
      </c>
      <c r="BE16" s="368" t="s">
        <v>1407</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25" customHeight="1" x14ac:dyDescent="0.2">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244">
        <v>3.04</v>
      </c>
      <c r="BD17" s="368" t="s">
        <v>1407</v>
      </c>
      <c r="BE17" s="368" t="s">
        <v>1407</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25" customHeight="1" x14ac:dyDescent="0.2">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244">
        <v>0.77</v>
      </c>
      <c r="BD18" s="368" t="s">
        <v>1407</v>
      </c>
      <c r="BE18" s="368" t="s">
        <v>1407</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25" customHeight="1" x14ac:dyDescent="0.2">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28.59</v>
      </c>
      <c r="BC19" s="244">
        <v>28.294654000000001</v>
      </c>
      <c r="BD19" s="368">
        <v>28.786940999999999</v>
      </c>
      <c r="BE19" s="368">
        <v>29.032890999999999</v>
      </c>
      <c r="BF19" s="368">
        <v>29.106238000000001</v>
      </c>
      <c r="BG19" s="368">
        <v>29.134509999999999</v>
      </c>
      <c r="BH19" s="368">
        <v>29.309422999999999</v>
      </c>
      <c r="BI19" s="368">
        <v>29.344612000000001</v>
      </c>
      <c r="BJ19" s="368">
        <v>29.359856000000001</v>
      </c>
      <c r="BK19" s="368">
        <v>29.5091</v>
      </c>
      <c r="BL19" s="368">
        <v>29.507760000000001</v>
      </c>
      <c r="BM19" s="368">
        <v>29.51642</v>
      </c>
      <c r="BN19" s="368">
        <v>29.510079000000001</v>
      </c>
      <c r="BO19" s="368">
        <v>29.488738999999999</v>
      </c>
      <c r="BP19" s="368">
        <v>29.467399</v>
      </c>
      <c r="BQ19" s="368">
        <v>29.451058</v>
      </c>
      <c r="BR19" s="368">
        <v>29.429718000000001</v>
      </c>
      <c r="BS19" s="368">
        <v>29.418378000000001</v>
      </c>
      <c r="BT19" s="368">
        <v>29.402038000000001</v>
      </c>
      <c r="BU19" s="368">
        <v>29.380697000000001</v>
      </c>
      <c r="BV19" s="368">
        <v>29.369357000000001</v>
      </c>
      <c r="BW19" s="445"/>
    </row>
    <row r="20" spans="1:75" ht="11.2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25" customHeight="1" x14ac:dyDescent="0.2">
      <c r="A21" s="159" t="s">
        <v>374</v>
      </c>
      <c r="B21" s="169" t="s">
        <v>990</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5.6217995945999997</v>
      </c>
      <c r="AZ21" s="244">
        <v>5.5349177997999996</v>
      </c>
      <c r="BA21" s="244">
        <v>5.5103494929999997</v>
      </c>
      <c r="BB21" s="244">
        <v>5.4293715143999997</v>
      </c>
      <c r="BC21" s="244">
        <v>5.4256235395000001</v>
      </c>
      <c r="BD21" s="368">
        <v>5.4458818601000001</v>
      </c>
      <c r="BE21" s="368">
        <v>5.4779659109000001</v>
      </c>
      <c r="BF21" s="368">
        <v>5.4989693371000001</v>
      </c>
      <c r="BG21" s="368">
        <v>5.4642342721999997</v>
      </c>
      <c r="BH21" s="368">
        <v>5.4509959129999999</v>
      </c>
      <c r="BI21" s="368">
        <v>5.5154103600999997</v>
      </c>
      <c r="BJ21" s="368">
        <v>5.5930138342999998</v>
      </c>
      <c r="BK21" s="368">
        <v>5.6240050067</v>
      </c>
      <c r="BL21" s="368">
        <v>5.5380397777999999</v>
      </c>
      <c r="BM21" s="368">
        <v>5.5116552897000002</v>
      </c>
      <c r="BN21" s="368">
        <v>5.4307177473000001</v>
      </c>
      <c r="BO21" s="368">
        <v>5.4266367625000003</v>
      </c>
      <c r="BP21" s="368">
        <v>5.4469173380000004</v>
      </c>
      <c r="BQ21" s="368">
        <v>5.4787249060000001</v>
      </c>
      <c r="BR21" s="368">
        <v>5.4997117405999996</v>
      </c>
      <c r="BS21" s="368">
        <v>5.4649421942999998</v>
      </c>
      <c r="BT21" s="368">
        <v>5.4514853193999997</v>
      </c>
      <c r="BU21" s="368">
        <v>5.5157979800000003</v>
      </c>
      <c r="BV21" s="368">
        <v>5.5935576840000003</v>
      </c>
      <c r="BW21" s="445"/>
    </row>
    <row r="22" spans="1:75" ht="11.2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25" customHeight="1" x14ac:dyDescent="0.2">
      <c r="A23" s="159" t="s">
        <v>295</v>
      </c>
      <c r="B23" s="169" t="s">
        <v>1388</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33.441799594999999</v>
      </c>
      <c r="AZ23" s="244">
        <v>34.109917799999998</v>
      </c>
      <c r="BA23" s="244">
        <v>33.725349493000003</v>
      </c>
      <c r="BB23" s="244">
        <v>34.019371513999999</v>
      </c>
      <c r="BC23" s="244">
        <v>33.720277539999998</v>
      </c>
      <c r="BD23" s="368">
        <v>34.232822859999999</v>
      </c>
      <c r="BE23" s="368">
        <v>34.510856910999998</v>
      </c>
      <c r="BF23" s="368">
        <v>34.605207337000003</v>
      </c>
      <c r="BG23" s="368">
        <v>34.598744271999998</v>
      </c>
      <c r="BH23" s="368">
        <v>34.760418913000002</v>
      </c>
      <c r="BI23" s="368">
        <v>34.860022360000002</v>
      </c>
      <c r="BJ23" s="368">
        <v>34.952869833999998</v>
      </c>
      <c r="BK23" s="368">
        <v>35.133105006999997</v>
      </c>
      <c r="BL23" s="368">
        <v>35.045799778000003</v>
      </c>
      <c r="BM23" s="368">
        <v>35.028075289999997</v>
      </c>
      <c r="BN23" s="368">
        <v>34.940796747</v>
      </c>
      <c r="BO23" s="368">
        <v>34.915375763</v>
      </c>
      <c r="BP23" s="368">
        <v>34.914316337999999</v>
      </c>
      <c r="BQ23" s="368">
        <v>34.929782906</v>
      </c>
      <c r="BR23" s="368">
        <v>34.929429741</v>
      </c>
      <c r="BS23" s="368">
        <v>34.883320194</v>
      </c>
      <c r="BT23" s="368">
        <v>34.853523318999997</v>
      </c>
      <c r="BU23" s="368">
        <v>34.89649498</v>
      </c>
      <c r="BV23" s="368">
        <v>34.962914683999998</v>
      </c>
      <c r="BW23" s="445"/>
    </row>
    <row r="24" spans="1:75" ht="11.2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25" customHeight="1" x14ac:dyDescent="0.2">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25" customHeight="1" x14ac:dyDescent="0.2">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25.13</v>
      </c>
      <c r="AN26" s="244">
        <v>25.28</v>
      </c>
      <c r="AO26" s="244">
        <v>25.38</v>
      </c>
      <c r="AP26" s="244">
        <v>25.53</v>
      </c>
      <c r="AQ26" s="244">
        <v>25.53</v>
      </c>
      <c r="AR26" s="244">
        <v>25.58</v>
      </c>
      <c r="AS26" s="244">
        <v>25.58</v>
      </c>
      <c r="AT26" s="244">
        <v>25.53</v>
      </c>
      <c r="AU26" s="244">
        <v>25.53</v>
      </c>
      <c r="AV26" s="244">
        <v>25.53</v>
      </c>
      <c r="AW26" s="244">
        <v>25.53</v>
      </c>
      <c r="AX26" s="244">
        <v>25.53</v>
      </c>
      <c r="AY26" s="244">
        <v>25.53</v>
      </c>
      <c r="AZ26" s="244">
        <v>25.58</v>
      </c>
      <c r="BA26" s="244">
        <v>25.63</v>
      </c>
      <c r="BB26" s="244">
        <v>25.63</v>
      </c>
      <c r="BC26" s="244">
        <v>25.53</v>
      </c>
      <c r="BD26" s="444">
        <v>25.53</v>
      </c>
      <c r="BE26" s="444">
        <v>25.72</v>
      </c>
      <c r="BF26" s="444">
        <v>25.72</v>
      </c>
      <c r="BG26" s="444">
        <v>25.72</v>
      </c>
      <c r="BH26" s="444">
        <v>25.82</v>
      </c>
      <c r="BI26" s="444">
        <v>25.82</v>
      </c>
      <c r="BJ26" s="444">
        <v>25.82</v>
      </c>
      <c r="BK26" s="444">
        <v>26.02</v>
      </c>
      <c r="BL26" s="444">
        <v>26.02</v>
      </c>
      <c r="BM26" s="444">
        <v>26.02</v>
      </c>
      <c r="BN26" s="444">
        <v>26.02</v>
      </c>
      <c r="BO26" s="444">
        <v>26.17</v>
      </c>
      <c r="BP26" s="444">
        <v>26.17</v>
      </c>
      <c r="BQ26" s="444">
        <v>26.17</v>
      </c>
      <c r="BR26" s="444">
        <v>26.17</v>
      </c>
      <c r="BS26" s="444">
        <v>26.17</v>
      </c>
      <c r="BT26" s="444">
        <v>26.17</v>
      </c>
      <c r="BU26" s="444">
        <v>26.17</v>
      </c>
      <c r="BV26" s="444">
        <v>26.17</v>
      </c>
      <c r="BW26" s="445"/>
    </row>
    <row r="27" spans="1:75" ht="11.25" customHeight="1" x14ac:dyDescent="0.2">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244">
        <v>6.3</v>
      </c>
      <c r="BA27" s="244">
        <v>6.09</v>
      </c>
      <c r="BB27" s="244">
        <v>6</v>
      </c>
      <c r="BC27" s="244">
        <v>5.8</v>
      </c>
      <c r="BD27" s="444">
        <v>6.19</v>
      </c>
      <c r="BE27" s="444">
        <v>6.3</v>
      </c>
      <c r="BF27" s="444">
        <v>6.28</v>
      </c>
      <c r="BG27" s="444">
        <v>6.28</v>
      </c>
      <c r="BH27" s="444">
        <v>6.28</v>
      </c>
      <c r="BI27" s="444">
        <v>6.27</v>
      </c>
      <c r="BJ27" s="444">
        <v>6.25</v>
      </c>
      <c r="BK27" s="444">
        <v>6.27</v>
      </c>
      <c r="BL27" s="444">
        <v>6.28</v>
      </c>
      <c r="BM27" s="444">
        <v>6.29</v>
      </c>
      <c r="BN27" s="444">
        <v>6.3</v>
      </c>
      <c r="BO27" s="444">
        <v>6.28</v>
      </c>
      <c r="BP27" s="444">
        <v>6.27</v>
      </c>
      <c r="BQ27" s="444">
        <v>6.26</v>
      </c>
      <c r="BR27" s="444">
        <v>6.25</v>
      </c>
      <c r="BS27" s="444">
        <v>6.24</v>
      </c>
      <c r="BT27" s="444">
        <v>6.23</v>
      </c>
      <c r="BU27" s="444">
        <v>6.22</v>
      </c>
      <c r="BV27" s="444">
        <v>6.21</v>
      </c>
      <c r="BW27" s="445"/>
    </row>
    <row r="28" spans="1:75" ht="11.25" customHeight="1" x14ac:dyDescent="0.2">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30.77</v>
      </c>
      <c r="AK28" s="244">
        <v>31.32</v>
      </c>
      <c r="AL28" s="244">
        <v>31.31</v>
      </c>
      <c r="AM28" s="244">
        <v>31.1</v>
      </c>
      <c r="AN28" s="244">
        <v>31.57</v>
      </c>
      <c r="AO28" s="244">
        <v>31.66</v>
      </c>
      <c r="AP28" s="244">
        <v>31.66</v>
      </c>
      <c r="AQ28" s="244">
        <v>31.745000000000001</v>
      </c>
      <c r="AR28" s="244">
        <v>31.79</v>
      </c>
      <c r="AS28" s="244">
        <v>31.81</v>
      </c>
      <c r="AT28" s="244">
        <v>31.59</v>
      </c>
      <c r="AU28" s="244">
        <v>31.71</v>
      </c>
      <c r="AV28" s="244">
        <v>31.76</v>
      </c>
      <c r="AW28" s="244">
        <v>31.78</v>
      </c>
      <c r="AX28" s="244">
        <v>31.79</v>
      </c>
      <c r="AY28" s="244">
        <v>31.58</v>
      </c>
      <c r="AZ28" s="244">
        <v>31.88</v>
      </c>
      <c r="BA28" s="244">
        <v>31.72</v>
      </c>
      <c r="BB28" s="244">
        <v>31.63</v>
      </c>
      <c r="BC28" s="244">
        <v>31.33</v>
      </c>
      <c r="BD28" s="368">
        <v>31.72</v>
      </c>
      <c r="BE28" s="368">
        <v>32.020000000000003</v>
      </c>
      <c r="BF28" s="368">
        <v>32</v>
      </c>
      <c r="BG28" s="368">
        <v>32</v>
      </c>
      <c r="BH28" s="368">
        <v>32.1</v>
      </c>
      <c r="BI28" s="368">
        <v>32.090000000000003</v>
      </c>
      <c r="BJ28" s="368">
        <v>32.07</v>
      </c>
      <c r="BK28" s="368">
        <v>32.29</v>
      </c>
      <c r="BL28" s="368">
        <v>32.299999999999997</v>
      </c>
      <c r="BM28" s="368">
        <v>32.31</v>
      </c>
      <c r="BN28" s="368">
        <v>32.32</v>
      </c>
      <c r="BO28" s="368">
        <v>32.450000000000003</v>
      </c>
      <c r="BP28" s="368">
        <v>32.44</v>
      </c>
      <c r="BQ28" s="368">
        <v>32.43</v>
      </c>
      <c r="BR28" s="368">
        <v>32.42</v>
      </c>
      <c r="BS28" s="368">
        <v>32.409999999999997</v>
      </c>
      <c r="BT28" s="368">
        <v>32.4</v>
      </c>
      <c r="BU28" s="368">
        <v>32.39</v>
      </c>
      <c r="BV28" s="368">
        <v>32.380000000000003</v>
      </c>
      <c r="BW28" s="445"/>
    </row>
    <row r="29" spans="1:75" ht="11.25"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25"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25" customHeight="1" x14ac:dyDescent="0.2">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5.18</v>
      </c>
      <c r="AN31" s="244">
        <v>5.99</v>
      </c>
      <c r="AO31" s="244">
        <v>5.99</v>
      </c>
      <c r="AP31" s="244">
        <v>5.99</v>
      </c>
      <c r="AQ31" s="244">
        <v>5.5979999999999999</v>
      </c>
      <c r="AR31" s="244">
        <v>5.1100000000000003</v>
      </c>
      <c r="AS31" s="244">
        <v>4.49</v>
      </c>
      <c r="AT31" s="244">
        <v>4.2350000000000003</v>
      </c>
      <c r="AU31" s="244">
        <v>4.0449999999999999</v>
      </c>
      <c r="AV31" s="244">
        <v>3.75</v>
      </c>
      <c r="AW31" s="244">
        <v>3.5449999999999999</v>
      </c>
      <c r="AX31" s="244">
        <v>3.43</v>
      </c>
      <c r="AY31" s="244">
        <v>3.29</v>
      </c>
      <c r="AZ31" s="244">
        <v>2.875</v>
      </c>
      <c r="BA31" s="244">
        <v>3.12</v>
      </c>
      <c r="BB31" s="244">
        <v>2.66</v>
      </c>
      <c r="BC31" s="244">
        <v>2.6953459999999998</v>
      </c>
      <c r="BD31" s="444">
        <v>2.7268919999999999</v>
      </c>
      <c r="BE31" s="444">
        <v>2.7894030000000001</v>
      </c>
      <c r="BF31" s="444">
        <v>2.704914</v>
      </c>
      <c r="BG31" s="444">
        <v>2.6753019999999998</v>
      </c>
      <c r="BH31" s="444">
        <v>2.6091039999999999</v>
      </c>
      <c r="BI31" s="444">
        <v>2.5725199999999999</v>
      </c>
      <c r="BJ31" s="444">
        <v>2.5359349999999998</v>
      </c>
      <c r="BK31" s="444">
        <v>2.599351</v>
      </c>
      <c r="BL31" s="444">
        <v>2.599351</v>
      </c>
      <c r="BM31" s="444">
        <v>2.599351</v>
      </c>
      <c r="BN31" s="444">
        <v>2.599351</v>
      </c>
      <c r="BO31" s="444">
        <v>2.7493509999999999</v>
      </c>
      <c r="BP31" s="444">
        <v>2.7493509999999999</v>
      </c>
      <c r="BQ31" s="444">
        <v>2.7493509999999999</v>
      </c>
      <c r="BR31" s="444">
        <v>2.7493509999999999</v>
      </c>
      <c r="BS31" s="444">
        <v>2.7493509999999999</v>
      </c>
      <c r="BT31" s="444">
        <v>2.7493509999999999</v>
      </c>
      <c r="BU31" s="444">
        <v>2.7493509999999999</v>
      </c>
      <c r="BV31" s="444">
        <v>2.7493509999999999</v>
      </c>
      <c r="BW31" s="445"/>
    </row>
    <row r="32" spans="1:75" ht="11.25" customHeight="1" x14ac:dyDescent="0.2">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0.48</v>
      </c>
      <c r="AX32" s="244">
        <v>0.49</v>
      </c>
      <c r="AY32" s="244">
        <v>0.47</v>
      </c>
      <c r="AZ32" s="244">
        <v>0.43</v>
      </c>
      <c r="BA32" s="244">
        <v>0.38500000000000001</v>
      </c>
      <c r="BB32" s="244">
        <v>0.38</v>
      </c>
      <c r="BC32" s="244">
        <v>0.34</v>
      </c>
      <c r="BD32" s="444">
        <v>0.20616699999999999</v>
      </c>
      <c r="BE32" s="444">
        <v>0.19770599999999999</v>
      </c>
      <c r="BF32" s="444">
        <v>0.18884799999999999</v>
      </c>
      <c r="BG32" s="444">
        <v>0.190188</v>
      </c>
      <c r="BH32" s="444">
        <v>0.181473</v>
      </c>
      <c r="BI32" s="444">
        <v>0.17286799999999999</v>
      </c>
      <c r="BJ32" s="444">
        <v>0.174209</v>
      </c>
      <c r="BK32" s="444">
        <v>0.18154899999999999</v>
      </c>
      <c r="BL32" s="444">
        <v>0.192889</v>
      </c>
      <c r="BM32" s="444">
        <v>0.19422900000000001</v>
      </c>
      <c r="BN32" s="444">
        <v>0.21057000000000001</v>
      </c>
      <c r="BO32" s="444">
        <v>0.21190999999999999</v>
      </c>
      <c r="BP32" s="444">
        <v>0.22325</v>
      </c>
      <c r="BQ32" s="444">
        <v>0.22959099999999999</v>
      </c>
      <c r="BR32" s="444">
        <v>0.24093100000000001</v>
      </c>
      <c r="BS32" s="444">
        <v>0.24227099999999999</v>
      </c>
      <c r="BT32" s="444">
        <v>0.248611</v>
      </c>
      <c r="BU32" s="444">
        <v>0.25995200000000002</v>
      </c>
      <c r="BV32" s="444">
        <v>0.26129200000000002</v>
      </c>
      <c r="BW32" s="445"/>
    </row>
    <row r="33" spans="1:75" ht="11.25" customHeight="1" x14ac:dyDescent="0.2">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6.45</v>
      </c>
      <c r="AK33" s="244">
        <v>6.25</v>
      </c>
      <c r="AL33" s="244">
        <v>6.0549999999999997</v>
      </c>
      <c r="AM33" s="244">
        <v>5.7850000000000001</v>
      </c>
      <c r="AN33" s="244">
        <v>6.6950000000000003</v>
      </c>
      <c r="AO33" s="244">
        <v>6.6349999999999998</v>
      </c>
      <c r="AP33" s="244">
        <v>6.665</v>
      </c>
      <c r="AQ33" s="244">
        <v>6.2830000000000004</v>
      </c>
      <c r="AR33" s="244">
        <v>5.7750000000000004</v>
      </c>
      <c r="AS33" s="244">
        <v>5.09</v>
      </c>
      <c r="AT33" s="244">
        <v>4.8849999999999998</v>
      </c>
      <c r="AU33" s="244">
        <v>4.6050000000000004</v>
      </c>
      <c r="AV33" s="244">
        <v>4.3849999999999998</v>
      </c>
      <c r="AW33" s="244">
        <v>4.0250000000000004</v>
      </c>
      <c r="AX33" s="244">
        <v>3.92</v>
      </c>
      <c r="AY33" s="244">
        <v>3.76</v>
      </c>
      <c r="AZ33" s="244">
        <v>3.3050000000000002</v>
      </c>
      <c r="BA33" s="244">
        <v>3.5049999999999999</v>
      </c>
      <c r="BB33" s="244">
        <v>3.04</v>
      </c>
      <c r="BC33" s="244">
        <v>3.0353460000000001</v>
      </c>
      <c r="BD33" s="368">
        <v>2.9330590000000001</v>
      </c>
      <c r="BE33" s="368">
        <v>2.9871089999999998</v>
      </c>
      <c r="BF33" s="368">
        <v>2.8937620000000002</v>
      </c>
      <c r="BG33" s="368">
        <v>2.8654899999999999</v>
      </c>
      <c r="BH33" s="368">
        <v>2.7905769999999999</v>
      </c>
      <c r="BI33" s="368">
        <v>2.7453880000000002</v>
      </c>
      <c r="BJ33" s="368">
        <v>2.7101440000000001</v>
      </c>
      <c r="BK33" s="368">
        <v>2.7808999999999999</v>
      </c>
      <c r="BL33" s="368">
        <v>2.7922400000000001</v>
      </c>
      <c r="BM33" s="368">
        <v>2.79358</v>
      </c>
      <c r="BN33" s="368">
        <v>2.8099210000000001</v>
      </c>
      <c r="BO33" s="368">
        <v>2.9612609999999999</v>
      </c>
      <c r="BP33" s="368">
        <v>2.972601</v>
      </c>
      <c r="BQ33" s="368">
        <v>2.978942</v>
      </c>
      <c r="BR33" s="368">
        <v>2.9902820000000001</v>
      </c>
      <c r="BS33" s="368">
        <v>2.991622</v>
      </c>
      <c r="BT33" s="368">
        <v>2.9979619999999998</v>
      </c>
      <c r="BU33" s="368">
        <v>3.0093030000000001</v>
      </c>
      <c r="BV33" s="368">
        <v>3.010643</v>
      </c>
      <c r="BW33" s="445"/>
    </row>
    <row r="34" spans="1:75" ht="11.25"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25" customHeight="1" x14ac:dyDescent="0.2">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245">
        <v>2.4540000000000002</v>
      </c>
      <c r="BD35" s="559" t="s">
        <v>1406</v>
      </c>
      <c r="BE35" s="559" t="s">
        <v>1406</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1.95" customHeight="1" x14ac:dyDescent="0.2">
      <c r="B36" s="776" t="s">
        <v>1013</v>
      </c>
      <c r="C36" s="753"/>
      <c r="D36" s="753"/>
      <c r="E36" s="753"/>
      <c r="F36" s="753"/>
      <c r="G36" s="753"/>
      <c r="H36" s="753"/>
      <c r="I36" s="753"/>
      <c r="J36" s="753"/>
      <c r="K36" s="753"/>
      <c r="L36" s="753"/>
      <c r="M36" s="753"/>
      <c r="N36" s="753"/>
      <c r="O36" s="753"/>
      <c r="P36" s="753"/>
      <c r="Q36" s="753"/>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1.95" customHeight="1" x14ac:dyDescent="0.2">
      <c r="B37" s="777" t="s">
        <v>1336</v>
      </c>
      <c r="C37" s="756"/>
      <c r="D37" s="756"/>
      <c r="E37" s="756"/>
      <c r="F37" s="756"/>
      <c r="G37" s="756"/>
      <c r="H37" s="756"/>
      <c r="I37" s="756"/>
      <c r="J37" s="756"/>
      <c r="K37" s="756"/>
      <c r="L37" s="756"/>
      <c r="M37" s="756"/>
      <c r="N37" s="756"/>
      <c r="O37" s="756"/>
      <c r="P37" s="756"/>
      <c r="Q37" s="753"/>
      <c r="BD37" s="445"/>
      <c r="BE37" s="445"/>
      <c r="BF37" s="445"/>
      <c r="BK37" s="445"/>
      <c r="BL37" s="445"/>
      <c r="BM37" s="445"/>
      <c r="BN37" s="445"/>
      <c r="BO37" s="445"/>
      <c r="BP37" s="445"/>
      <c r="BQ37" s="445"/>
      <c r="BR37" s="445"/>
      <c r="BS37" s="445"/>
      <c r="BT37" s="445"/>
      <c r="BU37" s="445"/>
      <c r="BV37" s="445"/>
      <c r="BW37" s="445"/>
    </row>
    <row r="38" spans="1:75" ht="11.95" customHeight="1" x14ac:dyDescent="0.2">
      <c r="B38" s="778" t="s">
        <v>1337</v>
      </c>
      <c r="C38" s="778"/>
      <c r="D38" s="778"/>
      <c r="E38" s="778"/>
      <c r="F38" s="778"/>
      <c r="G38" s="778"/>
      <c r="H38" s="778"/>
      <c r="I38" s="778"/>
      <c r="J38" s="778"/>
      <c r="K38" s="778"/>
      <c r="L38" s="778"/>
      <c r="M38" s="778"/>
      <c r="N38" s="778"/>
      <c r="O38" s="778"/>
      <c r="P38" s="778"/>
      <c r="Q38" s="704"/>
      <c r="BD38" s="445"/>
      <c r="BE38" s="445"/>
      <c r="BF38" s="445"/>
      <c r="BK38" s="445"/>
      <c r="BL38" s="445"/>
      <c r="BM38" s="445"/>
      <c r="BN38" s="445"/>
      <c r="BO38" s="445"/>
      <c r="BP38" s="445"/>
      <c r="BQ38" s="445"/>
      <c r="BR38" s="445"/>
      <c r="BS38" s="445"/>
      <c r="BT38" s="445"/>
      <c r="BU38" s="445"/>
      <c r="BV38" s="445"/>
      <c r="BW38" s="445"/>
    </row>
    <row r="39" spans="1:75" s="397" customFormat="1" ht="11.95" customHeight="1" x14ac:dyDescent="0.2">
      <c r="A39" s="398"/>
      <c r="B39" s="764" t="str">
        <f>"Notes: "&amp;"EIA completed modeling and analysis for this report on " &amp;Dates!D2&amp;"."</f>
        <v>Notes: EIA completed modeling and analysis for this report on Thursday June 2, 2022.</v>
      </c>
      <c r="C39" s="763"/>
      <c r="D39" s="763"/>
      <c r="E39" s="763"/>
      <c r="F39" s="763"/>
      <c r="G39" s="763"/>
      <c r="H39" s="763"/>
      <c r="I39" s="763"/>
      <c r="J39" s="763"/>
      <c r="K39" s="763"/>
      <c r="L39" s="763"/>
      <c r="M39" s="763"/>
      <c r="N39" s="763"/>
      <c r="O39" s="763"/>
      <c r="P39" s="763"/>
      <c r="Q39" s="763"/>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1.95" customHeight="1" x14ac:dyDescent="0.2">
      <c r="A40" s="398"/>
      <c r="B40" s="764" t="s">
        <v>351</v>
      </c>
      <c r="C40" s="763"/>
      <c r="D40" s="763"/>
      <c r="E40" s="763"/>
      <c r="F40" s="763"/>
      <c r="G40" s="763"/>
      <c r="H40" s="763"/>
      <c r="I40" s="763"/>
      <c r="J40" s="763"/>
      <c r="K40" s="763"/>
      <c r="L40" s="763"/>
      <c r="M40" s="763"/>
      <c r="N40" s="763"/>
      <c r="O40" s="763"/>
      <c r="P40" s="763"/>
      <c r="Q40" s="763"/>
      <c r="AY40" s="483"/>
      <c r="AZ40" s="483"/>
      <c r="BA40" s="483"/>
      <c r="BB40" s="483"/>
      <c r="BC40" s="483"/>
      <c r="BD40" s="577"/>
      <c r="BE40" s="577"/>
      <c r="BF40" s="577"/>
      <c r="BG40" s="483"/>
      <c r="BH40" s="483"/>
      <c r="BI40" s="483"/>
      <c r="BJ40" s="483"/>
    </row>
    <row r="41" spans="1:75" s="397" customFormat="1" ht="11.95" customHeight="1" x14ac:dyDescent="0.2">
      <c r="A41" s="398"/>
      <c r="B41" s="770" t="s">
        <v>878</v>
      </c>
      <c r="C41" s="738"/>
      <c r="D41" s="738"/>
      <c r="E41" s="738"/>
      <c r="F41" s="738"/>
      <c r="G41" s="738"/>
      <c r="H41" s="738"/>
      <c r="I41" s="738"/>
      <c r="J41" s="738"/>
      <c r="K41" s="738"/>
      <c r="L41" s="738"/>
      <c r="M41" s="738"/>
      <c r="N41" s="738"/>
      <c r="O41" s="738"/>
      <c r="P41" s="738"/>
      <c r="Q41" s="738"/>
      <c r="AY41" s="483"/>
      <c r="AZ41" s="483"/>
      <c r="BA41" s="483"/>
      <c r="BB41" s="483"/>
      <c r="BC41" s="483"/>
      <c r="BD41" s="577"/>
      <c r="BE41" s="577"/>
      <c r="BF41" s="577"/>
      <c r="BG41" s="483"/>
      <c r="BH41" s="483"/>
      <c r="BI41" s="483"/>
      <c r="BJ41" s="483"/>
    </row>
    <row r="42" spans="1:75" s="397" customFormat="1" ht="11.95" customHeight="1" x14ac:dyDescent="0.2">
      <c r="A42" s="398"/>
      <c r="B42" s="773" t="s">
        <v>847</v>
      </c>
      <c r="C42" s="753"/>
      <c r="D42" s="753"/>
      <c r="E42" s="753"/>
      <c r="F42" s="753"/>
      <c r="G42" s="753"/>
      <c r="H42" s="753"/>
      <c r="I42" s="753"/>
      <c r="J42" s="753"/>
      <c r="K42" s="753"/>
      <c r="L42" s="753"/>
      <c r="M42" s="753"/>
      <c r="N42" s="753"/>
      <c r="O42" s="753"/>
      <c r="P42" s="753"/>
      <c r="Q42" s="753"/>
      <c r="AY42" s="483"/>
      <c r="AZ42" s="483"/>
      <c r="BA42" s="483"/>
      <c r="BB42" s="483"/>
      <c r="BC42" s="483"/>
      <c r="BD42" s="577"/>
      <c r="BE42" s="577"/>
      <c r="BF42" s="577"/>
      <c r="BG42" s="483"/>
      <c r="BH42" s="483"/>
      <c r="BI42" s="483"/>
      <c r="BJ42" s="483"/>
    </row>
    <row r="43" spans="1:75" s="397" customFormat="1" ht="11.95" customHeight="1" x14ac:dyDescent="0.2">
      <c r="A43" s="398"/>
      <c r="B43" s="759" t="s">
        <v>831</v>
      </c>
      <c r="C43" s="760"/>
      <c r="D43" s="760"/>
      <c r="E43" s="760"/>
      <c r="F43" s="760"/>
      <c r="G43" s="760"/>
      <c r="H43" s="760"/>
      <c r="I43" s="760"/>
      <c r="J43" s="760"/>
      <c r="K43" s="760"/>
      <c r="L43" s="760"/>
      <c r="M43" s="760"/>
      <c r="N43" s="760"/>
      <c r="O43" s="760"/>
      <c r="P43" s="760"/>
      <c r="Q43" s="753"/>
      <c r="AY43" s="483"/>
      <c r="AZ43" s="483"/>
      <c r="BA43" s="483"/>
      <c r="BB43" s="483"/>
      <c r="BC43" s="483"/>
      <c r="BD43" s="577"/>
      <c r="BE43" s="577"/>
      <c r="BF43" s="577"/>
      <c r="BG43" s="483"/>
      <c r="BH43" s="483"/>
      <c r="BI43" s="483"/>
      <c r="BJ43" s="483"/>
    </row>
    <row r="44" spans="1:75" s="397" customFormat="1" ht="11.95" customHeight="1" x14ac:dyDescent="0.2">
      <c r="A44" s="393"/>
      <c r="B44" s="765" t="s">
        <v>1362</v>
      </c>
      <c r="C44" s="753"/>
      <c r="D44" s="753"/>
      <c r="E44" s="753"/>
      <c r="F44" s="753"/>
      <c r="G44" s="753"/>
      <c r="H44" s="753"/>
      <c r="I44" s="753"/>
      <c r="J44" s="753"/>
      <c r="K44" s="753"/>
      <c r="L44" s="753"/>
      <c r="M44" s="753"/>
      <c r="N44" s="753"/>
      <c r="O44" s="753"/>
      <c r="P44" s="753"/>
      <c r="Q44" s="753"/>
      <c r="AY44" s="483"/>
      <c r="AZ44" s="483"/>
      <c r="BA44" s="483"/>
      <c r="BB44" s="483"/>
      <c r="BC44" s="483"/>
      <c r="BD44" s="577"/>
      <c r="BE44" s="577"/>
      <c r="BF44" s="577"/>
      <c r="BG44" s="483"/>
      <c r="BH44" s="483"/>
      <c r="BI44" s="483"/>
      <c r="BJ44" s="483"/>
    </row>
    <row r="45" spans="1:75" x14ac:dyDescent="0.2">
      <c r="BK45" s="370"/>
      <c r="BL45" s="370"/>
      <c r="BM45" s="370"/>
      <c r="BN45" s="370"/>
      <c r="BO45" s="370"/>
      <c r="BP45" s="370"/>
      <c r="BQ45" s="370"/>
      <c r="BR45" s="370"/>
      <c r="BS45" s="370"/>
      <c r="BT45" s="370"/>
      <c r="BU45" s="370"/>
      <c r="BV45" s="370"/>
    </row>
    <row r="46" spans="1:75" x14ac:dyDescent="0.2">
      <c r="BK46" s="370"/>
      <c r="BL46" s="370"/>
      <c r="BM46" s="370"/>
      <c r="BN46" s="370"/>
      <c r="BO46" s="370"/>
      <c r="BP46" s="370"/>
      <c r="BQ46" s="370"/>
      <c r="BR46" s="370"/>
      <c r="BS46" s="370"/>
      <c r="BT46" s="370"/>
      <c r="BU46" s="370"/>
      <c r="BV46" s="370"/>
    </row>
    <row r="47" spans="1:75" x14ac:dyDescent="0.2">
      <c r="BK47" s="370"/>
      <c r="BL47" s="370"/>
      <c r="BM47" s="370"/>
      <c r="BN47" s="370"/>
      <c r="BO47" s="370"/>
      <c r="BP47" s="370"/>
      <c r="BQ47" s="370"/>
      <c r="BR47" s="370"/>
      <c r="BS47" s="370"/>
      <c r="BT47" s="370"/>
      <c r="BU47" s="370"/>
      <c r="BV47" s="370"/>
    </row>
    <row r="48" spans="1:75"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 defaultRowHeight="10.7" x14ac:dyDescent="0.2"/>
  <cols>
    <col min="1" max="1" width="11.5" style="159" customWidth="1"/>
    <col min="2" max="2" width="35.875" style="152" customWidth="1"/>
    <col min="3" max="50" width="6.5" style="152" customWidth="1"/>
    <col min="51" max="55" width="6.5" style="445" customWidth="1"/>
    <col min="56" max="58" width="6.5" style="572" customWidth="1"/>
    <col min="59" max="62" width="6.5" style="445" customWidth="1"/>
    <col min="63" max="74" width="6.5" style="152" customWidth="1"/>
    <col min="75" max="16384" width="8.5" style="152"/>
  </cols>
  <sheetData>
    <row r="1" spans="1:74" ht="12.85" customHeight="1" x14ac:dyDescent="0.2">
      <c r="A1" s="735" t="s">
        <v>792</v>
      </c>
      <c r="B1" s="785" t="s">
        <v>1342</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row>
    <row r="2" spans="1:74" ht="12.85" customHeight="1" x14ac:dyDescent="0.2">
      <c r="A2" s="736"/>
      <c r="B2" s="486" t="str">
        <f>"U.S. Energy Information Administration  |  Short-Term Energy Outlook  - "&amp;Dates!D1</f>
        <v>U.S. Energy Information Administration  |  Short-Term Energy Outlook  - June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2.85" x14ac:dyDescent="0.2">
      <c r="B3" s="432"/>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x14ac:dyDescent="0.2">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Y5" s="152"/>
      <c r="BG5" s="572"/>
      <c r="BH5" s="572"/>
      <c r="BI5" s="572"/>
    </row>
    <row r="6" spans="1:74" ht="11.25" customHeight="1" x14ac:dyDescent="0.2">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24.299284</v>
      </c>
      <c r="AB6" s="244">
        <v>24.680202000000001</v>
      </c>
      <c r="AC6" s="244">
        <v>22.669423999999999</v>
      </c>
      <c r="AD6" s="244">
        <v>17.827082999999998</v>
      </c>
      <c r="AE6" s="244">
        <v>19.510093000000001</v>
      </c>
      <c r="AF6" s="244">
        <v>21.388127999999998</v>
      </c>
      <c r="AG6" s="244">
        <v>22.186712</v>
      </c>
      <c r="AH6" s="244">
        <v>22.353397999999999</v>
      </c>
      <c r="AI6" s="244">
        <v>22.269469000000001</v>
      </c>
      <c r="AJ6" s="244">
        <v>22.446027000000001</v>
      </c>
      <c r="AK6" s="244">
        <v>22.695709999999998</v>
      </c>
      <c r="AL6" s="244">
        <v>22.662203000000002</v>
      </c>
      <c r="AM6" s="244">
        <v>22.384091000000002</v>
      </c>
      <c r="AN6" s="244">
        <v>21.268923999999998</v>
      </c>
      <c r="AO6" s="244">
        <v>23.252452000000002</v>
      </c>
      <c r="AP6" s="244">
        <v>23.201913000000001</v>
      </c>
      <c r="AQ6" s="244">
        <v>23.924572999999999</v>
      </c>
      <c r="AR6" s="244">
        <v>24.630220000000001</v>
      </c>
      <c r="AS6" s="244">
        <v>24.076121000000001</v>
      </c>
      <c r="AT6" s="244">
        <v>24.616795</v>
      </c>
      <c r="AU6" s="244">
        <v>24.247682999999999</v>
      </c>
      <c r="AV6" s="244">
        <v>23.801527</v>
      </c>
      <c r="AW6" s="244">
        <v>24.814540999999998</v>
      </c>
      <c r="AX6" s="244">
        <v>25.013586</v>
      </c>
      <c r="AY6" s="244">
        <v>23.720736998</v>
      </c>
      <c r="AZ6" s="244">
        <v>24.513441998000001</v>
      </c>
      <c r="BA6" s="244">
        <v>24.522301448</v>
      </c>
      <c r="BB6" s="244">
        <v>24.028572213</v>
      </c>
      <c r="BC6" s="244">
        <v>24.475178542999998</v>
      </c>
      <c r="BD6" s="368">
        <v>24.749230215000001</v>
      </c>
      <c r="BE6" s="368">
        <v>24.8226133</v>
      </c>
      <c r="BF6" s="368">
        <v>25.046002260000002</v>
      </c>
      <c r="BG6" s="368">
        <v>24.447598166999999</v>
      </c>
      <c r="BH6" s="368">
        <v>24.848588360000001</v>
      </c>
      <c r="BI6" s="368">
        <v>25.168142311</v>
      </c>
      <c r="BJ6" s="368">
        <v>25.092988926</v>
      </c>
      <c r="BK6" s="368">
        <v>24.281511276</v>
      </c>
      <c r="BL6" s="368">
        <v>24.458366375000001</v>
      </c>
      <c r="BM6" s="368">
        <v>24.730644478999999</v>
      </c>
      <c r="BN6" s="368">
        <v>24.462659378000001</v>
      </c>
      <c r="BO6" s="368">
        <v>24.712686719000001</v>
      </c>
      <c r="BP6" s="368">
        <v>25.036006119</v>
      </c>
      <c r="BQ6" s="368">
        <v>25.036632904000001</v>
      </c>
      <c r="BR6" s="368">
        <v>25.279047289000001</v>
      </c>
      <c r="BS6" s="368">
        <v>24.753126634000001</v>
      </c>
      <c r="BT6" s="368">
        <v>25.038544831999999</v>
      </c>
      <c r="BU6" s="368">
        <v>25.133974766000001</v>
      </c>
      <c r="BV6" s="368">
        <v>25.267125541999999</v>
      </c>
    </row>
    <row r="7" spans="1:74" ht="11.25" customHeight="1" x14ac:dyDescent="0.2">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2.4055420000000001</v>
      </c>
      <c r="AY7" s="244">
        <v>2.3613360000000001</v>
      </c>
      <c r="AZ7" s="244">
        <v>2.348608</v>
      </c>
      <c r="BA7" s="244">
        <v>2.3619181849999999</v>
      </c>
      <c r="BB7" s="244">
        <v>2.3186120649999999</v>
      </c>
      <c r="BC7" s="244">
        <v>2.3889724530000001</v>
      </c>
      <c r="BD7" s="368">
        <v>2.4468405820000001</v>
      </c>
      <c r="BE7" s="368">
        <v>2.489200275</v>
      </c>
      <c r="BF7" s="368">
        <v>2.5487733490000002</v>
      </c>
      <c r="BG7" s="368">
        <v>2.4979567839999999</v>
      </c>
      <c r="BH7" s="368">
        <v>2.471996979</v>
      </c>
      <c r="BI7" s="368">
        <v>2.4966402749999999</v>
      </c>
      <c r="BJ7" s="368">
        <v>2.4991776890000001</v>
      </c>
      <c r="BK7" s="368">
        <v>2.4783064619999999</v>
      </c>
      <c r="BL7" s="368">
        <v>2.525545251</v>
      </c>
      <c r="BM7" s="368">
        <v>2.4161646449999998</v>
      </c>
      <c r="BN7" s="368">
        <v>2.35717373</v>
      </c>
      <c r="BO7" s="368">
        <v>2.4179416420000002</v>
      </c>
      <c r="BP7" s="368">
        <v>2.4789855589999998</v>
      </c>
      <c r="BQ7" s="368">
        <v>2.500117371</v>
      </c>
      <c r="BR7" s="368">
        <v>2.5583203769999998</v>
      </c>
      <c r="BS7" s="368">
        <v>2.5090816299999998</v>
      </c>
      <c r="BT7" s="368">
        <v>2.4825042110000002</v>
      </c>
      <c r="BU7" s="368">
        <v>2.5047472860000002</v>
      </c>
      <c r="BV7" s="368">
        <v>2.51019535</v>
      </c>
    </row>
    <row r="8" spans="1:74" ht="11.25" customHeight="1" x14ac:dyDescent="0.2">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1.6199619999999999</v>
      </c>
      <c r="AZ8" s="244">
        <v>1.7207669999999999</v>
      </c>
      <c r="BA8" s="244">
        <v>1.6400802649999999</v>
      </c>
      <c r="BB8" s="244">
        <v>1.6352288989999999</v>
      </c>
      <c r="BC8" s="244">
        <v>1.643740905</v>
      </c>
      <c r="BD8" s="368">
        <v>1.6695406349999999</v>
      </c>
      <c r="BE8" s="368">
        <v>1.6626840270000001</v>
      </c>
      <c r="BF8" s="368">
        <v>1.6446599129999999</v>
      </c>
      <c r="BG8" s="368">
        <v>1.611312385</v>
      </c>
      <c r="BH8" s="368">
        <v>1.6277023829999999</v>
      </c>
      <c r="BI8" s="368">
        <v>1.607113038</v>
      </c>
      <c r="BJ8" s="368">
        <v>1.7024222389999999</v>
      </c>
      <c r="BK8" s="368">
        <v>1.5881798149999999</v>
      </c>
      <c r="BL8" s="368">
        <v>1.6396861250000001</v>
      </c>
      <c r="BM8" s="368">
        <v>1.6306648349999999</v>
      </c>
      <c r="BN8" s="368">
        <v>1.627000649</v>
      </c>
      <c r="BO8" s="368">
        <v>1.6369500779999999</v>
      </c>
      <c r="BP8" s="368">
        <v>1.6628755609999999</v>
      </c>
      <c r="BQ8" s="368">
        <v>1.659090534</v>
      </c>
      <c r="BR8" s="368">
        <v>1.645001913</v>
      </c>
      <c r="BS8" s="368">
        <v>1.616840005</v>
      </c>
      <c r="BT8" s="368">
        <v>1.634195622</v>
      </c>
      <c r="BU8" s="368">
        <v>1.617972481</v>
      </c>
      <c r="BV8" s="368">
        <v>1.712955193</v>
      </c>
    </row>
    <row r="9" spans="1:74" ht="11.25" customHeight="1" x14ac:dyDescent="0.2">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18.595396000000001</v>
      </c>
      <c r="AN9" s="244">
        <v>17.444196999999999</v>
      </c>
      <c r="AO9" s="244">
        <v>19.203827</v>
      </c>
      <c r="AP9" s="244">
        <v>19.45936</v>
      </c>
      <c r="AQ9" s="244">
        <v>20.093637999999999</v>
      </c>
      <c r="AR9" s="244">
        <v>20.537154000000001</v>
      </c>
      <c r="AS9" s="244">
        <v>19.894007999999999</v>
      </c>
      <c r="AT9" s="244">
        <v>20.510579</v>
      </c>
      <c r="AU9" s="244">
        <v>20.223534999999998</v>
      </c>
      <c r="AV9" s="244">
        <v>19.891587999999999</v>
      </c>
      <c r="AW9" s="244">
        <v>20.594615999999998</v>
      </c>
      <c r="AX9" s="244">
        <v>20.764402</v>
      </c>
      <c r="AY9" s="244">
        <v>19.731010000000001</v>
      </c>
      <c r="AZ9" s="244">
        <v>20.435638000000001</v>
      </c>
      <c r="BA9" s="244">
        <v>20.511873999999999</v>
      </c>
      <c r="BB9" s="244">
        <v>20.066302251</v>
      </c>
      <c r="BC9" s="244">
        <v>20.434036187</v>
      </c>
      <c r="BD9" s="368">
        <v>20.624420000000001</v>
      </c>
      <c r="BE9" s="368">
        <v>20.662299999999998</v>
      </c>
      <c r="BF9" s="368">
        <v>20.844139999999999</v>
      </c>
      <c r="BG9" s="368">
        <v>20.329899999999999</v>
      </c>
      <c r="BH9" s="368">
        <v>20.740459999999999</v>
      </c>
      <c r="BI9" s="368">
        <v>21.055959999999999</v>
      </c>
      <c r="BJ9" s="368">
        <v>20.882960000000001</v>
      </c>
      <c r="BK9" s="368">
        <v>20.205359999999999</v>
      </c>
      <c r="BL9" s="368">
        <v>20.283470000000001</v>
      </c>
      <c r="BM9" s="368">
        <v>20.674150000000001</v>
      </c>
      <c r="BN9" s="368">
        <v>20.468820000000001</v>
      </c>
      <c r="BO9" s="368">
        <v>20.648129999999998</v>
      </c>
      <c r="BP9" s="368">
        <v>20.88448</v>
      </c>
      <c r="BQ9" s="368">
        <v>20.867760000000001</v>
      </c>
      <c r="BR9" s="368">
        <v>21.06606</v>
      </c>
      <c r="BS9" s="368">
        <v>20.617540000000002</v>
      </c>
      <c r="BT9" s="368">
        <v>20.912179999999999</v>
      </c>
      <c r="BU9" s="368">
        <v>21.00159</v>
      </c>
      <c r="BV9" s="368">
        <v>21.034310000000001</v>
      </c>
    </row>
    <row r="10" spans="1:74" ht="11.25" customHeight="1" x14ac:dyDescent="0.2">
      <c r="AY10" s="152"/>
      <c r="AZ10" s="152"/>
      <c r="BA10" s="152"/>
      <c r="BB10" s="152"/>
      <c r="BC10" s="152"/>
      <c r="BD10" s="445"/>
      <c r="BE10" s="445"/>
      <c r="BF10" s="445"/>
      <c r="BJ10" s="152"/>
    </row>
    <row r="11" spans="1:74" ht="11.25" customHeight="1" x14ac:dyDescent="0.2">
      <c r="A11" s="159" t="s">
        <v>594</v>
      </c>
      <c r="B11" s="169" t="s">
        <v>378</v>
      </c>
      <c r="C11" s="244">
        <v>6.6682818057000004</v>
      </c>
      <c r="D11" s="244">
        <v>6.9640821915000002</v>
      </c>
      <c r="E11" s="244">
        <v>6.9926768783000002</v>
      </c>
      <c r="F11" s="244">
        <v>7.0531833884999999</v>
      </c>
      <c r="G11" s="244">
        <v>6.9186671832000002</v>
      </c>
      <c r="H11" s="244">
        <v>7.1047856661999997</v>
      </c>
      <c r="I11" s="244">
        <v>7.0951291754000003</v>
      </c>
      <c r="J11" s="244">
        <v>7.1329224586000004</v>
      </c>
      <c r="K11" s="244">
        <v>7.1541240205000003</v>
      </c>
      <c r="L11" s="244">
        <v>7.0880177777000002</v>
      </c>
      <c r="M11" s="244">
        <v>6.9815397889000002</v>
      </c>
      <c r="N11" s="244">
        <v>7.0816297743999996</v>
      </c>
      <c r="O11" s="244">
        <v>6.5765386278999998</v>
      </c>
      <c r="P11" s="244">
        <v>6.8845816257000001</v>
      </c>
      <c r="Q11" s="244">
        <v>6.9125213740999998</v>
      </c>
      <c r="R11" s="244">
        <v>6.9940838437000004</v>
      </c>
      <c r="S11" s="244">
        <v>6.8531398729999999</v>
      </c>
      <c r="T11" s="244">
        <v>7.0252806323000003</v>
      </c>
      <c r="U11" s="244">
        <v>7.0582270893999999</v>
      </c>
      <c r="V11" s="244">
        <v>7.0733220790000004</v>
      </c>
      <c r="W11" s="244">
        <v>7.0797917093000002</v>
      </c>
      <c r="X11" s="244">
        <v>7.0512066102000004</v>
      </c>
      <c r="Y11" s="244">
        <v>6.9862544393999997</v>
      </c>
      <c r="Z11" s="244">
        <v>7.0521388921000003</v>
      </c>
      <c r="AA11" s="244">
        <v>5.3881493300000001</v>
      </c>
      <c r="AB11" s="244">
        <v>5.6329837700000001</v>
      </c>
      <c r="AC11" s="244">
        <v>5.714363852</v>
      </c>
      <c r="AD11" s="244">
        <v>5.5651383353000003</v>
      </c>
      <c r="AE11" s="244">
        <v>5.5021004972999998</v>
      </c>
      <c r="AF11" s="244">
        <v>5.6829079742999999</v>
      </c>
      <c r="AG11" s="244">
        <v>5.6689131133000004</v>
      </c>
      <c r="AH11" s="244">
        <v>5.6971664419000003</v>
      </c>
      <c r="AI11" s="244">
        <v>5.7591780032999997</v>
      </c>
      <c r="AJ11" s="244">
        <v>5.8635794895000002</v>
      </c>
      <c r="AK11" s="244">
        <v>5.7270457886999999</v>
      </c>
      <c r="AL11" s="244">
        <v>5.7676755334000003</v>
      </c>
      <c r="AM11" s="244">
        <v>5.6249707603000001</v>
      </c>
      <c r="AN11" s="244">
        <v>5.9531769406999997</v>
      </c>
      <c r="AO11" s="244">
        <v>6.0616381344999999</v>
      </c>
      <c r="AP11" s="244">
        <v>6.0031061873000002</v>
      </c>
      <c r="AQ11" s="244">
        <v>5.9686447888999998</v>
      </c>
      <c r="AR11" s="244">
        <v>6.0888946270000002</v>
      </c>
      <c r="AS11" s="244">
        <v>6.1743908742000002</v>
      </c>
      <c r="AT11" s="244">
        <v>6.2599103864999996</v>
      </c>
      <c r="AU11" s="244">
        <v>6.2926265453000001</v>
      </c>
      <c r="AV11" s="244">
        <v>6.4026782409000003</v>
      </c>
      <c r="AW11" s="244">
        <v>6.302398814</v>
      </c>
      <c r="AX11" s="244">
        <v>6.3772129292999997</v>
      </c>
      <c r="AY11" s="244">
        <v>5.9644519917999999</v>
      </c>
      <c r="AZ11" s="244">
        <v>6.2464766824</v>
      </c>
      <c r="BA11" s="244">
        <v>6.2965875059999998</v>
      </c>
      <c r="BB11" s="244">
        <v>6.2063954680000002</v>
      </c>
      <c r="BC11" s="244">
        <v>6.1672417749999999</v>
      </c>
      <c r="BD11" s="368">
        <v>6.3243106459999998</v>
      </c>
      <c r="BE11" s="368">
        <v>6.3111711379999997</v>
      </c>
      <c r="BF11" s="368">
        <v>6.3518472250000002</v>
      </c>
      <c r="BG11" s="368">
        <v>6.3752586200000003</v>
      </c>
      <c r="BH11" s="368">
        <v>6.4073815969999997</v>
      </c>
      <c r="BI11" s="368">
        <v>6.2876986649999997</v>
      </c>
      <c r="BJ11" s="368">
        <v>6.3748768169999996</v>
      </c>
      <c r="BK11" s="368">
        <v>6.0285947310000001</v>
      </c>
      <c r="BL11" s="368">
        <v>6.2958850650000002</v>
      </c>
      <c r="BM11" s="368">
        <v>6.344862719</v>
      </c>
      <c r="BN11" s="368">
        <v>6.3536245149999999</v>
      </c>
      <c r="BO11" s="368">
        <v>6.2703410289999999</v>
      </c>
      <c r="BP11" s="368">
        <v>6.4367092619999999</v>
      </c>
      <c r="BQ11" s="368">
        <v>6.4340417299999997</v>
      </c>
      <c r="BR11" s="368">
        <v>6.4596676779999997</v>
      </c>
      <c r="BS11" s="368">
        <v>6.4865106270000004</v>
      </c>
      <c r="BT11" s="368">
        <v>6.4353577780000002</v>
      </c>
      <c r="BU11" s="368">
        <v>6.32293708</v>
      </c>
      <c r="BV11" s="368">
        <v>6.4359232960000003</v>
      </c>
    </row>
    <row r="12" spans="1:74" ht="11.25" customHeight="1" x14ac:dyDescent="0.2">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2.7649829860000001</v>
      </c>
      <c r="AZ12" s="244">
        <v>2.9701596490000002</v>
      </c>
      <c r="BA12" s="244">
        <v>3.027811979</v>
      </c>
      <c r="BB12" s="244">
        <v>2.9341541109999998</v>
      </c>
      <c r="BC12" s="244">
        <v>2.8758058960000001</v>
      </c>
      <c r="BD12" s="368">
        <v>2.9810628540000002</v>
      </c>
      <c r="BE12" s="368">
        <v>2.9477174879999999</v>
      </c>
      <c r="BF12" s="368">
        <v>3.0178121779999998</v>
      </c>
      <c r="BG12" s="368">
        <v>3.0704758929999998</v>
      </c>
      <c r="BH12" s="368">
        <v>3.0772513479999999</v>
      </c>
      <c r="BI12" s="368">
        <v>2.9675099610000002</v>
      </c>
      <c r="BJ12" s="368">
        <v>2.996612689</v>
      </c>
      <c r="BK12" s="368">
        <v>2.786055036</v>
      </c>
      <c r="BL12" s="368">
        <v>2.9741174949999998</v>
      </c>
      <c r="BM12" s="368">
        <v>3.0225199890000001</v>
      </c>
      <c r="BN12" s="368">
        <v>2.9930326909999998</v>
      </c>
      <c r="BO12" s="368">
        <v>2.9309561450000001</v>
      </c>
      <c r="BP12" s="368">
        <v>3.0264337050000001</v>
      </c>
      <c r="BQ12" s="368">
        <v>3.0033162529999999</v>
      </c>
      <c r="BR12" s="368">
        <v>3.0628240089999998</v>
      </c>
      <c r="BS12" s="368">
        <v>3.1074694190000001</v>
      </c>
      <c r="BT12" s="368">
        <v>3.1073333270000001</v>
      </c>
      <c r="BU12" s="368">
        <v>2.9963654750000002</v>
      </c>
      <c r="BV12" s="368">
        <v>3.0208260990000002</v>
      </c>
    </row>
    <row r="13" spans="1:74" ht="11.25" customHeight="1" x14ac:dyDescent="0.2">
      <c r="AY13" s="152"/>
      <c r="AZ13" s="152"/>
      <c r="BA13" s="152"/>
      <c r="BB13" s="152"/>
      <c r="BC13" s="152"/>
      <c r="BD13" s="445"/>
      <c r="BE13" s="445"/>
      <c r="BF13" s="445"/>
      <c r="BJ13" s="152"/>
    </row>
    <row r="14" spans="1:74" ht="11.25" customHeight="1" x14ac:dyDescent="0.2">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11.952570011000001</v>
      </c>
      <c r="AN14" s="244">
        <v>12.757729259</v>
      </c>
      <c r="AO14" s="244">
        <v>13.253171656999999</v>
      </c>
      <c r="AP14" s="244">
        <v>13.044509659999999</v>
      </c>
      <c r="AQ14" s="244">
        <v>12.897983017</v>
      </c>
      <c r="AR14" s="244">
        <v>14.155550043</v>
      </c>
      <c r="AS14" s="244">
        <v>14.463355674000001</v>
      </c>
      <c r="AT14" s="244">
        <v>14.357962338</v>
      </c>
      <c r="AU14" s="244">
        <v>14.898702270999999</v>
      </c>
      <c r="AV14" s="244">
        <v>14.878638789</v>
      </c>
      <c r="AW14" s="244">
        <v>14.568970851</v>
      </c>
      <c r="AX14" s="244">
        <v>14.474844053</v>
      </c>
      <c r="AY14" s="244">
        <v>13.116547840000001</v>
      </c>
      <c r="AZ14" s="244">
        <v>14.287577588</v>
      </c>
      <c r="BA14" s="244">
        <v>14.032323066</v>
      </c>
      <c r="BB14" s="244">
        <v>14.038971544000001</v>
      </c>
      <c r="BC14" s="244">
        <v>13.743960227000001</v>
      </c>
      <c r="BD14" s="368">
        <v>14.249574063000001</v>
      </c>
      <c r="BE14" s="368">
        <v>14.325860746</v>
      </c>
      <c r="BF14" s="368">
        <v>14.164441326</v>
      </c>
      <c r="BG14" s="368">
        <v>14.548564465</v>
      </c>
      <c r="BH14" s="368">
        <v>14.353636191</v>
      </c>
      <c r="BI14" s="368">
        <v>14.011256476</v>
      </c>
      <c r="BJ14" s="368">
        <v>13.779074398000001</v>
      </c>
      <c r="BK14" s="368">
        <v>13.678810090000001</v>
      </c>
      <c r="BL14" s="368">
        <v>14.182220098</v>
      </c>
      <c r="BM14" s="368">
        <v>13.900236393</v>
      </c>
      <c r="BN14" s="368">
        <v>13.970740634</v>
      </c>
      <c r="BO14" s="368">
        <v>13.670366523</v>
      </c>
      <c r="BP14" s="368">
        <v>14.207607803</v>
      </c>
      <c r="BQ14" s="368">
        <v>14.31463488</v>
      </c>
      <c r="BR14" s="368">
        <v>14.18448845</v>
      </c>
      <c r="BS14" s="368">
        <v>14.568700027</v>
      </c>
      <c r="BT14" s="368">
        <v>14.444241413</v>
      </c>
      <c r="BU14" s="368">
        <v>14.007966152</v>
      </c>
      <c r="BV14" s="368">
        <v>13.911663462</v>
      </c>
    </row>
    <row r="15" spans="1:74" ht="11.25" customHeight="1" x14ac:dyDescent="0.2">
      <c r="AY15" s="152"/>
      <c r="AZ15" s="152"/>
      <c r="BA15" s="152"/>
      <c r="BB15" s="152"/>
      <c r="BC15" s="152"/>
      <c r="BD15" s="445"/>
      <c r="BE15" s="445"/>
      <c r="BF15" s="445"/>
      <c r="BJ15" s="152"/>
    </row>
    <row r="16" spans="1:74" ht="11.25" customHeight="1" x14ac:dyDescent="0.2">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4.4501040109999996</v>
      </c>
      <c r="AZ16" s="244">
        <v>4.6614044750000003</v>
      </c>
      <c r="BA16" s="244">
        <v>4.2917696589999998</v>
      </c>
      <c r="BB16" s="244">
        <v>4.1873347110000001</v>
      </c>
      <c r="BC16" s="244">
        <v>4.2892195920000002</v>
      </c>
      <c r="BD16" s="368">
        <v>4.469846005</v>
      </c>
      <c r="BE16" s="368">
        <v>4.6233411670000004</v>
      </c>
      <c r="BF16" s="368">
        <v>4.7227001499999997</v>
      </c>
      <c r="BG16" s="368">
        <v>4.6587989639999998</v>
      </c>
      <c r="BH16" s="368">
        <v>4.5042718600000002</v>
      </c>
      <c r="BI16" s="368">
        <v>4.6219018670000001</v>
      </c>
      <c r="BJ16" s="368">
        <v>4.6788959590000001</v>
      </c>
      <c r="BK16" s="368">
        <v>4.1500014150000002</v>
      </c>
      <c r="BL16" s="368">
        <v>4.3981520700000001</v>
      </c>
      <c r="BM16" s="368">
        <v>4.2885508860000003</v>
      </c>
      <c r="BN16" s="368">
        <v>4.2715875429999999</v>
      </c>
      <c r="BO16" s="368">
        <v>4.4031002770000001</v>
      </c>
      <c r="BP16" s="368">
        <v>4.6110519999999999</v>
      </c>
      <c r="BQ16" s="368">
        <v>4.6858916959999997</v>
      </c>
      <c r="BR16" s="368">
        <v>4.8069954990000001</v>
      </c>
      <c r="BS16" s="368">
        <v>4.7257061299999998</v>
      </c>
      <c r="BT16" s="368">
        <v>4.6228956500000002</v>
      </c>
      <c r="BU16" s="368">
        <v>4.672627544</v>
      </c>
      <c r="BV16" s="368">
        <v>4.6765820140000001</v>
      </c>
    </row>
    <row r="17" spans="1:74" ht="11.25" customHeight="1" x14ac:dyDescent="0.2">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3.2328638600000001</v>
      </c>
      <c r="AZ17" s="244">
        <v>3.4612359829999999</v>
      </c>
      <c r="BA17" s="244">
        <v>3.1506987460000002</v>
      </c>
      <c r="BB17" s="244">
        <v>3.0505786420000001</v>
      </c>
      <c r="BC17" s="244">
        <v>3.1619881489999999</v>
      </c>
      <c r="BD17" s="368">
        <v>3.347529282</v>
      </c>
      <c r="BE17" s="368">
        <v>3.405728077</v>
      </c>
      <c r="BF17" s="368">
        <v>3.5230540229999998</v>
      </c>
      <c r="BG17" s="368">
        <v>3.4441656730000001</v>
      </c>
      <c r="BH17" s="368">
        <v>3.2812080520000002</v>
      </c>
      <c r="BI17" s="368">
        <v>3.3938766149999999</v>
      </c>
      <c r="BJ17" s="368">
        <v>3.439532845</v>
      </c>
      <c r="BK17" s="368">
        <v>3.021558186</v>
      </c>
      <c r="BL17" s="368">
        <v>3.2491025790000001</v>
      </c>
      <c r="BM17" s="368">
        <v>3.1453489000000001</v>
      </c>
      <c r="BN17" s="368">
        <v>3.0689576440000002</v>
      </c>
      <c r="BO17" s="368">
        <v>3.201582562</v>
      </c>
      <c r="BP17" s="368">
        <v>3.3945822520000002</v>
      </c>
      <c r="BQ17" s="368">
        <v>3.4553091849999999</v>
      </c>
      <c r="BR17" s="368">
        <v>3.570972641</v>
      </c>
      <c r="BS17" s="368">
        <v>3.4825940630000001</v>
      </c>
      <c r="BT17" s="368">
        <v>3.306097581</v>
      </c>
      <c r="BU17" s="368">
        <v>3.3715820320000001</v>
      </c>
      <c r="BV17" s="368">
        <v>3.415734595</v>
      </c>
    </row>
    <row r="18" spans="1:74" ht="11.25" customHeight="1" x14ac:dyDescent="0.2">
      <c r="AY18" s="152"/>
      <c r="AZ18" s="152"/>
      <c r="BA18" s="152"/>
      <c r="BB18" s="152"/>
      <c r="BC18" s="152"/>
      <c r="BD18" s="445"/>
      <c r="BE18" s="445"/>
      <c r="BF18" s="445"/>
      <c r="BJ18" s="152"/>
    </row>
    <row r="19" spans="1:74" ht="11.25" customHeight="1" x14ac:dyDescent="0.2">
      <c r="A19" s="159" t="s">
        <v>599</v>
      </c>
      <c r="B19" s="169" t="s">
        <v>380</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8.9782859269999999</v>
      </c>
      <c r="AZ19" s="244">
        <v>8.8228976739</v>
      </c>
      <c r="BA19" s="244">
        <v>8.5227887679999998</v>
      </c>
      <c r="BB19" s="244">
        <v>8.5443789209999998</v>
      </c>
      <c r="BC19" s="244">
        <v>9.2106342290000001</v>
      </c>
      <c r="BD19" s="368">
        <v>9.5119214079999992</v>
      </c>
      <c r="BE19" s="368">
        <v>9.5441581929999995</v>
      </c>
      <c r="BF19" s="368">
        <v>9.5512476050000004</v>
      </c>
      <c r="BG19" s="368">
        <v>9.3794124219999997</v>
      </c>
      <c r="BH19" s="368">
        <v>8.9670847259999995</v>
      </c>
      <c r="BI19" s="368">
        <v>8.5583683429999997</v>
      </c>
      <c r="BJ19" s="368">
        <v>8.7162257289999996</v>
      </c>
      <c r="BK19" s="368">
        <v>9.2106431860000004</v>
      </c>
      <c r="BL19" s="368">
        <v>9.040655331</v>
      </c>
      <c r="BM19" s="368">
        <v>8.7351054710000007</v>
      </c>
      <c r="BN19" s="368">
        <v>8.6535396210000002</v>
      </c>
      <c r="BO19" s="368">
        <v>9.222880494</v>
      </c>
      <c r="BP19" s="368">
        <v>9.7715825330000001</v>
      </c>
      <c r="BQ19" s="368">
        <v>9.7615578119999995</v>
      </c>
      <c r="BR19" s="368">
        <v>9.83012804</v>
      </c>
      <c r="BS19" s="368">
        <v>9.6248899249999997</v>
      </c>
      <c r="BT19" s="368">
        <v>9.2144427580000006</v>
      </c>
      <c r="BU19" s="368">
        <v>8.9664051100000002</v>
      </c>
      <c r="BV19" s="368">
        <v>9.2077553549999998</v>
      </c>
    </row>
    <row r="20" spans="1:74" ht="11.25" customHeight="1" x14ac:dyDescent="0.2">
      <c r="AY20" s="152"/>
      <c r="AZ20" s="152"/>
      <c r="BA20" s="152"/>
      <c r="BB20" s="152"/>
      <c r="BC20" s="152"/>
      <c r="BD20" s="445"/>
      <c r="BE20" s="445"/>
      <c r="BF20" s="445"/>
      <c r="BJ20" s="152"/>
    </row>
    <row r="21" spans="1:74" ht="11.25" customHeight="1" x14ac:dyDescent="0.2">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35.661894830999998</v>
      </c>
      <c r="AN21" s="244">
        <v>36.845444759000003</v>
      </c>
      <c r="AO21" s="244">
        <v>36.370358101999997</v>
      </c>
      <c r="AP21" s="244">
        <v>36.004776245999999</v>
      </c>
      <c r="AQ21" s="244">
        <v>34.947581560000003</v>
      </c>
      <c r="AR21" s="244">
        <v>35.200171404000002</v>
      </c>
      <c r="AS21" s="244">
        <v>34.931478146000003</v>
      </c>
      <c r="AT21" s="244">
        <v>34.05596774</v>
      </c>
      <c r="AU21" s="244">
        <v>35.509962795</v>
      </c>
      <c r="AV21" s="244">
        <v>35.223274828999998</v>
      </c>
      <c r="AW21" s="244">
        <v>36.574153129999999</v>
      </c>
      <c r="AX21" s="244">
        <v>38.329867587000003</v>
      </c>
      <c r="AY21" s="244">
        <v>36.812893199000001</v>
      </c>
      <c r="AZ21" s="244">
        <v>37.494540172000001</v>
      </c>
      <c r="BA21" s="244">
        <v>36.453904043999998</v>
      </c>
      <c r="BB21" s="244">
        <v>36.205988931</v>
      </c>
      <c r="BC21" s="244">
        <v>36.249909522999999</v>
      </c>
      <c r="BD21" s="368">
        <v>36.100336724999998</v>
      </c>
      <c r="BE21" s="368">
        <v>36.049315487000001</v>
      </c>
      <c r="BF21" s="368">
        <v>35.671344386000001</v>
      </c>
      <c r="BG21" s="368">
        <v>36.438829523000003</v>
      </c>
      <c r="BH21" s="368">
        <v>35.847388827000003</v>
      </c>
      <c r="BI21" s="368">
        <v>37.493534687999997</v>
      </c>
      <c r="BJ21" s="368">
        <v>38.577109845999999</v>
      </c>
      <c r="BK21" s="368">
        <v>38.232094382</v>
      </c>
      <c r="BL21" s="368">
        <v>39.355783410999997</v>
      </c>
      <c r="BM21" s="368">
        <v>38.736989719999997</v>
      </c>
      <c r="BN21" s="368">
        <v>38.213996164999998</v>
      </c>
      <c r="BO21" s="368">
        <v>37.768719093000001</v>
      </c>
      <c r="BP21" s="368">
        <v>37.327103735000001</v>
      </c>
      <c r="BQ21" s="368">
        <v>36.760169216999998</v>
      </c>
      <c r="BR21" s="368">
        <v>36.198072754999998</v>
      </c>
      <c r="BS21" s="368">
        <v>36.853045156</v>
      </c>
      <c r="BT21" s="368">
        <v>35.911740557999998</v>
      </c>
      <c r="BU21" s="368">
        <v>37.476779319000002</v>
      </c>
      <c r="BV21" s="368">
        <v>38.451839581999998</v>
      </c>
    </row>
    <row r="22" spans="1:74" ht="11.25" customHeight="1" x14ac:dyDescent="0.2">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15.349558010000001</v>
      </c>
      <c r="AZ22" s="244">
        <v>15.541726430000001</v>
      </c>
      <c r="BA22" s="244">
        <v>14.88221575</v>
      </c>
      <c r="BB22" s="244">
        <v>15.18158661</v>
      </c>
      <c r="BC22" s="244">
        <v>15.35670245</v>
      </c>
      <c r="BD22" s="368">
        <v>15.33405194</v>
      </c>
      <c r="BE22" s="368">
        <v>15.480639630000001</v>
      </c>
      <c r="BF22" s="368">
        <v>15.026006369999999</v>
      </c>
      <c r="BG22" s="368">
        <v>15.891535859999999</v>
      </c>
      <c r="BH22" s="368">
        <v>14.976059080000001</v>
      </c>
      <c r="BI22" s="368">
        <v>15.96086798</v>
      </c>
      <c r="BJ22" s="368">
        <v>16.441028230000001</v>
      </c>
      <c r="BK22" s="368">
        <v>16.18608768</v>
      </c>
      <c r="BL22" s="368">
        <v>16.552558529999999</v>
      </c>
      <c r="BM22" s="368">
        <v>16.348443240000002</v>
      </c>
      <c r="BN22" s="368">
        <v>16.574824329999998</v>
      </c>
      <c r="BO22" s="368">
        <v>16.23297839</v>
      </c>
      <c r="BP22" s="368">
        <v>15.94478339</v>
      </c>
      <c r="BQ22" s="368">
        <v>15.77547629</v>
      </c>
      <c r="BR22" s="368">
        <v>15.182685709999999</v>
      </c>
      <c r="BS22" s="368">
        <v>15.910799949999999</v>
      </c>
      <c r="BT22" s="368">
        <v>14.854792509999999</v>
      </c>
      <c r="BU22" s="368">
        <v>15.70624559</v>
      </c>
      <c r="BV22" s="368">
        <v>16.053413849999998</v>
      </c>
    </row>
    <row r="23" spans="1:74" ht="11.25" customHeight="1" x14ac:dyDescent="0.2">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3.5219999999999998</v>
      </c>
      <c r="AX23" s="244">
        <v>4.1403548387000004</v>
      </c>
      <c r="AY23" s="244">
        <v>3.8035161290000001</v>
      </c>
      <c r="AZ23" s="244">
        <v>3.8721071429</v>
      </c>
      <c r="BA23" s="244">
        <v>3.6374971390000002</v>
      </c>
      <c r="BB23" s="244">
        <v>3.281686117</v>
      </c>
      <c r="BC23" s="244">
        <v>3.0236494540000001</v>
      </c>
      <c r="BD23" s="368">
        <v>3.0450905599999998</v>
      </c>
      <c r="BE23" s="368">
        <v>3.1620313260000001</v>
      </c>
      <c r="BF23" s="368">
        <v>3.246150563</v>
      </c>
      <c r="BG23" s="368">
        <v>3.150913955</v>
      </c>
      <c r="BH23" s="368">
        <v>3.1869090710000001</v>
      </c>
      <c r="BI23" s="368">
        <v>3.425509296</v>
      </c>
      <c r="BJ23" s="368">
        <v>3.930423148</v>
      </c>
      <c r="BK23" s="368">
        <v>3.735982591</v>
      </c>
      <c r="BL23" s="368">
        <v>3.9756701329999999</v>
      </c>
      <c r="BM23" s="368">
        <v>3.6542552640000001</v>
      </c>
      <c r="BN23" s="368">
        <v>3.3014995300000001</v>
      </c>
      <c r="BO23" s="368">
        <v>3.0254615459999998</v>
      </c>
      <c r="BP23" s="368">
        <v>3.0453602540000002</v>
      </c>
      <c r="BQ23" s="368">
        <v>3.1169941049999998</v>
      </c>
      <c r="BR23" s="368">
        <v>3.2074329979999998</v>
      </c>
      <c r="BS23" s="368">
        <v>3.1191760710000001</v>
      </c>
      <c r="BT23" s="368">
        <v>3.1392932130000002</v>
      </c>
      <c r="BU23" s="368">
        <v>3.3720990369999999</v>
      </c>
      <c r="BV23" s="368">
        <v>3.8516135039999999</v>
      </c>
    </row>
    <row r="24" spans="1:74" ht="11.25" customHeight="1" x14ac:dyDescent="0.2">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5.1765438489999998</v>
      </c>
      <c r="BC24" s="244">
        <v>5.1387365239999996</v>
      </c>
      <c r="BD24" s="368">
        <v>5.0587303920000002</v>
      </c>
      <c r="BE24" s="368">
        <v>4.8054188790000003</v>
      </c>
      <c r="BF24" s="368">
        <v>4.6959290649999996</v>
      </c>
      <c r="BG24" s="368">
        <v>4.7725544360000001</v>
      </c>
      <c r="BH24" s="368">
        <v>4.8999383989999998</v>
      </c>
      <c r="BI24" s="368">
        <v>5.1010797019999998</v>
      </c>
      <c r="BJ24" s="368">
        <v>5.155895729</v>
      </c>
      <c r="BK24" s="368">
        <v>5.0390104640000004</v>
      </c>
      <c r="BL24" s="368">
        <v>5.4062729989999996</v>
      </c>
      <c r="BM24" s="368">
        <v>5.401649076</v>
      </c>
      <c r="BN24" s="368">
        <v>5.3219943189999999</v>
      </c>
      <c r="BO24" s="368">
        <v>5.4010589319999998</v>
      </c>
      <c r="BP24" s="368">
        <v>5.3143168950000002</v>
      </c>
      <c r="BQ24" s="368">
        <v>5.0391750010000003</v>
      </c>
      <c r="BR24" s="368">
        <v>4.9271203019999996</v>
      </c>
      <c r="BS24" s="368">
        <v>5.0117733070000003</v>
      </c>
      <c r="BT24" s="368">
        <v>5.145080181</v>
      </c>
      <c r="BU24" s="368">
        <v>5.361750732</v>
      </c>
      <c r="BV24" s="368">
        <v>5.4234822769999997</v>
      </c>
    </row>
    <row r="25" spans="1:74" ht="11.25" customHeight="1" x14ac:dyDescent="0.2">
      <c r="AY25" s="152"/>
      <c r="AZ25" s="152"/>
      <c r="BA25" s="152"/>
      <c r="BB25" s="152"/>
      <c r="BC25" s="152"/>
      <c r="BD25" s="445"/>
      <c r="BE25" s="445"/>
      <c r="BF25" s="445"/>
      <c r="BJ25" s="152"/>
    </row>
    <row r="26" spans="1:74" ht="11.25" customHeight="1" x14ac:dyDescent="0.2">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4.4292677060000001</v>
      </c>
      <c r="P26" s="244">
        <v>4.4248710151999999</v>
      </c>
      <c r="Q26" s="244">
        <v>4.4263299087999997</v>
      </c>
      <c r="R26" s="244">
        <v>4.4240862664999998</v>
      </c>
      <c r="S26" s="244">
        <v>4.4319401399</v>
      </c>
      <c r="T26" s="244">
        <v>4.4421666739000001</v>
      </c>
      <c r="U26" s="244">
        <v>4.3734945854999996</v>
      </c>
      <c r="V26" s="244">
        <v>4.3901878994999999</v>
      </c>
      <c r="W26" s="244">
        <v>4.3812143094999998</v>
      </c>
      <c r="X26" s="244">
        <v>4.4259894033</v>
      </c>
      <c r="Y26" s="244">
        <v>4.4500522940999998</v>
      </c>
      <c r="Z26" s="244">
        <v>4.4663148124000003</v>
      </c>
      <c r="AA26" s="244">
        <v>4.1204288128000002</v>
      </c>
      <c r="AB26" s="244">
        <v>4.1783919296000001</v>
      </c>
      <c r="AC26" s="244">
        <v>4.1641731785999996</v>
      </c>
      <c r="AD26" s="244">
        <v>4.0219592499000001</v>
      </c>
      <c r="AE26" s="244">
        <v>3.9817647375999998</v>
      </c>
      <c r="AF26" s="244">
        <v>4.0929222787999997</v>
      </c>
      <c r="AG26" s="244">
        <v>4.0727972565000004</v>
      </c>
      <c r="AH26" s="244">
        <v>4.0979576555000001</v>
      </c>
      <c r="AI26" s="244">
        <v>4.1511502568000003</v>
      </c>
      <c r="AJ26" s="244">
        <v>4.2043096310000001</v>
      </c>
      <c r="AK26" s="244">
        <v>4.27250804</v>
      </c>
      <c r="AL26" s="244">
        <v>4.2779535043000001</v>
      </c>
      <c r="AM26" s="244">
        <v>4.3102385569999999</v>
      </c>
      <c r="AN26" s="244">
        <v>4.3815050879999999</v>
      </c>
      <c r="AO26" s="244">
        <v>4.3791330979999996</v>
      </c>
      <c r="AP26" s="244">
        <v>4.383485415</v>
      </c>
      <c r="AQ26" s="244">
        <v>4.3483156440000004</v>
      </c>
      <c r="AR26" s="244">
        <v>4.3968484849999996</v>
      </c>
      <c r="AS26" s="244">
        <v>4.2103659220000003</v>
      </c>
      <c r="AT26" s="244">
        <v>4.2794690129999999</v>
      </c>
      <c r="AU26" s="244">
        <v>4.3489509200000001</v>
      </c>
      <c r="AV26" s="244">
        <v>4.4994556450000003</v>
      </c>
      <c r="AW26" s="244">
        <v>4.5359875000000001</v>
      </c>
      <c r="AX26" s="244">
        <v>4.3623421410000001</v>
      </c>
      <c r="AY26" s="244">
        <v>4.4814769459999999</v>
      </c>
      <c r="AZ26" s="244">
        <v>4.5822147830000004</v>
      </c>
      <c r="BA26" s="244">
        <v>4.5183192679999999</v>
      </c>
      <c r="BB26" s="244">
        <v>4.5159689600000004</v>
      </c>
      <c r="BC26" s="244">
        <v>4.4815934559999997</v>
      </c>
      <c r="BD26" s="368">
        <v>4.5631619199999998</v>
      </c>
      <c r="BE26" s="368">
        <v>4.4126647800000001</v>
      </c>
      <c r="BF26" s="368">
        <v>4.421610673</v>
      </c>
      <c r="BG26" s="368">
        <v>4.4920187389999997</v>
      </c>
      <c r="BH26" s="368">
        <v>4.6322601109999999</v>
      </c>
      <c r="BI26" s="368">
        <v>4.6805808940000002</v>
      </c>
      <c r="BJ26" s="368">
        <v>4.5893033360000004</v>
      </c>
      <c r="BK26" s="368">
        <v>4.5584624439999999</v>
      </c>
      <c r="BL26" s="368">
        <v>4.663555777</v>
      </c>
      <c r="BM26" s="368">
        <v>4.6406710980000003</v>
      </c>
      <c r="BN26" s="368">
        <v>4.6501900899999997</v>
      </c>
      <c r="BO26" s="368">
        <v>4.5925408030000003</v>
      </c>
      <c r="BP26" s="368">
        <v>4.6650609750000003</v>
      </c>
      <c r="BQ26" s="368">
        <v>4.4984156049999999</v>
      </c>
      <c r="BR26" s="368">
        <v>4.5392929789999998</v>
      </c>
      <c r="BS26" s="368">
        <v>4.6183447690000001</v>
      </c>
      <c r="BT26" s="368">
        <v>4.6435076390000001</v>
      </c>
      <c r="BU26" s="368">
        <v>4.7434295009999996</v>
      </c>
      <c r="BV26" s="368">
        <v>4.7588563429999997</v>
      </c>
    </row>
    <row r="27" spans="1:74" ht="11.25" customHeight="1" x14ac:dyDescent="0.2">
      <c r="AY27" s="152"/>
      <c r="AZ27" s="152"/>
      <c r="BA27" s="152"/>
      <c r="BB27" s="152"/>
      <c r="BC27" s="152"/>
      <c r="BD27" s="445"/>
      <c r="BE27" s="445"/>
      <c r="BF27" s="445"/>
      <c r="BJ27" s="152"/>
    </row>
    <row r="28" spans="1:74" ht="11.25" customHeight="1" x14ac:dyDescent="0.2">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46.175938387999999</v>
      </c>
      <c r="AB28" s="244">
        <v>47.322343863999997</v>
      </c>
      <c r="AC28" s="244">
        <v>43.377461052999998</v>
      </c>
      <c r="AD28" s="244">
        <v>35.100024445000003</v>
      </c>
      <c r="AE28" s="244">
        <v>37.261765975000003</v>
      </c>
      <c r="AF28" s="244">
        <v>40.475577270000002</v>
      </c>
      <c r="AG28" s="244">
        <v>42.293423019999999</v>
      </c>
      <c r="AH28" s="244">
        <v>41.955247219</v>
      </c>
      <c r="AI28" s="244">
        <v>42.774582066000001</v>
      </c>
      <c r="AJ28" s="244">
        <v>42.881282788999997</v>
      </c>
      <c r="AK28" s="244">
        <v>42.905213916999998</v>
      </c>
      <c r="AL28" s="244">
        <v>43.217754077999999</v>
      </c>
      <c r="AM28" s="244">
        <v>41.643958787999999</v>
      </c>
      <c r="AN28" s="244">
        <v>41.755512799000002</v>
      </c>
      <c r="AO28" s="244">
        <v>43.890730816000001</v>
      </c>
      <c r="AP28" s="244">
        <v>43.118581423999998</v>
      </c>
      <c r="AQ28" s="244">
        <v>43.472356541000003</v>
      </c>
      <c r="AR28" s="244">
        <v>45.671110597999999</v>
      </c>
      <c r="AS28" s="244">
        <v>45.416041272999998</v>
      </c>
      <c r="AT28" s="244">
        <v>45.793328604000003</v>
      </c>
      <c r="AU28" s="244">
        <v>46.266815698000002</v>
      </c>
      <c r="AV28" s="244">
        <v>45.781020943999998</v>
      </c>
      <c r="AW28" s="244">
        <v>46.817746647</v>
      </c>
      <c r="AX28" s="244">
        <v>47.809019436</v>
      </c>
      <c r="AY28" s="244">
        <v>44.676470877</v>
      </c>
      <c r="AZ28" s="244">
        <v>46.718237690000002</v>
      </c>
      <c r="BA28" s="244">
        <v>46.181724420000002</v>
      </c>
      <c r="BB28" s="244">
        <v>45.056860438999998</v>
      </c>
      <c r="BC28" s="244">
        <v>45.089379198000003</v>
      </c>
      <c r="BD28" s="368">
        <v>45.854802030999998</v>
      </c>
      <c r="BE28" s="368">
        <v>46.103305583999997</v>
      </c>
      <c r="BF28" s="368">
        <v>46.368512566</v>
      </c>
      <c r="BG28" s="368">
        <v>45.941615536999997</v>
      </c>
      <c r="BH28" s="368">
        <v>46.267327022000003</v>
      </c>
      <c r="BI28" s="368">
        <v>46.659688809000002</v>
      </c>
      <c r="BJ28" s="368">
        <v>46.852613361000003</v>
      </c>
      <c r="BK28" s="368">
        <v>45.674360938</v>
      </c>
      <c r="BL28" s="368">
        <v>46.711427100000002</v>
      </c>
      <c r="BM28" s="368">
        <v>46.269837889000001</v>
      </c>
      <c r="BN28" s="368">
        <v>45.483087425999997</v>
      </c>
      <c r="BO28" s="368">
        <v>45.231172837000003</v>
      </c>
      <c r="BP28" s="368">
        <v>46.097160279000001</v>
      </c>
      <c r="BQ28" s="368">
        <v>46.260904940000003</v>
      </c>
      <c r="BR28" s="368">
        <v>46.555366685999999</v>
      </c>
      <c r="BS28" s="368">
        <v>46.227135083999997</v>
      </c>
      <c r="BT28" s="368">
        <v>46.446563783000002</v>
      </c>
      <c r="BU28" s="368">
        <v>46.519060787000001</v>
      </c>
      <c r="BV28" s="368">
        <v>47.072572252999997</v>
      </c>
    </row>
    <row r="29" spans="1:74" ht="11.25" customHeight="1" x14ac:dyDescent="0.2">
      <c r="A29" s="159" t="s">
        <v>288</v>
      </c>
      <c r="B29" s="169" t="s">
        <v>531</v>
      </c>
      <c r="C29" s="244">
        <v>50.813960010000002</v>
      </c>
      <c r="D29" s="244">
        <v>51.589478290999999</v>
      </c>
      <c r="E29" s="244">
        <v>51.885602179000003</v>
      </c>
      <c r="F29" s="244">
        <v>52.053362817999997</v>
      </c>
      <c r="G29" s="244">
        <v>52.679012270999998</v>
      </c>
      <c r="H29" s="244">
        <v>53.065268025000002</v>
      </c>
      <c r="I29" s="244">
        <v>52.821066627</v>
      </c>
      <c r="J29" s="244">
        <v>52.529880704999997</v>
      </c>
      <c r="K29" s="244">
        <v>52.908108218000002</v>
      </c>
      <c r="L29" s="244">
        <v>52.040859634999997</v>
      </c>
      <c r="M29" s="244">
        <v>52.481345128000001</v>
      </c>
      <c r="N29" s="244">
        <v>53.166768115000004</v>
      </c>
      <c r="O29" s="244">
        <v>51.491208712000002</v>
      </c>
      <c r="P29" s="244">
        <v>52.167881043000001</v>
      </c>
      <c r="Q29" s="244">
        <v>52.514294739</v>
      </c>
      <c r="R29" s="244">
        <v>52.753903479000002</v>
      </c>
      <c r="S29" s="244">
        <v>53.378690255999999</v>
      </c>
      <c r="T29" s="244">
        <v>53.664464528000003</v>
      </c>
      <c r="U29" s="244">
        <v>53.619608063999998</v>
      </c>
      <c r="V29" s="244">
        <v>53.308575378999997</v>
      </c>
      <c r="W29" s="244">
        <v>53.456645496</v>
      </c>
      <c r="X29" s="244">
        <v>52.626536977000001</v>
      </c>
      <c r="Y29" s="244">
        <v>53.328719096</v>
      </c>
      <c r="Z29" s="244">
        <v>53.871040008000001</v>
      </c>
      <c r="AA29" s="244">
        <v>49.315110027999999</v>
      </c>
      <c r="AB29" s="244">
        <v>50.370714104000001</v>
      </c>
      <c r="AC29" s="244">
        <v>48.863230604000002</v>
      </c>
      <c r="AD29" s="244">
        <v>46.816674525000003</v>
      </c>
      <c r="AE29" s="244">
        <v>48.677232783999997</v>
      </c>
      <c r="AF29" s="244">
        <v>50.130194049000004</v>
      </c>
      <c r="AG29" s="244">
        <v>49.861948554000001</v>
      </c>
      <c r="AH29" s="244">
        <v>49.379334393999997</v>
      </c>
      <c r="AI29" s="244">
        <v>50.431009457999998</v>
      </c>
      <c r="AJ29" s="244">
        <v>49.688553448</v>
      </c>
      <c r="AK29" s="244">
        <v>51.265988790000002</v>
      </c>
      <c r="AL29" s="244">
        <v>51.567518628000002</v>
      </c>
      <c r="AM29" s="244">
        <v>51.060105941000003</v>
      </c>
      <c r="AN29" s="244">
        <v>52.316701446000003</v>
      </c>
      <c r="AO29" s="244">
        <v>52.011427668000003</v>
      </c>
      <c r="AP29" s="244">
        <v>52.092611568999999</v>
      </c>
      <c r="AQ29" s="244">
        <v>51.807055444</v>
      </c>
      <c r="AR29" s="244">
        <v>52.727987777000003</v>
      </c>
      <c r="AS29" s="244">
        <v>52.525573295999997</v>
      </c>
      <c r="AT29" s="244">
        <v>52.004507732999997</v>
      </c>
      <c r="AU29" s="244">
        <v>53.084102131000002</v>
      </c>
      <c r="AV29" s="244">
        <v>52.703815900000002</v>
      </c>
      <c r="AW29" s="244">
        <v>53.584338322000001</v>
      </c>
      <c r="AX29" s="244">
        <v>54.624442594000001</v>
      </c>
      <c r="AY29" s="244">
        <v>52.848026036</v>
      </c>
      <c r="AZ29" s="244">
        <v>53.890315682000001</v>
      </c>
      <c r="BA29" s="244">
        <v>52.456269339000002</v>
      </c>
      <c r="BB29" s="244">
        <v>52.670750308999999</v>
      </c>
      <c r="BC29" s="244">
        <v>53.528358146999999</v>
      </c>
      <c r="BD29" s="368">
        <v>54.113578951000001</v>
      </c>
      <c r="BE29" s="368">
        <v>53.985819227</v>
      </c>
      <c r="BF29" s="368">
        <v>53.560681058999997</v>
      </c>
      <c r="BG29" s="368">
        <v>54.398865362999999</v>
      </c>
      <c r="BH29" s="368">
        <v>53.293284649999997</v>
      </c>
      <c r="BI29" s="368">
        <v>54.161794434999997</v>
      </c>
      <c r="BJ29" s="368">
        <v>54.955861650000003</v>
      </c>
      <c r="BK29" s="368">
        <v>54.465756585999998</v>
      </c>
      <c r="BL29" s="368">
        <v>55.683191026999999</v>
      </c>
      <c r="BM29" s="368">
        <v>55.107222876999998</v>
      </c>
      <c r="BN29" s="368">
        <v>55.093250519999998</v>
      </c>
      <c r="BO29" s="368">
        <v>55.409462101000003</v>
      </c>
      <c r="BP29" s="368">
        <v>55.957962148</v>
      </c>
      <c r="BQ29" s="368">
        <v>55.230438904000003</v>
      </c>
      <c r="BR29" s="368">
        <v>54.742326003999999</v>
      </c>
      <c r="BS29" s="368">
        <v>55.403188184000001</v>
      </c>
      <c r="BT29" s="368">
        <v>53.864166845</v>
      </c>
      <c r="BU29" s="368">
        <v>54.805058684999999</v>
      </c>
      <c r="BV29" s="368">
        <v>55.637173341</v>
      </c>
    </row>
    <row r="30" spans="1:74" ht="11.25" customHeight="1" x14ac:dyDescent="0.2">
      <c r="B30" s="169"/>
      <c r="AY30" s="152"/>
      <c r="AZ30" s="152"/>
      <c r="BA30" s="152"/>
      <c r="BB30" s="152"/>
      <c r="BC30" s="152"/>
      <c r="BD30" s="445"/>
      <c r="BE30" s="445"/>
      <c r="BF30" s="445"/>
      <c r="BJ30" s="152"/>
    </row>
    <row r="31" spans="1:74" ht="11.25" customHeight="1" x14ac:dyDescent="0.2">
      <c r="A31" s="159" t="s">
        <v>289</v>
      </c>
      <c r="B31" s="171" t="s">
        <v>532</v>
      </c>
      <c r="C31" s="245">
        <v>98.205342477000002</v>
      </c>
      <c r="D31" s="245">
        <v>99.823647507999993</v>
      </c>
      <c r="E31" s="245">
        <v>100.01292254000001</v>
      </c>
      <c r="F31" s="245">
        <v>99.025426656999997</v>
      </c>
      <c r="G31" s="245">
        <v>99.737431806000004</v>
      </c>
      <c r="H31" s="245">
        <v>100.74696213999999</v>
      </c>
      <c r="I31" s="245">
        <v>101.16401308</v>
      </c>
      <c r="J31" s="245">
        <v>101.52321157</v>
      </c>
      <c r="K31" s="245">
        <v>100.23668133</v>
      </c>
      <c r="L31" s="245">
        <v>100.18612202</v>
      </c>
      <c r="M31" s="245">
        <v>100.54509329</v>
      </c>
      <c r="N31" s="245">
        <v>100.27236572</v>
      </c>
      <c r="O31" s="245">
        <v>99.567358006999996</v>
      </c>
      <c r="P31" s="245">
        <v>100.61163999</v>
      </c>
      <c r="Q31" s="245">
        <v>99.453011806999996</v>
      </c>
      <c r="R31" s="245">
        <v>100.37650791</v>
      </c>
      <c r="S31" s="245">
        <v>100.17685711</v>
      </c>
      <c r="T31" s="245">
        <v>101.15912299</v>
      </c>
      <c r="U31" s="245">
        <v>102.26475483999999</v>
      </c>
      <c r="V31" s="245">
        <v>102.20844929</v>
      </c>
      <c r="W31" s="245">
        <v>100.97965804</v>
      </c>
      <c r="X31" s="245">
        <v>100.5150702</v>
      </c>
      <c r="Y31" s="245">
        <v>101.31030413000001</v>
      </c>
      <c r="Z31" s="245">
        <v>101.72690231999999</v>
      </c>
      <c r="AA31" s="245">
        <v>95.491048415999998</v>
      </c>
      <c r="AB31" s="245">
        <v>97.693057967000001</v>
      </c>
      <c r="AC31" s="245">
        <v>92.240691658000003</v>
      </c>
      <c r="AD31" s="245">
        <v>81.916698969999999</v>
      </c>
      <c r="AE31" s="245">
        <v>85.938998759</v>
      </c>
      <c r="AF31" s="245">
        <v>90.605771318999999</v>
      </c>
      <c r="AG31" s="245">
        <v>92.155371574</v>
      </c>
      <c r="AH31" s="245">
        <v>91.334581612999997</v>
      </c>
      <c r="AI31" s="245">
        <v>93.205591523999999</v>
      </c>
      <c r="AJ31" s="245">
        <v>92.569836237000004</v>
      </c>
      <c r="AK31" s="245">
        <v>94.171202706000003</v>
      </c>
      <c r="AL31" s="245">
        <v>94.785272706000001</v>
      </c>
      <c r="AM31" s="245">
        <v>92.704064728999995</v>
      </c>
      <c r="AN31" s="245">
        <v>94.072214244999998</v>
      </c>
      <c r="AO31" s="245">
        <v>95.902158483999997</v>
      </c>
      <c r="AP31" s="245">
        <v>95.211192992999997</v>
      </c>
      <c r="AQ31" s="245">
        <v>95.279411984999996</v>
      </c>
      <c r="AR31" s="245">
        <v>98.399098374999994</v>
      </c>
      <c r="AS31" s="245">
        <v>97.941614568999995</v>
      </c>
      <c r="AT31" s="245">
        <v>97.797836337000007</v>
      </c>
      <c r="AU31" s="245">
        <v>99.350917828999997</v>
      </c>
      <c r="AV31" s="245">
        <v>98.484836844</v>
      </c>
      <c r="AW31" s="245">
        <v>100.40208497</v>
      </c>
      <c r="AX31" s="245">
        <v>102.43346203</v>
      </c>
      <c r="AY31" s="245">
        <v>97.524496912999993</v>
      </c>
      <c r="AZ31" s="245">
        <v>100.60855337</v>
      </c>
      <c r="BA31" s="245">
        <v>98.637993758999997</v>
      </c>
      <c r="BB31" s="245">
        <v>97.727610748000004</v>
      </c>
      <c r="BC31" s="245">
        <v>98.617737344999995</v>
      </c>
      <c r="BD31" s="559">
        <v>99.968380981999999</v>
      </c>
      <c r="BE31" s="559">
        <v>100.08912481</v>
      </c>
      <c r="BF31" s="559">
        <v>99.929193624999996</v>
      </c>
      <c r="BG31" s="559">
        <v>100.3404809</v>
      </c>
      <c r="BH31" s="559">
        <v>99.560611671999993</v>
      </c>
      <c r="BI31" s="559">
        <v>100.82148324000001</v>
      </c>
      <c r="BJ31" s="559">
        <v>101.80847501</v>
      </c>
      <c r="BK31" s="559">
        <v>100.14011752</v>
      </c>
      <c r="BL31" s="559">
        <v>102.39461813</v>
      </c>
      <c r="BM31" s="559">
        <v>101.37706077</v>
      </c>
      <c r="BN31" s="559">
        <v>100.57633795</v>
      </c>
      <c r="BO31" s="559">
        <v>100.64063494</v>
      </c>
      <c r="BP31" s="559">
        <v>102.05512243</v>
      </c>
      <c r="BQ31" s="559">
        <v>101.49134384</v>
      </c>
      <c r="BR31" s="559">
        <v>101.29769269000001</v>
      </c>
      <c r="BS31" s="559">
        <v>101.63032327000001</v>
      </c>
      <c r="BT31" s="559">
        <v>100.31073062999999</v>
      </c>
      <c r="BU31" s="559">
        <v>101.32411947</v>
      </c>
      <c r="BV31" s="559">
        <v>102.70974559</v>
      </c>
    </row>
    <row r="32" spans="1:74" ht="11.95" customHeight="1" x14ac:dyDescent="0.2">
      <c r="B32" s="746" t="s">
        <v>808</v>
      </c>
      <c r="C32" s="738"/>
      <c r="D32" s="738"/>
      <c r="E32" s="738"/>
      <c r="F32" s="738"/>
      <c r="G32" s="738"/>
      <c r="H32" s="738"/>
      <c r="I32" s="738"/>
      <c r="J32" s="738"/>
      <c r="K32" s="738"/>
      <c r="L32" s="738"/>
      <c r="M32" s="738"/>
      <c r="N32" s="738"/>
      <c r="O32" s="738"/>
      <c r="P32" s="738"/>
      <c r="Q32" s="738"/>
      <c r="BD32" s="445"/>
      <c r="BE32" s="445"/>
      <c r="BF32" s="445"/>
    </row>
    <row r="33" spans="2:58" ht="11.95" customHeight="1" x14ac:dyDescent="0.2">
      <c r="B33" s="777" t="s">
        <v>645</v>
      </c>
      <c r="C33" s="756"/>
      <c r="D33" s="756"/>
      <c r="E33" s="756"/>
      <c r="F33" s="756"/>
      <c r="G33" s="756"/>
      <c r="H33" s="756"/>
      <c r="I33" s="756"/>
      <c r="J33" s="756"/>
      <c r="K33" s="756"/>
      <c r="L33" s="756"/>
      <c r="M33" s="756"/>
      <c r="N33" s="756"/>
      <c r="O33" s="756"/>
      <c r="P33" s="756"/>
      <c r="Q33" s="753"/>
      <c r="BD33" s="445"/>
      <c r="BE33" s="445"/>
      <c r="BF33" s="445"/>
    </row>
    <row r="34" spans="2:58" ht="11.95" customHeight="1" x14ac:dyDescent="0.2">
      <c r="B34" s="777" t="s">
        <v>1329</v>
      </c>
      <c r="C34" s="753"/>
      <c r="D34" s="753"/>
      <c r="E34" s="753"/>
      <c r="F34" s="753"/>
      <c r="G34" s="753"/>
      <c r="H34" s="753"/>
      <c r="I34" s="753"/>
      <c r="J34" s="753"/>
      <c r="K34" s="753"/>
      <c r="L34" s="753"/>
      <c r="M34" s="753"/>
      <c r="N34" s="753"/>
      <c r="O34" s="753"/>
      <c r="P34" s="753"/>
      <c r="Q34" s="753"/>
      <c r="BD34" s="445"/>
      <c r="BE34" s="445"/>
      <c r="BF34" s="445"/>
    </row>
    <row r="35" spans="2:58" ht="11.95" customHeight="1" x14ac:dyDescent="0.2">
      <c r="B35" s="777" t="s">
        <v>1328</v>
      </c>
      <c r="C35" s="753"/>
      <c r="D35" s="753"/>
      <c r="E35" s="753"/>
      <c r="F35" s="753"/>
      <c r="G35" s="753"/>
      <c r="H35" s="753"/>
      <c r="I35" s="753"/>
      <c r="J35" s="753"/>
      <c r="K35" s="753"/>
      <c r="L35" s="753"/>
      <c r="M35" s="753"/>
      <c r="N35" s="753"/>
      <c r="O35" s="753"/>
      <c r="P35" s="753"/>
      <c r="Q35" s="753"/>
      <c r="BD35" s="445"/>
      <c r="BE35" s="445"/>
      <c r="BF35" s="445"/>
    </row>
    <row r="36" spans="2:58" ht="11.95" customHeight="1" x14ac:dyDescent="0.2">
      <c r="B36" s="784" t="str">
        <f>"Notes: "&amp;"EIA completed modeling and analysis for this report on " &amp;Dates!D2&amp;"."</f>
        <v>Notes: EIA completed modeling and analysis for this report on Thursday June 2, 2022.</v>
      </c>
      <c r="C36" s="738"/>
      <c r="D36" s="738"/>
      <c r="E36" s="738"/>
      <c r="F36" s="738"/>
      <c r="G36" s="738"/>
      <c r="H36" s="738"/>
      <c r="I36" s="738"/>
      <c r="J36" s="738"/>
      <c r="K36" s="738"/>
      <c r="L36" s="738"/>
      <c r="M36" s="738"/>
      <c r="N36" s="738"/>
      <c r="O36" s="738"/>
      <c r="P36" s="738"/>
      <c r="Q36" s="738"/>
    </row>
    <row r="37" spans="2:58" ht="11.95" customHeight="1" x14ac:dyDescent="0.2">
      <c r="B37" s="764" t="s">
        <v>351</v>
      </c>
      <c r="C37" s="763"/>
      <c r="D37" s="763"/>
      <c r="E37" s="763"/>
      <c r="F37" s="763"/>
      <c r="G37" s="763"/>
      <c r="H37" s="763"/>
      <c r="I37" s="763"/>
      <c r="J37" s="763"/>
      <c r="K37" s="763"/>
      <c r="L37" s="763"/>
      <c r="M37" s="763"/>
      <c r="N37" s="763"/>
      <c r="O37" s="763"/>
      <c r="P37" s="763"/>
      <c r="Q37" s="763"/>
    </row>
    <row r="38" spans="2:58" ht="11.95" customHeight="1" x14ac:dyDescent="0.2">
      <c r="B38" s="773" t="s">
        <v>847</v>
      </c>
      <c r="C38" s="753"/>
      <c r="D38" s="753"/>
      <c r="E38" s="753"/>
      <c r="F38" s="753"/>
      <c r="G38" s="753"/>
      <c r="H38" s="753"/>
      <c r="I38" s="753"/>
      <c r="J38" s="753"/>
      <c r="K38" s="753"/>
      <c r="L38" s="753"/>
      <c r="M38" s="753"/>
      <c r="N38" s="753"/>
      <c r="O38" s="753"/>
      <c r="P38" s="753"/>
      <c r="Q38" s="753"/>
    </row>
    <row r="39" spans="2:58" ht="11.95" customHeight="1" x14ac:dyDescent="0.2">
      <c r="B39" s="759" t="s">
        <v>831</v>
      </c>
      <c r="C39" s="760"/>
      <c r="D39" s="760"/>
      <c r="E39" s="760"/>
      <c r="F39" s="760"/>
      <c r="G39" s="760"/>
      <c r="H39" s="760"/>
      <c r="I39" s="760"/>
      <c r="J39" s="760"/>
      <c r="K39" s="760"/>
      <c r="L39" s="760"/>
      <c r="M39" s="760"/>
      <c r="N39" s="760"/>
      <c r="O39" s="760"/>
      <c r="P39" s="760"/>
      <c r="Q39" s="753"/>
    </row>
    <row r="40" spans="2:58" ht="11.95" customHeight="1" x14ac:dyDescent="0.2">
      <c r="B40" s="765" t="s">
        <v>1362</v>
      </c>
      <c r="C40" s="753"/>
      <c r="D40" s="753"/>
      <c r="E40" s="753"/>
      <c r="F40" s="753"/>
      <c r="G40" s="753"/>
      <c r="H40" s="753"/>
      <c r="I40" s="753"/>
      <c r="J40" s="753"/>
      <c r="K40" s="753"/>
      <c r="L40" s="753"/>
      <c r="M40" s="753"/>
      <c r="N40" s="753"/>
      <c r="O40" s="753"/>
      <c r="P40" s="753"/>
      <c r="Q40" s="753"/>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 defaultRowHeight="10.7" x14ac:dyDescent="0.2"/>
  <cols>
    <col min="1" max="1" width="14.5" style="70" customWidth="1"/>
    <col min="2" max="2" width="40" style="47" customWidth="1"/>
    <col min="3" max="50" width="6.5" style="47" customWidth="1"/>
    <col min="51" max="55" width="6.5" style="367" customWidth="1"/>
    <col min="56" max="58" width="6.5" style="584" customWidth="1"/>
    <col min="59" max="62" width="6.5" style="367" customWidth="1"/>
    <col min="63" max="74" width="6.5" style="47" customWidth="1"/>
    <col min="75" max="16384" width="9.5" style="47"/>
  </cols>
  <sheetData>
    <row r="1" spans="1:74" ht="13.4" customHeight="1" x14ac:dyDescent="0.2">
      <c r="A1" s="735" t="s">
        <v>792</v>
      </c>
      <c r="B1" s="790" t="s">
        <v>894</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75"/>
    </row>
    <row r="2" spans="1:74" ht="12.85" x14ac:dyDescent="0.2">
      <c r="A2" s="736"/>
      <c r="B2" s="486" t="str">
        <f>"U.S. Energy Information Administration  |  Short-Term Energy Outlook  - "&amp;Dates!D1</f>
        <v>U.S. Energy Information Administration  |  Short-Term Energy Outlook  - June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2.85" x14ac:dyDescent="0.2">
      <c r="A3" s="14"/>
      <c r="B3" s="15"/>
      <c r="C3" s="739">
        <f>Dates!D3</f>
        <v>2018</v>
      </c>
      <c r="D3" s="740"/>
      <c r="E3" s="740"/>
      <c r="F3" s="740"/>
      <c r="G3" s="740"/>
      <c r="H3" s="740"/>
      <c r="I3" s="740"/>
      <c r="J3" s="740"/>
      <c r="K3" s="740"/>
      <c r="L3" s="740"/>
      <c r="M3" s="740"/>
      <c r="N3" s="741"/>
      <c r="O3" s="739">
        <f>C3+1</f>
        <v>2019</v>
      </c>
      <c r="P3" s="742"/>
      <c r="Q3" s="742"/>
      <c r="R3" s="742"/>
      <c r="S3" s="742"/>
      <c r="T3" s="742"/>
      <c r="U3" s="742"/>
      <c r="V3" s="742"/>
      <c r="W3" s="742"/>
      <c r="X3" s="740"/>
      <c r="Y3" s="740"/>
      <c r="Z3" s="741"/>
      <c r="AA3" s="743">
        <f>O3+1</f>
        <v>2020</v>
      </c>
      <c r="AB3" s="740"/>
      <c r="AC3" s="740"/>
      <c r="AD3" s="740"/>
      <c r="AE3" s="740"/>
      <c r="AF3" s="740"/>
      <c r="AG3" s="740"/>
      <c r="AH3" s="740"/>
      <c r="AI3" s="740"/>
      <c r="AJ3" s="740"/>
      <c r="AK3" s="740"/>
      <c r="AL3" s="741"/>
      <c r="AM3" s="743">
        <f>AA3+1</f>
        <v>2021</v>
      </c>
      <c r="AN3" s="740"/>
      <c r="AO3" s="740"/>
      <c r="AP3" s="740"/>
      <c r="AQ3" s="740"/>
      <c r="AR3" s="740"/>
      <c r="AS3" s="740"/>
      <c r="AT3" s="740"/>
      <c r="AU3" s="740"/>
      <c r="AV3" s="740"/>
      <c r="AW3" s="740"/>
      <c r="AX3" s="741"/>
      <c r="AY3" s="743">
        <f>AM3+1</f>
        <v>2022</v>
      </c>
      <c r="AZ3" s="744"/>
      <c r="BA3" s="744"/>
      <c r="BB3" s="744"/>
      <c r="BC3" s="744"/>
      <c r="BD3" s="744"/>
      <c r="BE3" s="744"/>
      <c r="BF3" s="744"/>
      <c r="BG3" s="744"/>
      <c r="BH3" s="744"/>
      <c r="BI3" s="744"/>
      <c r="BJ3" s="745"/>
      <c r="BK3" s="743">
        <f>AY3+1</f>
        <v>2023</v>
      </c>
      <c r="BL3" s="740"/>
      <c r="BM3" s="740"/>
      <c r="BN3" s="740"/>
      <c r="BO3" s="740"/>
      <c r="BP3" s="740"/>
      <c r="BQ3" s="740"/>
      <c r="BR3" s="740"/>
      <c r="BS3" s="740"/>
      <c r="BT3" s="740"/>
      <c r="BU3" s="740"/>
      <c r="BV3" s="741"/>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25" customHeight="1" x14ac:dyDescent="0.2">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25" customHeight="1" x14ac:dyDescent="0.2">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25" customHeight="1" x14ac:dyDescent="0.2">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11.769166</v>
      </c>
      <c r="AX7" s="210">
        <v>11.603532</v>
      </c>
      <c r="AY7" s="210">
        <v>11.369338000000001</v>
      </c>
      <c r="AZ7" s="210">
        <v>11.306367</v>
      </c>
      <c r="BA7" s="210">
        <v>11.655214000000001</v>
      </c>
      <c r="BB7" s="210">
        <v>11.551482589000001</v>
      </c>
      <c r="BC7" s="210">
        <v>11.713175771</v>
      </c>
      <c r="BD7" s="299">
        <v>11.875450000000001</v>
      </c>
      <c r="BE7" s="299">
        <v>11.95074</v>
      </c>
      <c r="BF7" s="299">
        <v>12.081440000000001</v>
      </c>
      <c r="BG7" s="299">
        <v>12.22181</v>
      </c>
      <c r="BH7" s="299">
        <v>12.19984</v>
      </c>
      <c r="BI7" s="299">
        <v>12.504770000000001</v>
      </c>
      <c r="BJ7" s="299">
        <v>12.57573</v>
      </c>
      <c r="BK7" s="299">
        <v>12.58958</v>
      </c>
      <c r="BL7" s="299">
        <v>12.646660000000001</v>
      </c>
      <c r="BM7" s="299">
        <v>12.69599</v>
      </c>
      <c r="BN7" s="299">
        <v>12.774240000000001</v>
      </c>
      <c r="BO7" s="299">
        <v>12.79585</v>
      </c>
      <c r="BP7" s="299">
        <v>12.886799999999999</v>
      </c>
      <c r="BQ7" s="299">
        <v>12.970840000000001</v>
      </c>
      <c r="BR7" s="299">
        <v>13.09667</v>
      </c>
      <c r="BS7" s="299">
        <v>13.154769999999999</v>
      </c>
      <c r="BT7" s="299">
        <v>13.137040000000001</v>
      </c>
      <c r="BU7" s="299">
        <v>13.419460000000001</v>
      </c>
      <c r="BV7" s="299">
        <v>13.443809999999999</v>
      </c>
    </row>
    <row r="8" spans="1:74" ht="11.25" customHeight="1" x14ac:dyDescent="0.2">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0.450264</v>
      </c>
      <c r="BA8" s="210">
        <v>0.43951899999999999</v>
      </c>
      <c r="BB8" s="210">
        <v>0.43240398448</v>
      </c>
      <c r="BC8" s="210">
        <v>0.36504905406999999</v>
      </c>
      <c r="BD8" s="299">
        <v>0.35183247978999999</v>
      </c>
      <c r="BE8" s="299">
        <v>0.37174530994999999</v>
      </c>
      <c r="BF8" s="299">
        <v>0.42290849339999997</v>
      </c>
      <c r="BG8" s="299">
        <v>0.41039338979000001</v>
      </c>
      <c r="BH8" s="299">
        <v>0.41033872331999999</v>
      </c>
      <c r="BI8" s="299">
        <v>0.42866613765</v>
      </c>
      <c r="BJ8" s="299">
        <v>0.42576246517999999</v>
      </c>
      <c r="BK8" s="299">
        <v>0.44315742355999999</v>
      </c>
      <c r="BL8" s="299">
        <v>0.44710627645000001</v>
      </c>
      <c r="BM8" s="299">
        <v>0.43441388145999998</v>
      </c>
      <c r="BN8" s="299">
        <v>0.43120389083999999</v>
      </c>
      <c r="BO8" s="299">
        <v>0.35776643845</v>
      </c>
      <c r="BP8" s="299">
        <v>0.37568993505999998</v>
      </c>
      <c r="BQ8" s="299">
        <v>0.36737998461999999</v>
      </c>
      <c r="BR8" s="299">
        <v>0.44320133198</v>
      </c>
      <c r="BS8" s="299">
        <v>0.42135270228999999</v>
      </c>
      <c r="BT8" s="299">
        <v>0.41753796449000002</v>
      </c>
      <c r="BU8" s="299">
        <v>0.47710569684999998</v>
      </c>
      <c r="BV8" s="299">
        <v>0.44436176640000002</v>
      </c>
    </row>
    <row r="9" spans="1:74" ht="11.25" customHeight="1" x14ac:dyDescent="0.2">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1.7910999999999999</v>
      </c>
      <c r="AX9" s="210">
        <v>1.709349</v>
      </c>
      <c r="AY9" s="210">
        <v>1.7084490000000001</v>
      </c>
      <c r="AZ9" s="210">
        <v>1.6146450000000001</v>
      </c>
      <c r="BA9" s="210">
        <v>1.6900310000000001</v>
      </c>
      <c r="BB9" s="210">
        <v>1.8251664990000001</v>
      </c>
      <c r="BC9" s="210">
        <v>1.7525603983</v>
      </c>
      <c r="BD9" s="299">
        <v>1.7990459608</v>
      </c>
      <c r="BE9" s="299">
        <v>1.7790743237</v>
      </c>
      <c r="BF9" s="299">
        <v>1.7292885638</v>
      </c>
      <c r="BG9" s="299">
        <v>1.7876785728</v>
      </c>
      <c r="BH9" s="299">
        <v>1.6864120732000001</v>
      </c>
      <c r="BI9" s="299">
        <v>1.8882765166</v>
      </c>
      <c r="BJ9" s="299">
        <v>1.9021911794999999</v>
      </c>
      <c r="BK9" s="299">
        <v>1.8976778823</v>
      </c>
      <c r="BL9" s="299">
        <v>1.8928167844999999</v>
      </c>
      <c r="BM9" s="299">
        <v>1.8877394781000001</v>
      </c>
      <c r="BN9" s="299">
        <v>1.8810487581999999</v>
      </c>
      <c r="BO9" s="299">
        <v>1.8749008679000001</v>
      </c>
      <c r="BP9" s="299">
        <v>1.8401752294</v>
      </c>
      <c r="BQ9" s="299">
        <v>1.8241182436000001</v>
      </c>
      <c r="BR9" s="299">
        <v>1.7709523468999999</v>
      </c>
      <c r="BS9" s="299">
        <v>1.7556082791000001</v>
      </c>
      <c r="BT9" s="299">
        <v>1.6579224821</v>
      </c>
      <c r="BU9" s="299">
        <v>1.8150524406999999</v>
      </c>
      <c r="BV9" s="299">
        <v>1.8270490000999999</v>
      </c>
    </row>
    <row r="10" spans="1:74" ht="11.25" customHeight="1" x14ac:dyDescent="0.2">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9.5320990000000005</v>
      </c>
      <c r="AX10" s="210">
        <v>9.4430589999999999</v>
      </c>
      <c r="AY10" s="210">
        <v>9.2112739999999995</v>
      </c>
      <c r="AZ10" s="210">
        <v>9.2414579999999997</v>
      </c>
      <c r="BA10" s="210">
        <v>9.5256640000000008</v>
      </c>
      <c r="BB10" s="210">
        <v>9.2939121056000005</v>
      </c>
      <c r="BC10" s="210">
        <v>9.5955663181999995</v>
      </c>
      <c r="BD10" s="299">
        <v>9.7245741725000006</v>
      </c>
      <c r="BE10" s="299">
        <v>9.7999247106999992</v>
      </c>
      <c r="BF10" s="299">
        <v>9.9292421246</v>
      </c>
      <c r="BG10" s="299">
        <v>10.023736724999999</v>
      </c>
      <c r="BH10" s="299">
        <v>10.103093060000001</v>
      </c>
      <c r="BI10" s="299">
        <v>10.187830685</v>
      </c>
      <c r="BJ10" s="299">
        <v>10.247773779999999</v>
      </c>
      <c r="BK10" s="299">
        <v>10.248746111999999</v>
      </c>
      <c r="BL10" s="299">
        <v>10.306733726999999</v>
      </c>
      <c r="BM10" s="299">
        <v>10.373839391000001</v>
      </c>
      <c r="BN10" s="299">
        <v>10.461989182</v>
      </c>
      <c r="BO10" s="299">
        <v>10.563181481999999</v>
      </c>
      <c r="BP10" s="299">
        <v>10.670930691000001</v>
      </c>
      <c r="BQ10" s="299">
        <v>10.779346693999999</v>
      </c>
      <c r="BR10" s="299">
        <v>10.882520428999999</v>
      </c>
      <c r="BS10" s="299">
        <v>10.977804711999999</v>
      </c>
      <c r="BT10" s="299">
        <v>11.061575864</v>
      </c>
      <c r="BU10" s="299">
        <v>11.127304027999999</v>
      </c>
      <c r="BV10" s="299">
        <v>11.172396876000001</v>
      </c>
    </row>
    <row r="11" spans="1:74" ht="11.25" customHeight="1" x14ac:dyDescent="0.2">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2.6182940000000001</v>
      </c>
      <c r="AN11" s="210">
        <v>2.8868520000000002</v>
      </c>
      <c r="AO11" s="210">
        <v>3.1017480000000002</v>
      </c>
      <c r="AP11" s="210">
        <v>2.5353530000000002</v>
      </c>
      <c r="AQ11" s="210">
        <v>3.0916030000000001</v>
      </c>
      <c r="AR11" s="210">
        <v>3.2522319999999998</v>
      </c>
      <c r="AS11" s="210">
        <v>3.695103</v>
      </c>
      <c r="AT11" s="210">
        <v>3.240529</v>
      </c>
      <c r="AU11" s="210">
        <v>3.8596170000000001</v>
      </c>
      <c r="AV11" s="210">
        <v>3.071097</v>
      </c>
      <c r="AW11" s="210">
        <v>3.2233010000000002</v>
      </c>
      <c r="AX11" s="210">
        <v>2.9692069999999999</v>
      </c>
      <c r="AY11" s="210">
        <v>3.0359159999999998</v>
      </c>
      <c r="AZ11" s="210">
        <v>2.8453789999999999</v>
      </c>
      <c r="BA11" s="210">
        <v>3.096781</v>
      </c>
      <c r="BB11" s="210">
        <v>2.6417000000000002</v>
      </c>
      <c r="BC11" s="210">
        <v>2.7874601612999999</v>
      </c>
      <c r="BD11" s="299">
        <v>2.8930310000000001</v>
      </c>
      <c r="BE11" s="299">
        <v>3.130242</v>
      </c>
      <c r="BF11" s="299">
        <v>3.3321209999999999</v>
      </c>
      <c r="BG11" s="299">
        <v>2.7270880000000002</v>
      </c>
      <c r="BH11" s="299">
        <v>2.4498410000000002</v>
      </c>
      <c r="BI11" s="299">
        <v>3.1403340000000002</v>
      </c>
      <c r="BJ11" s="299">
        <v>3.1849509999999999</v>
      </c>
      <c r="BK11" s="299">
        <v>3.1119219999999999</v>
      </c>
      <c r="BL11" s="299">
        <v>2.293031</v>
      </c>
      <c r="BM11" s="299">
        <v>2.962405</v>
      </c>
      <c r="BN11" s="299">
        <v>3.24438</v>
      </c>
      <c r="BO11" s="299">
        <v>3.261444</v>
      </c>
      <c r="BP11" s="299">
        <v>3.166423</v>
      </c>
      <c r="BQ11" s="299">
        <v>3.0452029999999999</v>
      </c>
      <c r="BR11" s="299">
        <v>3.1631119999999999</v>
      </c>
      <c r="BS11" s="299">
        <v>2.7027420000000002</v>
      </c>
      <c r="BT11" s="299">
        <v>2.3538779999999999</v>
      </c>
      <c r="BU11" s="299">
        <v>2.206162</v>
      </c>
      <c r="BV11" s="299">
        <v>1.8652439999999999</v>
      </c>
    </row>
    <row r="12" spans="1:74" ht="11.25" customHeight="1" x14ac:dyDescent="0.2">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0.41325806452000002</v>
      </c>
      <c r="BB12" s="210">
        <v>0.60244761904999999</v>
      </c>
      <c r="BC12" s="210">
        <v>0.91522110403000001</v>
      </c>
      <c r="BD12" s="299">
        <v>1.2524999999999999</v>
      </c>
      <c r="BE12" s="299">
        <v>0.96774190000000004</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25" customHeight="1" x14ac:dyDescent="0.2">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0.18371428571000001</v>
      </c>
      <c r="BA13" s="210">
        <v>-0.16970967742000001</v>
      </c>
      <c r="BB13" s="210">
        <v>-0.1253952381</v>
      </c>
      <c r="BC13" s="210">
        <v>0.12059827066999999</v>
      </c>
      <c r="BD13" s="299">
        <v>0.68962990000000002</v>
      </c>
      <c r="BE13" s="299">
        <v>0.3380591</v>
      </c>
      <c r="BF13" s="299">
        <v>0.41941669999999998</v>
      </c>
      <c r="BG13" s="299">
        <v>-0.11497350000000001</v>
      </c>
      <c r="BH13" s="299">
        <v>-0.5045463</v>
      </c>
      <c r="BI13" s="299">
        <v>-0.2367639</v>
      </c>
      <c r="BJ13" s="299">
        <v>0.52269129999999997</v>
      </c>
      <c r="BK13" s="299">
        <v>-0.3997637</v>
      </c>
      <c r="BL13" s="299">
        <v>-0.55356669999999997</v>
      </c>
      <c r="BM13" s="299">
        <v>-0.271291</v>
      </c>
      <c r="BN13" s="299">
        <v>-0.30340060000000002</v>
      </c>
      <c r="BO13" s="299">
        <v>0.1012406</v>
      </c>
      <c r="BP13" s="299">
        <v>0.54452</v>
      </c>
      <c r="BQ13" s="299">
        <v>0.29629230000000001</v>
      </c>
      <c r="BR13" s="299">
        <v>0.3257023</v>
      </c>
      <c r="BS13" s="299">
        <v>-4.3982800000000001E-3</v>
      </c>
      <c r="BT13" s="299">
        <v>-0.52074019999999999</v>
      </c>
      <c r="BU13" s="299">
        <v>-0.17781240000000001</v>
      </c>
      <c r="BV13" s="299">
        <v>0.2964502</v>
      </c>
    </row>
    <row r="14" spans="1:74" ht="11.25" customHeight="1" x14ac:dyDescent="0.2">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0.48193675862000002</v>
      </c>
      <c r="AC14" s="210">
        <v>0.73639770967999996</v>
      </c>
      <c r="AD14" s="210">
        <v>-0.15762066666999999</v>
      </c>
      <c r="AE14" s="210">
        <v>0.44588216129000002</v>
      </c>
      <c r="AF14" s="210">
        <v>0.29437866667000001</v>
      </c>
      <c r="AG14" s="210">
        <v>0.41349187097000001</v>
      </c>
      <c r="AH14" s="210">
        <v>0.80067299999999997</v>
      </c>
      <c r="AI14" s="210">
        <v>0.17119966667</v>
      </c>
      <c r="AJ14" s="210">
        <v>0.43728606452000002</v>
      </c>
      <c r="AK14" s="210">
        <v>0.43087066667000001</v>
      </c>
      <c r="AL14" s="210">
        <v>0.20704977419000001</v>
      </c>
      <c r="AM14" s="210">
        <v>0.54014667742</v>
      </c>
      <c r="AN14" s="210">
        <v>0.32040971428999998</v>
      </c>
      <c r="AO14" s="210">
        <v>0.40391754838999999</v>
      </c>
      <c r="AP14" s="210">
        <v>0.84419900000000003</v>
      </c>
      <c r="AQ14" s="210">
        <v>0.55732119354999998</v>
      </c>
      <c r="AR14" s="210">
        <v>0.48571566666999999</v>
      </c>
      <c r="AS14" s="210">
        <v>0.5353563871</v>
      </c>
      <c r="AT14" s="210">
        <v>0.71778103226000001</v>
      </c>
      <c r="AU14" s="210">
        <v>0.35361633332999998</v>
      </c>
      <c r="AV14" s="210">
        <v>0.74214929031999999</v>
      </c>
      <c r="AW14" s="210">
        <v>0.34786633333</v>
      </c>
      <c r="AX14" s="210">
        <v>0.52874474193999998</v>
      </c>
      <c r="AY14" s="210">
        <v>0.64213309676999997</v>
      </c>
      <c r="AZ14" s="210">
        <v>0.70353928571000002</v>
      </c>
      <c r="BA14" s="210">
        <v>0.82716661290000004</v>
      </c>
      <c r="BB14" s="210">
        <v>0.93383169666999999</v>
      </c>
      <c r="BC14" s="210">
        <v>0.56436727401999998</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25" customHeight="1" x14ac:dyDescent="0.2">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14.525096</v>
      </c>
      <c r="AN15" s="210">
        <v>12.373535</v>
      </c>
      <c r="AO15" s="210">
        <v>14.383032</v>
      </c>
      <c r="AP15" s="210">
        <v>15.160333</v>
      </c>
      <c r="AQ15" s="210">
        <v>15.594903</v>
      </c>
      <c r="AR15" s="210">
        <v>16.190232999999999</v>
      </c>
      <c r="AS15" s="210">
        <v>15.851838000000001</v>
      </c>
      <c r="AT15" s="210">
        <v>15.719419</v>
      </c>
      <c r="AU15" s="210">
        <v>15.227866000000001</v>
      </c>
      <c r="AV15" s="210">
        <v>15.045354</v>
      </c>
      <c r="AW15" s="210">
        <v>15.733599999999999</v>
      </c>
      <c r="AX15" s="210">
        <v>15.757516000000001</v>
      </c>
      <c r="AY15" s="210">
        <v>15.451000000000001</v>
      </c>
      <c r="AZ15" s="210">
        <v>15.376321000000001</v>
      </c>
      <c r="BA15" s="210">
        <v>15.822710000000001</v>
      </c>
      <c r="BB15" s="210">
        <v>15.604066667</v>
      </c>
      <c r="BC15" s="210">
        <v>16.100822580999999</v>
      </c>
      <c r="BD15" s="299">
        <v>16.988990000000001</v>
      </c>
      <c r="BE15" s="299">
        <v>16.62276</v>
      </c>
      <c r="BF15" s="299">
        <v>16.997029999999999</v>
      </c>
      <c r="BG15" s="299">
        <v>16.07798</v>
      </c>
      <c r="BH15" s="299">
        <v>15.354749999999999</v>
      </c>
      <c r="BI15" s="299">
        <v>15.65347</v>
      </c>
      <c r="BJ15" s="299">
        <v>16.538260000000001</v>
      </c>
      <c r="BK15" s="299">
        <v>15.587949999999999</v>
      </c>
      <c r="BL15" s="299">
        <v>14.638870000000001</v>
      </c>
      <c r="BM15" s="299">
        <v>15.63743</v>
      </c>
      <c r="BN15" s="299">
        <v>15.952640000000001</v>
      </c>
      <c r="BO15" s="299">
        <v>16.459430000000001</v>
      </c>
      <c r="BP15" s="299">
        <v>16.962779999999999</v>
      </c>
      <c r="BQ15" s="299">
        <v>16.632190000000001</v>
      </c>
      <c r="BR15" s="299">
        <v>16.7818</v>
      </c>
      <c r="BS15" s="299">
        <v>16.097159999999999</v>
      </c>
      <c r="BT15" s="299">
        <v>15.24108</v>
      </c>
      <c r="BU15" s="299">
        <v>15.72293</v>
      </c>
      <c r="BV15" s="299">
        <v>15.889430000000001</v>
      </c>
    </row>
    <row r="16" spans="1:74" ht="11.25" customHeight="1" x14ac:dyDescent="0.2">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99"/>
      <c r="BE16" s="299"/>
      <c r="BF16" s="299"/>
      <c r="BG16" s="299"/>
      <c r="BH16" s="299"/>
      <c r="BI16" s="299"/>
      <c r="BJ16" s="366"/>
      <c r="BK16" s="366"/>
      <c r="BL16" s="366"/>
      <c r="BM16" s="366"/>
      <c r="BN16" s="366"/>
      <c r="BO16" s="366"/>
      <c r="BP16" s="366"/>
      <c r="BQ16" s="366"/>
      <c r="BR16" s="366"/>
      <c r="BS16" s="366"/>
      <c r="BT16" s="366"/>
      <c r="BU16" s="366"/>
      <c r="BV16" s="366"/>
    </row>
    <row r="17" spans="1:74" ht="11.25" customHeight="1" x14ac:dyDescent="0.2">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0.89135200000000003</v>
      </c>
      <c r="AN17" s="210">
        <v>0.76456800000000003</v>
      </c>
      <c r="AO17" s="210">
        <v>0.86360800000000004</v>
      </c>
      <c r="AP17" s="210">
        <v>0.94893099999999997</v>
      </c>
      <c r="AQ17" s="210">
        <v>1.0244139999999999</v>
      </c>
      <c r="AR17" s="210">
        <v>0.92243299999999995</v>
      </c>
      <c r="AS17" s="210">
        <v>0.95986700000000003</v>
      </c>
      <c r="AT17" s="210">
        <v>1.008737</v>
      </c>
      <c r="AU17" s="210">
        <v>0.936666</v>
      </c>
      <c r="AV17" s="210">
        <v>1.013287</v>
      </c>
      <c r="AW17" s="210">
        <v>1.0125949999999999</v>
      </c>
      <c r="AX17" s="210">
        <v>1.0832520000000001</v>
      </c>
      <c r="AY17" s="210">
        <v>0.98418499999999998</v>
      </c>
      <c r="AZ17" s="210">
        <v>0.90092899999999998</v>
      </c>
      <c r="BA17" s="210">
        <v>0.96767999999999998</v>
      </c>
      <c r="BB17" s="210">
        <v>1.0767</v>
      </c>
      <c r="BC17" s="210">
        <v>1.044983</v>
      </c>
      <c r="BD17" s="299">
        <v>1.056006</v>
      </c>
      <c r="BE17" s="299">
        <v>1.0669550000000001</v>
      </c>
      <c r="BF17" s="299">
        <v>1.071056</v>
      </c>
      <c r="BG17" s="299">
        <v>1.045488</v>
      </c>
      <c r="BH17" s="299">
        <v>0.99689740000000004</v>
      </c>
      <c r="BI17" s="299">
        <v>1.0698460000000001</v>
      </c>
      <c r="BJ17" s="299">
        <v>1.078457</v>
      </c>
      <c r="BK17" s="299">
        <v>1.061393</v>
      </c>
      <c r="BL17" s="299">
        <v>1.0059070000000001</v>
      </c>
      <c r="BM17" s="299">
        <v>1.0023869999999999</v>
      </c>
      <c r="BN17" s="299">
        <v>1.018195</v>
      </c>
      <c r="BO17" s="299">
        <v>1.0224599999999999</v>
      </c>
      <c r="BP17" s="299">
        <v>0.9836897</v>
      </c>
      <c r="BQ17" s="299">
        <v>1.01675</v>
      </c>
      <c r="BR17" s="299">
        <v>1.025596</v>
      </c>
      <c r="BS17" s="299">
        <v>0.97522319999999996</v>
      </c>
      <c r="BT17" s="299">
        <v>0.94842400000000004</v>
      </c>
      <c r="BU17" s="299">
        <v>0.99977110000000002</v>
      </c>
      <c r="BV17" s="299">
        <v>1.032319</v>
      </c>
    </row>
    <row r="18" spans="1:74" ht="11.25" customHeight="1" x14ac:dyDescent="0.2">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5.4746790000000001</v>
      </c>
      <c r="BA18" s="210">
        <v>5.9088070000000004</v>
      </c>
      <c r="BB18" s="210">
        <v>5.7357104219000004</v>
      </c>
      <c r="BC18" s="210">
        <v>5.7592515682999998</v>
      </c>
      <c r="BD18" s="299">
        <v>5.8484579999999999</v>
      </c>
      <c r="BE18" s="299">
        <v>5.8523170000000002</v>
      </c>
      <c r="BF18" s="299">
        <v>5.9635730000000002</v>
      </c>
      <c r="BG18" s="299">
        <v>5.9742800000000003</v>
      </c>
      <c r="BH18" s="299">
        <v>6.0515600000000003</v>
      </c>
      <c r="BI18" s="299">
        <v>6.1546580000000004</v>
      </c>
      <c r="BJ18" s="299">
        <v>6.0807520000000004</v>
      </c>
      <c r="BK18" s="299">
        <v>6.0781549999999998</v>
      </c>
      <c r="BL18" s="299">
        <v>6.135459</v>
      </c>
      <c r="BM18" s="299">
        <v>6.1892370000000003</v>
      </c>
      <c r="BN18" s="299">
        <v>6.2191470000000004</v>
      </c>
      <c r="BO18" s="299">
        <v>6.2713039999999998</v>
      </c>
      <c r="BP18" s="299">
        <v>6.2237039999999997</v>
      </c>
      <c r="BQ18" s="299">
        <v>6.2107200000000002</v>
      </c>
      <c r="BR18" s="299">
        <v>6.2924170000000004</v>
      </c>
      <c r="BS18" s="299">
        <v>6.3201109999999998</v>
      </c>
      <c r="BT18" s="299">
        <v>6.3850350000000002</v>
      </c>
      <c r="BU18" s="299">
        <v>6.4026649999999998</v>
      </c>
      <c r="BV18" s="299">
        <v>6.3228140000000002</v>
      </c>
    </row>
    <row r="19" spans="1:74" ht="11.25" customHeight="1" x14ac:dyDescent="0.2">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1.0606450000000001</v>
      </c>
      <c r="AN19" s="210">
        <v>0.93417899999999998</v>
      </c>
      <c r="AO19" s="210">
        <v>1.080214</v>
      </c>
      <c r="AP19" s="210">
        <v>1.0715920000000001</v>
      </c>
      <c r="AQ19" s="210">
        <v>1.151294</v>
      </c>
      <c r="AR19" s="210">
        <v>1.153902</v>
      </c>
      <c r="AS19" s="210">
        <v>1.157424</v>
      </c>
      <c r="AT19" s="210">
        <v>1.0821529999999999</v>
      </c>
      <c r="AU19" s="210">
        <v>1.059372</v>
      </c>
      <c r="AV19" s="210">
        <v>1.198893</v>
      </c>
      <c r="AW19" s="210">
        <v>1.2507839999999999</v>
      </c>
      <c r="AX19" s="210">
        <v>1.2589399999999999</v>
      </c>
      <c r="AY19" s="210">
        <v>1.2036469999999999</v>
      </c>
      <c r="AZ19" s="210">
        <v>1.180175</v>
      </c>
      <c r="BA19" s="210">
        <v>1.1912510000000001</v>
      </c>
      <c r="BB19" s="210">
        <v>1.1548769999999999</v>
      </c>
      <c r="BC19" s="210">
        <v>1.1737741839</v>
      </c>
      <c r="BD19" s="299">
        <v>1.171781</v>
      </c>
      <c r="BE19" s="299">
        <v>1.1952130000000001</v>
      </c>
      <c r="BF19" s="299">
        <v>1.1860390000000001</v>
      </c>
      <c r="BG19" s="299">
        <v>1.15445</v>
      </c>
      <c r="BH19" s="299">
        <v>1.173475</v>
      </c>
      <c r="BI19" s="299">
        <v>1.2304809999999999</v>
      </c>
      <c r="BJ19" s="299">
        <v>1.237341</v>
      </c>
      <c r="BK19" s="299">
        <v>1.1666289999999999</v>
      </c>
      <c r="BL19" s="299">
        <v>1.1744110000000001</v>
      </c>
      <c r="BM19" s="299">
        <v>1.183913</v>
      </c>
      <c r="BN19" s="299">
        <v>1.17509</v>
      </c>
      <c r="BO19" s="299">
        <v>1.205282</v>
      </c>
      <c r="BP19" s="299">
        <v>1.2178150000000001</v>
      </c>
      <c r="BQ19" s="299">
        <v>1.207938</v>
      </c>
      <c r="BR19" s="299">
        <v>1.191656</v>
      </c>
      <c r="BS19" s="299">
        <v>1.1636880000000001</v>
      </c>
      <c r="BT19" s="299">
        <v>1.18912</v>
      </c>
      <c r="BU19" s="299">
        <v>1.2583839999999999</v>
      </c>
      <c r="BV19" s="299">
        <v>1.2761469999999999</v>
      </c>
    </row>
    <row r="20" spans="1:74" ht="11.25" customHeight="1" x14ac:dyDescent="0.2">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0.93054800000000004</v>
      </c>
      <c r="AN20" s="210">
        <v>0.81885699999999995</v>
      </c>
      <c r="AO20" s="210">
        <v>0.94639700000000004</v>
      </c>
      <c r="AP20" s="210">
        <v>0.94060200000000005</v>
      </c>
      <c r="AQ20" s="210">
        <v>1.0072030000000001</v>
      </c>
      <c r="AR20" s="210">
        <v>1.0227329999999999</v>
      </c>
      <c r="AS20" s="210">
        <v>1.014052</v>
      </c>
      <c r="AT20" s="210">
        <v>0.93794699999999998</v>
      </c>
      <c r="AU20" s="210">
        <v>0.93623699999999999</v>
      </c>
      <c r="AV20" s="210">
        <v>1.0375650000000001</v>
      </c>
      <c r="AW20" s="210">
        <v>1.0794790000000001</v>
      </c>
      <c r="AX20" s="210">
        <v>1.0683069999999999</v>
      </c>
      <c r="AY20" s="210">
        <v>1.0389390000000001</v>
      </c>
      <c r="AZ20" s="210">
        <v>1.011477</v>
      </c>
      <c r="BA20" s="210">
        <v>1.018877</v>
      </c>
      <c r="BB20" s="210">
        <v>0.97</v>
      </c>
      <c r="BC20" s="210">
        <v>0.99353698387</v>
      </c>
      <c r="BD20" s="299">
        <v>0.98821650000000005</v>
      </c>
      <c r="BE20" s="299">
        <v>1.00044</v>
      </c>
      <c r="BF20" s="299">
        <v>0.9981894</v>
      </c>
      <c r="BG20" s="299">
        <v>0.98618550000000005</v>
      </c>
      <c r="BH20" s="299">
        <v>0.98813119999999999</v>
      </c>
      <c r="BI20" s="299">
        <v>1.0251539999999999</v>
      </c>
      <c r="BJ20" s="299">
        <v>1.0201690000000001</v>
      </c>
      <c r="BK20" s="299">
        <v>0.98272970000000004</v>
      </c>
      <c r="BL20" s="299">
        <v>0.98330830000000002</v>
      </c>
      <c r="BM20" s="299">
        <v>0.98175749999999995</v>
      </c>
      <c r="BN20" s="299">
        <v>0.96905960000000002</v>
      </c>
      <c r="BO20" s="299">
        <v>0.99944909999999998</v>
      </c>
      <c r="BP20" s="299">
        <v>1.0111049999999999</v>
      </c>
      <c r="BQ20" s="299">
        <v>0.99337600000000004</v>
      </c>
      <c r="BR20" s="299">
        <v>0.99002429999999997</v>
      </c>
      <c r="BS20" s="299">
        <v>0.98037859999999999</v>
      </c>
      <c r="BT20" s="299">
        <v>0.98533709999999997</v>
      </c>
      <c r="BU20" s="299">
        <v>1.0267809999999999</v>
      </c>
      <c r="BV20" s="299">
        <v>1.02888</v>
      </c>
    </row>
    <row r="21" spans="1:74" ht="11.25" customHeight="1" x14ac:dyDescent="0.2">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0.20264270968</v>
      </c>
      <c r="AN21" s="210">
        <v>0.17764271429</v>
      </c>
      <c r="AO21" s="210">
        <v>0.19611203226000001</v>
      </c>
      <c r="AP21" s="210">
        <v>0.20686146666999999</v>
      </c>
      <c r="AQ21" s="210">
        <v>0.21765629032</v>
      </c>
      <c r="AR21" s="210">
        <v>0.22625816667000001</v>
      </c>
      <c r="AS21" s="210">
        <v>0.22281474194000001</v>
      </c>
      <c r="AT21" s="210">
        <v>0.22027416128999999</v>
      </c>
      <c r="AU21" s="210">
        <v>0.22197723333</v>
      </c>
      <c r="AV21" s="210">
        <v>0.21973699999999999</v>
      </c>
      <c r="AW21" s="210">
        <v>0.22811183333000001</v>
      </c>
      <c r="AX21" s="210">
        <v>0.24390625805999999</v>
      </c>
      <c r="AY21" s="210">
        <v>0.22698612903000001</v>
      </c>
      <c r="AZ21" s="210">
        <v>0.20669667856999999</v>
      </c>
      <c r="BA21" s="210">
        <v>0.21958729031999999</v>
      </c>
      <c r="BB21" s="210">
        <v>0.21901010000000001</v>
      </c>
      <c r="BC21" s="210">
        <v>0.21960579999999999</v>
      </c>
      <c r="BD21" s="299">
        <v>0.22292799999999999</v>
      </c>
      <c r="BE21" s="299">
        <v>0.22205340000000001</v>
      </c>
      <c r="BF21" s="299">
        <v>0.2192906</v>
      </c>
      <c r="BG21" s="299">
        <v>0.21369260000000001</v>
      </c>
      <c r="BH21" s="299">
        <v>0.2086577</v>
      </c>
      <c r="BI21" s="299">
        <v>0.2177732</v>
      </c>
      <c r="BJ21" s="299">
        <v>0.22522800000000001</v>
      </c>
      <c r="BK21" s="299">
        <v>0.20790220000000001</v>
      </c>
      <c r="BL21" s="299">
        <v>0.20003309999999999</v>
      </c>
      <c r="BM21" s="299">
        <v>0.20724400000000001</v>
      </c>
      <c r="BN21" s="299">
        <v>0.21445069999999999</v>
      </c>
      <c r="BO21" s="299">
        <v>0.21689130000000001</v>
      </c>
      <c r="BP21" s="299">
        <v>0.22098400000000001</v>
      </c>
      <c r="BQ21" s="299">
        <v>0.22076100000000001</v>
      </c>
      <c r="BR21" s="299">
        <v>0.21685879999999999</v>
      </c>
      <c r="BS21" s="299">
        <v>0.2114105</v>
      </c>
      <c r="BT21" s="299">
        <v>0.2053548</v>
      </c>
      <c r="BU21" s="299">
        <v>0.21760299999999999</v>
      </c>
      <c r="BV21" s="299">
        <v>0.2243424</v>
      </c>
    </row>
    <row r="22" spans="1:74" ht="11.25" customHeight="1" x14ac:dyDescent="0.2">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-3.4319440000000001</v>
      </c>
      <c r="AN22" s="210">
        <v>-2.8997670000000002</v>
      </c>
      <c r="AO22" s="210">
        <v>-2.4924110000000002</v>
      </c>
      <c r="AP22" s="210">
        <v>-3.3783219999999998</v>
      </c>
      <c r="AQ22" s="210">
        <v>-2.7925209999999998</v>
      </c>
      <c r="AR22" s="210">
        <v>-3.2156920000000002</v>
      </c>
      <c r="AS22" s="210">
        <v>-3.5464829999999998</v>
      </c>
      <c r="AT22" s="210">
        <v>-3.4249459999999998</v>
      </c>
      <c r="AU22" s="210">
        <v>-2.7358189999999998</v>
      </c>
      <c r="AV22" s="210">
        <v>-3.6089540000000002</v>
      </c>
      <c r="AW22" s="210">
        <v>-3.9333909999999999</v>
      </c>
      <c r="AX22" s="210">
        <v>-4.031555</v>
      </c>
      <c r="AY22" s="210">
        <v>-3.6406139999999998</v>
      </c>
      <c r="AZ22" s="210">
        <v>-3.3960680000000001</v>
      </c>
      <c r="BA22" s="210">
        <v>-4.1495100000000003</v>
      </c>
      <c r="BB22" s="210">
        <v>-4.0325353147999996</v>
      </c>
      <c r="BC22" s="210">
        <v>-3.4340808745000002</v>
      </c>
      <c r="BD22" s="299">
        <v>-3.9034960000000001</v>
      </c>
      <c r="BE22" s="299">
        <v>-3.419543</v>
      </c>
      <c r="BF22" s="299">
        <v>-4.1588700000000003</v>
      </c>
      <c r="BG22" s="299">
        <v>-3.794435</v>
      </c>
      <c r="BH22" s="299">
        <v>-3.6191170000000001</v>
      </c>
      <c r="BI22" s="299">
        <v>-3.4523139999999999</v>
      </c>
      <c r="BJ22" s="299">
        <v>-4.5652689999999998</v>
      </c>
      <c r="BK22" s="299">
        <v>-3.9168880000000001</v>
      </c>
      <c r="BL22" s="299">
        <v>-3.4576150000000001</v>
      </c>
      <c r="BM22" s="299">
        <v>-3.923797</v>
      </c>
      <c r="BN22" s="299">
        <v>-3.631202</v>
      </c>
      <c r="BO22" s="299">
        <v>-3.7605780000000002</v>
      </c>
      <c r="BP22" s="299">
        <v>-4.2161900000000001</v>
      </c>
      <c r="BQ22" s="299">
        <v>-3.8856199999999999</v>
      </c>
      <c r="BR22" s="299">
        <v>-4.181559</v>
      </c>
      <c r="BS22" s="299">
        <v>-3.9706589999999999</v>
      </c>
      <c r="BT22" s="299">
        <v>-3.5490930000000001</v>
      </c>
      <c r="BU22" s="299">
        <v>-3.8570600000000002</v>
      </c>
      <c r="BV22" s="299">
        <v>-4.0335869999999998</v>
      </c>
    </row>
    <row r="23" spans="1:74" ht="11.25" customHeight="1" x14ac:dyDescent="0.2">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-2.1455890000000002</v>
      </c>
      <c r="AN23" s="210">
        <v>-1.932968</v>
      </c>
      <c r="AO23" s="210">
        <v>-1.9849589999999999</v>
      </c>
      <c r="AP23" s="210">
        <v>-2.328627</v>
      </c>
      <c r="AQ23" s="210">
        <v>-2.1592159999999998</v>
      </c>
      <c r="AR23" s="210">
        <v>-2.2001750000000002</v>
      </c>
      <c r="AS23" s="210">
        <v>-2.1780810000000002</v>
      </c>
      <c r="AT23" s="210">
        <v>-2.258991</v>
      </c>
      <c r="AU23" s="210">
        <v>-2.026519</v>
      </c>
      <c r="AV23" s="210">
        <v>-2.2137199999999999</v>
      </c>
      <c r="AW23" s="210">
        <v>-2.2468249999999999</v>
      </c>
      <c r="AX23" s="210">
        <v>-2.1143770000000002</v>
      </c>
      <c r="AY23" s="210">
        <v>-2.0634570000000001</v>
      </c>
      <c r="AZ23" s="210">
        <v>-2.007889</v>
      </c>
      <c r="BA23" s="210">
        <v>-2.3294790000000001</v>
      </c>
      <c r="BB23" s="210">
        <v>-2.2634354666999998</v>
      </c>
      <c r="BC23" s="210">
        <v>-2.2436768194000001</v>
      </c>
      <c r="BD23" s="299">
        <v>-2.2580469999999999</v>
      </c>
      <c r="BE23" s="299">
        <v>-2.2941210000000001</v>
      </c>
      <c r="BF23" s="299">
        <v>-2.2289289999999999</v>
      </c>
      <c r="BG23" s="299">
        <v>-2.3477839999999999</v>
      </c>
      <c r="BH23" s="299">
        <v>-2.3408180000000001</v>
      </c>
      <c r="BI23" s="299">
        <v>-2.3830979999999999</v>
      </c>
      <c r="BJ23" s="299">
        <v>-2.375111</v>
      </c>
      <c r="BK23" s="299">
        <v>-2.3884430000000001</v>
      </c>
      <c r="BL23" s="299">
        <v>-2.4231370000000001</v>
      </c>
      <c r="BM23" s="299">
        <v>-2.3857569999999999</v>
      </c>
      <c r="BN23" s="299">
        <v>-2.519603</v>
      </c>
      <c r="BO23" s="299">
        <v>-2.5669789999999999</v>
      </c>
      <c r="BP23" s="299">
        <v>-2.6198769999999998</v>
      </c>
      <c r="BQ23" s="299">
        <v>-2.6435309999999999</v>
      </c>
      <c r="BR23" s="299">
        <v>-2.6072920000000002</v>
      </c>
      <c r="BS23" s="299">
        <v>-2.58786</v>
      </c>
      <c r="BT23" s="299">
        <v>-2.6127189999999998</v>
      </c>
      <c r="BU23" s="299">
        <v>-2.6036920000000001</v>
      </c>
      <c r="BV23" s="299">
        <v>-2.5778629999999998</v>
      </c>
    </row>
    <row r="24" spans="1:74" ht="11.25" customHeight="1" x14ac:dyDescent="0.2">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4.0496999999999998E-2</v>
      </c>
      <c r="AN24" s="210">
        <v>8.8261000000000006E-2</v>
      </c>
      <c r="AO24" s="210">
        <v>0.27441900000000002</v>
      </c>
      <c r="AP24" s="210">
        <v>0.21038499999999999</v>
      </c>
      <c r="AQ24" s="210">
        <v>0.236738</v>
      </c>
      <c r="AR24" s="210">
        <v>0.31046400000000002</v>
      </c>
      <c r="AS24" s="210">
        <v>0.29766599999999999</v>
      </c>
      <c r="AT24" s="210">
        <v>0.184637</v>
      </c>
      <c r="AU24" s="210">
        <v>0.19159200000000001</v>
      </c>
      <c r="AV24" s="210">
        <v>0.20543400000000001</v>
      </c>
      <c r="AW24" s="210">
        <v>1.3417E-2</v>
      </c>
      <c r="AX24" s="210">
        <v>1.3514999999999999E-2</v>
      </c>
      <c r="AY24" s="210">
        <v>5.8199000000000001E-2</v>
      </c>
      <c r="AZ24" s="210">
        <v>9.0520000000000003E-2</v>
      </c>
      <c r="BA24" s="210">
        <v>0.13487199999999999</v>
      </c>
      <c r="BB24" s="210">
        <v>0.3880769</v>
      </c>
      <c r="BC24" s="210">
        <v>0.4249793</v>
      </c>
      <c r="BD24" s="299">
        <v>0.32086379999999998</v>
      </c>
      <c r="BE24" s="299">
        <v>0.38361240000000002</v>
      </c>
      <c r="BF24" s="299">
        <v>0.37792720000000002</v>
      </c>
      <c r="BG24" s="299">
        <v>0.33898739999999999</v>
      </c>
      <c r="BH24" s="299">
        <v>0.28039259999999999</v>
      </c>
      <c r="BI24" s="299">
        <v>0.1769725</v>
      </c>
      <c r="BJ24" s="299">
        <v>0.17603170000000001</v>
      </c>
      <c r="BK24" s="299">
        <v>0.2328123</v>
      </c>
      <c r="BL24" s="299">
        <v>0.1215802</v>
      </c>
      <c r="BM24" s="299">
        <v>0.18938630000000001</v>
      </c>
      <c r="BN24" s="299">
        <v>0.2414684</v>
      </c>
      <c r="BO24" s="299">
        <v>0.27153490000000002</v>
      </c>
      <c r="BP24" s="299">
        <v>0.2463497</v>
      </c>
      <c r="BQ24" s="299">
        <v>0.3760753</v>
      </c>
      <c r="BR24" s="299">
        <v>0.39763399999999999</v>
      </c>
      <c r="BS24" s="299">
        <v>0.34724820000000001</v>
      </c>
      <c r="BT24" s="299">
        <v>0.27507039999999999</v>
      </c>
      <c r="BU24" s="299">
        <v>0.17939479999999999</v>
      </c>
      <c r="BV24" s="299">
        <v>0.15994410000000001</v>
      </c>
    </row>
    <row r="25" spans="1:74" ht="11.25" customHeight="1" x14ac:dyDescent="0.2">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-0.10254099999999999</v>
      </c>
      <c r="AN25" s="210">
        <v>-5.5337999999999998E-2</v>
      </c>
      <c r="AO25" s="210">
        <v>-7.0293999999999995E-2</v>
      </c>
      <c r="AP25" s="210">
        <v>-5.5850999999999998E-2</v>
      </c>
      <c r="AQ25" s="210">
        <v>-3.5020999999999997E-2</v>
      </c>
      <c r="AR25" s="210">
        <v>-2.5545000000000002E-2</v>
      </c>
      <c r="AS25" s="210">
        <v>-1.4062E-2</v>
      </c>
      <c r="AT25" s="210">
        <v>-4.2318000000000001E-2</v>
      </c>
      <c r="AU25" s="210">
        <v>-2.9242000000000001E-2</v>
      </c>
      <c r="AV25" s="210">
        <v>-3.8348E-2</v>
      </c>
      <c r="AW25" s="210">
        <v>-7.2470000000000007E-2</v>
      </c>
      <c r="AX25" s="210">
        <v>-6.4443E-2</v>
      </c>
      <c r="AY25" s="210">
        <v>-9.0193999999999996E-2</v>
      </c>
      <c r="AZ25" s="210">
        <v>-0.107361</v>
      </c>
      <c r="BA25" s="210">
        <v>-7.0951E-2</v>
      </c>
      <c r="BB25" s="210">
        <v>-3.3291443333E-2</v>
      </c>
      <c r="BC25" s="210">
        <v>-2.5662596773E-2</v>
      </c>
      <c r="BD25" s="299">
        <v>-2.3534599999999999E-2</v>
      </c>
      <c r="BE25" s="299">
        <v>-3.9853600000000003E-2</v>
      </c>
      <c r="BF25" s="299">
        <v>-4.8179800000000002E-2</v>
      </c>
      <c r="BG25" s="299">
        <v>-3.7083699999999997E-2</v>
      </c>
      <c r="BH25" s="299">
        <v>-2.95617E-2</v>
      </c>
      <c r="BI25" s="299">
        <v>-2.47052E-2</v>
      </c>
      <c r="BJ25" s="299">
        <v>-2.71934E-2</v>
      </c>
      <c r="BK25" s="299">
        <v>-3.76038E-2</v>
      </c>
      <c r="BL25" s="299">
        <v>-3.9337900000000002E-2</v>
      </c>
      <c r="BM25" s="299">
        <v>-3.8862099999999997E-2</v>
      </c>
      <c r="BN25" s="299">
        <v>-3.4852800000000003E-2</v>
      </c>
      <c r="BO25" s="299">
        <v>-3.7897100000000003E-2</v>
      </c>
      <c r="BP25" s="299">
        <v>-1.8403300000000001E-2</v>
      </c>
      <c r="BQ25" s="299">
        <v>-3.4370600000000001E-2</v>
      </c>
      <c r="BR25" s="299">
        <v>-2.7191900000000001E-2</v>
      </c>
      <c r="BS25" s="299">
        <v>-2.4768600000000002E-2</v>
      </c>
      <c r="BT25" s="299">
        <v>-2.43418E-2</v>
      </c>
      <c r="BU25" s="299">
        <v>-1.8150199999999998E-2</v>
      </c>
      <c r="BV25" s="299">
        <v>-1.8666200000000001E-2</v>
      </c>
    </row>
    <row r="26" spans="1:74" ht="11.25" customHeight="1" x14ac:dyDescent="0.2">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0.41550999999999999</v>
      </c>
      <c r="AN26" s="210">
        <v>0.50917699999999999</v>
      </c>
      <c r="AO26" s="210">
        <v>0.72934299999999996</v>
      </c>
      <c r="AP26" s="210">
        <v>0.77208399999999999</v>
      </c>
      <c r="AQ26" s="210">
        <v>0.82546600000000003</v>
      </c>
      <c r="AR26" s="210">
        <v>0.78552200000000005</v>
      </c>
      <c r="AS26" s="210">
        <v>0.65271599999999996</v>
      </c>
      <c r="AT26" s="210">
        <v>0.66822899999999996</v>
      </c>
      <c r="AU26" s="210">
        <v>0.67320500000000005</v>
      </c>
      <c r="AV26" s="210">
        <v>0.346026</v>
      </c>
      <c r="AW26" s="210">
        <v>0.44228800000000001</v>
      </c>
      <c r="AX26" s="210">
        <v>0.415574</v>
      </c>
      <c r="AY26" s="210">
        <v>0.28243400000000002</v>
      </c>
      <c r="AZ26" s="210">
        <v>0.48869400000000002</v>
      </c>
      <c r="BA26" s="210">
        <v>0.42537700000000001</v>
      </c>
      <c r="BB26" s="210">
        <v>0.54438171904999999</v>
      </c>
      <c r="BC26" s="210">
        <v>0.71301517483999999</v>
      </c>
      <c r="BD26" s="299">
        <v>0.79376959999999996</v>
      </c>
      <c r="BE26" s="299">
        <v>0.62783219999999995</v>
      </c>
      <c r="BF26" s="299">
        <v>0.45419870000000001</v>
      </c>
      <c r="BG26" s="299">
        <v>0.40642270000000003</v>
      </c>
      <c r="BH26" s="299">
        <v>0.36548249999999999</v>
      </c>
      <c r="BI26" s="299">
        <v>0.38555879999999998</v>
      </c>
      <c r="BJ26" s="299">
        <v>-0.1182663</v>
      </c>
      <c r="BK26" s="299">
        <v>0.4666189</v>
      </c>
      <c r="BL26" s="299">
        <v>0.33689140000000001</v>
      </c>
      <c r="BM26" s="299">
        <v>0.3218645</v>
      </c>
      <c r="BN26" s="299">
        <v>0.70217390000000002</v>
      </c>
      <c r="BO26" s="299">
        <v>0.67229030000000001</v>
      </c>
      <c r="BP26" s="299">
        <v>0.50898239999999995</v>
      </c>
      <c r="BQ26" s="299">
        <v>0.40700969999999997</v>
      </c>
      <c r="BR26" s="299">
        <v>0.45716580000000001</v>
      </c>
      <c r="BS26" s="299">
        <v>0.27149089999999998</v>
      </c>
      <c r="BT26" s="299">
        <v>0.35158119999999998</v>
      </c>
      <c r="BU26" s="299">
        <v>0.38978230000000003</v>
      </c>
      <c r="BV26" s="299">
        <v>0.54875660000000004</v>
      </c>
    </row>
    <row r="27" spans="1:74" ht="11.25" customHeight="1" x14ac:dyDescent="0.2">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-0.62568800000000002</v>
      </c>
      <c r="AO27" s="210">
        <v>-0.602881</v>
      </c>
      <c r="AP27" s="210">
        <v>-0.56372199999999995</v>
      </c>
      <c r="AQ27" s="210">
        <v>-0.646899</v>
      </c>
      <c r="AR27" s="210">
        <v>-0.76094799999999996</v>
      </c>
      <c r="AS27" s="210">
        <v>-0.65057699999999996</v>
      </c>
      <c r="AT27" s="210">
        <v>-0.79640699999999998</v>
      </c>
      <c r="AU27" s="210">
        <v>-0.59547899999999998</v>
      </c>
      <c r="AV27" s="210">
        <v>-0.77815000000000001</v>
      </c>
      <c r="AW27" s="210">
        <v>-0.89977200000000002</v>
      </c>
      <c r="AX27" s="210">
        <v>-0.88655899999999999</v>
      </c>
      <c r="AY27" s="210">
        <v>-0.736572</v>
      </c>
      <c r="AZ27" s="210">
        <v>-0.75216899999999998</v>
      </c>
      <c r="BA27" s="210">
        <v>-0.80381899999999995</v>
      </c>
      <c r="BB27" s="210">
        <v>-0.89929047619000002</v>
      </c>
      <c r="BC27" s="210">
        <v>-0.77845159727000002</v>
      </c>
      <c r="BD27" s="299">
        <v>-0.81945420000000002</v>
      </c>
      <c r="BE27" s="299">
        <v>-0.52983559999999996</v>
      </c>
      <c r="BF27" s="299">
        <v>-0.9734893</v>
      </c>
      <c r="BG27" s="299">
        <v>-0.74654670000000001</v>
      </c>
      <c r="BH27" s="299">
        <v>-0.65123819999999999</v>
      </c>
      <c r="BI27" s="299">
        <v>-0.57750179999999995</v>
      </c>
      <c r="BJ27" s="299">
        <v>-0.6463989</v>
      </c>
      <c r="BK27" s="299">
        <v>-1.1267469999999999</v>
      </c>
      <c r="BL27" s="299">
        <v>-0.51553020000000005</v>
      </c>
      <c r="BM27" s="299">
        <v>-0.55329649999999997</v>
      </c>
      <c r="BN27" s="299">
        <v>-0.66516900000000001</v>
      </c>
      <c r="BO27" s="299">
        <v>-0.8168088</v>
      </c>
      <c r="BP27" s="299">
        <v>-0.69621960000000005</v>
      </c>
      <c r="BQ27" s="299">
        <v>-0.59907429999999995</v>
      </c>
      <c r="BR27" s="299">
        <v>-0.87773000000000001</v>
      </c>
      <c r="BS27" s="299">
        <v>-0.76289949999999995</v>
      </c>
      <c r="BT27" s="299">
        <v>-0.68378059999999996</v>
      </c>
      <c r="BU27" s="299">
        <v>-0.72741739999999999</v>
      </c>
      <c r="BV27" s="299">
        <v>-0.83561810000000003</v>
      </c>
    </row>
    <row r="28" spans="1:74" ht="11.25" customHeight="1" x14ac:dyDescent="0.2">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4.5111999999999999E-2</v>
      </c>
      <c r="AO28" s="210">
        <v>2.7949999999999999E-2</v>
      </c>
      <c r="AP28" s="210">
        <v>6.7745E-2</v>
      </c>
      <c r="AQ28" s="210">
        <v>0.101174</v>
      </c>
      <c r="AR28" s="210">
        <v>8.6559999999999998E-2</v>
      </c>
      <c r="AS28" s="210">
        <v>3.7420000000000002E-2</v>
      </c>
      <c r="AT28" s="210">
        <v>0.101712</v>
      </c>
      <c r="AU28" s="210">
        <v>0.124238</v>
      </c>
      <c r="AV28" s="210">
        <v>6.6558000000000006E-2</v>
      </c>
      <c r="AW28" s="210">
        <v>-5.6638000000000001E-2</v>
      </c>
      <c r="AX28" s="210">
        <v>-1.7644E-2</v>
      </c>
      <c r="AY28" s="210">
        <v>-4.1209999999999997E-3</v>
      </c>
      <c r="AZ28" s="210">
        <v>-5.6417000000000002E-2</v>
      </c>
      <c r="BA28" s="210">
        <v>-5.1264999999999998E-2</v>
      </c>
      <c r="BB28" s="210">
        <v>-9.7957142856999996E-2</v>
      </c>
      <c r="BC28" s="210">
        <v>-7.1265059116999999E-2</v>
      </c>
      <c r="BD28" s="299">
        <v>-0.21791569999999999</v>
      </c>
      <c r="BE28" s="299">
        <v>-6.6593700000000006E-2</v>
      </c>
      <c r="BF28" s="299">
        <v>-5.1347999999999998E-2</v>
      </c>
      <c r="BG28" s="299">
        <v>-1.7002900000000001E-2</v>
      </c>
      <c r="BH28" s="299">
        <v>-2.5176899999999999E-2</v>
      </c>
      <c r="BI28" s="299">
        <v>-6.5897600000000001E-2</v>
      </c>
      <c r="BJ28" s="299">
        <v>-7.70179E-3</v>
      </c>
      <c r="BK28" s="299">
        <v>-8.8608000000000006E-2</v>
      </c>
      <c r="BL28" s="299">
        <v>-8.6093100000000006E-2</v>
      </c>
      <c r="BM28" s="299">
        <v>-3.7617999999999999E-2</v>
      </c>
      <c r="BN28" s="299">
        <v>2.8489799999999999E-2</v>
      </c>
      <c r="BO28" s="299">
        <v>5.08061E-2</v>
      </c>
      <c r="BP28" s="299">
        <v>3.02248E-2</v>
      </c>
      <c r="BQ28" s="299">
        <v>6.2111E-2</v>
      </c>
      <c r="BR28" s="299">
        <v>2.9795700000000001E-2</v>
      </c>
      <c r="BS28" s="299">
        <v>5.5785099999999997E-2</v>
      </c>
      <c r="BT28" s="299">
        <v>9.7606399999999996E-2</v>
      </c>
      <c r="BU28" s="299">
        <v>-3.6885099999999999E-3</v>
      </c>
      <c r="BV28" s="299">
        <v>9.2180700000000004E-2</v>
      </c>
    </row>
    <row r="29" spans="1:74" ht="11.25" customHeight="1" x14ac:dyDescent="0.2">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-0.51340699999999995</v>
      </c>
      <c r="AO29" s="210">
        <v>-0.40631</v>
      </c>
      <c r="AP29" s="210">
        <v>-0.93474500000000005</v>
      </c>
      <c r="AQ29" s="210">
        <v>-0.74490100000000004</v>
      </c>
      <c r="AR29" s="210">
        <v>-1.010826</v>
      </c>
      <c r="AS29" s="210">
        <v>-1.131734</v>
      </c>
      <c r="AT29" s="210">
        <v>-1.0005379999999999</v>
      </c>
      <c r="AU29" s="210">
        <v>-0.68204399999999998</v>
      </c>
      <c r="AV29" s="210">
        <v>-0.80218900000000004</v>
      </c>
      <c r="AW29" s="210">
        <v>-0.81179699999999999</v>
      </c>
      <c r="AX29" s="210">
        <v>-1.0450390000000001</v>
      </c>
      <c r="AY29" s="210">
        <v>-0.72278399999999998</v>
      </c>
      <c r="AZ29" s="210">
        <v>-0.63708600000000004</v>
      </c>
      <c r="BA29" s="210">
        <v>-1.0400609999999999</v>
      </c>
      <c r="BB29" s="210">
        <v>-1.4099714286</v>
      </c>
      <c r="BC29" s="210">
        <v>-1.1417803918</v>
      </c>
      <c r="BD29" s="299">
        <v>-1.2747470000000001</v>
      </c>
      <c r="BE29" s="299">
        <v>-1.0841499999999999</v>
      </c>
      <c r="BF29" s="299">
        <v>-1.142916</v>
      </c>
      <c r="BG29" s="299">
        <v>-1.0549470000000001</v>
      </c>
      <c r="BH29" s="299">
        <v>-0.88925050000000005</v>
      </c>
      <c r="BI29" s="299">
        <v>-0.74553119999999995</v>
      </c>
      <c r="BJ29" s="299">
        <v>-1.1062590000000001</v>
      </c>
      <c r="BK29" s="299">
        <v>-0.64142679999999996</v>
      </c>
      <c r="BL29" s="299">
        <v>-0.3794188</v>
      </c>
      <c r="BM29" s="299">
        <v>-0.96969819999999995</v>
      </c>
      <c r="BN29" s="299">
        <v>-0.98396660000000002</v>
      </c>
      <c r="BO29" s="299">
        <v>-0.98407849999999997</v>
      </c>
      <c r="BP29" s="299">
        <v>-1.221087</v>
      </c>
      <c r="BQ29" s="299">
        <v>-1.0985419999999999</v>
      </c>
      <c r="BR29" s="299">
        <v>-0.9752016</v>
      </c>
      <c r="BS29" s="299">
        <v>-0.97095399999999998</v>
      </c>
      <c r="BT29" s="299">
        <v>-0.66927570000000003</v>
      </c>
      <c r="BU29" s="299">
        <v>-0.88086810000000004</v>
      </c>
      <c r="BV29" s="299">
        <v>-1.057939</v>
      </c>
    </row>
    <row r="30" spans="1:74" ht="11.25" customHeight="1" x14ac:dyDescent="0.2">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0.13092000000000001</v>
      </c>
      <c r="AN30" s="210">
        <v>3.9844999999999998E-2</v>
      </c>
      <c r="AO30" s="210">
        <v>5.5999E-2</v>
      </c>
      <c r="AP30" s="210">
        <v>-2.6515E-2</v>
      </c>
      <c r="AQ30" s="210">
        <v>6.6434999999999994E-2</v>
      </c>
      <c r="AR30" s="210">
        <v>0.100949</v>
      </c>
      <c r="AS30" s="210">
        <v>2.6855E-2</v>
      </c>
      <c r="AT30" s="210">
        <v>0.138735</v>
      </c>
      <c r="AU30" s="210">
        <v>8.8363999999999998E-2</v>
      </c>
      <c r="AV30" s="210">
        <v>0.165108</v>
      </c>
      <c r="AW30" s="210">
        <v>0.15526999999999999</v>
      </c>
      <c r="AX30" s="210">
        <v>0.150949</v>
      </c>
      <c r="AY30" s="210">
        <v>0.115231</v>
      </c>
      <c r="AZ30" s="210">
        <v>0.17296800000000001</v>
      </c>
      <c r="BA30" s="210">
        <v>0.147842</v>
      </c>
      <c r="BB30" s="210">
        <v>0.18160952381000001</v>
      </c>
      <c r="BC30" s="210">
        <v>0.12071581497</v>
      </c>
      <c r="BD30" s="299">
        <v>0.1154207</v>
      </c>
      <c r="BE30" s="299">
        <v>7.6486700000000005E-2</v>
      </c>
      <c r="BF30" s="299">
        <v>2.3017800000000001E-2</v>
      </c>
      <c r="BG30" s="299">
        <v>9.4866300000000001E-2</v>
      </c>
      <c r="BH30" s="299">
        <v>7.7226000000000003E-2</v>
      </c>
      <c r="BI30" s="299">
        <v>0.22105610000000001</v>
      </c>
      <c r="BJ30" s="299">
        <v>0.1046624</v>
      </c>
      <c r="BK30" s="299">
        <v>4.2049499999999997E-2</v>
      </c>
      <c r="BL30" s="299">
        <v>3.11986E-2</v>
      </c>
      <c r="BM30" s="299">
        <v>2.0551400000000001E-2</v>
      </c>
      <c r="BN30" s="299">
        <v>3.2786500000000003E-2</v>
      </c>
      <c r="BO30" s="299">
        <v>0.10142470000000001</v>
      </c>
      <c r="BP30" s="299">
        <v>5.3493499999999999E-2</v>
      </c>
      <c r="BQ30" s="299">
        <v>3.3583399999999999E-2</v>
      </c>
      <c r="BR30" s="299">
        <v>-1.2931399999999999E-2</v>
      </c>
      <c r="BS30" s="299">
        <v>7.76641E-2</v>
      </c>
      <c r="BT30" s="299">
        <v>8.2494200000000004E-2</v>
      </c>
      <c r="BU30" s="299">
        <v>0.2251001</v>
      </c>
      <c r="BV30" s="299">
        <v>9.5566300000000007E-2</v>
      </c>
    </row>
    <row r="31" spans="1:74" ht="11.25" customHeight="1" x14ac:dyDescent="0.2">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-0.49981399999999998</v>
      </c>
      <c r="AN31" s="210">
        <v>-0.45476100000000003</v>
      </c>
      <c r="AO31" s="210">
        <v>-0.51567799999999997</v>
      </c>
      <c r="AP31" s="210">
        <v>-0.51907599999999998</v>
      </c>
      <c r="AQ31" s="210">
        <v>-0.43629699999999999</v>
      </c>
      <c r="AR31" s="210">
        <v>-0.50169299999999994</v>
      </c>
      <c r="AS31" s="210">
        <v>-0.58668600000000004</v>
      </c>
      <c r="AT31" s="210">
        <v>-0.42000500000000002</v>
      </c>
      <c r="AU31" s="210">
        <v>-0.47993400000000003</v>
      </c>
      <c r="AV31" s="210">
        <v>-0.55967299999999998</v>
      </c>
      <c r="AW31" s="210">
        <v>-0.45686399999999999</v>
      </c>
      <c r="AX31" s="210">
        <v>-0.48353099999999999</v>
      </c>
      <c r="AY31" s="210">
        <v>-0.47935</v>
      </c>
      <c r="AZ31" s="210">
        <v>-0.58732799999999996</v>
      </c>
      <c r="BA31" s="210">
        <v>-0.56202600000000003</v>
      </c>
      <c r="BB31" s="210">
        <v>-0.44265749999999998</v>
      </c>
      <c r="BC31" s="210">
        <v>-0.43195470000000002</v>
      </c>
      <c r="BD31" s="299">
        <v>-0.53985170000000005</v>
      </c>
      <c r="BE31" s="299">
        <v>-0.4929192</v>
      </c>
      <c r="BF31" s="299">
        <v>-0.56915139999999997</v>
      </c>
      <c r="BG31" s="299">
        <v>-0.4313476</v>
      </c>
      <c r="BH31" s="299">
        <v>-0.40617360000000002</v>
      </c>
      <c r="BI31" s="299">
        <v>-0.43916670000000002</v>
      </c>
      <c r="BJ31" s="299">
        <v>-0.56503270000000005</v>
      </c>
      <c r="BK31" s="299">
        <v>-0.37553930000000002</v>
      </c>
      <c r="BL31" s="299">
        <v>-0.50376779999999999</v>
      </c>
      <c r="BM31" s="299">
        <v>-0.4703677</v>
      </c>
      <c r="BN31" s="299">
        <v>-0.43252829999999998</v>
      </c>
      <c r="BO31" s="299">
        <v>-0.45086989999999999</v>
      </c>
      <c r="BP31" s="299">
        <v>-0.49965359999999998</v>
      </c>
      <c r="BQ31" s="299">
        <v>-0.38888250000000002</v>
      </c>
      <c r="BR31" s="299">
        <v>-0.56580779999999997</v>
      </c>
      <c r="BS31" s="299">
        <v>-0.37636520000000001</v>
      </c>
      <c r="BT31" s="299">
        <v>-0.36572880000000002</v>
      </c>
      <c r="BU31" s="299">
        <v>-0.41752089999999997</v>
      </c>
      <c r="BV31" s="299">
        <v>-0.43994800000000001</v>
      </c>
    </row>
    <row r="32" spans="1:74" ht="11.25" customHeight="1" x14ac:dyDescent="0.2">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0.118281</v>
      </c>
      <c r="AN32" s="210">
        <v>1.8790714286000001</v>
      </c>
      <c r="AO32" s="210">
        <v>5.7103290323000003E-2</v>
      </c>
      <c r="AP32" s="210">
        <v>6.7695000000000003E-3</v>
      </c>
      <c r="AQ32" s="210">
        <v>-0.56369396774000002</v>
      </c>
      <c r="AR32" s="210">
        <v>-0.21500906667</v>
      </c>
      <c r="AS32" s="210">
        <v>-0.20714432258000001</v>
      </c>
      <c r="AT32" s="210">
        <v>0.33646664516000002</v>
      </c>
      <c r="AU32" s="210">
        <v>-2.7286333332999999E-2</v>
      </c>
      <c r="AV32" s="210">
        <v>0.30928893548000003</v>
      </c>
      <c r="AW32" s="210">
        <v>0.53517756667000005</v>
      </c>
      <c r="AX32" s="210">
        <v>0.71952400000000005</v>
      </c>
      <c r="AY32" s="210">
        <v>-0.10662703226</v>
      </c>
      <c r="AZ32" s="210">
        <v>0.69260603571000001</v>
      </c>
      <c r="BA32" s="210">
        <v>0.55104519355000003</v>
      </c>
      <c r="BB32" s="210">
        <v>0.30866050286000002</v>
      </c>
      <c r="BC32" s="210">
        <v>-0.43059986994999999</v>
      </c>
      <c r="BD32" s="299">
        <v>-0.76024460000000005</v>
      </c>
      <c r="BE32" s="299">
        <v>-0.87745459999999997</v>
      </c>
      <c r="BF32" s="299">
        <v>-0.43397340000000001</v>
      </c>
      <c r="BG32" s="299">
        <v>-0.34155249999999998</v>
      </c>
      <c r="BH32" s="299">
        <v>0.5742391</v>
      </c>
      <c r="BI32" s="299">
        <v>0.1820504</v>
      </c>
      <c r="BJ32" s="299">
        <v>0.28818870000000002</v>
      </c>
      <c r="BK32" s="299">
        <v>2.0225E-2</v>
      </c>
      <c r="BL32" s="299">
        <v>0.58640760000000003</v>
      </c>
      <c r="BM32" s="299">
        <v>0.37774380000000002</v>
      </c>
      <c r="BN32" s="299">
        <v>-0.47950510000000002</v>
      </c>
      <c r="BO32" s="299">
        <v>-0.76666299999999998</v>
      </c>
      <c r="BP32" s="299">
        <v>-0.50830280000000005</v>
      </c>
      <c r="BQ32" s="299">
        <v>-0.53497430000000001</v>
      </c>
      <c r="BR32" s="299">
        <v>-0.26070579999999999</v>
      </c>
      <c r="BS32" s="299">
        <v>-0.179393</v>
      </c>
      <c r="BT32" s="299">
        <v>0.49226340000000002</v>
      </c>
      <c r="BU32" s="299">
        <v>0.25729000000000002</v>
      </c>
      <c r="BV32" s="299">
        <v>0.32284960000000001</v>
      </c>
    </row>
    <row r="33" spans="1:74" s="64" customFormat="1" ht="11.25" customHeight="1" x14ac:dyDescent="0.2">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18.55416971</v>
      </c>
      <c r="AN33" s="210">
        <v>17.444122143000001</v>
      </c>
      <c r="AO33" s="210">
        <v>19.203465323</v>
      </c>
      <c r="AP33" s="210">
        <v>19.458864967</v>
      </c>
      <c r="AQ33" s="210">
        <v>20.093149322999999</v>
      </c>
      <c r="AR33" s="210">
        <v>20.536558100000001</v>
      </c>
      <c r="AS33" s="210">
        <v>19.893510418999998</v>
      </c>
      <c r="AT33" s="210">
        <v>20.510297806000001</v>
      </c>
      <c r="AU33" s="210">
        <v>20.2229429</v>
      </c>
      <c r="AV33" s="210">
        <v>19.891089935</v>
      </c>
      <c r="AW33" s="210">
        <v>20.594377399999999</v>
      </c>
      <c r="AX33" s="210">
        <v>20.764228257999999</v>
      </c>
      <c r="AY33" s="210">
        <v>19.564771097000001</v>
      </c>
      <c r="AZ33" s="210">
        <v>20.435338714</v>
      </c>
      <c r="BA33" s="210">
        <v>20.511570484</v>
      </c>
      <c r="BB33" s="210">
        <v>20.066489377</v>
      </c>
      <c r="BC33" s="210">
        <v>20.433756387999999</v>
      </c>
      <c r="BD33" s="299">
        <v>20.624420000000001</v>
      </c>
      <c r="BE33" s="299">
        <v>20.662299999999998</v>
      </c>
      <c r="BF33" s="299">
        <v>20.844139999999999</v>
      </c>
      <c r="BG33" s="299">
        <v>20.329899999999999</v>
      </c>
      <c r="BH33" s="299">
        <v>20.740459999999999</v>
      </c>
      <c r="BI33" s="299">
        <v>21.055959999999999</v>
      </c>
      <c r="BJ33" s="299">
        <v>20.882960000000001</v>
      </c>
      <c r="BK33" s="299">
        <v>20.205359999999999</v>
      </c>
      <c r="BL33" s="299">
        <v>20.283470000000001</v>
      </c>
      <c r="BM33" s="299">
        <v>20.674150000000001</v>
      </c>
      <c r="BN33" s="299">
        <v>20.468820000000001</v>
      </c>
      <c r="BO33" s="299">
        <v>20.648129999999998</v>
      </c>
      <c r="BP33" s="299">
        <v>20.88448</v>
      </c>
      <c r="BQ33" s="299">
        <v>20.867760000000001</v>
      </c>
      <c r="BR33" s="299">
        <v>21.06606</v>
      </c>
      <c r="BS33" s="299">
        <v>20.617540000000002</v>
      </c>
      <c r="BT33" s="299">
        <v>20.912179999999999</v>
      </c>
      <c r="BU33" s="299">
        <v>21.00159</v>
      </c>
      <c r="BV33" s="299">
        <v>21.034310000000001</v>
      </c>
    </row>
    <row r="34" spans="1:74" s="64" customFormat="1" ht="11.25"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726"/>
      <c r="BD34" s="302"/>
      <c r="BE34" s="302"/>
      <c r="BF34" s="302"/>
      <c r="BG34" s="302"/>
      <c r="BH34" s="302"/>
      <c r="BI34" s="302"/>
      <c r="BJ34" s="302"/>
      <c r="BK34" s="302"/>
      <c r="BL34" s="302"/>
      <c r="BM34" s="302"/>
      <c r="BN34" s="302"/>
      <c r="BO34" s="302"/>
      <c r="BP34" s="302"/>
      <c r="BQ34" s="302"/>
      <c r="BR34" s="302"/>
      <c r="BS34" s="302"/>
      <c r="BT34" s="302"/>
      <c r="BU34" s="302"/>
      <c r="BV34" s="302"/>
    </row>
    <row r="35" spans="1:74" ht="11.25" customHeight="1" x14ac:dyDescent="0.2">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25" customHeight="1" x14ac:dyDescent="0.2">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4.0016559999999997</v>
      </c>
      <c r="BA36" s="210">
        <v>3.553223</v>
      </c>
      <c r="BB36" s="210">
        <v>3.3831805333</v>
      </c>
      <c r="BC36" s="210">
        <v>3.2964754452</v>
      </c>
      <c r="BD36" s="299">
        <v>3.317536</v>
      </c>
      <c r="BE36" s="299">
        <v>3.3495050000000002</v>
      </c>
      <c r="BF36" s="299">
        <v>3.4256350000000002</v>
      </c>
      <c r="BG36" s="299">
        <v>3.4032460000000002</v>
      </c>
      <c r="BH36" s="299">
        <v>3.6577809999999999</v>
      </c>
      <c r="BI36" s="299">
        <v>3.9827539999999999</v>
      </c>
      <c r="BJ36" s="299">
        <v>4.072673</v>
      </c>
      <c r="BK36" s="299">
        <v>4.1162720000000004</v>
      </c>
      <c r="BL36" s="299">
        <v>4.0370699999999999</v>
      </c>
      <c r="BM36" s="299">
        <v>3.8938069999999998</v>
      </c>
      <c r="BN36" s="299">
        <v>3.5544850000000001</v>
      </c>
      <c r="BO36" s="299">
        <v>3.4317039999999999</v>
      </c>
      <c r="BP36" s="299">
        <v>3.3921239999999999</v>
      </c>
      <c r="BQ36" s="299">
        <v>3.384147</v>
      </c>
      <c r="BR36" s="299">
        <v>3.4577439999999999</v>
      </c>
      <c r="BS36" s="299">
        <v>3.5525440000000001</v>
      </c>
      <c r="BT36" s="299">
        <v>3.6818309999999999</v>
      </c>
      <c r="BU36" s="299">
        <v>3.8835459999999999</v>
      </c>
      <c r="BV36" s="299">
        <v>4.1262850000000002</v>
      </c>
    </row>
    <row r="37" spans="1:74" ht="11.25" customHeight="1" x14ac:dyDescent="0.2">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-8.4664000000000003E-2</v>
      </c>
      <c r="AN37" s="210">
        <v>3.0047000000000001E-2</v>
      </c>
      <c r="AO37" s="210">
        <v>0.190161</v>
      </c>
      <c r="AP37" s="210">
        <v>0.21165100000000001</v>
      </c>
      <c r="AQ37" s="210">
        <v>-3.0714000000000002E-2</v>
      </c>
      <c r="AR37" s="210">
        <v>-8.4335999999999994E-2</v>
      </c>
      <c r="AS37" s="210">
        <v>-8.6914000000000005E-2</v>
      </c>
      <c r="AT37" s="210">
        <v>-4.9168999999999997E-2</v>
      </c>
      <c r="AU37" s="210">
        <v>-2.1507999999999999E-2</v>
      </c>
      <c r="AV37" s="210">
        <v>0.115692</v>
      </c>
      <c r="AW37" s="210">
        <v>-8.2449999999999996E-2</v>
      </c>
      <c r="AX37" s="210">
        <v>-6.2774999999999997E-2</v>
      </c>
      <c r="AY37" s="210">
        <v>7.6230999999999993E-2</v>
      </c>
      <c r="AZ37" s="210">
        <v>0.18809200000000001</v>
      </c>
      <c r="BA37" s="210">
        <v>0.121452</v>
      </c>
      <c r="BB37" s="210">
        <v>5.0001451070000001E-2</v>
      </c>
      <c r="BC37" s="210">
        <v>4.9999858283999998E-2</v>
      </c>
      <c r="BD37" s="299">
        <v>-4.8831500000000002E-3</v>
      </c>
      <c r="BE37" s="299">
        <v>4.7690299999999998E-4</v>
      </c>
      <c r="BF37" s="299">
        <v>-4.6575800000000002E-5</v>
      </c>
      <c r="BG37" s="299">
        <v>4.5487299999999997E-6</v>
      </c>
      <c r="BH37" s="299">
        <v>-4.4424200000000002E-7</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25" customHeight="1" x14ac:dyDescent="0.2">
      <c r="A38" s="564" t="s">
        <v>1390</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0.13739000000000001</v>
      </c>
      <c r="BA38" s="210">
        <v>0.14960100000000001</v>
      </c>
      <c r="BB38" s="210">
        <v>0.18407609999999999</v>
      </c>
      <c r="BC38" s="210">
        <v>0.17810280000000001</v>
      </c>
      <c r="BD38" s="299">
        <v>0.18749379999999999</v>
      </c>
      <c r="BE38" s="299">
        <v>0.18643100000000001</v>
      </c>
      <c r="BF38" s="299">
        <v>0.16976939999999999</v>
      </c>
      <c r="BG38" s="299">
        <v>0.15749189999999999</v>
      </c>
      <c r="BH38" s="299">
        <v>0.1976029</v>
      </c>
      <c r="BI38" s="299">
        <v>0.22569159999999999</v>
      </c>
      <c r="BJ38" s="299">
        <v>0.24186270000000001</v>
      </c>
      <c r="BK38" s="299">
        <v>0.2002456</v>
      </c>
      <c r="BL38" s="299">
        <v>0.20430670000000001</v>
      </c>
      <c r="BM38" s="299">
        <v>0.2145736</v>
      </c>
      <c r="BN38" s="299">
        <v>0.21009530000000001</v>
      </c>
      <c r="BO38" s="299">
        <v>0.19704640000000001</v>
      </c>
      <c r="BP38" s="299">
        <v>0.2135898</v>
      </c>
      <c r="BQ38" s="299">
        <v>0.20177780000000001</v>
      </c>
      <c r="BR38" s="299">
        <v>0.1880107</v>
      </c>
      <c r="BS38" s="299">
        <v>0.17538590000000001</v>
      </c>
      <c r="BT38" s="299">
        <v>0.21142730000000001</v>
      </c>
      <c r="BU38" s="299">
        <v>0.25251249999999997</v>
      </c>
      <c r="BV38" s="299">
        <v>0.2781399</v>
      </c>
    </row>
    <row r="39" spans="1:74" ht="11.25" customHeight="1" x14ac:dyDescent="0.2">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8.9494150000000001</v>
      </c>
      <c r="AY39" s="210">
        <v>7.9822480000000002</v>
      </c>
      <c r="AZ39" s="210">
        <v>8.598001</v>
      </c>
      <c r="BA39" s="210">
        <v>8.8560739999999996</v>
      </c>
      <c r="BB39" s="210">
        <v>8.7932333332999999</v>
      </c>
      <c r="BC39" s="210">
        <v>9.0166967741999997</v>
      </c>
      <c r="BD39" s="299">
        <v>9.1987000000000005</v>
      </c>
      <c r="BE39" s="299">
        <v>9.2691359999999996</v>
      </c>
      <c r="BF39" s="299">
        <v>9.1926369999999995</v>
      </c>
      <c r="BG39" s="299">
        <v>8.9511439999999993</v>
      </c>
      <c r="BH39" s="299">
        <v>8.9950290000000006</v>
      </c>
      <c r="BI39" s="299">
        <v>8.9636440000000004</v>
      </c>
      <c r="BJ39" s="299">
        <v>8.901904</v>
      </c>
      <c r="BK39" s="299">
        <v>8.1833200000000001</v>
      </c>
      <c r="BL39" s="299">
        <v>8.5689050000000009</v>
      </c>
      <c r="BM39" s="299">
        <v>8.830114</v>
      </c>
      <c r="BN39" s="299">
        <v>8.8946749999999994</v>
      </c>
      <c r="BO39" s="299">
        <v>9.0592930000000003</v>
      </c>
      <c r="BP39" s="299">
        <v>9.2394219999999994</v>
      </c>
      <c r="BQ39" s="299">
        <v>9.2279540000000004</v>
      </c>
      <c r="BR39" s="299">
        <v>9.1867490000000007</v>
      </c>
      <c r="BS39" s="299">
        <v>8.9137029999999999</v>
      </c>
      <c r="BT39" s="299">
        <v>8.9291699999999992</v>
      </c>
      <c r="BU39" s="299">
        <v>8.9113030000000002</v>
      </c>
      <c r="BV39" s="299">
        <v>8.8753620000000009</v>
      </c>
    </row>
    <row r="40" spans="1:74" ht="11.25" customHeight="1" x14ac:dyDescent="0.2">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0.75722412903000003</v>
      </c>
      <c r="AN40" s="210">
        <v>0.780582</v>
      </c>
      <c r="AO40" s="210">
        <v>0.90411348387000001</v>
      </c>
      <c r="AP40" s="210">
        <v>0.86715129999999996</v>
      </c>
      <c r="AQ40" s="210">
        <v>0.96349093547999998</v>
      </c>
      <c r="AR40" s="210">
        <v>0.96887433332999995</v>
      </c>
      <c r="AS40" s="210">
        <v>0.96318496773999995</v>
      </c>
      <c r="AT40" s="210">
        <v>0.93416741935000003</v>
      </c>
      <c r="AU40" s="210">
        <v>0.91426503332999998</v>
      </c>
      <c r="AV40" s="210">
        <v>0.96959019354999998</v>
      </c>
      <c r="AW40" s="210">
        <v>0.94830323332999999</v>
      </c>
      <c r="AX40" s="210">
        <v>0.92709783870999996</v>
      </c>
      <c r="AY40" s="210">
        <v>0.83105754839000001</v>
      </c>
      <c r="AZ40" s="210">
        <v>0.86403942857000005</v>
      </c>
      <c r="BA40" s="210">
        <v>0.91794135483999995</v>
      </c>
      <c r="BB40" s="210">
        <v>0.92632224285999998</v>
      </c>
      <c r="BC40" s="210">
        <v>0.95737625485</v>
      </c>
      <c r="BD40" s="299">
        <v>0.93000170000000004</v>
      </c>
      <c r="BE40" s="299">
        <v>0.92934000000000005</v>
      </c>
      <c r="BF40" s="299">
        <v>0.93221010000000004</v>
      </c>
      <c r="BG40" s="299">
        <v>0.90601100000000001</v>
      </c>
      <c r="BH40" s="299">
        <v>0.92342999999999997</v>
      </c>
      <c r="BI40" s="299">
        <v>0.92827800000000005</v>
      </c>
      <c r="BJ40" s="299">
        <v>0.91651419999999995</v>
      </c>
      <c r="BK40" s="299">
        <v>0.82954309999999998</v>
      </c>
      <c r="BL40" s="299">
        <v>0.88857359999999996</v>
      </c>
      <c r="BM40" s="299">
        <v>0.8924455</v>
      </c>
      <c r="BN40" s="299">
        <v>0.89515699999999998</v>
      </c>
      <c r="BO40" s="299">
        <v>0.9380309</v>
      </c>
      <c r="BP40" s="299">
        <v>0.95640380000000003</v>
      </c>
      <c r="BQ40" s="299">
        <v>0.93262829999999997</v>
      </c>
      <c r="BR40" s="299">
        <v>0.94077440000000001</v>
      </c>
      <c r="BS40" s="299">
        <v>0.9097866</v>
      </c>
      <c r="BT40" s="299">
        <v>0.93056220000000001</v>
      </c>
      <c r="BU40" s="299">
        <v>0.93604169999999998</v>
      </c>
      <c r="BV40" s="299">
        <v>0.92780459999999998</v>
      </c>
    </row>
    <row r="41" spans="1:74" ht="11.25" customHeight="1" x14ac:dyDescent="0.2">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1.1310199999999999</v>
      </c>
      <c r="AN41" s="210">
        <v>1.091861</v>
      </c>
      <c r="AO41" s="210">
        <v>1.1576340000000001</v>
      </c>
      <c r="AP41" s="210">
        <v>1.27874</v>
      </c>
      <c r="AQ41" s="210">
        <v>1.317663</v>
      </c>
      <c r="AR41" s="210">
        <v>1.424866</v>
      </c>
      <c r="AS41" s="210">
        <v>1.4902599999999999</v>
      </c>
      <c r="AT41" s="210">
        <v>1.578276</v>
      </c>
      <c r="AU41" s="210">
        <v>1.498904</v>
      </c>
      <c r="AV41" s="210">
        <v>1.4405509999999999</v>
      </c>
      <c r="AW41" s="210">
        <v>1.499503</v>
      </c>
      <c r="AX41" s="210">
        <v>1.524686</v>
      </c>
      <c r="AY41" s="210">
        <v>1.422895</v>
      </c>
      <c r="AZ41" s="210">
        <v>1.401948</v>
      </c>
      <c r="BA41" s="210">
        <v>1.5230919999999999</v>
      </c>
      <c r="BB41" s="210">
        <v>1.5334000000000001</v>
      </c>
      <c r="BC41" s="210">
        <v>1.5733922580999999</v>
      </c>
      <c r="BD41" s="299">
        <v>1.5455190000000001</v>
      </c>
      <c r="BE41" s="299">
        <v>1.5898239999999999</v>
      </c>
      <c r="BF41" s="299">
        <v>1.5967720000000001</v>
      </c>
      <c r="BG41" s="299">
        <v>1.496435</v>
      </c>
      <c r="BH41" s="299">
        <v>1.497004</v>
      </c>
      <c r="BI41" s="299">
        <v>1.552316</v>
      </c>
      <c r="BJ41" s="299">
        <v>1.5892820000000001</v>
      </c>
      <c r="BK41" s="299">
        <v>1.431173</v>
      </c>
      <c r="BL41" s="299">
        <v>1.413543</v>
      </c>
      <c r="BM41" s="299">
        <v>1.5360020000000001</v>
      </c>
      <c r="BN41" s="299">
        <v>1.5586500000000001</v>
      </c>
      <c r="BO41" s="299">
        <v>1.6057380000000001</v>
      </c>
      <c r="BP41" s="299">
        <v>1.6830000000000001</v>
      </c>
      <c r="BQ41" s="299">
        <v>1.6748670000000001</v>
      </c>
      <c r="BR41" s="299">
        <v>1.702982</v>
      </c>
      <c r="BS41" s="299">
        <v>1.588916</v>
      </c>
      <c r="BT41" s="299">
        <v>1.615321</v>
      </c>
      <c r="BU41" s="299">
        <v>1.5987229999999999</v>
      </c>
      <c r="BV41" s="299">
        <v>1.6475310000000001</v>
      </c>
    </row>
    <row r="42" spans="1:74" ht="11.25" customHeight="1" x14ac:dyDescent="0.2">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4.1766259999999997</v>
      </c>
      <c r="BA42" s="210">
        <v>4.1607459999999996</v>
      </c>
      <c r="BB42" s="210">
        <v>3.7742</v>
      </c>
      <c r="BC42" s="210">
        <v>3.8622429031999999</v>
      </c>
      <c r="BD42" s="299">
        <v>3.860198</v>
      </c>
      <c r="BE42" s="299">
        <v>3.7667799999999998</v>
      </c>
      <c r="BF42" s="299">
        <v>3.9524339999999998</v>
      </c>
      <c r="BG42" s="299">
        <v>3.9066269999999998</v>
      </c>
      <c r="BH42" s="299">
        <v>4.1276590000000004</v>
      </c>
      <c r="BI42" s="299">
        <v>4.038335</v>
      </c>
      <c r="BJ42" s="299">
        <v>3.929529</v>
      </c>
      <c r="BK42" s="299">
        <v>4.0977220000000001</v>
      </c>
      <c r="BL42" s="299">
        <v>4.1041920000000003</v>
      </c>
      <c r="BM42" s="299">
        <v>4.0642940000000003</v>
      </c>
      <c r="BN42" s="299">
        <v>3.996159</v>
      </c>
      <c r="BO42" s="299">
        <v>4.0035850000000002</v>
      </c>
      <c r="BP42" s="299">
        <v>3.8686349999999998</v>
      </c>
      <c r="BQ42" s="299">
        <v>3.8344170000000002</v>
      </c>
      <c r="BR42" s="299">
        <v>4.0176850000000002</v>
      </c>
      <c r="BS42" s="299">
        <v>3.9384670000000002</v>
      </c>
      <c r="BT42" s="299">
        <v>4.1450740000000001</v>
      </c>
      <c r="BU42" s="299">
        <v>4.023136</v>
      </c>
      <c r="BV42" s="299">
        <v>3.9175810000000002</v>
      </c>
    </row>
    <row r="43" spans="1:74" ht="11.25" customHeight="1" x14ac:dyDescent="0.2">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0.242145</v>
      </c>
      <c r="AN43" s="210">
        <v>0.25888</v>
      </c>
      <c r="AO43" s="210">
        <v>0.29099900000000001</v>
      </c>
      <c r="AP43" s="210">
        <v>0.14258399999999999</v>
      </c>
      <c r="AQ43" s="210">
        <v>0.25917699999999999</v>
      </c>
      <c r="AR43" s="210">
        <v>0.335115</v>
      </c>
      <c r="AS43" s="210">
        <v>0.32672600000000002</v>
      </c>
      <c r="AT43" s="210">
        <v>0.34754099999999999</v>
      </c>
      <c r="AU43" s="210">
        <v>0.31909700000000002</v>
      </c>
      <c r="AV43" s="210">
        <v>0.37659100000000001</v>
      </c>
      <c r="AW43" s="210">
        <v>0.43166900000000002</v>
      </c>
      <c r="AX43" s="210">
        <v>0.41530299999999998</v>
      </c>
      <c r="AY43" s="210">
        <v>0.334036</v>
      </c>
      <c r="AZ43" s="210">
        <v>0.36300399999999999</v>
      </c>
      <c r="BA43" s="210">
        <v>0.43584200000000001</v>
      </c>
      <c r="BB43" s="210">
        <v>0.40033333332999999</v>
      </c>
      <c r="BC43" s="210">
        <v>0.41259054838999998</v>
      </c>
      <c r="BD43" s="299">
        <v>0.34908879999999998</v>
      </c>
      <c r="BE43" s="299">
        <v>0.3481419</v>
      </c>
      <c r="BF43" s="299">
        <v>0.31763059999999999</v>
      </c>
      <c r="BG43" s="299">
        <v>0.33218009999999998</v>
      </c>
      <c r="BH43" s="299">
        <v>0.30774509999999999</v>
      </c>
      <c r="BI43" s="299">
        <v>0.33789429999999998</v>
      </c>
      <c r="BJ43" s="299">
        <v>0.34278199999999998</v>
      </c>
      <c r="BK43" s="299">
        <v>0.33088699999999999</v>
      </c>
      <c r="BL43" s="299">
        <v>0.26394119999999999</v>
      </c>
      <c r="BM43" s="299">
        <v>0.28669299999999998</v>
      </c>
      <c r="BN43" s="299">
        <v>0.3191679</v>
      </c>
      <c r="BO43" s="299">
        <v>0.30555510000000002</v>
      </c>
      <c r="BP43" s="299">
        <v>0.28757139999999998</v>
      </c>
      <c r="BQ43" s="299">
        <v>0.33006020000000003</v>
      </c>
      <c r="BR43" s="299">
        <v>0.29839900000000003</v>
      </c>
      <c r="BS43" s="299">
        <v>0.32409939999999998</v>
      </c>
      <c r="BT43" s="299">
        <v>0.3216773</v>
      </c>
      <c r="BU43" s="299">
        <v>0.3495258</v>
      </c>
      <c r="BV43" s="299">
        <v>0.33209450000000001</v>
      </c>
    </row>
    <row r="44" spans="1:74" ht="11.25" customHeight="1" x14ac:dyDescent="0.2">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1.624538</v>
      </c>
      <c r="AN44" s="210">
        <v>1.369918</v>
      </c>
      <c r="AO44" s="210">
        <v>1.5680940000000001</v>
      </c>
      <c r="AP44" s="210">
        <v>1.7860210000000001</v>
      </c>
      <c r="AQ44" s="210">
        <v>1.958796</v>
      </c>
      <c r="AR44" s="210">
        <v>2.1115050000000002</v>
      </c>
      <c r="AS44" s="210">
        <v>1.9506030000000001</v>
      </c>
      <c r="AT44" s="210">
        <v>2.079958</v>
      </c>
      <c r="AU44" s="210">
        <v>1.9204639999999999</v>
      </c>
      <c r="AV44" s="210">
        <v>1.8302609999999999</v>
      </c>
      <c r="AW44" s="210">
        <v>1.818832</v>
      </c>
      <c r="AX44" s="210">
        <v>1.7893060000000001</v>
      </c>
      <c r="AY44" s="210">
        <v>1.6500980000000001</v>
      </c>
      <c r="AZ44" s="210">
        <v>1.568921</v>
      </c>
      <c r="BA44" s="210">
        <v>1.7118439999999999</v>
      </c>
      <c r="BB44" s="210">
        <v>1.9478774999999999</v>
      </c>
      <c r="BC44" s="210">
        <v>2.0445356000000001</v>
      </c>
      <c r="BD44" s="299">
        <v>2.1707679999999998</v>
      </c>
      <c r="BE44" s="299">
        <v>2.1520079999999999</v>
      </c>
      <c r="BF44" s="299">
        <v>2.1893120000000001</v>
      </c>
      <c r="BG44" s="299">
        <v>2.0827719999999998</v>
      </c>
      <c r="BH44" s="299">
        <v>1.9576439999999999</v>
      </c>
      <c r="BI44" s="299">
        <v>1.955325</v>
      </c>
      <c r="BJ44" s="299">
        <v>1.8049280000000001</v>
      </c>
      <c r="BK44" s="299">
        <v>1.8457429999999999</v>
      </c>
      <c r="BL44" s="299">
        <v>1.691511</v>
      </c>
      <c r="BM44" s="299">
        <v>1.8486689999999999</v>
      </c>
      <c r="BN44" s="299">
        <v>1.9355869999999999</v>
      </c>
      <c r="BO44" s="299">
        <v>2.0452080000000001</v>
      </c>
      <c r="BP44" s="299">
        <v>2.2001369999999998</v>
      </c>
      <c r="BQ44" s="299">
        <v>2.214537</v>
      </c>
      <c r="BR44" s="299">
        <v>2.2144910000000002</v>
      </c>
      <c r="BS44" s="299">
        <v>2.124428</v>
      </c>
      <c r="BT44" s="299">
        <v>2.0076830000000001</v>
      </c>
      <c r="BU44" s="299">
        <v>1.982842</v>
      </c>
      <c r="BV44" s="299">
        <v>1.8573200000000001</v>
      </c>
    </row>
    <row r="45" spans="1:74" ht="11.25" customHeight="1" x14ac:dyDescent="0.2">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18.595396000000001</v>
      </c>
      <c r="AN45" s="210">
        <v>17.444196999999999</v>
      </c>
      <c r="AO45" s="210">
        <v>19.203827</v>
      </c>
      <c r="AP45" s="210">
        <v>19.45936</v>
      </c>
      <c r="AQ45" s="210">
        <v>20.093637999999999</v>
      </c>
      <c r="AR45" s="210">
        <v>20.537154000000001</v>
      </c>
      <c r="AS45" s="210">
        <v>19.894007999999999</v>
      </c>
      <c r="AT45" s="210">
        <v>20.510579</v>
      </c>
      <c r="AU45" s="210">
        <v>20.223534999999998</v>
      </c>
      <c r="AV45" s="210">
        <v>19.891587999999999</v>
      </c>
      <c r="AW45" s="210">
        <v>20.594615999999998</v>
      </c>
      <c r="AX45" s="210">
        <v>20.764402</v>
      </c>
      <c r="AY45" s="210">
        <v>19.731010000000001</v>
      </c>
      <c r="AZ45" s="210">
        <v>20.435638000000001</v>
      </c>
      <c r="BA45" s="210">
        <v>20.511873999999999</v>
      </c>
      <c r="BB45" s="210">
        <v>20.066302251</v>
      </c>
      <c r="BC45" s="210">
        <v>20.434036187</v>
      </c>
      <c r="BD45" s="299">
        <v>20.624420000000001</v>
      </c>
      <c r="BE45" s="299">
        <v>20.662299999999998</v>
      </c>
      <c r="BF45" s="299">
        <v>20.844139999999999</v>
      </c>
      <c r="BG45" s="299">
        <v>20.329899999999999</v>
      </c>
      <c r="BH45" s="299">
        <v>20.740459999999999</v>
      </c>
      <c r="BI45" s="299">
        <v>21.055959999999999</v>
      </c>
      <c r="BJ45" s="299">
        <v>20.882960000000001</v>
      </c>
      <c r="BK45" s="299">
        <v>20.205359999999999</v>
      </c>
      <c r="BL45" s="299">
        <v>20.283470000000001</v>
      </c>
      <c r="BM45" s="299">
        <v>20.674150000000001</v>
      </c>
      <c r="BN45" s="299">
        <v>20.468820000000001</v>
      </c>
      <c r="BO45" s="299">
        <v>20.648129999999998</v>
      </c>
      <c r="BP45" s="299">
        <v>20.88448</v>
      </c>
      <c r="BQ45" s="299">
        <v>20.867760000000001</v>
      </c>
      <c r="BR45" s="299">
        <v>21.06606</v>
      </c>
      <c r="BS45" s="299">
        <v>20.617540000000002</v>
      </c>
      <c r="BT45" s="299">
        <v>20.912179999999999</v>
      </c>
      <c r="BU45" s="299">
        <v>21.00159</v>
      </c>
      <c r="BV45" s="299">
        <v>21.034310000000001</v>
      </c>
    </row>
    <row r="46" spans="1:74" ht="11.25" customHeight="1" x14ac:dyDescent="0.2">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675"/>
      <c r="BD46" s="726"/>
      <c r="BE46" s="726"/>
      <c r="BF46" s="726"/>
      <c r="BG46" s="726"/>
      <c r="BH46" s="726"/>
      <c r="BI46" s="726"/>
      <c r="BJ46" s="675"/>
      <c r="BK46" s="675"/>
      <c r="BL46" s="302"/>
      <c r="BM46" s="302"/>
      <c r="BN46" s="302"/>
      <c r="BO46" s="302"/>
      <c r="BP46" s="302"/>
      <c r="BQ46" s="302"/>
      <c r="BR46" s="302"/>
      <c r="BS46" s="302"/>
      <c r="BT46" s="302"/>
      <c r="BU46" s="302"/>
      <c r="BV46" s="302"/>
    </row>
    <row r="47" spans="1:74" ht="11.25" customHeight="1" x14ac:dyDescent="0.2">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-0.81364999999999998</v>
      </c>
      <c r="AN47" s="210">
        <v>-1.2914999999999999E-2</v>
      </c>
      <c r="AO47" s="210">
        <v>0.60933700000000002</v>
      </c>
      <c r="AP47" s="210">
        <v>-0.84296899999999997</v>
      </c>
      <c r="AQ47" s="210">
        <v>0.29908200000000001</v>
      </c>
      <c r="AR47" s="210">
        <v>3.6540000000000003E-2</v>
      </c>
      <c r="AS47" s="210">
        <v>0.14862</v>
      </c>
      <c r="AT47" s="210">
        <v>-0.184417</v>
      </c>
      <c r="AU47" s="210">
        <v>1.1237980000000001</v>
      </c>
      <c r="AV47" s="210">
        <v>-0.53785700000000003</v>
      </c>
      <c r="AW47" s="210">
        <v>-0.71009</v>
      </c>
      <c r="AX47" s="210">
        <v>-1.0623480000000001</v>
      </c>
      <c r="AY47" s="210">
        <v>-0.60469799999999996</v>
      </c>
      <c r="AZ47" s="210">
        <v>-0.55068899999999998</v>
      </c>
      <c r="BA47" s="210">
        <v>-1.052729</v>
      </c>
      <c r="BB47" s="210">
        <v>-1.3908353148000001</v>
      </c>
      <c r="BC47" s="210">
        <v>-0.64662071319000003</v>
      </c>
      <c r="BD47" s="299">
        <v>-1.0104649999999999</v>
      </c>
      <c r="BE47" s="299">
        <v>-0.28930070000000002</v>
      </c>
      <c r="BF47" s="299">
        <v>-0.82674899999999996</v>
      </c>
      <c r="BG47" s="299">
        <v>-1.067347</v>
      </c>
      <c r="BH47" s="299">
        <v>-1.1692769999999999</v>
      </c>
      <c r="BI47" s="299">
        <v>-0.31197940000000002</v>
      </c>
      <c r="BJ47" s="299">
        <v>-1.3803179999999999</v>
      </c>
      <c r="BK47" s="299">
        <v>-0.80496619999999997</v>
      </c>
      <c r="BL47" s="299">
        <v>-1.1645840000000001</v>
      </c>
      <c r="BM47" s="299">
        <v>-0.96139140000000001</v>
      </c>
      <c r="BN47" s="299">
        <v>-0.386822</v>
      </c>
      <c r="BO47" s="299">
        <v>-0.49913360000000001</v>
      </c>
      <c r="BP47" s="299">
        <v>-1.0497669999999999</v>
      </c>
      <c r="BQ47" s="299">
        <v>-0.84041730000000003</v>
      </c>
      <c r="BR47" s="299">
        <v>-1.018448</v>
      </c>
      <c r="BS47" s="299">
        <v>-1.267917</v>
      </c>
      <c r="BT47" s="299">
        <v>-1.1952160000000001</v>
      </c>
      <c r="BU47" s="299">
        <v>-1.650898</v>
      </c>
      <c r="BV47" s="299">
        <v>-2.1683430000000001</v>
      </c>
    </row>
    <row r="48" spans="1:74" ht="11.25" customHeight="1" x14ac:dyDescent="0.2">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302"/>
      <c r="BE48" s="302"/>
      <c r="BF48" s="302"/>
      <c r="BG48" s="302"/>
      <c r="BH48" s="302"/>
      <c r="BI48" s="302"/>
      <c r="BJ48" s="302"/>
      <c r="BK48" s="302"/>
      <c r="BL48" s="302"/>
      <c r="BM48" s="302"/>
      <c r="BN48" s="302"/>
      <c r="BO48" s="302"/>
      <c r="BP48" s="302"/>
      <c r="BQ48" s="302"/>
      <c r="BR48" s="302"/>
      <c r="BS48" s="302"/>
      <c r="BT48" s="302"/>
      <c r="BU48" s="302"/>
      <c r="BV48" s="302"/>
    </row>
    <row r="49" spans="1:74" ht="11.25" customHeight="1" x14ac:dyDescent="0.2">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366"/>
      <c r="BE49" s="366"/>
      <c r="BF49" s="366"/>
      <c r="BG49" s="366"/>
      <c r="BH49" s="366"/>
      <c r="BI49" s="366"/>
      <c r="BJ49" s="366"/>
      <c r="BK49" s="63"/>
      <c r="BL49" s="63"/>
      <c r="BM49" s="63"/>
      <c r="BN49" s="63"/>
      <c r="BO49" s="63"/>
      <c r="BP49" s="63"/>
      <c r="BQ49" s="63"/>
      <c r="BR49" s="63"/>
      <c r="BS49" s="63"/>
      <c r="BT49" s="63"/>
      <c r="BU49" s="63"/>
      <c r="BV49" s="366"/>
    </row>
    <row r="50" spans="1:74" ht="11.25" customHeight="1" x14ac:dyDescent="0.2">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366"/>
      <c r="BE50" s="366"/>
      <c r="BF50" s="366"/>
      <c r="BG50" s="366"/>
      <c r="BH50" s="366"/>
      <c r="BI50" s="366"/>
      <c r="BJ50" s="366"/>
      <c r="BK50" s="366"/>
      <c r="BL50" s="366"/>
      <c r="BM50" s="366"/>
      <c r="BN50" s="366"/>
      <c r="BO50" s="366"/>
      <c r="BP50" s="366"/>
      <c r="BQ50" s="366"/>
      <c r="BR50" s="366"/>
      <c r="BS50" s="366"/>
      <c r="BT50" s="366"/>
      <c r="BU50" s="366"/>
      <c r="BV50" s="366"/>
    </row>
    <row r="51" spans="1:74" ht="11.25" customHeight="1" x14ac:dyDescent="0.2">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409.12900000000002</v>
      </c>
      <c r="BA51" s="68">
        <v>414.39</v>
      </c>
      <c r="BB51" s="68">
        <v>418.15185714</v>
      </c>
      <c r="BC51" s="68">
        <v>414.41331074999999</v>
      </c>
      <c r="BD51" s="301">
        <v>393.7244</v>
      </c>
      <c r="BE51" s="301">
        <v>383.24459999999999</v>
      </c>
      <c r="BF51" s="301">
        <v>370.24270000000001</v>
      </c>
      <c r="BG51" s="301">
        <v>373.69189999999998</v>
      </c>
      <c r="BH51" s="301">
        <v>389.33280000000002</v>
      </c>
      <c r="BI51" s="301">
        <v>396.4357</v>
      </c>
      <c r="BJ51" s="301">
        <v>380.23230000000001</v>
      </c>
      <c r="BK51" s="301">
        <v>392.625</v>
      </c>
      <c r="BL51" s="301">
        <v>408.12479999999999</v>
      </c>
      <c r="BM51" s="301">
        <v>416.53489999999999</v>
      </c>
      <c r="BN51" s="301">
        <v>425.63690000000003</v>
      </c>
      <c r="BO51" s="301">
        <v>422.4984</v>
      </c>
      <c r="BP51" s="301">
        <v>406.1628</v>
      </c>
      <c r="BQ51" s="301">
        <v>396.9778</v>
      </c>
      <c r="BR51" s="301">
        <v>386.88099999999997</v>
      </c>
      <c r="BS51" s="301">
        <v>387.0129</v>
      </c>
      <c r="BT51" s="301">
        <v>403.15589999999997</v>
      </c>
      <c r="BU51" s="301">
        <v>408.49029999999999</v>
      </c>
      <c r="BV51" s="301">
        <v>399.30029999999999</v>
      </c>
    </row>
    <row r="52" spans="1:74" ht="11.25" customHeight="1" x14ac:dyDescent="0.2">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192.06200000000001</v>
      </c>
      <c r="AN52" s="68">
        <v>170.654</v>
      </c>
      <c r="AO52" s="68">
        <v>168.58439799999999</v>
      </c>
      <c r="AP52" s="68">
        <v>177.09004300000001</v>
      </c>
      <c r="AQ52" s="68">
        <v>186.61466200000001</v>
      </c>
      <c r="AR52" s="68">
        <v>195.77227400000001</v>
      </c>
      <c r="AS52" s="68">
        <v>212.49515099999999</v>
      </c>
      <c r="AT52" s="68">
        <v>219.805522</v>
      </c>
      <c r="AU52" s="68">
        <v>225.565371</v>
      </c>
      <c r="AV52" s="68">
        <v>230.29978700000001</v>
      </c>
      <c r="AW52" s="68">
        <v>215.513767</v>
      </c>
      <c r="AX52" s="68">
        <v>188.360107</v>
      </c>
      <c r="AY52" s="68">
        <v>161.101224</v>
      </c>
      <c r="AZ52" s="68">
        <v>140.31167400000001</v>
      </c>
      <c r="BA52" s="68">
        <v>142.02496600000001</v>
      </c>
      <c r="BB52" s="68">
        <v>153.64196036000001</v>
      </c>
      <c r="BC52" s="68">
        <v>171.27935932</v>
      </c>
      <c r="BD52" s="301">
        <v>191.482</v>
      </c>
      <c r="BE52" s="301">
        <v>210.6858</v>
      </c>
      <c r="BF52" s="301">
        <v>230.77350000000001</v>
      </c>
      <c r="BG52" s="301">
        <v>237.72790000000001</v>
      </c>
      <c r="BH52" s="301">
        <v>232.9453</v>
      </c>
      <c r="BI52" s="301">
        <v>215.23560000000001</v>
      </c>
      <c r="BJ52" s="301">
        <v>192.85769999999999</v>
      </c>
      <c r="BK52" s="301">
        <v>170.1533</v>
      </c>
      <c r="BL52" s="301">
        <v>156.3038</v>
      </c>
      <c r="BM52" s="301">
        <v>156.56530000000001</v>
      </c>
      <c r="BN52" s="301">
        <v>169.26480000000001</v>
      </c>
      <c r="BO52" s="301">
        <v>188.77160000000001</v>
      </c>
      <c r="BP52" s="301">
        <v>207.05350000000001</v>
      </c>
      <c r="BQ52" s="301">
        <v>225.16579999999999</v>
      </c>
      <c r="BR52" s="301">
        <v>242.4922</v>
      </c>
      <c r="BS52" s="301">
        <v>247.8527</v>
      </c>
      <c r="BT52" s="301">
        <v>243.88319999999999</v>
      </c>
      <c r="BU52" s="301">
        <v>229.30529999999999</v>
      </c>
      <c r="BV52" s="301">
        <v>205.30250000000001</v>
      </c>
    </row>
    <row r="53" spans="1:74" ht="11.25" customHeight="1" x14ac:dyDescent="0.2">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85.379000000000005</v>
      </c>
      <c r="BA53" s="68">
        <v>87.912999999999997</v>
      </c>
      <c r="BB53" s="68">
        <v>88.625</v>
      </c>
      <c r="BC53" s="68">
        <v>88.162830709999994</v>
      </c>
      <c r="BD53" s="301">
        <v>88.022099999999995</v>
      </c>
      <c r="BE53" s="301">
        <v>88.215710000000001</v>
      </c>
      <c r="BF53" s="301">
        <v>88.147360000000006</v>
      </c>
      <c r="BG53" s="301">
        <v>89.230469999999997</v>
      </c>
      <c r="BH53" s="301">
        <v>91.322959999999995</v>
      </c>
      <c r="BI53" s="301">
        <v>88.610849999999999</v>
      </c>
      <c r="BJ53" s="301">
        <v>82.844099999999997</v>
      </c>
      <c r="BK53" s="301">
        <v>87.912430000000001</v>
      </c>
      <c r="BL53" s="301">
        <v>90.102599999999995</v>
      </c>
      <c r="BM53" s="301">
        <v>92.276949999999999</v>
      </c>
      <c r="BN53" s="301">
        <v>94.022760000000005</v>
      </c>
      <c r="BO53" s="301">
        <v>91.610680000000002</v>
      </c>
      <c r="BP53" s="301">
        <v>89.641729999999995</v>
      </c>
      <c r="BQ53" s="301">
        <v>88.835539999999995</v>
      </c>
      <c r="BR53" s="301">
        <v>88.426119999999997</v>
      </c>
      <c r="BS53" s="301">
        <v>89.272490000000005</v>
      </c>
      <c r="BT53" s="301">
        <v>91.099329999999995</v>
      </c>
      <c r="BU53" s="301">
        <v>88.401589999999999</v>
      </c>
      <c r="BV53" s="301">
        <v>82.411439999999999</v>
      </c>
    </row>
    <row r="54" spans="1:74" ht="11.25" customHeight="1" x14ac:dyDescent="0.2">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32.518999999999998</v>
      </c>
      <c r="AN54" s="68">
        <v>31.123999999999999</v>
      </c>
      <c r="AO54" s="68">
        <v>29.082207</v>
      </c>
      <c r="AP54" s="68">
        <v>28.41414</v>
      </c>
      <c r="AQ54" s="68">
        <v>27.684885000000001</v>
      </c>
      <c r="AR54" s="68">
        <v>27.524709999999999</v>
      </c>
      <c r="AS54" s="68">
        <v>28.52739</v>
      </c>
      <c r="AT54" s="68">
        <v>26.396702000000001</v>
      </c>
      <c r="AU54" s="68">
        <v>25.430175999999999</v>
      </c>
      <c r="AV54" s="68">
        <v>25.144577999999999</v>
      </c>
      <c r="AW54" s="68">
        <v>26.387581000000001</v>
      </c>
      <c r="AX54" s="68">
        <v>28.646296</v>
      </c>
      <c r="AY54" s="68">
        <v>33.030715999999998</v>
      </c>
      <c r="AZ54" s="68">
        <v>33.926800999999998</v>
      </c>
      <c r="BA54" s="68">
        <v>34.147221000000002</v>
      </c>
      <c r="BB54" s="68">
        <v>33.009583413999998</v>
      </c>
      <c r="BC54" s="68">
        <v>31.948367613999999</v>
      </c>
      <c r="BD54" s="301">
        <v>31.4696</v>
      </c>
      <c r="BE54" s="301">
        <v>31.312639999999998</v>
      </c>
      <c r="BF54" s="301">
        <v>30.983969999999999</v>
      </c>
      <c r="BG54" s="301">
        <v>31.175529999999998</v>
      </c>
      <c r="BH54" s="301">
        <v>30.597159999999999</v>
      </c>
      <c r="BI54" s="301">
        <v>30.98357</v>
      </c>
      <c r="BJ54" s="301">
        <v>31.462689999999998</v>
      </c>
      <c r="BK54" s="301">
        <v>33.47175</v>
      </c>
      <c r="BL54" s="301">
        <v>33.620150000000002</v>
      </c>
      <c r="BM54" s="301">
        <v>33.517870000000002</v>
      </c>
      <c r="BN54" s="301">
        <v>33.167299999999997</v>
      </c>
      <c r="BO54" s="301">
        <v>32.767159999999997</v>
      </c>
      <c r="BP54" s="301">
        <v>32.286729999999999</v>
      </c>
      <c r="BQ54" s="301">
        <v>32.130020000000002</v>
      </c>
      <c r="BR54" s="301">
        <v>31.80273</v>
      </c>
      <c r="BS54" s="301">
        <v>31.995460000000001</v>
      </c>
      <c r="BT54" s="301">
        <v>31.416969999999999</v>
      </c>
      <c r="BU54" s="301">
        <v>31.803190000000001</v>
      </c>
      <c r="BV54" s="301">
        <v>32.285670000000003</v>
      </c>
    </row>
    <row r="55" spans="1:74" ht="11.25" customHeight="1" x14ac:dyDescent="0.2">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255.13900000000001</v>
      </c>
      <c r="AN55" s="68">
        <v>241.09299999999999</v>
      </c>
      <c r="AO55" s="68">
        <v>237.64709099999999</v>
      </c>
      <c r="AP55" s="68">
        <v>238.42045100000001</v>
      </c>
      <c r="AQ55" s="68">
        <v>239.85271499999999</v>
      </c>
      <c r="AR55" s="68">
        <v>237.23922099999999</v>
      </c>
      <c r="AS55" s="68">
        <v>230.768698</v>
      </c>
      <c r="AT55" s="68">
        <v>225.694031</v>
      </c>
      <c r="AU55" s="68">
        <v>227.045557</v>
      </c>
      <c r="AV55" s="68">
        <v>216.69439</v>
      </c>
      <c r="AW55" s="68">
        <v>220.606607</v>
      </c>
      <c r="AX55" s="68">
        <v>232.236535</v>
      </c>
      <c r="AY55" s="68">
        <v>251.75343699999999</v>
      </c>
      <c r="AZ55" s="68">
        <v>250.43103600000001</v>
      </c>
      <c r="BA55" s="68">
        <v>238.47202100000001</v>
      </c>
      <c r="BB55" s="68">
        <v>227.54342857</v>
      </c>
      <c r="BC55" s="68">
        <v>220.29946971000001</v>
      </c>
      <c r="BD55" s="301">
        <v>223.3133</v>
      </c>
      <c r="BE55" s="301">
        <v>223.51669999999999</v>
      </c>
      <c r="BF55" s="301">
        <v>218.4118</v>
      </c>
      <c r="BG55" s="301">
        <v>219.928</v>
      </c>
      <c r="BH55" s="301">
        <v>215.0874</v>
      </c>
      <c r="BI55" s="301">
        <v>225.0094</v>
      </c>
      <c r="BJ55" s="301">
        <v>235.3064</v>
      </c>
      <c r="BK55" s="301">
        <v>246.54920000000001</v>
      </c>
      <c r="BL55" s="301">
        <v>243.39490000000001</v>
      </c>
      <c r="BM55" s="301">
        <v>233.68180000000001</v>
      </c>
      <c r="BN55" s="301">
        <v>233.83949999999999</v>
      </c>
      <c r="BO55" s="301">
        <v>235.59549999999999</v>
      </c>
      <c r="BP55" s="301">
        <v>236.09690000000001</v>
      </c>
      <c r="BQ55" s="301">
        <v>232.22730000000001</v>
      </c>
      <c r="BR55" s="301">
        <v>226.78790000000001</v>
      </c>
      <c r="BS55" s="301">
        <v>227.13910000000001</v>
      </c>
      <c r="BT55" s="301">
        <v>224.03120000000001</v>
      </c>
      <c r="BU55" s="301">
        <v>229.79480000000001</v>
      </c>
      <c r="BV55" s="301">
        <v>241.37739999999999</v>
      </c>
    </row>
    <row r="56" spans="1:74" ht="11.25" customHeight="1" x14ac:dyDescent="0.2">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22.939</v>
      </c>
      <c r="AN56" s="68">
        <v>20.896000000000001</v>
      </c>
      <c r="AO56" s="68">
        <v>20.259074999999999</v>
      </c>
      <c r="AP56" s="68">
        <v>21.279779000000001</v>
      </c>
      <c r="AQ56" s="68">
        <v>20.360513999999998</v>
      </c>
      <c r="AR56" s="68">
        <v>18.600299</v>
      </c>
      <c r="AS56" s="68">
        <v>17.886856999999999</v>
      </c>
      <c r="AT56" s="68">
        <v>18.165272999999999</v>
      </c>
      <c r="AU56" s="68">
        <v>18.506229999999999</v>
      </c>
      <c r="AV56" s="68">
        <v>18.285882000000001</v>
      </c>
      <c r="AW56" s="68">
        <v>18.044886999999999</v>
      </c>
      <c r="AX56" s="68">
        <v>17.742737999999999</v>
      </c>
      <c r="AY56" s="68">
        <v>18.089321999999999</v>
      </c>
      <c r="AZ56" s="68">
        <v>18.624253</v>
      </c>
      <c r="BA56" s="68">
        <v>17.260479</v>
      </c>
      <c r="BB56" s="68">
        <v>18.696285713999998</v>
      </c>
      <c r="BC56" s="68">
        <v>18.385149698999999</v>
      </c>
      <c r="BD56" s="301">
        <v>19.593969999999999</v>
      </c>
      <c r="BE56" s="301">
        <v>20.408580000000001</v>
      </c>
      <c r="BF56" s="301">
        <v>21.769449999999999</v>
      </c>
      <c r="BG56" s="301">
        <v>22.076779999999999</v>
      </c>
      <c r="BH56" s="301">
        <v>23.135280000000002</v>
      </c>
      <c r="BI56" s="301">
        <v>23.978269999999998</v>
      </c>
      <c r="BJ56" s="301">
        <v>25.37144</v>
      </c>
      <c r="BK56" s="301">
        <v>25.80321</v>
      </c>
      <c r="BL56" s="301">
        <v>24.679819999999999</v>
      </c>
      <c r="BM56" s="301">
        <v>22.078959999999999</v>
      </c>
      <c r="BN56" s="301">
        <v>21.879339999999999</v>
      </c>
      <c r="BO56" s="301">
        <v>22.792480000000001</v>
      </c>
      <c r="BP56" s="301">
        <v>23.314119999999999</v>
      </c>
      <c r="BQ56" s="301">
        <v>23.320930000000001</v>
      </c>
      <c r="BR56" s="301">
        <v>24.31671</v>
      </c>
      <c r="BS56" s="301">
        <v>24.22119</v>
      </c>
      <c r="BT56" s="301">
        <v>25.257809999999999</v>
      </c>
      <c r="BU56" s="301">
        <v>25.4742</v>
      </c>
      <c r="BV56" s="301">
        <v>26.883849999999999</v>
      </c>
    </row>
    <row r="57" spans="1:74" ht="11.25" customHeight="1" x14ac:dyDescent="0.2">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232.2</v>
      </c>
      <c r="AN57" s="68">
        <v>220.197</v>
      </c>
      <c r="AO57" s="68">
        <v>217.38801599999999</v>
      </c>
      <c r="AP57" s="68">
        <v>217.140672</v>
      </c>
      <c r="AQ57" s="68">
        <v>219.49220099999999</v>
      </c>
      <c r="AR57" s="68">
        <v>218.63892200000001</v>
      </c>
      <c r="AS57" s="68">
        <v>212.88184100000001</v>
      </c>
      <c r="AT57" s="68">
        <v>207.52875800000001</v>
      </c>
      <c r="AU57" s="68">
        <v>208.53932699999999</v>
      </c>
      <c r="AV57" s="68">
        <v>198.40850800000001</v>
      </c>
      <c r="AW57" s="68">
        <v>202.56172000000001</v>
      </c>
      <c r="AX57" s="68">
        <v>214.493797</v>
      </c>
      <c r="AY57" s="68">
        <v>233.66411500000001</v>
      </c>
      <c r="AZ57" s="68">
        <v>231.806783</v>
      </c>
      <c r="BA57" s="68">
        <v>221.21154200000001</v>
      </c>
      <c r="BB57" s="68">
        <v>208.84814286</v>
      </c>
      <c r="BC57" s="68">
        <v>201.91408967999999</v>
      </c>
      <c r="BD57" s="301">
        <v>203.7193</v>
      </c>
      <c r="BE57" s="301">
        <v>203.10810000000001</v>
      </c>
      <c r="BF57" s="301">
        <v>196.64230000000001</v>
      </c>
      <c r="BG57" s="301">
        <v>197.85120000000001</v>
      </c>
      <c r="BH57" s="301">
        <v>191.9521</v>
      </c>
      <c r="BI57" s="301">
        <v>201.03110000000001</v>
      </c>
      <c r="BJ57" s="301">
        <v>209.935</v>
      </c>
      <c r="BK57" s="301">
        <v>220.74600000000001</v>
      </c>
      <c r="BL57" s="301">
        <v>218.71510000000001</v>
      </c>
      <c r="BM57" s="301">
        <v>211.60290000000001</v>
      </c>
      <c r="BN57" s="301">
        <v>211.96019999999999</v>
      </c>
      <c r="BO57" s="301">
        <v>212.803</v>
      </c>
      <c r="BP57" s="301">
        <v>212.78270000000001</v>
      </c>
      <c r="BQ57" s="301">
        <v>208.90639999999999</v>
      </c>
      <c r="BR57" s="301">
        <v>202.47120000000001</v>
      </c>
      <c r="BS57" s="301">
        <v>202.9179</v>
      </c>
      <c r="BT57" s="301">
        <v>198.77340000000001</v>
      </c>
      <c r="BU57" s="301">
        <v>204.32060000000001</v>
      </c>
      <c r="BV57" s="301">
        <v>214.49350000000001</v>
      </c>
    </row>
    <row r="58" spans="1:74" ht="11.25" customHeight="1" x14ac:dyDescent="0.2">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39.857602999999997</v>
      </c>
      <c r="BA58" s="68">
        <v>35.573813000000001</v>
      </c>
      <c r="BB58" s="68">
        <v>36.790285713999999</v>
      </c>
      <c r="BC58" s="68">
        <v>39.814688881999999</v>
      </c>
      <c r="BD58" s="301">
        <v>39.346649999999997</v>
      </c>
      <c r="BE58" s="301">
        <v>40.752000000000002</v>
      </c>
      <c r="BF58" s="301">
        <v>40.496830000000003</v>
      </c>
      <c r="BG58" s="301">
        <v>42.001739999999998</v>
      </c>
      <c r="BH58" s="301">
        <v>41.229880000000001</v>
      </c>
      <c r="BI58" s="301">
        <v>39.13317</v>
      </c>
      <c r="BJ58" s="301">
        <v>38.977440000000001</v>
      </c>
      <c r="BK58" s="301">
        <v>39.475110000000001</v>
      </c>
      <c r="BL58" s="301">
        <v>38.981859999999998</v>
      </c>
      <c r="BM58" s="301">
        <v>38.516860000000001</v>
      </c>
      <c r="BN58" s="301">
        <v>39.229410000000001</v>
      </c>
      <c r="BO58" s="301">
        <v>39.90325</v>
      </c>
      <c r="BP58" s="301">
        <v>39.391599999999997</v>
      </c>
      <c r="BQ58" s="301">
        <v>40.7624</v>
      </c>
      <c r="BR58" s="301">
        <v>40.501530000000002</v>
      </c>
      <c r="BS58" s="301">
        <v>41.980539999999998</v>
      </c>
      <c r="BT58" s="301">
        <v>41.115009999999998</v>
      </c>
      <c r="BU58" s="301">
        <v>39.006329999999998</v>
      </c>
      <c r="BV58" s="301">
        <v>38.857080000000003</v>
      </c>
    </row>
    <row r="59" spans="1:74" ht="11.25" customHeight="1" x14ac:dyDescent="0.2">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v>
      </c>
      <c r="AP59" s="68">
        <v>136.014295</v>
      </c>
      <c r="AQ59" s="68">
        <v>139.960543</v>
      </c>
      <c r="AR59" s="68">
        <v>140.059552</v>
      </c>
      <c r="AS59" s="68">
        <v>142.04915399999999</v>
      </c>
      <c r="AT59" s="68">
        <v>137.850438</v>
      </c>
      <c r="AU59" s="68">
        <v>131.65639300000001</v>
      </c>
      <c r="AV59" s="68">
        <v>132.55944199999999</v>
      </c>
      <c r="AW59" s="68">
        <v>131.60939200000001</v>
      </c>
      <c r="AX59" s="68">
        <v>129.92805899999999</v>
      </c>
      <c r="AY59" s="68">
        <v>124.98899900000001</v>
      </c>
      <c r="AZ59" s="68">
        <v>120.84792299999999</v>
      </c>
      <c r="BA59" s="68">
        <v>114.646615</v>
      </c>
      <c r="BB59" s="68">
        <v>104.68185714000001</v>
      </c>
      <c r="BC59" s="68">
        <v>107.14154499999999</v>
      </c>
      <c r="BD59" s="301">
        <v>109.8835</v>
      </c>
      <c r="BE59" s="301">
        <v>118.9714</v>
      </c>
      <c r="BF59" s="301">
        <v>123.1617</v>
      </c>
      <c r="BG59" s="301">
        <v>123.3211</v>
      </c>
      <c r="BH59" s="301">
        <v>115.7516</v>
      </c>
      <c r="BI59" s="301">
        <v>119.68049999999999</v>
      </c>
      <c r="BJ59" s="301">
        <v>125.81399999999999</v>
      </c>
      <c r="BK59" s="301">
        <v>124.3954</v>
      </c>
      <c r="BL59" s="301">
        <v>120.599</v>
      </c>
      <c r="BM59" s="301">
        <v>114.52589999999999</v>
      </c>
      <c r="BN59" s="301">
        <v>113.54559999999999</v>
      </c>
      <c r="BO59" s="301">
        <v>116.72410000000001</v>
      </c>
      <c r="BP59" s="301">
        <v>119.0536</v>
      </c>
      <c r="BQ59" s="301">
        <v>124.3167</v>
      </c>
      <c r="BR59" s="301">
        <v>127.0813</v>
      </c>
      <c r="BS59" s="301">
        <v>125.7893</v>
      </c>
      <c r="BT59" s="301">
        <v>118.9312</v>
      </c>
      <c r="BU59" s="301">
        <v>121.9178</v>
      </c>
      <c r="BV59" s="301">
        <v>127.733</v>
      </c>
    </row>
    <row r="60" spans="1:74" ht="11.25" customHeight="1" x14ac:dyDescent="0.2">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27.541</v>
      </c>
      <c r="BA60" s="68">
        <v>27.931000000000001</v>
      </c>
      <c r="BB60" s="68">
        <v>28.238285714</v>
      </c>
      <c r="BC60" s="68">
        <v>27.325405977999999</v>
      </c>
      <c r="BD60" s="301">
        <v>28.161159999999999</v>
      </c>
      <c r="BE60" s="301">
        <v>27.722909999999999</v>
      </c>
      <c r="BF60" s="301">
        <v>27.197150000000001</v>
      </c>
      <c r="BG60" s="301">
        <v>28.036860000000001</v>
      </c>
      <c r="BH60" s="301">
        <v>29.068770000000001</v>
      </c>
      <c r="BI60" s="301">
        <v>31.014040000000001</v>
      </c>
      <c r="BJ60" s="301">
        <v>30.121729999999999</v>
      </c>
      <c r="BK60" s="301">
        <v>30.166820000000001</v>
      </c>
      <c r="BL60" s="301">
        <v>29.868929999999999</v>
      </c>
      <c r="BM60" s="301">
        <v>30.01765</v>
      </c>
      <c r="BN60" s="301">
        <v>29.351710000000001</v>
      </c>
      <c r="BO60" s="301">
        <v>30.7956</v>
      </c>
      <c r="BP60" s="301">
        <v>30.845030000000001</v>
      </c>
      <c r="BQ60" s="301">
        <v>29.877179999999999</v>
      </c>
      <c r="BR60" s="301">
        <v>28.91431</v>
      </c>
      <c r="BS60" s="301">
        <v>29.443619999999999</v>
      </c>
      <c r="BT60" s="301">
        <v>30.21556</v>
      </c>
      <c r="BU60" s="301">
        <v>31.964690000000001</v>
      </c>
      <c r="BV60" s="301">
        <v>30.965789999999998</v>
      </c>
    </row>
    <row r="61" spans="1:74" ht="11.25" customHeight="1" x14ac:dyDescent="0.2">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58.026000000000003</v>
      </c>
      <c r="BA61" s="68">
        <v>58.53</v>
      </c>
      <c r="BB61" s="68">
        <v>57.447420000000001</v>
      </c>
      <c r="BC61" s="68">
        <v>57.355980000000002</v>
      </c>
      <c r="BD61" s="301">
        <v>54.456449999999997</v>
      </c>
      <c r="BE61" s="301">
        <v>52.158670000000001</v>
      </c>
      <c r="BF61" s="301">
        <v>47.616720000000001</v>
      </c>
      <c r="BG61" s="301">
        <v>45.613970000000002</v>
      </c>
      <c r="BH61" s="301">
        <v>43.231000000000002</v>
      </c>
      <c r="BI61" s="301">
        <v>44.105490000000003</v>
      </c>
      <c r="BJ61" s="301">
        <v>47.45478</v>
      </c>
      <c r="BK61" s="301">
        <v>52.087879999999998</v>
      </c>
      <c r="BL61" s="301">
        <v>54.921109999999999</v>
      </c>
      <c r="BM61" s="301">
        <v>56.979959999999998</v>
      </c>
      <c r="BN61" s="301">
        <v>58.046390000000002</v>
      </c>
      <c r="BO61" s="301">
        <v>58.066180000000003</v>
      </c>
      <c r="BP61" s="301">
        <v>55.114089999999997</v>
      </c>
      <c r="BQ61" s="301">
        <v>52.752510000000001</v>
      </c>
      <c r="BR61" s="301">
        <v>48.143160000000002</v>
      </c>
      <c r="BS61" s="301">
        <v>46.057879999999997</v>
      </c>
      <c r="BT61" s="301">
        <v>43.578380000000003</v>
      </c>
      <c r="BU61" s="301">
        <v>44.358519999999999</v>
      </c>
      <c r="BV61" s="301">
        <v>47.610970000000002</v>
      </c>
    </row>
    <row r="62" spans="1:74" ht="11.25" customHeight="1" x14ac:dyDescent="0.2">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1330.0630000000001</v>
      </c>
      <c r="AN62" s="680">
        <v>1294.751</v>
      </c>
      <c r="AO62" s="680">
        <v>1301.7277979999999</v>
      </c>
      <c r="AP62" s="680">
        <v>1289.352713</v>
      </c>
      <c r="AQ62" s="680">
        <v>1293.6912259999999</v>
      </c>
      <c r="AR62" s="680">
        <v>1271.4984979999999</v>
      </c>
      <c r="AS62" s="680">
        <v>1268.886972</v>
      </c>
      <c r="AT62" s="680">
        <v>1241.255506</v>
      </c>
      <c r="AU62" s="680">
        <v>1240.7070960000001</v>
      </c>
      <c r="AV62" s="680">
        <v>1247.3601389999999</v>
      </c>
      <c r="AW62" s="680">
        <v>1228.6858119999999</v>
      </c>
      <c r="AX62" s="680">
        <v>1193.8285679999999</v>
      </c>
      <c r="AY62" s="680">
        <v>1189.9870060000001</v>
      </c>
      <c r="AZ62" s="680">
        <v>1165.4500370000001</v>
      </c>
      <c r="BA62" s="680">
        <v>1153.6286359999999</v>
      </c>
      <c r="BB62" s="680">
        <v>1148.1306781000001</v>
      </c>
      <c r="BC62" s="680">
        <v>1157.7407275999999</v>
      </c>
      <c r="BD62" s="681">
        <v>1159.8589999999999</v>
      </c>
      <c r="BE62" s="681">
        <v>1176.58</v>
      </c>
      <c r="BF62" s="681">
        <v>1177.0319999999999</v>
      </c>
      <c r="BG62" s="681">
        <v>1190.7270000000001</v>
      </c>
      <c r="BH62" s="681">
        <v>1188.567</v>
      </c>
      <c r="BI62" s="681">
        <v>1190.2080000000001</v>
      </c>
      <c r="BJ62" s="681">
        <v>1165.0709999999999</v>
      </c>
      <c r="BK62" s="681">
        <v>1176.837</v>
      </c>
      <c r="BL62" s="681">
        <v>1175.9169999999999</v>
      </c>
      <c r="BM62" s="681">
        <v>1172.617</v>
      </c>
      <c r="BN62" s="681">
        <v>1196.104</v>
      </c>
      <c r="BO62" s="681">
        <v>1216.7329999999999</v>
      </c>
      <c r="BP62" s="681">
        <v>1215.646</v>
      </c>
      <c r="BQ62" s="681">
        <v>1223.0450000000001</v>
      </c>
      <c r="BR62" s="681">
        <v>1221.03</v>
      </c>
      <c r="BS62" s="681">
        <v>1226.5440000000001</v>
      </c>
      <c r="BT62" s="681">
        <v>1227.4269999999999</v>
      </c>
      <c r="BU62" s="681">
        <v>1225.0419999999999</v>
      </c>
      <c r="BV62" s="681">
        <v>1205.8440000000001</v>
      </c>
    </row>
    <row r="63" spans="1:74" ht="11.25" customHeight="1" x14ac:dyDescent="0.2">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566.06100000000004</v>
      </c>
      <c r="BB63" s="688">
        <v>547.98757143</v>
      </c>
      <c r="BC63" s="688">
        <v>519.61571719999995</v>
      </c>
      <c r="BD63" s="689">
        <v>482.04070000000002</v>
      </c>
      <c r="BE63" s="689">
        <v>452.04070000000002</v>
      </c>
      <c r="BF63" s="689">
        <v>422.04070000000002</v>
      </c>
      <c r="BG63" s="689">
        <v>392.04070000000002</v>
      </c>
      <c r="BH63" s="689">
        <v>359.44069999999999</v>
      </c>
      <c r="BI63" s="689">
        <v>356.84070000000003</v>
      </c>
      <c r="BJ63" s="689">
        <v>354.2407</v>
      </c>
      <c r="BK63" s="689">
        <v>352.7407</v>
      </c>
      <c r="BL63" s="689">
        <v>351.2407</v>
      </c>
      <c r="BM63" s="689">
        <v>350.44069999999999</v>
      </c>
      <c r="BN63" s="689">
        <v>347.84070000000003</v>
      </c>
      <c r="BO63" s="689">
        <v>345.2407</v>
      </c>
      <c r="BP63" s="689">
        <v>342.64069999999998</v>
      </c>
      <c r="BQ63" s="689">
        <v>340.04070000000002</v>
      </c>
      <c r="BR63" s="689">
        <v>340.04070000000002</v>
      </c>
      <c r="BS63" s="689">
        <v>340.04070000000002</v>
      </c>
      <c r="BT63" s="689">
        <v>336.54070000000002</v>
      </c>
      <c r="BU63" s="689">
        <v>333.04070000000002</v>
      </c>
      <c r="BV63" s="689">
        <v>329.54070000000002</v>
      </c>
    </row>
    <row r="64" spans="1:74" s="400" customFormat="1" ht="11.95" customHeight="1" x14ac:dyDescent="0.2">
      <c r="A64" s="399"/>
      <c r="B64" s="788" t="s">
        <v>809</v>
      </c>
      <c r="C64" s="756"/>
      <c r="D64" s="756"/>
      <c r="E64" s="756"/>
      <c r="F64" s="756"/>
      <c r="G64" s="756"/>
      <c r="H64" s="756"/>
      <c r="I64" s="756"/>
      <c r="J64" s="756"/>
      <c r="K64" s="756"/>
      <c r="L64" s="756"/>
      <c r="M64" s="756"/>
      <c r="N64" s="756"/>
      <c r="O64" s="756"/>
      <c r="P64" s="756"/>
      <c r="Q64" s="753"/>
      <c r="AY64" s="481"/>
      <c r="AZ64" s="481"/>
      <c r="BA64" s="481"/>
      <c r="BB64" s="481"/>
      <c r="BC64" s="481"/>
      <c r="BD64" s="481"/>
      <c r="BE64" s="481"/>
      <c r="BF64" s="481"/>
      <c r="BG64" s="481"/>
      <c r="BH64" s="481"/>
      <c r="BI64" s="481"/>
      <c r="BJ64" s="481"/>
    </row>
    <row r="65" spans="1:74" s="400" customFormat="1" ht="11.95" customHeight="1" x14ac:dyDescent="0.2">
      <c r="A65" s="399"/>
      <c r="B65" s="789" t="s">
        <v>837</v>
      </c>
      <c r="C65" s="756"/>
      <c r="D65" s="756"/>
      <c r="E65" s="756"/>
      <c r="F65" s="756"/>
      <c r="G65" s="756"/>
      <c r="H65" s="756"/>
      <c r="I65" s="756"/>
      <c r="J65" s="756"/>
      <c r="K65" s="756"/>
      <c r="L65" s="756"/>
      <c r="M65" s="756"/>
      <c r="N65" s="756"/>
      <c r="O65" s="756"/>
      <c r="P65" s="756"/>
      <c r="Q65" s="753"/>
      <c r="AY65" s="481"/>
      <c r="AZ65" s="481"/>
      <c r="BA65" s="481"/>
      <c r="BB65" s="481"/>
      <c r="BC65" s="481"/>
      <c r="BD65" s="481"/>
      <c r="BE65" s="481"/>
      <c r="BF65" s="481"/>
      <c r="BG65" s="481"/>
      <c r="BH65" s="481"/>
      <c r="BI65" s="481"/>
      <c r="BJ65" s="481"/>
    </row>
    <row r="66" spans="1:74" s="400" customFormat="1" ht="11.95" customHeight="1" x14ac:dyDescent="0.2">
      <c r="A66" s="399"/>
      <c r="B66" s="789" t="s">
        <v>838</v>
      </c>
      <c r="C66" s="756"/>
      <c r="D66" s="756"/>
      <c r="E66" s="756"/>
      <c r="F66" s="756"/>
      <c r="G66" s="756"/>
      <c r="H66" s="756"/>
      <c r="I66" s="756"/>
      <c r="J66" s="756"/>
      <c r="K66" s="756"/>
      <c r="L66" s="756"/>
      <c r="M66" s="756"/>
      <c r="N66" s="756"/>
      <c r="O66" s="756"/>
      <c r="P66" s="756"/>
      <c r="Q66" s="753"/>
      <c r="AY66" s="481"/>
      <c r="AZ66" s="481"/>
      <c r="BA66" s="481"/>
      <c r="BB66" s="481"/>
      <c r="BC66" s="481"/>
      <c r="BD66" s="481"/>
      <c r="BE66" s="481"/>
      <c r="BF66" s="481"/>
      <c r="BG66" s="481"/>
      <c r="BH66" s="481"/>
      <c r="BI66" s="481"/>
      <c r="BJ66" s="481"/>
    </row>
    <row r="67" spans="1:74" s="400" customFormat="1" ht="11.95" customHeight="1" x14ac:dyDescent="0.2">
      <c r="A67" s="399"/>
      <c r="B67" s="789" t="s">
        <v>839</v>
      </c>
      <c r="C67" s="756"/>
      <c r="D67" s="756"/>
      <c r="E67" s="756"/>
      <c r="F67" s="756"/>
      <c r="G67" s="756"/>
      <c r="H67" s="756"/>
      <c r="I67" s="756"/>
      <c r="J67" s="756"/>
      <c r="K67" s="756"/>
      <c r="L67" s="756"/>
      <c r="M67" s="756"/>
      <c r="N67" s="756"/>
      <c r="O67" s="756"/>
      <c r="P67" s="756"/>
      <c r="Q67" s="753"/>
      <c r="AY67" s="481"/>
      <c r="AZ67" s="481"/>
      <c r="BA67" s="481"/>
      <c r="BB67" s="481"/>
      <c r="BC67" s="481"/>
      <c r="BD67" s="481"/>
      <c r="BE67" s="481"/>
      <c r="BF67" s="481"/>
      <c r="BG67" s="481"/>
      <c r="BH67" s="481"/>
      <c r="BI67" s="481"/>
      <c r="BJ67" s="481"/>
    </row>
    <row r="68" spans="1:74" s="400" customFormat="1" ht="20.5" customHeight="1" x14ac:dyDescent="0.2">
      <c r="A68" s="399"/>
      <c r="B68" s="788" t="s">
        <v>1378</v>
      </c>
      <c r="C68" s="753"/>
      <c r="D68" s="753"/>
      <c r="E68" s="753"/>
      <c r="F68" s="753"/>
      <c r="G68" s="753"/>
      <c r="H68" s="753"/>
      <c r="I68" s="753"/>
      <c r="J68" s="753"/>
      <c r="K68" s="753"/>
      <c r="L68" s="753"/>
      <c r="M68" s="753"/>
      <c r="N68" s="753"/>
      <c r="O68" s="753"/>
      <c r="P68" s="753"/>
      <c r="Q68" s="753"/>
      <c r="AY68" s="481"/>
      <c r="AZ68" s="481"/>
      <c r="BA68" s="481"/>
      <c r="BB68" s="481"/>
      <c r="BC68" s="481"/>
      <c r="BD68" s="481"/>
      <c r="BE68" s="481"/>
      <c r="BF68" s="481"/>
      <c r="BG68" s="481"/>
      <c r="BH68" s="481"/>
      <c r="BI68" s="481"/>
      <c r="BJ68" s="481"/>
    </row>
    <row r="69" spans="1:74" s="400" customFormat="1" ht="11.95" customHeight="1" x14ac:dyDescent="0.2">
      <c r="A69" s="399"/>
      <c r="B69" s="788" t="s">
        <v>874</v>
      </c>
      <c r="C69" s="756"/>
      <c r="D69" s="756"/>
      <c r="E69" s="756"/>
      <c r="F69" s="756"/>
      <c r="G69" s="756"/>
      <c r="H69" s="756"/>
      <c r="I69" s="756"/>
      <c r="J69" s="756"/>
      <c r="K69" s="756"/>
      <c r="L69" s="756"/>
      <c r="M69" s="756"/>
      <c r="N69" s="756"/>
      <c r="O69" s="756"/>
      <c r="P69" s="756"/>
      <c r="Q69" s="753"/>
      <c r="AY69" s="481"/>
      <c r="AZ69" s="481"/>
      <c r="BA69" s="481"/>
      <c r="BB69" s="481"/>
      <c r="BC69" s="481"/>
      <c r="BD69" s="481"/>
      <c r="BE69" s="481"/>
      <c r="BF69" s="481"/>
      <c r="BG69" s="481"/>
      <c r="BH69" s="481"/>
      <c r="BI69" s="481"/>
      <c r="BJ69" s="481"/>
    </row>
    <row r="70" spans="1:74" s="400" customFormat="1" ht="19.8" customHeight="1" x14ac:dyDescent="0.2">
      <c r="A70" s="399"/>
      <c r="B70" s="788" t="s">
        <v>1391</v>
      </c>
      <c r="C70" s="756"/>
      <c r="D70" s="756"/>
      <c r="E70" s="756"/>
      <c r="F70" s="756"/>
      <c r="G70" s="756"/>
      <c r="H70" s="756"/>
      <c r="I70" s="756"/>
      <c r="J70" s="756"/>
      <c r="K70" s="756"/>
      <c r="L70" s="756"/>
      <c r="M70" s="756"/>
      <c r="N70" s="756"/>
      <c r="O70" s="756"/>
      <c r="P70" s="756"/>
      <c r="Q70" s="753"/>
      <c r="AY70" s="481"/>
      <c r="AZ70" s="481"/>
      <c r="BA70" s="481"/>
      <c r="BB70" s="481"/>
      <c r="BC70" s="481"/>
      <c r="BD70" s="481"/>
      <c r="BE70" s="481"/>
      <c r="BF70" s="481"/>
      <c r="BG70" s="481"/>
      <c r="BH70" s="481"/>
      <c r="BI70" s="481"/>
      <c r="BJ70" s="481"/>
    </row>
    <row r="71" spans="1:74" s="400" customFormat="1" ht="11.95" customHeight="1" x14ac:dyDescent="0.2">
      <c r="A71" s="399"/>
      <c r="B71" s="746" t="s">
        <v>808</v>
      </c>
      <c r="C71" s="738"/>
      <c r="D71" s="738"/>
      <c r="E71" s="738"/>
      <c r="F71" s="738"/>
      <c r="G71" s="738"/>
      <c r="H71" s="738"/>
      <c r="I71" s="738"/>
      <c r="J71" s="738"/>
      <c r="K71" s="738"/>
      <c r="L71" s="738"/>
      <c r="M71" s="738"/>
      <c r="N71" s="738"/>
      <c r="O71" s="738"/>
      <c r="P71" s="738"/>
      <c r="Q71" s="738"/>
      <c r="AY71" s="481"/>
      <c r="AZ71" s="481"/>
      <c r="BA71" s="481"/>
      <c r="BB71" s="481"/>
      <c r="BC71" s="481"/>
      <c r="BD71" s="481"/>
      <c r="BE71" s="481"/>
      <c r="BF71" s="481"/>
      <c r="BG71" s="481"/>
      <c r="BH71" s="481"/>
      <c r="BI71" s="481"/>
      <c r="BJ71" s="481"/>
    </row>
    <row r="72" spans="1:74" s="400" customFormat="1" ht="11.95" customHeight="1" x14ac:dyDescent="0.2">
      <c r="A72" s="399"/>
      <c r="B72" s="786" t="s">
        <v>840</v>
      </c>
      <c r="C72" s="756"/>
      <c r="D72" s="756"/>
      <c r="E72" s="756"/>
      <c r="F72" s="756"/>
      <c r="G72" s="756"/>
      <c r="H72" s="756"/>
      <c r="I72" s="756"/>
      <c r="J72" s="756"/>
      <c r="K72" s="756"/>
      <c r="L72" s="756"/>
      <c r="M72" s="756"/>
      <c r="N72" s="756"/>
      <c r="O72" s="756"/>
      <c r="P72" s="756"/>
      <c r="Q72" s="753"/>
      <c r="AY72" s="481"/>
      <c r="AZ72" s="481"/>
      <c r="BA72" s="481"/>
      <c r="BB72" s="481"/>
      <c r="BC72" s="481"/>
      <c r="BD72" s="481"/>
      <c r="BE72" s="481"/>
      <c r="BF72" s="481"/>
      <c r="BG72" s="481"/>
      <c r="BH72" s="481"/>
      <c r="BI72" s="481"/>
      <c r="BJ72" s="481"/>
    </row>
    <row r="73" spans="1:74" s="400" customFormat="1" ht="11.95" customHeight="1" x14ac:dyDescent="0.2">
      <c r="A73" s="399"/>
      <c r="B73" s="787" t="s">
        <v>841</v>
      </c>
      <c r="C73" s="753"/>
      <c r="D73" s="753"/>
      <c r="E73" s="753"/>
      <c r="F73" s="753"/>
      <c r="G73" s="753"/>
      <c r="H73" s="753"/>
      <c r="I73" s="753"/>
      <c r="J73" s="753"/>
      <c r="K73" s="753"/>
      <c r="L73" s="753"/>
      <c r="M73" s="753"/>
      <c r="N73" s="753"/>
      <c r="O73" s="753"/>
      <c r="P73" s="753"/>
      <c r="Q73" s="753"/>
      <c r="AY73" s="481"/>
      <c r="AZ73" s="481"/>
      <c r="BA73" s="481"/>
      <c r="BB73" s="481"/>
      <c r="BC73" s="481"/>
      <c r="BD73" s="481"/>
      <c r="BE73" s="481"/>
      <c r="BF73" s="481"/>
      <c r="BG73" s="481"/>
      <c r="BH73" s="481"/>
      <c r="BI73" s="481"/>
      <c r="BJ73" s="481"/>
    </row>
    <row r="74" spans="1:74" s="400" customFormat="1" ht="11.95" customHeight="1" x14ac:dyDescent="0.2">
      <c r="A74" s="399"/>
      <c r="B74" s="764" t="str">
        <f>"Notes: "&amp;"EIA completed modeling and analysis for this report on " &amp;Dates!D2&amp;"."</f>
        <v>Notes: EIA completed modeling and analysis for this report on Thursday June 2, 2022.</v>
      </c>
      <c r="C74" s="763"/>
      <c r="D74" s="763"/>
      <c r="E74" s="763"/>
      <c r="F74" s="763"/>
      <c r="G74" s="763"/>
      <c r="H74" s="763"/>
      <c r="I74" s="763"/>
      <c r="J74" s="763"/>
      <c r="K74" s="763"/>
      <c r="L74" s="763"/>
      <c r="M74" s="763"/>
      <c r="N74" s="763"/>
      <c r="O74" s="763"/>
      <c r="P74" s="763"/>
      <c r="Q74" s="763"/>
      <c r="AY74" s="481"/>
      <c r="AZ74" s="481"/>
      <c r="BA74" s="481"/>
      <c r="BB74" s="481"/>
      <c r="BC74" s="481"/>
      <c r="BD74" s="481"/>
      <c r="BE74" s="481"/>
      <c r="BF74" s="481"/>
      <c r="BG74" s="481"/>
      <c r="BH74" s="481"/>
      <c r="BI74" s="481"/>
      <c r="BJ74" s="481"/>
    </row>
    <row r="75" spans="1:74" s="400" customFormat="1" ht="11.95" customHeight="1" x14ac:dyDescent="0.2">
      <c r="A75" s="399"/>
      <c r="B75" s="764" t="s">
        <v>351</v>
      </c>
      <c r="C75" s="763"/>
      <c r="D75" s="763"/>
      <c r="E75" s="763"/>
      <c r="F75" s="763"/>
      <c r="G75" s="763"/>
      <c r="H75" s="763"/>
      <c r="I75" s="763"/>
      <c r="J75" s="763"/>
      <c r="K75" s="763"/>
      <c r="L75" s="763"/>
      <c r="M75" s="763"/>
      <c r="N75" s="763"/>
      <c r="O75" s="763"/>
      <c r="P75" s="763"/>
      <c r="Q75" s="763"/>
      <c r="AY75" s="481"/>
      <c r="AZ75" s="481"/>
      <c r="BA75" s="481"/>
      <c r="BB75" s="481"/>
      <c r="BC75" s="481"/>
      <c r="BD75" s="481"/>
      <c r="BE75" s="481"/>
      <c r="BF75" s="481"/>
      <c r="BG75" s="481"/>
      <c r="BH75" s="481"/>
      <c r="BI75" s="481"/>
      <c r="BJ75" s="481"/>
    </row>
    <row r="76" spans="1:74" s="400" customFormat="1" ht="11.95" customHeight="1" x14ac:dyDescent="0.2">
      <c r="A76" s="399"/>
      <c r="B76" s="757" t="s">
        <v>842</v>
      </c>
      <c r="C76" s="756"/>
      <c r="D76" s="756"/>
      <c r="E76" s="756"/>
      <c r="F76" s="756"/>
      <c r="G76" s="756"/>
      <c r="H76" s="756"/>
      <c r="I76" s="756"/>
      <c r="J76" s="756"/>
      <c r="K76" s="756"/>
      <c r="L76" s="756"/>
      <c r="M76" s="756"/>
      <c r="N76" s="756"/>
      <c r="O76" s="756"/>
      <c r="P76" s="756"/>
      <c r="Q76" s="753"/>
      <c r="AY76" s="481"/>
      <c r="AZ76" s="481"/>
      <c r="BA76" s="481"/>
      <c r="BB76" s="481"/>
      <c r="BC76" s="481"/>
      <c r="BD76" s="481"/>
      <c r="BE76" s="481"/>
      <c r="BF76" s="481"/>
      <c r="BG76" s="481"/>
      <c r="BH76" s="481"/>
      <c r="BI76" s="481"/>
      <c r="BJ76" s="481"/>
    </row>
    <row r="77" spans="1:74" s="400" customFormat="1" ht="11.95" customHeight="1" x14ac:dyDescent="0.2">
      <c r="A77" s="399"/>
      <c r="B77" s="758" t="s">
        <v>843</v>
      </c>
      <c r="C77" s="760"/>
      <c r="D77" s="760"/>
      <c r="E77" s="760"/>
      <c r="F77" s="760"/>
      <c r="G77" s="760"/>
      <c r="H77" s="760"/>
      <c r="I77" s="760"/>
      <c r="J77" s="760"/>
      <c r="K77" s="760"/>
      <c r="L77" s="760"/>
      <c r="M77" s="760"/>
      <c r="N77" s="760"/>
      <c r="O77" s="760"/>
      <c r="P77" s="760"/>
      <c r="Q77" s="753"/>
      <c r="AY77" s="481"/>
      <c r="AZ77" s="481"/>
      <c r="BA77" s="481"/>
      <c r="BB77" s="481"/>
      <c r="BC77" s="481"/>
      <c r="BD77" s="481"/>
      <c r="BE77" s="481"/>
      <c r="BF77" s="481"/>
      <c r="BG77" s="481"/>
      <c r="BH77" s="481"/>
      <c r="BI77" s="481"/>
      <c r="BJ77" s="481"/>
    </row>
    <row r="78" spans="1:74" s="400" customFormat="1" ht="11.95" customHeight="1" x14ac:dyDescent="0.2">
      <c r="A78" s="399"/>
      <c r="B78" s="759" t="s">
        <v>831</v>
      </c>
      <c r="C78" s="760"/>
      <c r="D78" s="760"/>
      <c r="E78" s="760"/>
      <c r="F78" s="760"/>
      <c r="G78" s="760"/>
      <c r="H78" s="760"/>
      <c r="I78" s="760"/>
      <c r="J78" s="760"/>
      <c r="K78" s="760"/>
      <c r="L78" s="760"/>
      <c r="M78" s="760"/>
      <c r="N78" s="760"/>
      <c r="O78" s="760"/>
      <c r="P78" s="760"/>
      <c r="Q78" s="753"/>
      <c r="AY78" s="481"/>
      <c r="AZ78" s="481"/>
      <c r="BA78" s="481"/>
      <c r="BB78" s="481"/>
      <c r="BC78" s="481"/>
      <c r="BD78" s="481"/>
      <c r="BE78" s="481"/>
      <c r="BF78" s="481"/>
      <c r="BG78" s="481"/>
      <c r="BH78" s="481"/>
      <c r="BI78" s="481"/>
      <c r="BJ78" s="481"/>
    </row>
    <row r="79" spans="1:74" s="401" customFormat="1" ht="11.95" customHeight="1" x14ac:dyDescent="0.2">
      <c r="A79" s="393"/>
      <c r="B79" s="765" t="s">
        <v>1362</v>
      </c>
      <c r="C79" s="753"/>
      <c r="D79" s="753"/>
      <c r="E79" s="753"/>
      <c r="F79" s="753"/>
      <c r="G79" s="753"/>
      <c r="H79" s="753"/>
      <c r="I79" s="753"/>
      <c r="J79" s="753"/>
      <c r="K79" s="753"/>
      <c r="L79" s="753"/>
      <c r="M79" s="753"/>
      <c r="N79" s="753"/>
      <c r="O79" s="753"/>
      <c r="P79" s="753"/>
      <c r="Q79" s="753"/>
      <c r="AY79" s="482"/>
      <c r="AZ79" s="482"/>
      <c r="BA79" s="482"/>
      <c r="BB79" s="482"/>
      <c r="BC79" s="482"/>
      <c r="BD79" s="482"/>
      <c r="BE79" s="482"/>
      <c r="BF79" s="482"/>
      <c r="BG79" s="482"/>
      <c r="BH79" s="482"/>
      <c r="BI79" s="482"/>
      <c r="BJ79" s="482"/>
    </row>
    <row r="80" spans="1:74" x14ac:dyDescent="0.2">
      <c r="BD80" s="367"/>
      <c r="BE80" s="367"/>
      <c r="BF80" s="367"/>
      <c r="BK80" s="367"/>
      <c r="BL80" s="367"/>
      <c r="BM80" s="367"/>
      <c r="BN80" s="367"/>
      <c r="BO80" s="367"/>
      <c r="BP80" s="367"/>
      <c r="BQ80" s="367"/>
      <c r="BR80" s="367"/>
      <c r="BS80" s="367"/>
      <c r="BT80" s="367"/>
      <c r="BU80" s="367"/>
      <c r="BV80" s="367"/>
    </row>
    <row r="81" spans="56:74" x14ac:dyDescent="0.2">
      <c r="BD81" s="367"/>
      <c r="BE81" s="367"/>
      <c r="BF81" s="367"/>
      <c r="BK81" s="367"/>
      <c r="BL81" s="367"/>
      <c r="BM81" s="367"/>
      <c r="BN81" s="367"/>
      <c r="BO81" s="367"/>
      <c r="BP81" s="367"/>
      <c r="BQ81" s="367"/>
      <c r="BR81" s="367"/>
      <c r="BS81" s="367"/>
      <c r="BT81" s="367"/>
      <c r="BU81" s="367"/>
      <c r="BV81" s="367"/>
    </row>
    <row r="82" spans="56:74" x14ac:dyDescent="0.2">
      <c r="BD82" s="367"/>
      <c r="BE82" s="367"/>
      <c r="BF82" s="367"/>
      <c r="BK82" s="367"/>
      <c r="BL82" s="367"/>
      <c r="BM82" s="367"/>
      <c r="BN82" s="367"/>
      <c r="BO82" s="367"/>
      <c r="BP82" s="367"/>
      <c r="BQ82" s="367"/>
      <c r="BR82" s="367"/>
      <c r="BS82" s="367"/>
      <c r="BT82" s="367"/>
      <c r="BU82" s="367"/>
      <c r="BV82" s="367"/>
    </row>
    <row r="83" spans="56:74" x14ac:dyDescent="0.2">
      <c r="BD83" s="367"/>
      <c r="BE83" s="367"/>
      <c r="BF83" s="367"/>
      <c r="BK83" s="367"/>
      <c r="BL83" s="367"/>
      <c r="BM83" s="367"/>
      <c r="BN83" s="367"/>
      <c r="BO83" s="367"/>
      <c r="BP83" s="367"/>
      <c r="BQ83" s="367"/>
      <c r="BR83" s="367"/>
      <c r="BS83" s="367"/>
      <c r="BT83" s="367"/>
      <c r="BU83" s="367"/>
      <c r="BV83" s="367"/>
    </row>
    <row r="84" spans="56:74" x14ac:dyDescent="0.2">
      <c r="BD84" s="367"/>
      <c r="BE84" s="367"/>
      <c r="BF84" s="367"/>
      <c r="BK84" s="367"/>
      <c r="BL84" s="367"/>
      <c r="BM84" s="367"/>
      <c r="BN84" s="367"/>
      <c r="BO84" s="367"/>
      <c r="BP84" s="367"/>
      <c r="BQ84" s="367"/>
      <c r="BR84" s="367"/>
      <c r="BS84" s="367"/>
      <c r="BT84" s="367"/>
      <c r="BU84" s="367"/>
      <c r="BV84" s="367"/>
    </row>
    <row r="85" spans="56:74" x14ac:dyDescent="0.2">
      <c r="BD85" s="367"/>
      <c r="BE85" s="367"/>
      <c r="BF85" s="367"/>
      <c r="BK85" s="367"/>
      <c r="BL85" s="367"/>
      <c r="BM85" s="367"/>
      <c r="BN85" s="367"/>
      <c r="BO85" s="367"/>
      <c r="BP85" s="367"/>
      <c r="BQ85" s="367"/>
      <c r="BR85" s="367"/>
      <c r="BS85" s="367"/>
      <c r="BT85" s="367"/>
      <c r="BU85" s="367"/>
      <c r="BV85" s="367"/>
    </row>
    <row r="86" spans="56:74" x14ac:dyDescent="0.2">
      <c r="BD86" s="367"/>
      <c r="BE86" s="367"/>
      <c r="BF86" s="367"/>
      <c r="BK86" s="367"/>
      <c r="BL86" s="367"/>
      <c r="BM86" s="367"/>
      <c r="BN86" s="367"/>
      <c r="BO86" s="367"/>
      <c r="BP86" s="367"/>
      <c r="BQ86" s="367"/>
      <c r="BR86" s="367"/>
      <c r="BS86" s="367"/>
      <c r="BT86" s="367"/>
      <c r="BU86" s="367"/>
      <c r="BV86" s="367"/>
    </row>
    <row r="87" spans="56:74" x14ac:dyDescent="0.2">
      <c r="BD87" s="367"/>
      <c r="BE87" s="367"/>
      <c r="BF87" s="367"/>
      <c r="BK87" s="367"/>
      <c r="BL87" s="367"/>
      <c r="BM87" s="367"/>
      <c r="BN87" s="367"/>
      <c r="BO87" s="367"/>
      <c r="BP87" s="367"/>
      <c r="BQ87" s="367"/>
      <c r="BR87" s="367"/>
      <c r="BS87" s="367"/>
      <c r="BT87" s="367"/>
      <c r="BU87" s="367"/>
      <c r="BV87" s="367"/>
    </row>
    <row r="88" spans="56:74" x14ac:dyDescent="0.2">
      <c r="BD88" s="367"/>
      <c r="BE88" s="367"/>
      <c r="BF88" s="367"/>
      <c r="BK88" s="367"/>
      <c r="BL88" s="367"/>
      <c r="BM88" s="367"/>
      <c r="BN88" s="367"/>
      <c r="BO88" s="367"/>
      <c r="BP88" s="367"/>
      <c r="BQ88" s="367"/>
      <c r="BR88" s="367"/>
      <c r="BS88" s="367"/>
      <c r="BT88" s="367"/>
      <c r="BU88" s="367"/>
      <c r="BV88" s="367"/>
    </row>
    <row r="89" spans="56:74" x14ac:dyDescent="0.2">
      <c r="BD89" s="367"/>
      <c r="BE89" s="367"/>
      <c r="BF89" s="367"/>
      <c r="BK89" s="367"/>
      <c r="BL89" s="367"/>
      <c r="BM89" s="367"/>
      <c r="BN89" s="367"/>
      <c r="BO89" s="367"/>
      <c r="BP89" s="367"/>
      <c r="BQ89" s="367"/>
      <c r="BR89" s="367"/>
      <c r="BS89" s="367"/>
      <c r="BT89" s="367"/>
      <c r="BU89" s="367"/>
      <c r="BV89" s="367"/>
    </row>
    <row r="90" spans="56:74" x14ac:dyDescent="0.2">
      <c r="BD90" s="367"/>
      <c r="BE90" s="367"/>
      <c r="BF90" s="367"/>
      <c r="BK90" s="367"/>
      <c r="BL90" s="367"/>
      <c r="BM90" s="367"/>
      <c r="BN90" s="367"/>
      <c r="BO90" s="367"/>
      <c r="BP90" s="367"/>
      <c r="BQ90" s="367"/>
      <c r="BR90" s="367"/>
      <c r="BS90" s="367"/>
      <c r="BT90" s="367"/>
      <c r="BU90" s="367"/>
      <c r="BV90" s="367"/>
    </row>
    <row r="91" spans="56:74" x14ac:dyDescent="0.2">
      <c r="BD91" s="367"/>
      <c r="BE91" s="367"/>
      <c r="BF91" s="367"/>
      <c r="BK91" s="367"/>
      <c r="BL91" s="367"/>
      <c r="BM91" s="367"/>
      <c r="BN91" s="367"/>
      <c r="BO91" s="367"/>
      <c r="BP91" s="367"/>
      <c r="BQ91" s="367"/>
      <c r="BR91" s="367"/>
      <c r="BS91" s="367"/>
      <c r="BT91" s="367"/>
      <c r="BU91" s="367"/>
      <c r="BV91" s="367"/>
    </row>
    <row r="92" spans="56:74" x14ac:dyDescent="0.2">
      <c r="BD92" s="367"/>
      <c r="BE92" s="367"/>
      <c r="BF92" s="367"/>
      <c r="BK92" s="367"/>
      <c r="BL92" s="367"/>
      <c r="BM92" s="367"/>
      <c r="BN92" s="367"/>
      <c r="BO92" s="367"/>
      <c r="BP92" s="367"/>
      <c r="BQ92" s="367"/>
      <c r="BR92" s="367"/>
      <c r="BS92" s="367"/>
      <c r="BT92" s="367"/>
      <c r="BU92" s="367"/>
      <c r="BV92" s="367"/>
    </row>
    <row r="93" spans="56:74" x14ac:dyDescent="0.2">
      <c r="BD93" s="367"/>
      <c r="BE93" s="367"/>
      <c r="BF93" s="367"/>
      <c r="BK93" s="367"/>
      <c r="BL93" s="367"/>
      <c r="BM93" s="367"/>
      <c r="BN93" s="367"/>
      <c r="BO93" s="367"/>
      <c r="BP93" s="367"/>
      <c r="BQ93" s="367"/>
      <c r="BR93" s="367"/>
      <c r="BS93" s="367"/>
      <c r="BT93" s="367"/>
      <c r="BU93" s="367"/>
      <c r="BV93" s="367"/>
    </row>
    <row r="94" spans="56:74" x14ac:dyDescent="0.2">
      <c r="BD94" s="367"/>
      <c r="BE94" s="367"/>
      <c r="BF94" s="367"/>
      <c r="BK94" s="367"/>
      <c r="BL94" s="367"/>
      <c r="BM94" s="367"/>
      <c r="BN94" s="367"/>
      <c r="BO94" s="367"/>
      <c r="BP94" s="367"/>
      <c r="BQ94" s="367"/>
      <c r="BR94" s="367"/>
      <c r="BS94" s="367"/>
      <c r="BT94" s="367"/>
      <c r="BU94" s="367"/>
      <c r="BV94" s="367"/>
    </row>
    <row r="95" spans="56:74" x14ac:dyDescent="0.2">
      <c r="BD95" s="367"/>
      <c r="BE95" s="367"/>
      <c r="BF95" s="367"/>
      <c r="BK95" s="367"/>
      <c r="BL95" s="367"/>
      <c r="BM95" s="367"/>
      <c r="BN95" s="367"/>
      <c r="BO95" s="367"/>
      <c r="BP95" s="367"/>
      <c r="BQ95" s="367"/>
      <c r="BR95" s="367"/>
      <c r="BS95" s="367"/>
      <c r="BT95" s="367"/>
      <c r="BU95" s="367"/>
      <c r="BV95" s="367"/>
    </row>
    <row r="96" spans="56:74" x14ac:dyDescent="0.2">
      <c r="BD96" s="367"/>
      <c r="BE96" s="367"/>
      <c r="BF96" s="367"/>
      <c r="BK96" s="367"/>
      <c r="BL96" s="367"/>
      <c r="BM96" s="367"/>
      <c r="BN96" s="367"/>
      <c r="BO96" s="367"/>
      <c r="BP96" s="367"/>
      <c r="BQ96" s="367"/>
      <c r="BR96" s="367"/>
      <c r="BS96" s="367"/>
      <c r="BT96" s="367"/>
      <c r="BU96" s="367"/>
      <c r="BV96" s="367"/>
    </row>
    <row r="97" spans="56:74" x14ac:dyDescent="0.2">
      <c r="BD97" s="367"/>
      <c r="BE97" s="367"/>
      <c r="BF97" s="367"/>
      <c r="BK97" s="367"/>
      <c r="BL97" s="367"/>
      <c r="BM97" s="367"/>
      <c r="BN97" s="367"/>
      <c r="BO97" s="367"/>
      <c r="BP97" s="367"/>
      <c r="BQ97" s="367"/>
      <c r="BR97" s="367"/>
      <c r="BS97" s="367"/>
      <c r="BT97" s="367"/>
      <c r="BU97" s="367"/>
      <c r="BV97" s="367"/>
    </row>
    <row r="98" spans="56:74" x14ac:dyDescent="0.2">
      <c r="BD98" s="367"/>
      <c r="BE98" s="367"/>
      <c r="BF98" s="367"/>
      <c r="BK98" s="367"/>
      <c r="BL98" s="367"/>
      <c r="BM98" s="367"/>
      <c r="BN98" s="367"/>
      <c r="BO98" s="367"/>
      <c r="BP98" s="367"/>
      <c r="BQ98" s="367"/>
      <c r="BR98" s="367"/>
      <c r="BS98" s="367"/>
      <c r="BT98" s="367"/>
      <c r="BU98" s="367"/>
      <c r="BV98" s="367"/>
    </row>
    <row r="99" spans="56:74" x14ac:dyDescent="0.2">
      <c r="BD99" s="367"/>
      <c r="BE99" s="367"/>
      <c r="BF99" s="367"/>
      <c r="BK99" s="367"/>
      <c r="BL99" s="367"/>
      <c r="BM99" s="367"/>
      <c r="BN99" s="367"/>
      <c r="BO99" s="367"/>
      <c r="BP99" s="367"/>
      <c r="BQ99" s="367"/>
      <c r="BR99" s="367"/>
      <c r="BS99" s="367"/>
      <c r="BT99" s="367"/>
      <c r="BU99" s="367"/>
      <c r="BV99" s="367"/>
    </row>
    <row r="100" spans="56:74" x14ac:dyDescent="0.2">
      <c r="BD100" s="367"/>
      <c r="BE100" s="367"/>
      <c r="BF100" s="367"/>
      <c r="BK100" s="367"/>
      <c r="BL100" s="367"/>
      <c r="BM100" s="367"/>
      <c r="BN100" s="367"/>
      <c r="BO100" s="367"/>
      <c r="BP100" s="367"/>
      <c r="BQ100" s="367"/>
      <c r="BR100" s="367"/>
      <c r="BS100" s="367"/>
      <c r="BT100" s="367"/>
      <c r="BU100" s="367"/>
      <c r="BV100" s="367"/>
    </row>
    <row r="101" spans="56:74" x14ac:dyDescent="0.2">
      <c r="BD101" s="367"/>
      <c r="BE101" s="367"/>
      <c r="BF101" s="367"/>
      <c r="BK101" s="367"/>
      <c r="BL101" s="367"/>
      <c r="BM101" s="367"/>
      <c r="BN101" s="367"/>
      <c r="BO101" s="367"/>
      <c r="BP101" s="367"/>
      <c r="BQ101" s="367"/>
      <c r="BR101" s="367"/>
      <c r="BS101" s="367"/>
      <c r="BT101" s="367"/>
      <c r="BU101" s="367"/>
      <c r="BV101" s="367"/>
    </row>
    <row r="102" spans="56:74" x14ac:dyDescent="0.2">
      <c r="BD102" s="367"/>
      <c r="BE102" s="367"/>
      <c r="BF102" s="367"/>
      <c r="BK102" s="367"/>
      <c r="BL102" s="367"/>
      <c r="BM102" s="367"/>
      <c r="BN102" s="367"/>
      <c r="BO102" s="367"/>
      <c r="BP102" s="367"/>
      <c r="BQ102" s="367"/>
      <c r="BR102" s="367"/>
      <c r="BS102" s="367"/>
      <c r="BT102" s="367"/>
      <c r="BU102" s="367"/>
      <c r="BV102" s="367"/>
    </row>
    <row r="103" spans="56:74" x14ac:dyDescent="0.2">
      <c r="BD103" s="367"/>
      <c r="BE103" s="367"/>
      <c r="BF103" s="367"/>
      <c r="BK103" s="367"/>
      <c r="BL103" s="367"/>
      <c r="BM103" s="367"/>
      <c r="BN103" s="367"/>
      <c r="BO103" s="367"/>
      <c r="BP103" s="367"/>
      <c r="BQ103" s="367"/>
      <c r="BR103" s="367"/>
      <c r="BS103" s="367"/>
      <c r="BT103" s="367"/>
      <c r="BU103" s="367"/>
      <c r="BV103" s="367"/>
    </row>
    <row r="104" spans="56:74" x14ac:dyDescent="0.2">
      <c r="BD104" s="367"/>
      <c r="BE104" s="367"/>
      <c r="BF104" s="367"/>
      <c r="BK104" s="367"/>
      <c r="BL104" s="367"/>
      <c r="BM104" s="367"/>
      <c r="BN104" s="367"/>
      <c r="BO104" s="367"/>
      <c r="BP104" s="367"/>
      <c r="BQ104" s="367"/>
      <c r="BR104" s="367"/>
      <c r="BS104" s="367"/>
      <c r="BT104" s="367"/>
      <c r="BU104" s="367"/>
      <c r="BV104" s="367"/>
    </row>
    <row r="105" spans="56:74" x14ac:dyDescent="0.2">
      <c r="BK105" s="367"/>
      <c r="BL105" s="367"/>
      <c r="BM105" s="367"/>
      <c r="BN105" s="367"/>
      <c r="BO105" s="367"/>
      <c r="BP105" s="367"/>
      <c r="BQ105" s="367"/>
      <c r="BR105" s="367"/>
      <c r="BS105" s="367"/>
      <c r="BT105" s="367"/>
      <c r="BU105" s="367"/>
      <c r="BV105" s="367"/>
    </row>
    <row r="106" spans="56:74" x14ac:dyDescent="0.2">
      <c r="BK106" s="367"/>
      <c r="BL106" s="367"/>
      <c r="BM106" s="367"/>
      <c r="BN106" s="367"/>
      <c r="BO106" s="367"/>
      <c r="BP106" s="367"/>
      <c r="BQ106" s="367"/>
      <c r="BR106" s="367"/>
      <c r="BS106" s="367"/>
      <c r="BT106" s="367"/>
      <c r="BU106" s="367"/>
      <c r="BV106" s="367"/>
    </row>
    <row r="107" spans="56:74" x14ac:dyDescent="0.2">
      <c r="BK107" s="367"/>
      <c r="BL107" s="367"/>
      <c r="BM107" s="367"/>
      <c r="BN107" s="367"/>
      <c r="BO107" s="367"/>
      <c r="BP107" s="367"/>
      <c r="BQ107" s="367"/>
      <c r="BR107" s="367"/>
      <c r="BS107" s="367"/>
      <c r="BT107" s="367"/>
      <c r="BU107" s="367"/>
      <c r="BV107" s="367"/>
    </row>
    <row r="108" spans="56:74" x14ac:dyDescent="0.2">
      <c r="BK108" s="367"/>
      <c r="BL108" s="367"/>
      <c r="BM108" s="367"/>
      <c r="BN108" s="367"/>
      <c r="BO108" s="367"/>
      <c r="BP108" s="367"/>
      <c r="BQ108" s="367"/>
      <c r="BR108" s="367"/>
      <c r="BS108" s="367"/>
      <c r="BT108" s="367"/>
      <c r="BU108" s="367"/>
      <c r="BV108" s="367"/>
    </row>
    <row r="109" spans="56:74" x14ac:dyDescent="0.2">
      <c r="BK109" s="367"/>
      <c r="BL109" s="367"/>
      <c r="BM109" s="367"/>
      <c r="BN109" s="367"/>
      <c r="BO109" s="367"/>
      <c r="BP109" s="367"/>
      <c r="BQ109" s="367"/>
      <c r="BR109" s="367"/>
      <c r="BS109" s="367"/>
      <c r="BT109" s="367"/>
      <c r="BU109" s="367"/>
      <c r="BV109" s="367"/>
    </row>
    <row r="110" spans="56:74" x14ac:dyDescent="0.2">
      <c r="BK110" s="367"/>
      <c r="BL110" s="367"/>
      <c r="BM110" s="367"/>
      <c r="BN110" s="367"/>
      <c r="BO110" s="367"/>
      <c r="BP110" s="367"/>
      <c r="BQ110" s="367"/>
      <c r="BR110" s="367"/>
      <c r="BS110" s="367"/>
      <c r="BT110" s="367"/>
      <c r="BU110" s="367"/>
      <c r="BV110" s="367"/>
    </row>
    <row r="111" spans="56:74" x14ac:dyDescent="0.2">
      <c r="BK111" s="367"/>
      <c r="BL111" s="367"/>
      <c r="BM111" s="367"/>
      <c r="BN111" s="367"/>
      <c r="BO111" s="367"/>
      <c r="BP111" s="367"/>
      <c r="BQ111" s="367"/>
      <c r="BR111" s="367"/>
      <c r="BS111" s="367"/>
      <c r="BT111" s="367"/>
      <c r="BU111" s="367"/>
      <c r="BV111" s="367"/>
    </row>
    <row r="112" spans="56: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row r="141" spans="63:74" x14ac:dyDescent="0.2">
      <c r="BK141" s="367"/>
      <c r="BL141" s="367"/>
      <c r="BM141" s="367"/>
      <c r="BN141" s="367"/>
      <c r="BO141" s="367"/>
      <c r="BP141" s="367"/>
      <c r="BQ141" s="367"/>
      <c r="BR141" s="367"/>
      <c r="BS141" s="367"/>
      <c r="BT141" s="367"/>
      <c r="BU141" s="367"/>
      <c r="BV141" s="367"/>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DeJong, Tammy</cp:lastModifiedBy>
  <cp:lastPrinted>2013-09-11T15:47:32Z</cp:lastPrinted>
  <dcterms:created xsi:type="dcterms:W3CDTF">2006-10-10T12:45:59Z</dcterms:created>
  <dcterms:modified xsi:type="dcterms:W3CDTF">2022-06-27T16:50:56Z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